
<file path=[Content_Types].xml><?xml version="1.0" encoding="utf-8"?>
<Types xmlns="http://schemas.openxmlformats.org/package/2006/content-types">
  <Default Extension="bin" ContentType="application/vnd.openxmlformats-officedocument.spreadsheetml.printerSettings"/>
  <Override PartName="/xl/pivotTables/pivotTable5.xml" ContentType="application/vnd.openxmlformats-officedocument.spreadsheetml.pivotTable+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pivotTables/pivotTable3.xml" ContentType="application/vnd.openxmlformats-officedocument.spreadsheetml.pivotTable+xml"/>
  <Override PartName="/xl/pivotTables/pivotTable4.xml" ContentType="application/vnd.openxmlformats-officedocument.spreadsheetml.pivot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Tables/pivotTable1.xml" ContentType="application/vnd.openxmlformats-officedocument.spreadsheetml.pivotTable+xml"/>
  <Override PartName="/xl/pivotTables/pivotTable2.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pivotCache/pivotCacheRecords5.xml" ContentType="application/vnd.openxmlformats-officedocument.spreadsheetml.pivotCacheRecords+xml"/>
  <Override PartName="/xl/calcChain.xml" ContentType="application/vnd.openxmlformats-officedocument.spreadsheetml.calcChain+xml"/>
  <Override PartName="/xl/pivotCache/pivotCacheRecords3.xml" ContentType="application/vnd.openxmlformats-officedocument.spreadsheetml.pivotCacheRecords+xml"/>
  <Override PartName="/xl/pivotCache/pivotCacheRecords4.xml" ContentType="application/vnd.openxmlformats-officedocument.spreadsheetml.pivotCacheRecords+xml"/>
  <Override PartName="/xl/sharedStrings.xml" ContentType="application/vnd.openxmlformats-officedocument.spreadsheetml.sharedStrings+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40" yWindow="60" windowWidth="20055" windowHeight="7950" tabRatio="614"/>
  </bookViews>
  <sheets>
    <sheet name="Summary" sheetId="12" r:id="rId1"/>
    <sheet name="Sales" sheetId="1" r:id="rId2"/>
    <sheet name="Amedment" sheetId="13" r:id="rId3"/>
    <sheet name="RCM" sheetId="14" r:id="rId4"/>
    <sheet name="ITC" sheetId="16" r:id="rId5"/>
    <sheet name="2A-2B" sheetId="19" r:id="rId6"/>
    <sheet name="ITC Claimed Next Year" sheetId="18" r:id="rId7"/>
    <sheet name="GST Summary" sheetId="4" r:id="rId8"/>
    <sheet name="Pivot Summary" sheetId="5" r:id="rId9"/>
    <sheet name="GSTR 9" sheetId="7" r:id="rId10"/>
    <sheet name="GSTR 9C" sheetId="17" r:id="rId11"/>
    <sheet name="List" sheetId="10" state="hidden" r:id="rId12"/>
  </sheets>
  <definedNames>
    <definedName name="_xlnm._FilterDatabase" localSheetId="5" hidden="1">'2A-2B'!$B$20:$P$20</definedName>
    <definedName name="_xlnm._FilterDatabase" localSheetId="2" hidden="1">Amedment!$B$21:$O$21</definedName>
    <definedName name="_xlnm._FilterDatabase" localSheetId="4" hidden="1">ITC!$B$20:$P$20</definedName>
    <definedName name="_xlnm._FilterDatabase" localSheetId="6" hidden="1">'ITC Claimed Next Year'!$B$20:$O$20</definedName>
    <definedName name="_xlnm._FilterDatabase" localSheetId="3" hidden="1">RCM!$B$19:$O$19</definedName>
    <definedName name="_xlnm._FilterDatabase" localSheetId="1" hidden="1">Sales!$B$21:$O$2501</definedName>
    <definedName name="ABC" localSheetId="3">#REF!</definedName>
    <definedName name="ITC_Transaction_Type">List!$H$4:$H$25</definedName>
    <definedName name="Months">List!$B$4:$B$25</definedName>
    <definedName name="Months_3B">List!$F$4:$F$25</definedName>
    <definedName name="Nature" localSheetId="3">#REF!</definedName>
    <definedName name="Place">List!$E$4:$E$50</definedName>
    <definedName name="_xlnm.Print_Area" localSheetId="5">'2A-2B'!$A$1:$Q$1021</definedName>
    <definedName name="_xlnm.Print_Area" localSheetId="2">Amedment!$A$1:$P$522</definedName>
    <definedName name="_xlnm.Print_Area" localSheetId="4">ITC!$A$1:$Q$1021</definedName>
    <definedName name="_xlnm.Print_Area" localSheetId="6">'ITC Claimed Next Year'!$A$1:$P$1021</definedName>
    <definedName name="_xlnm.Print_Area" localSheetId="3">RCM!$A$1:$P$121</definedName>
    <definedName name="_xlnm.Print_Area" localSheetId="1">Sales!$A$1:$P$2501</definedName>
    <definedName name="Rate">List!$C$4:$C$10</definedName>
    <definedName name="RCM_List">List!$G$2:$G$25</definedName>
    <definedName name="Transaction">List!$D$4:$D$25</definedName>
    <definedName name="Transaction_Type">List!$D$4:$D$25</definedName>
    <definedName name="XYZ" localSheetId="3">#REF!</definedName>
  </definedNames>
  <calcPr calcId="124519"/>
  <pivotCaches>
    <pivotCache cacheId="0" r:id="rId13"/>
    <pivotCache cacheId="1" r:id="rId14"/>
    <pivotCache cacheId="2" r:id="rId15"/>
    <pivotCache cacheId="3" r:id="rId16"/>
    <pivotCache cacheId="4" r:id="rId17"/>
  </pivotCaches>
</workbook>
</file>

<file path=xl/calcChain.xml><?xml version="1.0" encoding="utf-8"?>
<calcChain xmlns="http://schemas.openxmlformats.org/spreadsheetml/2006/main">
  <c r="H8" i="12"/>
  <c r="G8"/>
  <c r="F8"/>
  <c r="F7"/>
  <c r="P1020" i="18"/>
  <c r="P1019"/>
  <c r="P1018"/>
  <c r="P1017"/>
  <c r="P1016"/>
  <c r="P1015"/>
  <c r="P1014"/>
  <c r="P1013"/>
  <c r="P1012"/>
  <c r="P1011"/>
  <c r="P1010"/>
  <c r="P1009"/>
  <c r="P1008"/>
  <c r="P1007"/>
  <c r="P1006"/>
  <c r="P1005"/>
  <c r="P1004"/>
  <c r="P1003"/>
  <c r="P1002"/>
  <c r="P1001"/>
  <c r="P1000"/>
  <c r="P999"/>
  <c r="P998"/>
  <c r="P997"/>
  <c r="P996"/>
  <c r="P995"/>
  <c r="P994"/>
  <c r="P993"/>
  <c r="P992"/>
  <c r="P991"/>
  <c r="P990"/>
  <c r="P989"/>
  <c r="P988"/>
  <c r="P987"/>
  <c r="P986"/>
  <c r="P985"/>
  <c r="P984"/>
  <c r="P983"/>
  <c r="P982"/>
  <c r="P981"/>
  <c r="P980"/>
  <c r="P979"/>
  <c r="P978"/>
  <c r="P977"/>
  <c r="P976"/>
  <c r="P975"/>
  <c r="P974"/>
  <c r="P973"/>
  <c r="P972"/>
  <c r="P971"/>
  <c r="P970"/>
  <c r="P969"/>
  <c r="P968"/>
  <c r="P967"/>
  <c r="P966"/>
  <c r="P965"/>
  <c r="P964"/>
  <c r="P963"/>
  <c r="P962"/>
  <c r="P961"/>
  <c r="P960"/>
  <c r="P959"/>
  <c r="P958"/>
  <c r="P957"/>
  <c r="P956"/>
  <c r="P955"/>
  <c r="P954"/>
  <c r="P953"/>
  <c r="P952"/>
  <c r="P951"/>
  <c r="P950"/>
  <c r="P949"/>
  <c r="P948"/>
  <c r="P947"/>
  <c r="P946"/>
  <c r="P945"/>
  <c r="P944"/>
  <c r="P943"/>
  <c r="P942"/>
  <c r="P941"/>
  <c r="P940"/>
  <c r="P939"/>
  <c r="P938"/>
  <c r="P937"/>
  <c r="P936"/>
  <c r="P935"/>
  <c r="P934"/>
  <c r="P933"/>
  <c r="P932"/>
  <c r="P931"/>
  <c r="P930"/>
  <c r="P929"/>
  <c r="P928"/>
  <c r="P927"/>
  <c r="P926"/>
  <c r="P925"/>
  <c r="P924"/>
  <c r="P923"/>
  <c r="P922"/>
  <c r="P921"/>
  <c r="P920"/>
  <c r="P919"/>
  <c r="P918"/>
  <c r="P917"/>
  <c r="P916"/>
  <c r="P915"/>
  <c r="P914"/>
  <c r="P913"/>
  <c r="P912"/>
  <c r="P911"/>
  <c r="P910"/>
  <c r="P909"/>
  <c r="P908"/>
  <c r="P907"/>
  <c r="P906"/>
  <c r="P905"/>
  <c r="P904"/>
  <c r="P903"/>
  <c r="P902"/>
  <c r="P901"/>
  <c r="P900"/>
  <c r="P899"/>
  <c r="P898"/>
  <c r="P897"/>
  <c r="P896"/>
  <c r="P895"/>
  <c r="P894"/>
  <c r="P893"/>
  <c r="P892"/>
  <c r="P891"/>
  <c r="P890"/>
  <c r="P889"/>
  <c r="P888"/>
  <c r="P887"/>
  <c r="P886"/>
  <c r="P885"/>
  <c r="P884"/>
  <c r="P883"/>
  <c r="P882"/>
  <c r="P881"/>
  <c r="P880"/>
  <c r="P879"/>
  <c r="P878"/>
  <c r="P877"/>
  <c r="P876"/>
  <c r="P875"/>
  <c r="P874"/>
  <c r="P873"/>
  <c r="P872"/>
  <c r="P871"/>
  <c r="P870"/>
  <c r="P869"/>
  <c r="P868"/>
  <c r="P867"/>
  <c r="P866"/>
  <c r="P865"/>
  <c r="P864"/>
  <c r="P863"/>
  <c r="P862"/>
  <c r="P861"/>
  <c r="P860"/>
  <c r="P859"/>
  <c r="P858"/>
  <c r="P857"/>
  <c r="P856"/>
  <c r="P855"/>
  <c r="P854"/>
  <c r="P853"/>
  <c r="P852"/>
  <c r="P851"/>
  <c r="P850"/>
  <c r="P849"/>
  <c r="P848"/>
  <c r="P847"/>
  <c r="P846"/>
  <c r="P845"/>
  <c r="P844"/>
  <c r="P843"/>
  <c r="P842"/>
  <c r="P841"/>
  <c r="P840"/>
  <c r="P839"/>
  <c r="P838"/>
  <c r="P837"/>
  <c r="P836"/>
  <c r="P835"/>
  <c r="P834"/>
  <c r="P833"/>
  <c r="P832"/>
  <c r="P831"/>
  <c r="P830"/>
  <c r="P829"/>
  <c r="P828"/>
  <c r="P827"/>
  <c r="P826"/>
  <c r="P825"/>
  <c r="P824"/>
  <c r="P823"/>
  <c r="P822"/>
  <c r="P821"/>
  <c r="P820"/>
  <c r="P819"/>
  <c r="P818"/>
  <c r="P817"/>
  <c r="P816"/>
  <c r="P815"/>
  <c r="P814"/>
  <c r="P813"/>
  <c r="P812"/>
  <c r="P811"/>
  <c r="P810"/>
  <c r="P809"/>
  <c r="P808"/>
  <c r="P807"/>
  <c r="P806"/>
  <c r="P805"/>
  <c r="P804"/>
  <c r="P803"/>
  <c r="P802"/>
  <c r="P801"/>
  <c r="P800"/>
  <c r="P799"/>
  <c r="P798"/>
  <c r="P797"/>
  <c r="P796"/>
  <c r="P795"/>
  <c r="P794"/>
  <c r="P793"/>
  <c r="P792"/>
  <c r="P791"/>
  <c r="P790"/>
  <c r="P789"/>
  <c r="P788"/>
  <c r="P787"/>
  <c r="P786"/>
  <c r="P785"/>
  <c r="P784"/>
  <c r="P783"/>
  <c r="P782"/>
  <c r="P781"/>
  <c r="P780"/>
  <c r="P779"/>
  <c r="P778"/>
  <c r="P777"/>
  <c r="P776"/>
  <c r="P775"/>
  <c r="P774"/>
  <c r="P773"/>
  <c r="P772"/>
  <c r="P771"/>
  <c r="P770"/>
  <c r="P769"/>
  <c r="P768"/>
  <c r="P767"/>
  <c r="P766"/>
  <c r="P765"/>
  <c r="P764"/>
  <c r="P763"/>
  <c r="P762"/>
  <c r="P761"/>
  <c r="P760"/>
  <c r="P759"/>
  <c r="P758"/>
  <c r="P757"/>
  <c r="P756"/>
  <c r="P755"/>
  <c r="P754"/>
  <c r="P753"/>
  <c r="P752"/>
  <c r="P751"/>
  <c r="P750"/>
  <c r="P749"/>
  <c r="P748"/>
  <c r="P747"/>
  <c r="P746"/>
  <c r="P745"/>
  <c r="P744"/>
  <c r="P743"/>
  <c r="P742"/>
  <c r="P741"/>
  <c r="P740"/>
  <c r="P739"/>
  <c r="P738"/>
  <c r="P737"/>
  <c r="P736"/>
  <c r="P735"/>
  <c r="P734"/>
  <c r="P733"/>
  <c r="P732"/>
  <c r="P731"/>
  <c r="P730"/>
  <c r="P729"/>
  <c r="P728"/>
  <c r="P727"/>
  <c r="P726"/>
  <c r="P725"/>
  <c r="P724"/>
  <c r="P723"/>
  <c r="P722"/>
  <c r="P721"/>
  <c r="P720"/>
  <c r="P719"/>
  <c r="P718"/>
  <c r="P717"/>
  <c r="P716"/>
  <c r="P715"/>
  <c r="P714"/>
  <c r="P713"/>
  <c r="P712"/>
  <c r="P711"/>
  <c r="P710"/>
  <c r="P709"/>
  <c r="P708"/>
  <c r="P707"/>
  <c r="P706"/>
  <c r="P705"/>
  <c r="P704"/>
  <c r="P703"/>
  <c r="P702"/>
  <c r="P701"/>
  <c r="P700"/>
  <c r="P699"/>
  <c r="P698"/>
  <c r="P697"/>
  <c r="P696"/>
  <c r="P695"/>
  <c r="P694"/>
  <c r="P693"/>
  <c r="P692"/>
  <c r="P691"/>
  <c r="P690"/>
  <c r="P689"/>
  <c r="P688"/>
  <c r="P687"/>
  <c r="P686"/>
  <c r="P685"/>
  <c r="P684"/>
  <c r="P683"/>
  <c r="P682"/>
  <c r="P681"/>
  <c r="P680"/>
  <c r="P679"/>
  <c r="P678"/>
  <c r="P677"/>
  <c r="P676"/>
  <c r="P675"/>
  <c r="P674"/>
  <c r="P673"/>
  <c r="P672"/>
  <c r="P671"/>
  <c r="P670"/>
  <c r="P669"/>
  <c r="P668"/>
  <c r="P667"/>
  <c r="P666"/>
  <c r="P665"/>
  <c r="P664"/>
  <c r="P663"/>
  <c r="P662"/>
  <c r="P661"/>
  <c r="P660"/>
  <c r="P659"/>
  <c r="P658"/>
  <c r="P657"/>
  <c r="P656"/>
  <c r="P655"/>
  <c r="P654"/>
  <c r="P653"/>
  <c r="P652"/>
  <c r="P651"/>
  <c r="P650"/>
  <c r="P649"/>
  <c r="P648"/>
  <c r="P647"/>
  <c r="P646"/>
  <c r="P645"/>
  <c r="P644"/>
  <c r="P643"/>
  <c r="P642"/>
  <c r="P641"/>
  <c r="P640"/>
  <c r="P639"/>
  <c r="P638"/>
  <c r="P637"/>
  <c r="P636"/>
  <c r="P635"/>
  <c r="P634"/>
  <c r="P633"/>
  <c r="P632"/>
  <c r="P631"/>
  <c r="P630"/>
  <c r="P629"/>
  <c r="P628"/>
  <c r="P627"/>
  <c r="P626"/>
  <c r="P625"/>
  <c r="P624"/>
  <c r="P623"/>
  <c r="P622"/>
  <c r="P621"/>
  <c r="P620"/>
  <c r="P619"/>
  <c r="P618"/>
  <c r="P617"/>
  <c r="P616"/>
  <c r="P615"/>
  <c r="P614"/>
  <c r="P613"/>
  <c r="P612"/>
  <c r="P611"/>
  <c r="P610"/>
  <c r="P609"/>
  <c r="P608"/>
  <c r="P607"/>
  <c r="P606"/>
  <c r="P605"/>
  <c r="P604"/>
  <c r="P603"/>
  <c r="P602"/>
  <c r="P601"/>
  <c r="P600"/>
  <c r="P599"/>
  <c r="P598"/>
  <c r="P597"/>
  <c r="P596"/>
  <c r="P595"/>
  <c r="P594"/>
  <c r="P593"/>
  <c r="P592"/>
  <c r="P591"/>
  <c r="P590"/>
  <c r="P589"/>
  <c r="P588"/>
  <c r="P587"/>
  <c r="P586"/>
  <c r="P585"/>
  <c r="P584"/>
  <c r="P583"/>
  <c r="P582"/>
  <c r="P581"/>
  <c r="P580"/>
  <c r="P579"/>
  <c r="P578"/>
  <c r="P577"/>
  <c r="P576"/>
  <c r="P575"/>
  <c r="P574"/>
  <c r="P573"/>
  <c r="P572"/>
  <c r="P571"/>
  <c r="P570"/>
  <c r="P569"/>
  <c r="P568"/>
  <c r="P567"/>
  <c r="P566"/>
  <c r="P565"/>
  <c r="P564"/>
  <c r="P563"/>
  <c r="P562"/>
  <c r="P561"/>
  <c r="P560"/>
  <c r="P559"/>
  <c r="P558"/>
  <c r="P557"/>
  <c r="P556"/>
  <c r="P555"/>
  <c r="P554"/>
  <c r="P553"/>
  <c r="P552"/>
  <c r="P551"/>
  <c r="P550"/>
  <c r="P549"/>
  <c r="P548"/>
  <c r="P547"/>
  <c r="P546"/>
  <c r="P545"/>
  <c r="P544"/>
  <c r="P543"/>
  <c r="P542"/>
  <c r="P541"/>
  <c r="P540"/>
  <c r="P539"/>
  <c r="P538"/>
  <c r="P537"/>
  <c r="P536"/>
  <c r="P535"/>
  <c r="P534"/>
  <c r="P533"/>
  <c r="P532"/>
  <c r="P531"/>
  <c r="P530"/>
  <c r="P529"/>
  <c r="P528"/>
  <c r="P527"/>
  <c r="P526"/>
  <c r="P525"/>
  <c r="P524"/>
  <c r="P523"/>
  <c r="P522"/>
  <c r="P521"/>
  <c r="P520"/>
  <c r="P519"/>
  <c r="P518"/>
  <c r="P517"/>
  <c r="P516"/>
  <c r="P515"/>
  <c r="P514"/>
  <c r="P513"/>
  <c r="P512"/>
  <c r="P511"/>
  <c r="P510"/>
  <c r="P509"/>
  <c r="P508"/>
  <c r="P507"/>
  <c r="P506"/>
  <c r="P505"/>
  <c r="P504"/>
  <c r="P503"/>
  <c r="P502"/>
  <c r="P501"/>
  <c r="P500"/>
  <c r="P499"/>
  <c r="P498"/>
  <c r="P497"/>
  <c r="P496"/>
  <c r="P495"/>
  <c r="P494"/>
  <c r="P493"/>
  <c r="P492"/>
  <c r="P491"/>
  <c r="P490"/>
  <c r="P489"/>
  <c r="P488"/>
  <c r="P487"/>
  <c r="P486"/>
  <c r="P485"/>
  <c r="P484"/>
  <c r="P483"/>
  <c r="P482"/>
  <c r="P481"/>
  <c r="P480"/>
  <c r="P479"/>
  <c r="P478"/>
  <c r="P477"/>
  <c r="P476"/>
  <c r="P475"/>
  <c r="P474"/>
  <c r="P473"/>
  <c r="P472"/>
  <c r="P471"/>
  <c r="P470"/>
  <c r="P469"/>
  <c r="P468"/>
  <c r="P467"/>
  <c r="P466"/>
  <c r="P465"/>
  <c r="P464"/>
  <c r="P463"/>
  <c r="P462"/>
  <c r="P461"/>
  <c r="P460"/>
  <c r="P459"/>
  <c r="P458"/>
  <c r="P457"/>
  <c r="P456"/>
  <c r="P455"/>
  <c r="P454"/>
  <c r="P453"/>
  <c r="P452"/>
  <c r="P451"/>
  <c r="P450"/>
  <c r="P449"/>
  <c r="P448"/>
  <c r="P447"/>
  <c r="P446"/>
  <c r="P445"/>
  <c r="P444"/>
  <c r="P443"/>
  <c r="P442"/>
  <c r="P441"/>
  <c r="P440"/>
  <c r="P439"/>
  <c r="P438"/>
  <c r="P437"/>
  <c r="P436"/>
  <c r="P435"/>
  <c r="P434"/>
  <c r="P433"/>
  <c r="P432"/>
  <c r="P431"/>
  <c r="P430"/>
  <c r="P429"/>
  <c r="P428"/>
  <c r="P427"/>
  <c r="P426"/>
  <c r="P425"/>
  <c r="P424"/>
  <c r="P423"/>
  <c r="P422"/>
  <c r="P421"/>
  <c r="P420"/>
  <c r="P419"/>
  <c r="P418"/>
  <c r="P417"/>
  <c r="P416"/>
  <c r="P415"/>
  <c r="P414"/>
  <c r="P413"/>
  <c r="P412"/>
  <c r="P411"/>
  <c r="P410"/>
  <c r="P409"/>
  <c r="P408"/>
  <c r="P407"/>
  <c r="P406"/>
  <c r="P405"/>
  <c r="P404"/>
  <c r="P403"/>
  <c r="P402"/>
  <c r="P401"/>
  <c r="P400"/>
  <c r="P399"/>
  <c r="P398"/>
  <c r="P397"/>
  <c r="P396"/>
  <c r="P395"/>
  <c r="P394"/>
  <c r="P393"/>
  <c r="P392"/>
  <c r="P391"/>
  <c r="P390"/>
  <c r="P389"/>
  <c r="P388"/>
  <c r="P387"/>
  <c r="P386"/>
  <c r="P385"/>
  <c r="P384"/>
  <c r="P383"/>
  <c r="P382"/>
  <c r="P381"/>
  <c r="P380"/>
  <c r="P379"/>
  <c r="P378"/>
  <c r="P377"/>
  <c r="P376"/>
  <c r="P375"/>
  <c r="P374"/>
  <c r="P373"/>
  <c r="P372"/>
  <c r="P371"/>
  <c r="P370"/>
  <c r="P369"/>
  <c r="P368"/>
  <c r="P367"/>
  <c r="P366"/>
  <c r="P365"/>
  <c r="P364"/>
  <c r="P363"/>
  <c r="P362"/>
  <c r="P361"/>
  <c r="P360"/>
  <c r="P359"/>
  <c r="P358"/>
  <c r="P357"/>
  <c r="P356"/>
  <c r="P355"/>
  <c r="P35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P23"/>
  <c r="P22"/>
  <c r="Q1020" i="19"/>
  <c r="Q1019"/>
  <c r="Q1018"/>
  <c r="Q1017"/>
  <c r="Q1016"/>
  <c r="Q1015"/>
  <c r="Q1014"/>
  <c r="Q1013"/>
  <c r="Q1012"/>
  <c r="Q1011"/>
  <c r="Q1010"/>
  <c r="Q1009"/>
  <c r="Q1008"/>
  <c r="Q1007"/>
  <c r="Q1006"/>
  <c r="Q1005"/>
  <c r="Q1004"/>
  <c r="Q1003"/>
  <c r="Q1002"/>
  <c r="Q1001"/>
  <c r="Q1000"/>
  <c r="Q999"/>
  <c r="Q998"/>
  <c r="Q997"/>
  <c r="Q996"/>
  <c r="Q995"/>
  <c r="Q994"/>
  <c r="Q993"/>
  <c r="Q992"/>
  <c r="Q991"/>
  <c r="Q990"/>
  <c r="Q989"/>
  <c r="Q988"/>
  <c r="Q987"/>
  <c r="Q986"/>
  <c r="Q985"/>
  <c r="Q984"/>
  <c r="Q983"/>
  <c r="Q982"/>
  <c r="Q981"/>
  <c r="Q980"/>
  <c r="Q979"/>
  <c r="Q978"/>
  <c r="Q977"/>
  <c r="Q976"/>
  <c r="Q975"/>
  <c r="Q974"/>
  <c r="Q973"/>
  <c r="Q972"/>
  <c r="Q971"/>
  <c r="Q970"/>
  <c r="Q969"/>
  <c r="Q968"/>
  <c r="Q967"/>
  <c r="Q966"/>
  <c r="Q965"/>
  <c r="Q964"/>
  <c r="Q963"/>
  <c r="Q962"/>
  <c r="Q961"/>
  <c r="Q960"/>
  <c r="Q959"/>
  <c r="Q958"/>
  <c r="Q957"/>
  <c r="Q956"/>
  <c r="Q955"/>
  <c r="Q954"/>
  <c r="Q953"/>
  <c r="Q952"/>
  <c r="Q951"/>
  <c r="Q950"/>
  <c r="Q949"/>
  <c r="Q948"/>
  <c r="Q947"/>
  <c r="Q946"/>
  <c r="Q945"/>
  <c r="Q944"/>
  <c r="Q943"/>
  <c r="Q942"/>
  <c r="Q941"/>
  <c r="Q940"/>
  <c r="Q939"/>
  <c r="Q938"/>
  <c r="Q937"/>
  <c r="Q936"/>
  <c r="Q935"/>
  <c r="Q934"/>
  <c r="Q933"/>
  <c r="Q932"/>
  <c r="Q931"/>
  <c r="Q930"/>
  <c r="Q929"/>
  <c r="Q928"/>
  <c r="Q927"/>
  <c r="Q926"/>
  <c r="Q925"/>
  <c r="Q924"/>
  <c r="Q923"/>
  <c r="Q922"/>
  <c r="Q921"/>
  <c r="Q920"/>
  <c r="Q919"/>
  <c r="Q918"/>
  <c r="Q917"/>
  <c r="Q916"/>
  <c r="Q915"/>
  <c r="Q914"/>
  <c r="Q913"/>
  <c r="Q912"/>
  <c r="Q911"/>
  <c r="Q910"/>
  <c r="Q909"/>
  <c r="Q908"/>
  <c r="Q907"/>
  <c r="Q906"/>
  <c r="Q905"/>
  <c r="Q904"/>
  <c r="Q903"/>
  <c r="Q902"/>
  <c r="Q901"/>
  <c r="Q900"/>
  <c r="Q899"/>
  <c r="Q898"/>
  <c r="Q897"/>
  <c r="Q896"/>
  <c r="Q895"/>
  <c r="Q894"/>
  <c r="Q893"/>
  <c r="Q892"/>
  <c r="Q891"/>
  <c r="Q890"/>
  <c r="Q889"/>
  <c r="Q888"/>
  <c r="Q887"/>
  <c r="Q886"/>
  <c r="Q885"/>
  <c r="Q884"/>
  <c r="Q883"/>
  <c r="Q882"/>
  <c r="Q881"/>
  <c r="Q880"/>
  <c r="Q879"/>
  <c r="Q878"/>
  <c r="Q877"/>
  <c r="Q876"/>
  <c r="Q875"/>
  <c r="Q874"/>
  <c r="Q873"/>
  <c r="Q872"/>
  <c r="Q871"/>
  <c r="Q870"/>
  <c r="Q869"/>
  <c r="Q868"/>
  <c r="Q867"/>
  <c r="Q866"/>
  <c r="Q865"/>
  <c r="Q864"/>
  <c r="Q863"/>
  <c r="Q862"/>
  <c r="Q861"/>
  <c r="Q860"/>
  <c r="Q859"/>
  <c r="Q858"/>
  <c r="Q857"/>
  <c r="Q856"/>
  <c r="Q855"/>
  <c r="Q854"/>
  <c r="Q853"/>
  <c r="Q852"/>
  <c r="Q851"/>
  <c r="Q850"/>
  <c r="Q849"/>
  <c r="Q848"/>
  <c r="Q847"/>
  <c r="Q846"/>
  <c r="Q845"/>
  <c r="Q844"/>
  <c r="Q843"/>
  <c r="Q842"/>
  <c r="Q841"/>
  <c r="Q840"/>
  <c r="Q839"/>
  <c r="Q838"/>
  <c r="Q837"/>
  <c r="Q836"/>
  <c r="Q835"/>
  <c r="Q834"/>
  <c r="Q833"/>
  <c r="Q832"/>
  <c r="Q831"/>
  <c r="Q830"/>
  <c r="Q829"/>
  <c r="Q828"/>
  <c r="Q827"/>
  <c r="Q826"/>
  <c r="Q825"/>
  <c r="Q824"/>
  <c r="Q823"/>
  <c r="Q822"/>
  <c r="Q821"/>
  <c r="Q820"/>
  <c r="Q819"/>
  <c r="Q818"/>
  <c r="Q817"/>
  <c r="Q816"/>
  <c r="Q815"/>
  <c r="Q814"/>
  <c r="Q813"/>
  <c r="Q812"/>
  <c r="Q811"/>
  <c r="Q810"/>
  <c r="Q809"/>
  <c r="Q808"/>
  <c r="Q807"/>
  <c r="Q806"/>
  <c r="Q805"/>
  <c r="Q804"/>
  <c r="Q803"/>
  <c r="Q802"/>
  <c r="Q801"/>
  <c r="Q800"/>
  <c r="Q799"/>
  <c r="Q798"/>
  <c r="Q797"/>
  <c r="Q796"/>
  <c r="Q795"/>
  <c r="Q794"/>
  <c r="Q793"/>
  <c r="Q792"/>
  <c r="Q791"/>
  <c r="Q790"/>
  <c r="Q789"/>
  <c r="Q788"/>
  <c r="Q787"/>
  <c r="Q786"/>
  <c r="Q785"/>
  <c r="Q784"/>
  <c r="Q783"/>
  <c r="Q782"/>
  <c r="Q781"/>
  <c r="Q780"/>
  <c r="Q779"/>
  <c r="Q778"/>
  <c r="Q777"/>
  <c r="Q776"/>
  <c r="Q775"/>
  <c r="Q774"/>
  <c r="Q773"/>
  <c r="Q772"/>
  <c r="Q771"/>
  <c r="Q770"/>
  <c r="Q769"/>
  <c r="Q768"/>
  <c r="Q767"/>
  <c r="Q766"/>
  <c r="Q765"/>
  <c r="Q764"/>
  <c r="Q763"/>
  <c r="Q762"/>
  <c r="Q761"/>
  <c r="Q760"/>
  <c r="Q759"/>
  <c r="Q758"/>
  <c r="Q757"/>
  <c r="Q756"/>
  <c r="Q755"/>
  <c r="Q754"/>
  <c r="Q753"/>
  <c r="Q752"/>
  <c r="Q751"/>
  <c r="Q750"/>
  <c r="Q749"/>
  <c r="Q748"/>
  <c r="Q747"/>
  <c r="Q746"/>
  <c r="Q745"/>
  <c r="Q744"/>
  <c r="Q743"/>
  <c r="Q742"/>
  <c r="Q741"/>
  <c r="Q740"/>
  <c r="Q739"/>
  <c r="Q738"/>
  <c r="Q737"/>
  <c r="Q736"/>
  <c r="Q735"/>
  <c r="Q734"/>
  <c r="Q733"/>
  <c r="Q732"/>
  <c r="Q731"/>
  <c r="Q730"/>
  <c r="Q729"/>
  <c r="Q728"/>
  <c r="Q727"/>
  <c r="Q726"/>
  <c r="Q725"/>
  <c r="Q724"/>
  <c r="Q723"/>
  <c r="Q722"/>
  <c r="Q721"/>
  <c r="Q720"/>
  <c r="Q719"/>
  <c r="Q718"/>
  <c r="Q717"/>
  <c r="Q716"/>
  <c r="Q715"/>
  <c r="Q714"/>
  <c r="Q713"/>
  <c r="Q712"/>
  <c r="Q711"/>
  <c r="Q710"/>
  <c r="Q709"/>
  <c r="Q708"/>
  <c r="Q707"/>
  <c r="Q706"/>
  <c r="Q705"/>
  <c r="Q704"/>
  <c r="Q703"/>
  <c r="Q702"/>
  <c r="Q701"/>
  <c r="Q700"/>
  <c r="Q699"/>
  <c r="Q698"/>
  <c r="Q697"/>
  <c r="Q696"/>
  <c r="Q695"/>
  <c r="Q694"/>
  <c r="Q693"/>
  <c r="Q692"/>
  <c r="Q691"/>
  <c r="Q690"/>
  <c r="Q689"/>
  <c r="Q688"/>
  <c r="Q687"/>
  <c r="Q686"/>
  <c r="Q685"/>
  <c r="Q684"/>
  <c r="Q683"/>
  <c r="Q682"/>
  <c r="Q681"/>
  <c r="Q680"/>
  <c r="Q679"/>
  <c r="Q678"/>
  <c r="Q677"/>
  <c r="Q676"/>
  <c r="Q675"/>
  <c r="Q674"/>
  <c r="Q673"/>
  <c r="Q672"/>
  <c r="Q671"/>
  <c r="Q670"/>
  <c r="Q669"/>
  <c r="Q668"/>
  <c r="Q667"/>
  <c r="Q666"/>
  <c r="Q665"/>
  <c r="Q664"/>
  <c r="Q663"/>
  <c r="Q662"/>
  <c r="Q661"/>
  <c r="Q660"/>
  <c r="Q659"/>
  <c r="Q658"/>
  <c r="Q657"/>
  <c r="Q656"/>
  <c r="Q655"/>
  <c r="Q654"/>
  <c r="Q653"/>
  <c r="Q652"/>
  <c r="Q651"/>
  <c r="Q650"/>
  <c r="Q649"/>
  <c r="Q648"/>
  <c r="Q647"/>
  <c r="Q646"/>
  <c r="Q645"/>
  <c r="Q644"/>
  <c r="Q643"/>
  <c r="Q642"/>
  <c r="Q641"/>
  <c r="Q640"/>
  <c r="Q639"/>
  <c r="Q638"/>
  <c r="Q637"/>
  <c r="Q636"/>
  <c r="Q635"/>
  <c r="Q634"/>
  <c r="Q633"/>
  <c r="Q632"/>
  <c r="Q631"/>
  <c r="Q630"/>
  <c r="Q629"/>
  <c r="Q628"/>
  <c r="Q627"/>
  <c r="Q626"/>
  <c r="Q625"/>
  <c r="Q624"/>
  <c r="Q623"/>
  <c r="Q622"/>
  <c r="Q621"/>
  <c r="Q620"/>
  <c r="Q619"/>
  <c r="Q618"/>
  <c r="Q617"/>
  <c r="Q616"/>
  <c r="Q615"/>
  <c r="Q614"/>
  <c r="Q613"/>
  <c r="Q612"/>
  <c r="Q611"/>
  <c r="Q610"/>
  <c r="Q609"/>
  <c r="Q608"/>
  <c r="Q607"/>
  <c r="Q606"/>
  <c r="Q605"/>
  <c r="Q604"/>
  <c r="Q603"/>
  <c r="Q602"/>
  <c r="Q601"/>
  <c r="Q600"/>
  <c r="Q599"/>
  <c r="Q598"/>
  <c r="Q597"/>
  <c r="Q596"/>
  <c r="Q595"/>
  <c r="Q594"/>
  <c r="Q593"/>
  <c r="Q592"/>
  <c r="Q591"/>
  <c r="Q590"/>
  <c r="Q589"/>
  <c r="Q588"/>
  <c r="Q587"/>
  <c r="Q586"/>
  <c r="Q585"/>
  <c r="Q584"/>
  <c r="Q583"/>
  <c r="Q582"/>
  <c r="Q581"/>
  <c r="Q580"/>
  <c r="Q579"/>
  <c r="Q578"/>
  <c r="Q577"/>
  <c r="Q576"/>
  <c r="Q575"/>
  <c r="Q574"/>
  <c r="Q573"/>
  <c r="Q572"/>
  <c r="Q571"/>
  <c r="Q570"/>
  <c r="Q569"/>
  <c r="Q568"/>
  <c r="Q567"/>
  <c r="Q566"/>
  <c r="Q565"/>
  <c r="Q564"/>
  <c r="Q563"/>
  <c r="Q562"/>
  <c r="Q561"/>
  <c r="Q560"/>
  <c r="Q559"/>
  <c r="Q558"/>
  <c r="Q557"/>
  <c r="Q556"/>
  <c r="Q555"/>
  <c r="Q554"/>
  <c r="Q553"/>
  <c r="Q552"/>
  <c r="Q551"/>
  <c r="Q550"/>
  <c r="Q549"/>
  <c r="Q548"/>
  <c r="Q547"/>
  <c r="Q546"/>
  <c r="Q545"/>
  <c r="Q544"/>
  <c r="Q543"/>
  <c r="Q542"/>
  <c r="Q541"/>
  <c r="Q540"/>
  <c r="Q539"/>
  <c r="Q538"/>
  <c r="Q537"/>
  <c r="Q536"/>
  <c r="Q535"/>
  <c r="Q534"/>
  <c r="Q533"/>
  <c r="Q532"/>
  <c r="Q531"/>
  <c r="Q530"/>
  <c r="Q529"/>
  <c r="Q528"/>
  <c r="Q527"/>
  <c r="Q526"/>
  <c r="Q525"/>
  <c r="Q524"/>
  <c r="Q523"/>
  <c r="Q522"/>
  <c r="Q521"/>
  <c r="Q520"/>
  <c r="Q519"/>
  <c r="Q518"/>
  <c r="Q517"/>
  <c r="Q516"/>
  <c r="Q515"/>
  <c r="Q514"/>
  <c r="Q513"/>
  <c r="Q512"/>
  <c r="Q511"/>
  <c r="Q510"/>
  <c r="Q509"/>
  <c r="Q508"/>
  <c r="Q507"/>
  <c r="Q506"/>
  <c r="Q505"/>
  <c r="Q504"/>
  <c r="Q503"/>
  <c r="Q502"/>
  <c r="Q501"/>
  <c r="Q500"/>
  <c r="Q499"/>
  <c r="Q498"/>
  <c r="Q497"/>
  <c r="Q496"/>
  <c r="Q495"/>
  <c r="Q494"/>
  <c r="Q493"/>
  <c r="Q492"/>
  <c r="Q491"/>
  <c r="Q490"/>
  <c r="Q489"/>
  <c r="Q488"/>
  <c r="Q487"/>
  <c r="Q486"/>
  <c r="Q485"/>
  <c r="Q484"/>
  <c r="Q483"/>
  <c r="Q482"/>
  <c r="Q481"/>
  <c r="Q480"/>
  <c r="Q479"/>
  <c r="Q478"/>
  <c r="Q477"/>
  <c r="Q476"/>
  <c r="Q475"/>
  <c r="Q474"/>
  <c r="Q473"/>
  <c r="Q472"/>
  <c r="Q471"/>
  <c r="Q470"/>
  <c r="Q469"/>
  <c r="Q468"/>
  <c r="Q467"/>
  <c r="Q466"/>
  <c r="Q465"/>
  <c r="Q464"/>
  <c r="Q463"/>
  <c r="Q462"/>
  <c r="Q461"/>
  <c r="Q460"/>
  <c r="Q459"/>
  <c r="Q458"/>
  <c r="Q457"/>
  <c r="Q456"/>
  <c r="Q455"/>
  <c r="Q454"/>
  <c r="Q453"/>
  <c r="Q452"/>
  <c r="Q451"/>
  <c r="Q450"/>
  <c r="Q449"/>
  <c r="Q448"/>
  <c r="Q447"/>
  <c r="Q446"/>
  <c r="Q445"/>
  <c r="Q444"/>
  <c r="Q443"/>
  <c r="Q442"/>
  <c r="Q441"/>
  <c r="Q440"/>
  <c r="Q439"/>
  <c r="Q438"/>
  <c r="Q437"/>
  <c r="Q436"/>
  <c r="Q435"/>
  <c r="Q434"/>
  <c r="Q433"/>
  <c r="Q432"/>
  <c r="Q431"/>
  <c r="Q430"/>
  <c r="Q429"/>
  <c r="Q428"/>
  <c r="Q427"/>
  <c r="Q426"/>
  <c r="Q425"/>
  <c r="Q424"/>
  <c r="Q423"/>
  <c r="Q422"/>
  <c r="Q421"/>
  <c r="Q420"/>
  <c r="Q419"/>
  <c r="Q418"/>
  <c r="Q417"/>
  <c r="Q416"/>
  <c r="Q415"/>
  <c r="Q414"/>
  <c r="Q413"/>
  <c r="Q412"/>
  <c r="Q411"/>
  <c r="Q410"/>
  <c r="Q409"/>
  <c r="Q408"/>
  <c r="Q407"/>
  <c r="Q406"/>
  <c r="Q405"/>
  <c r="Q404"/>
  <c r="Q403"/>
  <c r="Q402"/>
  <c r="Q401"/>
  <c r="Q400"/>
  <c r="Q399"/>
  <c r="Q398"/>
  <c r="Q397"/>
  <c r="Q396"/>
  <c r="Q395"/>
  <c r="Q394"/>
  <c r="Q393"/>
  <c r="Q392"/>
  <c r="Q391"/>
  <c r="Q390"/>
  <c r="Q389"/>
  <c r="Q388"/>
  <c r="Q387"/>
  <c r="Q386"/>
  <c r="Q385"/>
  <c r="Q384"/>
  <c r="Q383"/>
  <c r="Q382"/>
  <c r="Q381"/>
  <c r="Q380"/>
  <c r="Q379"/>
  <c r="Q378"/>
  <c r="Q377"/>
  <c r="Q376"/>
  <c r="Q375"/>
  <c r="Q374"/>
  <c r="Q373"/>
  <c r="Q372"/>
  <c r="Q371"/>
  <c r="Q370"/>
  <c r="Q369"/>
  <c r="Q368"/>
  <c r="Q367"/>
  <c r="Q366"/>
  <c r="Q365"/>
  <c r="Q364"/>
  <c r="Q363"/>
  <c r="Q362"/>
  <c r="Q361"/>
  <c r="Q360"/>
  <c r="Q359"/>
  <c r="Q358"/>
  <c r="Q357"/>
  <c r="Q356"/>
  <c r="Q355"/>
  <c r="Q354"/>
  <c r="Q353"/>
  <c r="Q352"/>
  <c r="Q351"/>
  <c r="Q350"/>
  <c r="Q349"/>
  <c r="Q348"/>
  <c r="Q347"/>
  <c r="Q346"/>
  <c r="Q345"/>
  <c r="Q344"/>
  <c r="Q343"/>
  <c r="Q342"/>
  <c r="Q341"/>
  <c r="Q340"/>
  <c r="Q339"/>
  <c r="Q338"/>
  <c r="Q337"/>
  <c r="Q336"/>
  <c r="Q335"/>
  <c r="Q334"/>
  <c r="Q333"/>
  <c r="Q332"/>
  <c r="Q331"/>
  <c r="Q330"/>
  <c r="Q329"/>
  <c r="Q328"/>
  <c r="Q327"/>
  <c r="Q326"/>
  <c r="Q325"/>
  <c r="Q324"/>
  <c r="Q323"/>
  <c r="Q322"/>
  <c r="Q321"/>
  <c r="Q320"/>
  <c r="Q319"/>
  <c r="Q318"/>
  <c r="Q317"/>
  <c r="Q316"/>
  <c r="Q315"/>
  <c r="Q314"/>
  <c r="Q313"/>
  <c r="Q312"/>
  <c r="Q311"/>
  <c r="Q310"/>
  <c r="Q309"/>
  <c r="Q308"/>
  <c r="Q307"/>
  <c r="Q306"/>
  <c r="Q305"/>
  <c r="Q304"/>
  <c r="Q303"/>
  <c r="Q302"/>
  <c r="Q301"/>
  <c r="Q300"/>
  <c r="Q299"/>
  <c r="Q298"/>
  <c r="Q297"/>
  <c r="Q296"/>
  <c r="Q295"/>
  <c r="Q294"/>
  <c r="Q293"/>
  <c r="Q292"/>
  <c r="Q291"/>
  <c r="Q290"/>
  <c r="Q289"/>
  <c r="Q288"/>
  <c r="Q287"/>
  <c r="Q286"/>
  <c r="Q285"/>
  <c r="Q284"/>
  <c r="Q283"/>
  <c r="Q282"/>
  <c r="Q281"/>
  <c r="Q280"/>
  <c r="Q279"/>
  <c r="Q278"/>
  <c r="Q277"/>
  <c r="Q276"/>
  <c r="Q275"/>
  <c r="Q274"/>
  <c r="Q273"/>
  <c r="Q272"/>
  <c r="Q271"/>
  <c r="Q270"/>
  <c r="Q269"/>
  <c r="Q268"/>
  <c r="Q267"/>
  <c r="Q266"/>
  <c r="Q265"/>
  <c r="Q264"/>
  <c r="Q263"/>
  <c r="Q262"/>
  <c r="Q261"/>
  <c r="Q260"/>
  <c r="Q259"/>
  <c r="Q258"/>
  <c r="Q257"/>
  <c r="Q256"/>
  <c r="Q255"/>
  <c r="Q254"/>
  <c r="Q253"/>
  <c r="Q252"/>
  <c r="Q251"/>
  <c r="Q250"/>
  <c r="Q249"/>
  <c r="Q248"/>
  <c r="Q247"/>
  <c r="Q246"/>
  <c r="Q245"/>
  <c r="Q244"/>
  <c r="Q243"/>
  <c r="Q242"/>
  <c r="Q241"/>
  <c r="Q240"/>
  <c r="Q239"/>
  <c r="Q238"/>
  <c r="Q237"/>
  <c r="Q236"/>
  <c r="Q235"/>
  <c r="Q234"/>
  <c r="Q233"/>
  <c r="Q232"/>
  <c r="Q231"/>
  <c r="Q230"/>
  <c r="Q229"/>
  <c r="Q228"/>
  <c r="Q227"/>
  <c r="Q226"/>
  <c r="Q225"/>
  <c r="Q224"/>
  <c r="Q223"/>
  <c r="Q222"/>
  <c r="Q221"/>
  <c r="Q220"/>
  <c r="Q219"/>
  <c r="Q218"/>
  <c r="Q217"/>
  <c r="Q216"/>
  <c r="Q215"/>
  <c r="Q214"/>
  <c r="Q213"/>
  <c r="Q212"/>
  <c r="Q211"/>
  <c r="Q210"/>
  <c r="Q209"/>
  <c r="Q208"/>
  <c r="Q207"/>
  <c r="Q206"/>
  <c r="Q205"/>
  <c r="Q204"/>
  <c r="Q203"/>
  <c r="Q202"/>
  <c r="Q201"/>
  <c r="Q200"/>
  <c r="Q199"/>
  <c r="Q198"/>
  <c r="Q197"/>
  <c r="Q196"/>
  <c r="Q195"/>
  <c r="Q194"/>
  <c r="Q193"/>
  <c r="Q192"/>
  <c r="Q191"/>
  <c r="Q190"/>
  <c r="Q189"/>
  <c r="Q188"/>
  <c r="Q187"/>
  <c r="Q186"/>
  <c r="Q185"/>
  <c r="Q184"/>
  <c r="Q183"/>
  <c r="Q182"/>
  <c r="Q181"/>
  <c r="Q180"/>
  <c r="Q179"/>
  <c r="Q178"/>
  <c r="Q177"/>
  <c r="Q176"/>
  <c r="Q175"/>
  <c r="Q174"/>
  <c r="Q173"/>
  <c r="Q172"/>
  <c r="Q171"/>
  <c r="Q170"/>
  <c r="Q169"/>
  <c r="Q168"/>
  <c r="Q167"/>
  <c r="Q166"/>
  <c r="Q165"/>
  <c r="Q164"/>
  <c r="Q163"/>
  <c r="Q162"/>
  <c r="Q161"/>
  <c r="Q160"/>
  <c r="Q159"/>
  <c r="Q158"/>
  <c r="Q157"/>
  <c r="Q156"/>
  <c r="Q155"/>
  <c r="Q154"/>
  <c r="Q153"/>
  <c r="Q152"/>
  <c r="Q151"/>
  <c r="Q150"/>
  <c r="Q149"/>
  <c r="Q148"/>
  <c r="Q147"/>
  <c r="Q146"/>
  <c r="Q145"/>
  <c r="Q144"/>
  <c r="Q143"/>
  <c r="Q142"/>
  <c r="Q141"/>
  <c r="Q140"/>
  <c r="Q139"/>
  <c r="Q138"/>
  <c r="Q137"/>
  <c r="Q136"/>
  <c r="Q135"/>
  <c r="Q134"/>
  <c r="Q133"/>
  <c r="Q132"/>
  <c r="Q131"/>
  <c r="Q130"/>
  <c r="Q129"/>
  <c r="Q128"/>
  <c r="Q127"/>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1020" i="16"/>
  <c r="Q1019"/>
  <c r="Q1018"/>
  <c r="Q1017"/>
  <c r="Q1016"/>
  <c r="Q1015"/>
  <c r="Q1014"/>
  <c r="Q1013"/>
  <c r="Q1012"/>
  <c r="Q1011"/>
  <c r="Q1010"/>
  <c r="Q1009"/>
  <c r="Q1008"/>
  <c r="Q1007"/>
  <c r="Q1006"/>
  <c r="Q1005"/>
  <c r="Q1004"/>
  <c r="Q1003"/>
  <c r="Q1002"/>
  <c r="Q1001"/>
  <c r="Q1000"/>
  <c r="Q999"/>
  <c r="Q998"/>
  <c r="Q997"/>
  <c r="Q996"/>
  <c r="Q995"/>
  <c r="Q994"/>
  <c r="Q993"/>
  <c r="Q992"/>
  <c r="Q991"/>
  <c r="Q990"/>
  <c r="Q989"/>
  <c r="Q988"/>
  <c r="Q987"/>
  <c r="Q986"/>
  <c r="Q985"/>
  <c r="Q984"/>
  <c r="Q983"/>
  <c r="Q982"/>
  <c r="Q981"/>
  <c r="Q980"/>
  <c r="Q979"/>
  <c r="Q978"/>
  <c r="Q977"/>
  <c r="Q976"/>
  <c r="Q975"/>
  <c r="Q974"/>
  <c r="Q973"/>
  <c r="Q972"/>
  <c r="Q971"/>
  <c r="Q970"/>
  <c r="Q969"/>
  <c r="Q968"/>
  <c r="Q967"/>
  <c r="Q966"/>
  <c r="Q965"/>
  <c r="Q964"/>
  <c r="Q963"/>
  <c r="Q962"/>
  <c r="Q961"/>
  <c r="Q960"/>
  <c r="Q959"/>
  <c r="Q958"/>
  <c r="Q957"/>
  <c r="Q956"/>
  <c r="Q955"/>
  <c r="Q954"/>
  <c r="Q953"/>
  <c r="Q952"/>
  <c r="Q951"/>
  <c r="Q950"/>
  <c r="Q949"/>
  <c r="Q948"/>
  <c r="Q947"/>
  <c r="Q946"/>
  <c r="Q945"/>
  <c r="Q944"/>
  <c r="Q943"/>
  <c r="Q942"/>
  <c r="Q941"/>
  <c r="Q940"/>
  <c r="Q939"/>
  <c r="Q938"/>
  <c r="Q937"/>
  <c r="Q936"/>
  <c r="Q935"/>
  <c r="Q934"/>
  <c r="Q933"/>
  <c r="Q932"/>
  <c r="Q931"/>
  <c r="Q930"/>
  <c r="Q929"/>
  <c r="Q928"/>
  <c r="Q927"/>
  <c r="Q926"/>
  <c r="Q925"/>
  <c r="Q924"/>
  <c r="Q923"/>
  <c r="Q922"/>
  <c r="Q921"/>
  <c r="Q920"/>
  <c r="Q919"/>
  <c r="Q918"/>
  <c r="Q917"/>
  <c r="Q916"/>
  <c r="Q915"/>
  <c r="Q914"/>
  <c r="Q913"/>
  <c r="Q912"/>
  <c r="Q911"/>
  <c r="Q910"/>
  <c r="Q909"/>
  <c r="Q908"/>
  <c r="Q907"/>
  <c r="Q906"/>
  <c r="Q905"/>
  <c r="Q904"/>
  <c r="Q903"/>
  <c r="Q902"/>
  <c r="Q901"/>
  <c r="Q900"/>
  <c r="Q899"/>
  <c r="Q898"/>
  <c r="Q897"/>
  <c r="Q896"/>
  <c r="Q895"/>
  <c r="Q894"/>
  <c r="Q893"/>
  <c r="Q892"/>
  <c r="Q891"/>
  <c r="Q890"/>
  <c r="Q889"/>
  <c r="Q888"/>
  <c r="Q887"/>
  <c r="Q886"/>
  <c r="Q885"/>
  <c r="Q884"/>
  <c r="Q883"/>
  <c r="Q882"/>
  <c r="Q881"/>
  <c r="Q880"/>
  <c r="Q879"/>
  <c r="Q878"/>
  <c r="Q877"/>
  <c r="Q876"/>
  <c r="Q875"/>
  <c r="Q874"/>
  <c r="Q873"/>
  <c r="Q872"/>
  <c r="Q871"/>
  <c r="Q870"/>
  <c r="Q869"/>
  <c r="Q868"/>
  <c r="Q867"/>
  <c r="Q866"/>
  <c r="Q865"/>
  <c r="Q864"/>
  <c r="Q863"/>
  <c r="Q862"/>
  <c r="Q861"/>
  <c r="Q860"/>
  <c r="Q859"/>
  <c r="Q858"/>
  <c r="Q857"/>
  <c r="Q856"/>
  <c r="Q855"/>
  <c r="Q854"/>
  <c r="Q853"/>
  <c r="Q852"/>
  <c r="Q851"/>
  <c r="Q850"/>
  <c r="Q849"/>
  <c r="Q848"/>
  <c r="Q847"/>
  <c r="Q846"/>
  <c r="Q845"/>
  <c r="Q844"/>
  <c r="Q843"/>
  <c r="Q842"/>
  <c r="Q841"/>
  <c r="Q840"/>
  <c r="Q839"/>
  <c r="Q838"/>
  <c r="Q837"/>
  <c r="Q836"/>
  <c r="Q835"/>
  <c r="Q834"/>
  <c r="Q833"/>
  <c r="Q832"/>
  <c r="Q831"/>
  <c r="Q830"/>
  <c r="Q829"/>
  <c r="Q828"/>
  <c r="Q827"/>
  <c r="Q826"/>
  <c r="Q825"/>
  <c r="Q824"/>
  <c r="Q823"/>
  <c r="Q822"/>
  <c r="Q821"/>
  <c r="Q820"/>
  <c r="Q819"/>
  <c r="Q818"/>
  <c r="Q817"/>
  <c r="Q816"/>
  <c r="Q815"/>
  <c r="Q814"/>
  <c r="Q813"/>
  <c r="Q812"/>
  <c r="Q811"/>
  <c r="Q810"/>
  <c r="Q809"/>
  <c r="Q808"/>
  <c r="Q807"/>
  <c r="Q806"/>
  <c r="Q805"/>
  <c r="Q804"/>
  <c r="Q803"/>
  <c r="Q802"/>
  <c r="Q801"/>
  <c r="Q800"/>
  <c r="Q799"/>
  <c r="Q798"/>
  <c r="Q797"/>
  <c r="Q796"/>
  <c r="Q795"/>
  <c r="Q794"/>
  <c r="Q793"/>
  <c r="Q792"/>
  <c r="Q791"/>
  <c r="Q790"/>
  <c r="Q789"/>
  <c r="Q788"/>
  <c r="Q787"/>
  <c r="Q786"/>
  <c r="Q785"/>
  <c r="Q784"/>
  <c r="Q783"/>
  <c r="Q782"/>
  <c r="Q781"/>
  <c r="Q780"/>
  <c r="Q779"/>
  <c r="Q778"/>
  <c r="Q777"/>
  <c r="Q776"/>
  <c r="Q775"/>
  <c r="Q774"/>
  <c r="Q773"/>
  <c r="Q772"/>
  <c r="Q771"/>
  <c r="Q770"/>
  <c r="Q769"/>
  <c r="Q768"/>
  <c r="Q767"/>
  <c r="Q766"/>
  <c r="Q765"/>
  <c r="Q764"/>
  <c r="Q763"/>
  <c r="Q762"/>
  <c r="Q761"/>
  <c r="Q760"/>
  <c r="Q759"/>
  <c r="Q758"/>
  <c r="Q757"/>
  <c r="Q756"/>
  <c r="Q755"/>
  <c r="Q754"/>
  <c r="Q753"/>
  <c r="Q752"/>
  <c r="Q751"/>
  <c r="Q750"/>
  <c r="Q749"/>
  <c r="Q748"/>
  <c r="Q747"/>
  <c r="Q746"/>
  <c r="Q745"/>
  <c r="Q744"/>
  <c r="Q743"/>
  <c r="Q742"/>
  <c r="Q741"/>
  <c r="Q740"/>
  <c r="Q739"/>
  <c r="Q738"/>
  <c r="Q737"/>
  <c r="Q736"/>
  <c r="Q735"/>
  <c r="Q734"/>
  <c r="Q733"/>
  <c r="Q732"/>
  <c r="Q731"/>
  <c r="Q730"/>
  <c r="Q729"/>
  <c r="Q728"/>
  <c r="Q727"/>
  <c r="Q726"/>
  <c r="Q725"/>
  <c r="Q724"/>
  <c r="Q723"/>
  <c r="Q722"/>
  <c r="Q721"/>
  <c r="Q720"/>
  <c r="Q719"/>
  <c r="Q718"/>
  <c r="Q717"/>
  <c r="Q716"/>
  <c r="Q715"/>
  <c r="Q714"/>
  <c r="Q713"/>
  <c r="Q712"/>
  <c r="Q711"/>
  <c r="Q710"/>
  <c r="Q709"/>
  <c r="Q708"/>
  <c r="Q707"/>
  <c r="Q706"/>
  <c r="Q705"/>
  <c r="Q704"/>
  <c r="Q703"/>
  <c r="Q702"/>
  <c r="Q701"/>
  <c r="Q700"/>
  <c r="Q699"/>
  <c r="Q698"/>
  <c r="Q697"/>
  <c r="Q696"/>
  <c r="Q695"/>
  <c r="Q694"/>
  <c r="Q693"/>
  <c r="Q692"/>
  <c r="Q691"/>
  <c r="Q690"/>
  <c r="Q689"/>
  <c r="Q688"/>
  <c r="Q687"/>
  <c r="Q686"/>
  <c r="Q685"/>
  <c r="Q684"/>
  <c r="Q683"/>
  <c r="Q682"/>
  <c r="Q681"/>
  <c r="Q680"/>
  <c r="Q679"/>
  <c r="Q678"/>
  <c r="Q677"/>
  <c r="Q676"/>
  <c r="Q675"/>
  <c r="Q674"/>
  <c r="Q673"/>
  <c r="Q672"/>
  <c r="Q671"/>
  <c r="Q670"/>
  <c r="Q669"/>
  <c r="Q668"/>
  <c r="Q667"/>
  <c r="Q666"/>
  <c r="Q665"/>
  <c r="Q664"/>
  <c r="Q663"/>
  <c r="Q662"/>
  <c r="Q661"/>
  <c r="Q660"/>
  <c r="Q659"/>
  <c r="Q658"/>
  <c r="Q657"/>
  <c r="Q656"/>
  <c r="Q655"/>
  <c r="Q654"/>
  <c r="Q653"/>
  <c r="Q652"/>
  <c r="Q651"/>
  <c r="Q650"/>
  <c r="Q649"/>
  <c r="Q648"/>
  <c r="Q647"/>
  <c r="Q646"/>
  <c r="Q645"/>
  <c r="Q644"/>
  <c r="Q643"/>
  <c r="Q642"/>
  <c r="Q641"/>
  <c r="Q640"/>
  <c r="Q639"/>
  <c r="Q638"/>
  <c r="Q637"/>
  <c r="Q636"/>
  <c r="Q635"/>
  <c r="Q634"/>
  <c r="Q633"/>
  <c r="Q632"/>
  <c r="Q631"/>
  <c r="Q630"/>
  <c r="Q629"/>
  <c r="Q628"/>
  <c r="Q627"/>
  <c r="Q626"/>
  <c r="Q625"/>
  <c r="Q624"/>
  <c r="Q623"/>
  <c r="Q622"/>
  <c r="Q621"/>
  <c r="Q620"/>
  <c r="Q619"/>
  <c r="Q618"/>
  <c r="Q617"/>
  <c r="Q616"/>
  <c r="Q615"/>
  <c r="Q614"/>
  <c r="Q613"/>
  <c r="Q612"/>
  <c r="Q611"/>
  <c r="Q610"/>
  <c r="Q609"/>
  <c r="Q608"/>
  <c r="Q607"/>
  <c r="Q606"/>
  <c r="Q605"/>
  <c r="Q604"/>
  <c r="Q603"/>
  <c r="Q602"/>
  <c r="Q601"/>
  <c r="Q600"/>
  <c r="Q599"/>
  <c r="Q598"/>
  <c r="Q597"/>
  <c r="Q596"/>
  <c r="Q595"/>
  <c r="Q594"/>
  <c r="Q593"/>
  <c r="Q592"/>
  <c r="Q591"/>
  <c r="Q590"/>
  <c r="Q589"/>
  <c r="Q588"/>
  <c r="Q587"/>
  <c r="Q586"/>
  <c r="Q585"/>
  <c r="Q584"/>
  <c r="Q583"/>
  <c r="Q582"/>
  <c r="Q581"/>
  <c r="Q580"/>
  <c r="Q579"/>
  <c r="Q578"/>
  <c r="Q577"/>
  <c r="Q576"/>
  <c r="Q575"/>
  <c r="Q574"/>
  <c r="Q573"/>
  <c r="Q572"/>
  <c r="Q571"/>
  <c r="Q570"/>
  <c r="Q569"/>
  <c r="Q568"/>
  <c r="Q567"/>
  <c r="Q566"/>
  <c r="Q565"/>
  <c r="Q564"/>
  <c r="Q563"/>
  <c r="Q562"/>
  <c r="Q561"/>
  <c r="Q560"/>
  <c r="Q559"/>
  <c r="Q558"/>
  <c r="Q557"/>
  <c r="Q556"/>
  <c r="Q555"/>
  <c r="Q554"/>
  <c r="Q553"/>
  <c r="Q552"/>
  <c r="Q551"/>
  <c r="Q550"/>
  <c r="Q549"/>
  <c r="Q548"/>
  <c r="Q547"/>
  <c r="Q546"/>
  <c r="Q545"/>
  <c r="Q544"/>
  <c r="Q543"/>
  <c r="Q542"/>
  <c r="Q541"/>
  <c r="Q540"/>
  <c r="Q539"/>
  <c r="Q538"/>
  <c r="Q537"/>
  <c r="Q536"/>
  <c r="Q535"/>
  <c r="Q534"/>
  <c r="Q533"/>
  <c r="Q532"/>
  <c r="Q531"/>
  <c r="Q530"/>
  <c r="Q529"/>
  <c r="Q528"/>
  <c r="Q527"/>
  <c r="Q526"/>
  <c r="Q525"/>
  <c r="Q524"/>
  <c r="Q523"/>
  <c r="Q522"/>
  <c r="Q521"/>
  <c r="Q520"/>
  <c r="Q519"/>
  <c r="Q518"/>
  <c r="Q517"/>
  <c r="Q516"/>
  <c r="Q515"/>
  <c r="Q514"/>
  <c r="Q513"/>
  <c r="Q512"/>
  <c r="Q511"/>
  <c r="Q510"/>
  <c r="Q509"/>
  <c r="Q508"/>
  <c r="Q507"/>
  <c r="Q506"/>
  <c r="Q505"/>
  <c r="Q504"/>
  <c r="Q503"/>
  <c r="Q502"/>
  <c r="Q501"/>
  <c r="Q500"/>
  <c r="Q499"/>
  <c r="Q498"/>
  <c r="Q497"/>
  <c r="Q496"/>
  <c r="Q495"/>
  <c r="Q494"/>
  <c r="Q493"/>
  <c r="Q492"/>
  <c r="Q491"/>
  <c r="Q490"/>
  <c r="Q489"/>
  <c r="Q488"/>
  <c r="Q487"/>
  <c r="Q486"/>
  <c r="Q485"/>
  <c r="Q484"/>
  <c r="Q483"/>
  <c r="Q482"/>
  <c r="Q481"/>
  <c r="Q480"/>
  <c r="Q479"/>
  <c r="Q478"/>
  <c r="Q477"/>
  <c r="Q476"/>
  <c r="Q475"/>
  <c r="Q474"/>
  <c r="Q473"/>
  <c r="Q472"/>
  <c r="Q471"/>
  <c r="Q470"/>
  <c r="Q469"/>
  <c r="Q468"/>
  <c r="Q467"/>
  <c r="Q466"/>
  <c r="Q465"/>
  <c r="Q464"/>
  <c r="Q463"/>
  <c r="Q462"/>
  <c r="Q461"/>
  <c r="Q460"/>
  <c r="Q459"/>
  <c r="Q458"/>
  <c r="Q457"/>
  <c r="Q456"/>
  <c r="Q455"/>
  <c r="Q454"/>
  <c r="Q453"/>
  <c r="Q452"/>
  <c r="Q451"/>
  <c r="Q450"/>
  <c r="Q449"/>
  <c r="Q448"/>
  <c r="Q447"/>
  <c r="Q446"/>
  <c r="Q445"/>
  <c r="Q444"/>
  <c r="Q443"/>
  <c r="Q442"/>
  <c r="Q441"/>
  <c r="Q440"/>
  <c r="Q439"/>
  <c r="Q438"/>
  <c r="Q437"/>
  <c r="Q436"/>
  <c r="Q435"/>
  <c r="Q434"/>
  <c r="Q433"/>
  <c r="Q432"/>
  <c r="Q431"/>
  <c r="Q430"/>
  <c r="Q429"/>
  <c r="Q428"/>
  <c r="Q427"/>
  <c r="Q426"/>
  <c r="Q425"/>
  <c r="Q424"/>
  <c r="Q423"/>
  <c r="Q422"/>
  <c r="Q421"/>
  <c r="Q420"/>
  <c r="Q419"/>
  <c r="Q418"/>
  <c r="Q417"/>
  <c r="Q416"/>
  <c r="Q415"/>
  <c r="Q414"/>
  <c r="Q413"/>
  <c r="Q412"/>
  <c r="Q411"/>
  <c r="Q410"/>
  <c r="Q409"/>
  <c r="Q408"/>
  <c r="Q407"/>
  <c r="Q406"/>
  <c r="Q405"/>
  <c r="Q404"/>
  <c r="Q403"/>
  <c r="Q402"/>
  <c r="Q401"/>
  <c r="Q400"/>
  <c r="Q399"/>
  <c r="Q398"/>
  <c r="Q397"/>
  <c r="Q396"/>
  <c r="Q395"/>
  <c r="Q394"/>
  <c r="Q393"/>
  <c r="Q392"/>
  <c r="Q391"/>
  <c r="Q390"/>
  <c r="Q389"/>
  <c r="Q388"/>
  <c r="Q387"/>
  <c r="Q386"/>
  <c r="Q385"/>
  <c r="Q384"/>
  <c r="Q383"/>
  <c r="Q382"/>
  <c r="Q381"/>
  <c r="Q380"/>
  <c r="Q379"/>
  <c r="Q378"/>
  <c r="Q377"/>
  <c r="Q376"/>
  <c r="Q375"/>
  <c r="Q374"/>
  <c r="Q373"/>
  <c r="Q372"/>
  <c r="Q371"/>
  <c r="Q370"/>
  <c r="Q369"/>
  <c r="Q368"/>
  <c r="Q367"/>
  <c r="Q366"/>
  <c r="Q365"/>
  <c r="Q364"/>
  <c r="Q363"/>
  <c r="Q362"/>
  <c r="Q361"/>
  <c r="Q360"/>
  <c r="Q359"/>
  <c r="Q358"/>
  <c r="Q357"/>
  <c r="Q356"/>
  <c r="Q355"/>
  <c r="Q354"/>
  <c r="Q353"/>
  <c r="Q352"/>
  <c r="Q351"/>
  <c r="Q350"/>
  <c r="Q349"/>
  <c r="Q348"/>
  <c r="Q347"/>
  <c r="Q346"/>
  <c r="Q345"/>
  <c r="Q344"/>
  <c r="Q343"/>
  <c r="Q342"/>
  <c r="Q341"/>
  <c r="Q340"/>
  <c r="Q339"/>
  <c r="Q338"/>
  <c r="Q337"/>
  <c r="Q336"/>
  <c r="Q335"/>
  <c r="Q334"/>
  <c r="Q333"/>
  <c r="Q332"/>
  <c r="Q331"/>
  <c r="Q330"/>
  <c r="Q329"/>
  <c r="Q328"/>
  <c r="Q327"/>
  <c r="Q326"/>
  <c r="Q325"/>
  <c r="Q324"/>
  <c r="Q323"/>
  <c r="Q322"/>
  <c r="Q321"/>
  <c r="Q320"/>
  <c r="Q319"/>
  <c r="Q318"/>
  <c r="Q317"/>
  <c r="Q316"/>
  <c r="Q315"/>
  <c r="Q314"/>
  <c r="Q313"/>
  <c r="Q312"/>
  <c r="Q311"/>
  <c r="Q310"/>
  <c r="Q309"/>
  <c r="Q308"/>
  <c r="Q307"/>
  <c r="Q306"/>
  <c r="Q305"/>
  <c r="Q304"/>
  <c r="Q303"/>
  <c r="Q302"/>
  <c r="Q301"/>
  <c r="Q300"/>
  <c r="Q299"/>
  <c r="Q298"/>
  <c r="Q297"/>
  <c r="Q296"/>
  <c r="Q295"/>
  <c r="Q294"/>
  <c r="Q293"/>
  <c r="Q292"/>
  <c r="Q291"/>
  <c r="Q290"/>
  <c r="Q289"/>
  <c r="Q288"/>
  <c r="Q287"/>
  <c r="Q286"/>
  <c r="Q285"/>
  <c r="Q284"/>
  <c r="Q283"/>
  <c r="Q282"/>
  <c r="Q281"/>
  <c r="Q280"/>
  <c r="Q279"/>
  <c r="Q278"/>
  <c r="Q277"/>
  <c r="Q276"/>
  <c r="Q275"/>
  <c r="Q274"/>
  <c r="Q273"/>
  <c r="Q272"/>
  <c r="Q271"/>
  <c r="Q270"/>
  <c r="Q269"/>
  <c r="Q268"/>
  <c r="Q267"/>
  <c r="Q266"/>
  <c r="Q265"/>
  <c r="Q264"/>
  <c r="Q263"/>
  <c r="Q262"/>
  <c r="Q261"/>
  <c r="Q260"/>
  <c r="Q259"/>
  <c r="Q258"/>
  <c r="Q257"/>
  <c r="Q256"/>
  <c r="Q255"/>
  <c r="Q254"/>
  <c r="Q253"/>
  <c r="Q252"/>
  <c r="Q251"/>
  <c r="Q250"/>
  <c r="Q249"/>
  <c r="Q248"/>
  <c r="Q247"/>
  <c r="Q246"/>
  <c r="Q245"/>
  <c r="Q244"/>
  <c r="Q243"/>
  <c r="Q242"/>
  <c r="Q241"/>
  <c r="Q240"/>
  <c r="Q239"/>
  <c r="Q238"/>
  <c r="Q237"/>
  <c r="Q236"/>
  <c r="Q235"/>
  <c r="Q234"/>
  <c r="Q233"/>
  <c r="Q232"/>
  <c r="Q231"/>
  <c r="Q230"/>
  <c r="Q229"/>
  <c r="Q228"/>
  <c r="Q227"/>
  <c r="Q226"/>
  <c r="Q225"/>
  <c r="Q224"/>
  <c r="Q223"/>
  <c r="Q222"/>
  <c r="Q221"/>
  <c r="Q220"/>
  <c r="Q219"/>
  <c r="Q218"/>
  <c r="Q217"/>
  <c r="Q216"/>
  <c r="Q215"/>
  <c r="Q214"/>
  <c r="Q213"/>
  <c r="Q212"/>
  <c r="Q211"/>
  <c r="Q210"/>
  <c r="Q209"/>
  <c r="Q208"/>
  <c r="Q207"/>
  <c r="Q206"/>
  <c r="Q205"/>
  <c r="Q204"/>
  <c r="Q203"/>
  <c r="Q202"/>
  <c r="Q201"/>
  <c r="Q200"/>
  <c r="Q199"/>
  <c r="Q198"/>
  <c r="Q197"/>
  <c r="Q196"/>
  <c r="Q195"/>
  <c r="Q194"/>
  <c r="Q193"/>
  <c r="Q192"/>
  <c r="Q191"/>
  <c r="Q190"/>
  <c r="Q189"/>
  <c r="Q188"/>
  <c r="Q187"/>
  <c r="Q186"/>
  <c r="Q185"/>
  <c r="Q184"/>
  <c r="Q183"/>
  <c r="Q182"/>
  <c r="Q181"/>
  <c r="Q180"/>
  <c r="Q179"/>
  <c r="Q178"/>
  <c r="Q177"/>
  <c r="Q176"/>
  <c r="Q175"/>
  <c r="Q174"/>
  <c r="Q173"/>
  <c r="Q172"/>
  <c r="Q171"/>
  <c r="Q170"/>
  <c r="Q169"/>
  <c r="Q168"/>
  <c r="Q167"/>
  <c r="Q166"/>
  <c r="Q165"/>
  <c r="Q164"/>
  <c r="Q163"/>
  <c r="Q162"/>
  <c r="Q161"/>
  <c r="Q160"/>
  <c r="Q159"/>
  <c r="Q158"/>
  <c r="Q157"/>
  <c r="Q156"/>
  <c r="Q155"/>
  <c r="Q154"/>
  <c r="Q153"/>
  <c r="Q152"/>
  <c r="Q151"/>
  <c r="Q150"/>
  <c r="Q149"/>
  <c r="Q148"/>
  <c r="Q147"/>
  <c r="Q146"/>
  <c r="Q145"/>
  <c r="Q144"/>
  <c r="Q143"/>
  <c r="Q142"/>
  <c r="Q141"/>
  <c r="Q140"/>
  <c r="Q139"/>
  <c r="Q138"/>
  <c r="Q137"/>
  <c r="Q136"/>
  <c r="Q135"/>
  <c r="Q134"/>
  <c r="Q133"/>
  <c r="Q132"/>
  <c r="Q131"/>
  <c r="Q130"/>
  <c r="Q129"/>
  <c r="Q128"/>
  <c r="Q127"/>
  <c r="Q126"/>
  <c r="Q125"/>
  <c r="Q124"/>
  <c r="Q123"/>
  <c r="Q122"/>
  <c r="Q121"/>
  <c r="Q120"/>
  <c r="Q119"/>
  <c r="Q118"/>
  <c r="Q117"/>
  <c r="Q116"/>
  <c r="Q115"/>
  <c r="Q114"/>
  <c r="Q113"/>
  <c r="Q112"/>
  <c r="Q111"/>
  <c r="Q110"/>
  <c r="Q109"/>
  <c r="Q108"/>
  <c r="Q107"/>
  <c r="Q106"/>
  <c r="Q105"/>
  <c r="Q104"/>
  <c r="Q103"/>
  <c r="Q102"/>
  <c r="Q101"/>
  <c r="Q100"/>
  <c r="Q99"/>
  <c r="Q98"/>
  <c r="Q97"/>
  <c r="Q96"/>
  <c r="Q95"/>
  <c r="Q94"/>
  <c r="Q93"/>
  <c r="Q92"/>
  <c r="Q91"/>
  <c r="Q90"/>
  <c r="Q89"/>
  <c r="Q88"/>
  <c r="Q87"/>
  <c r="Q86"/>
  <c r="Q85"/>
  <c r="Q84"/>
  <c r="Q83"/>
  <c r="Q82"/>
  <c r="Q81"/>
  <c r="Q80"/>
  <c r="Q79"/>
  <c r="Q78"/>
  <c r="Q77"/>
  <c r="Q76"/>
  <c r="Q75"/>
  <c r="Q74"/>
  <c r="Q73"/>
  <c r="Q72"/>
  <c r="Q71"/>
  <c r="Q70"/>
  <c r="Q69"/>
  <c r="Q68"/>
  <c r="Q67"/>
  <c r="Q66"/>
  <c r="Q65"/>
  <c r="Q64"/>
  <c r="Q63"/>
  <c r="Q62"/>
  <c r="Q61"/>
  <c r="Q60"/>
  <c r="Q59"/>
  <c r="Q58"/>
  <c r="Q57"/>
  <c r="Q56"/>
  <c r="Q55"/>
  <c r="Q54"/>
  <c r="Q53"/>
  <c r="Q52"/>
  <c r="Q51"/>
  <c r="Q50"/>
  <c r="Q49"/>
  <c r="Q48"/>
  <c r="Q47"/>
  <c r="Q46"/>
  <c r="Q45"/>
  <c r="Q44"/>
  <c r="Q43"/>
  <c r="Q42"/>
  <c r="Q41"/>
  <c r="Q40"/>
  <c r="Q39"/>
  <c r="Q38"/>
  <c r="Q37"/>
  <c r="Q36"/>
  <c r="Q35"/>
  <c r="Q34"/>
  <c r="Q33"/>
  <c r="Q32"/>
  <c r="Q31"/>
  <c r="Q30"/>
  <c r="Q29"/>
  <c r="Q28"/>
  <c r="Q27"/>
  <c r="Q26"/>
  <c r="Q25"/>
  <c r="Q24"/>
  <c r="O1020"/>
  <c r="O1019"/>
  <c r="O1018"/>
  <c r="O1017"/>
  <c r="O1016"/>
  <c r="O1015"/>
  <c r="O1014"/>
  <c r="O1013"/>
  <c r="O1012"/>
  <c r="O1011"/>
  <c r="O1010"/>
  <c r="O1009"/>
  <c r="O1008"/>
  <c r="O1007"/>
  <c r="O1006"/>
  <c r="O1005"/>
  <c r="O1004"/>
  <c r="O1003"/>
  <c r="O1002"/>
  <c r="O1001"/>
  <c r="O1000"/>
  <c r="O999"/>
  <c r="O998"/>
  <c r="O997"/>
  <c r="O996"/>
  <c r="O995"/>
  <c r="O994"/>
  <c r="O993"/>
  <c r="O992"/>
  <c r="O991"/>
  <c r="O990"/>
  <c r="O989"/>
  <c r="O988"/>
  <c r="O987"/>
  <c r="O986"/>
  <c r="O985"/>
  <c r="O984"/>
  <c r="O983"/>
  <c r="O982"/>
  <c r="O981"/>
  <c r="O980"/>
  <c r="O979"/>
  <c r="O978"/>
  <c r="O977"/>
  <c r="O976"/>
  <c r="O975"/>
  <c r="O974"/>
  <c r="O973"/>
  <c r="O972"/>
  <c r="O971"/>
  <c r="O970"/>
  <c r="O969"/>
  <c r="O968"/>
  <c r="O967"/>
  <c r="O966"/>
  <c r="O965"/>
  <c r="O964"/>
  <c r="O963"/>
  <c r="O962"/>
  <c r="O961"/>
  <c r="O960"/>
  <c r="O959"/>
  <c r="O958"/>
  <c r="O957"/>
  <c r="O956"/>
  <c r="O955"/>
  <c r="O954"/>
  <c r="O953"/>
  <c r="O952"/>
  <c r="O951"/>
  <c r="O950"/>
  <c r="O949"/>
  <c r="O948"/>
  <c r="O947"/>
  <c r="O946"/>
  <c r="O945"/>
  <c r="O944"/>
  <c r="O943"/>
  <c r="O942"/>
  <c r="O941"/>
  <c r="O940"/>
  <c r="O939"/>
  <c r="O938"/>
  <c r="O937"/>
  <c r="O936"/>
  <c r="O935"/>
  <c r="O934"/>
  <c r="O933"/>
  <c r="O932"/>
  <c r="O931"/>
  <c r="O930"/>
  <c r="O929"/>
  <c r="O928"/>
  <c r="O927"/>
  <c r="O926"/>
  <c r="O925"/>
  <c r="O924"/>
  <c r="O923"/>
  <c r="O922"/>
  <c r="O921"/>
  <c r="O920"/>
  <c r="O919"/>
  <c r="O918"/>
  <c r="O917"/>
  <c r="O916"/>
  <c r="O915"/>
  <c r="O914"/>
  <c r="O913"/>
  <c r="O912"/>
  <c r="O911"/>
  <c r="O910"/>
  <c r="O909"/>
  <c r="O908"/>
  <c r="O907"/>
  <c r="O906"/>
  <c r="O905"/>
  <c r="O904"/>
  <c r="O903"/>
  <c r="O902"/>
  <c r="O901"/>
  <c r="O900"/>
  <c r="O899"/>
  <c r="O898"/>
  <c r="O897"/>
  <c r="O896"/>
  <c r="O895"/>
  <c r="O894"/>
  <c r="O893"/>
  <c r="O892"/>
  <c r="O891"/>
  <c r="O890"/>
  <c r="O889"/>
  <c r="O888"/>
  <c r="O887"/>
  <c r="O886"/>
  <c r="O885"/>
  <c r="O884"/>
  <c r="O883"/>
  <c r="O882"/>
  <c r="O881"/>
  <c r="O880"/>
  <c r="O879"/>
  <c r="O878"/>
  <c r="O877"/>
  <c r="O876"/>
  <c r="O875"/>
  <c r="O874"/>
  <c r="O873"/>
  <c r="O872"/>
  <c r="O871"/>
  <c r="O870"/>
  <c r="O869"/>
  <c r="O868"/>
  <c r="O867"/>
  <c r="O866"/>
  <c r="O865"/>
  <c r="O864"/>
  <c r="O863"/>
  <c r="O862"/>
  <c r="O861"/>
  <c r="O860"/>
  <c r="O859"/>
  <c r="O858"/>
  <c r="O857"/>
  <c r="O856"/>
  <c r="O855"/>
  <c r="O854"/>
  <c r="O853"/>
  <c r="O852"/>
  <c r="O851"/>
  <c r="O850"/>
  <c r="O849"/>
  <c r="O848"/>
  <c r="O847"/>
  <c r="O846"/>
  <c r="O845"/>
  <c r="O844"/>
  <c r="O843"/>
  <c r="O842"/>
  <c r="O841"/>
  <c r="O840"/>
  <c r="O839"/>
  <c r="O838"/>
  <c r="O837"/>
  <c r="O836"/>
  <c r="O835"/>
  <c r="O834"/>
  <c r="O833"/>
  <c r="O832"/>
  <c r="O831"/>
  <c r="O830"/>
  <c r="O829"/>
  <c r="O828"/>
  <c r="O827"/>
  <c r="O826"/>
  <c r="O825"/>
  <c r="O824"/>
  <c r="O823"/>
  <c r="O822"/>
  <c r="O821"/>
  <c r="O820"/>
  <c r="O819"/>
  <c r="O818"/>
  <c r="O817"/>
  <c r="O816"/>
  <c r="O815"/>
  <c r="O814"/>
  <c r="O813"/>
  <c r="O812"/>
  <c r="O811"/>
  <c r="O810"/>
  <c r="O809"/>
  <c r="O808"/>
  <c r="O807"/>
  <c r="O806"/>
  <c r="O805"/>
  <c r="O804"/>
  <c r="O803"/>
  <c r="O802"/>
  <c r="O801"/>
  <c r="O800"/>
  <c r="O799"/>
  <c r="O798"/>
  <c r="O797"/>
  <c r="O796"/>
  <c r="O795"/>
  <c r="O794"/>
  <c r="O793"/>
  <c r="O792"/>
  <c r="O791"/>
  <c r="O790"/>
  <c r="O789"/>
  <c r="O788"/>
  <c r="O787"/>
  <c r="O786"/>
  <c r="O785"/>
  <c r="O784"/>
  <c r="O783"/>
  <c r="O782"/>
  <c r="O781"/>
  <c r="O780"/>
  <c r="O779"/>
  <c r="O778"/>
  <c r="O777"/>
  <c r="O776"/>
  <c r="O775"/>
  <c r="O774"/>
  <c r="O773"/>
  <c r="O772"/>
  <c r="O771"/>
  <c r="O770"/>
  <c r="O769"/>
  <c r="O768"/>
  <c r="O767"/>
  <c r="O766"/>
  <c r="O765"/>
  <c r="O764"/>
  <c r="O763"/>
  <c r="O762"/>
  <c r="O761"/>
  <c r="O760"/>
  <c r="O759"/>
  <c r="O758"/>
  <c r="O757"/>
  <c r="O756"/>
  <c r="O755"/>
  <c r="O754"/>
  <c r="O753"/>
  <c r="O752"/>
  <c r="O751"/>
  <c r="O750"/>
  <c r="O749"/>
  <c r="O748"/>
  <c r="O747"/>
  <c r="O746"/>
  <c r="O745"/>
  <c r="O744"/>
  <c r="O743"/>
  <c r="O742"/>
  <c r="O741"/>
  <c r="O740"/>
  <c r="O739"/>
  <c r="O738"/>
  <c r="O737"/>
  <c r="O736"/>
  <c r="O735"/>
  <c r="O734"/>
  <c r="O733"/>
  <c r="O732"/>
  <c r="O731"/>
  <c r="O730"/>
  <c r="O729"/>
  <c r="O728"/>
  <c r="O727"/>
  <c r="O726"/>
  <c r="O725"/>
  <c r="O724"/>
  <c r="O723"/>
  <c r="O722"/>
  <c r="O721"/>
  <c r="O720"/>
  <c r="O719"/>
  <c r="O718"/>
  <c r="O717"/>
  <c r="O716"/>
  <c r="O715"/>
  <c r="O714"/>
  <c r="O713"/>
  <c r="O712"/>
  <c r="O711"/>
  <c r="O710"/>
  <c r="O709"/>
  <c r="O708"/>
  <c r="O707"/>
  <c r="O706"/>
  <c r="O705"/>
  <c r="O704"/>
  <c r="O703"/>
  <c r="O702"/>
  <c r="O701"/>
  <c r="O700"/>
  <c r="O699"/>
  <c r="O698"/>
  <c r="O697"/>
  <c r="O696"/>
  <c r="O695"/>
  <c r="O694"/>
  <c r="O693"/>
  <c r="O692"/>
  <c r="O691"/>
  <c r="O690"/>
  <c r="O689"/>
  <c r="O688"/>
  <c r="O687"/>
  <c r="O686"/>
  <c r="O685"/>
  <c r="O684"/>
  <c r="O683"/>
  <c r="O682"/>
  <c r="O681"/>
  <c r="O680"/>
  <c r="O679"/>
  <c r="O678"/>
  <c r="O677"/>
  <c r="O676"/>
  <c r="O675"/>
  <c r="O674"/>
  <c r="O673"/>
  <c r="O672"/>
  <c r="O671"/>
  <c r="O670"/>
  <c r="O669"/>
  <c r="O668"/>
  <c r="O667"/>
  <c r="O666"/>
  <c r="O665"/>
  <c r="O664"/>
  <c r="O663"/>
  <c r="O662"/>
  <c r="O661"/>
  <c r="O660"/>
  <c r="O659"/>
  <c r="O658"/>
  <c r="O657"/>
  <c r="O656"/>
  <c r="O655"/>
  <c r="O654"/>
  <c r="O653"/>
  <c r="O652"/>
  <c r="O651"/>
  <c r="O650"/>
  <c r="O649"/>
  <c r="O648"/>
  <c r="O647"/>
  <c r="O646"/>
  <c r="O645"/>
  <c r="O644"/>
  <c r="O643"/>
  <c r="O642"/>
  <c r="O641"/>
  <c r="O640"/>
  <c r="O639"/>
  <c r="O638"/>
  <c r="O637"/>
  <c r="O636"/>
  <c r="O635"/>
  <c r="O634"/>
  <c r="O633"/>
  <c r="O632"/>
  <c r="O631"/>
  <c r="O630"/>
  <c r="O629"/>
  <c r="O628"/>
  <c r="O627"/>
  <c r="O626"/>
  <c r="O625"/>
  <c r="O624"/>
  <c r="O623"/>
  <c r="O622"/>
  <c r="O621"/>
  <c r="O620"/>
  <c r="O619"/>
  <c r="O618"/>
  <c r="O617"/>
  <c r="O616"/>
  <c r="O615"/>
  <c r="O614"/>
  <c r="O613"/>
  <c r="O612"/>
  <c r="O611"/>
  <c r="O610"/>
  <c r="O609"/>
  <c r="O608"/>
  <c r="O607"/>
  <c r="O606"/>
  <c r="O605"/>
  <c r="O604"/>
  <c r="O603"/>
  <c r="O602"/>
  <c r="O601"/>
  <c r="O600"/>
  <c r="O599"/>
  <c r="O598"/>
  <c r="O597"/>
  <c r="O596"/>
  <c r="O595"/>
  <c r="O594"/>
  <c r="O593"/>
  <c r="O592"/>
  <c r="O591"/>
  <c r="O590"/>
  <c r="O589"/>
  <c r="O588"/>
  <c r="O587"/>
  <c r="O586"/>
  <c r="O585"/>
  <c r="O584"/>
  <c r="O583"/>
  <c r="O582"/>
  <c r="O581"/>
  <c r="O580"/>
  <c r="O579"/>
  <c r="O578"/>
  <c r="O577"/>
  <c r="O576"/>
  <c r="O575"/>
  <c r="O574"/>
  <c r="O573"/>
  <c r="O572"/>
  <c r="O571"/>
  <c r="O570"/>
  <c r="O569"/>
  <c r="O568"/>
  <c r="O567"/>
  <c r="O566"/>
  <c r="O565"/>
  <c r="O564"/>
  <c r="O563"/>
  <c r="O562"/>
  <c r="O561"/>
  <c r="O560"/>
  <c r="O559"/>
  <c r="O558"/>
  <c r="O557"/>
  <c r="O556"/>
  <c r="O555"/>
  <c r="O554"/>
  <c r="O553"/>
  <c r="O552"/>
  <c r="O551"/>
  <c r="O550"/>
  <c r="O549"/>
  <c r="O548"/>
  <c r="O547"/>
  <c r="O546"/>
  <c r="O545"/>
  <c r="O544"/>
  <c r="O543"/>
  <c r="O542"/>
  <c r="O541"/>
  <c r="O540"/>
  <c r="O539"/>
  <c r="O538"/>
  <c r="O537"/>
  <c r="O536"/>
  <c r="O535"/>
  <c r="O534"/>
  <c r="O533"/>
  <c r="O532"/>
  <c r="O531"/>
  <c r="O530"/>
  <c r="O529"/>
  <c r="O528"/>
  <c r="O527"/>
  <c r="O526"/>
  <c r="O525"/>
  <c r="O524"/>
  <c r="O523"/>
  <c r="O522"/>
  <c r="O521"/>
  <c r="O520"/>
  <c r="O519"/>
  <c r="O518"/>
  <c r="O517"/>
  <c r="O516"/>
  <c r="O515"/>
  <c r="O514"/>
  <c r="O513"/>
  <c r="O512"/>
  <c r="O511"/>
  <c r="O510"/>
  <c r="O509"/>
  <c r="O508"/>
  <c r="O507"/>
  <c r="O506"/>
  <c r="O505"/>
  <c r="O504"/>
  <c r="O503"/>
  <c r="O502"/>
  <c r="O501"/>
  <c r="O500"/>
  <c r="O499"/>
  <c r="O498"/>
  <c r="O497"/>
  <c r="O496"/>
  <c r="O495"/>
  <c r="O494"/>
  <c r="O493"/>
  <c r="O492"/>
  <c r="O491"/>
  <c r="O490"/>
  <c r="O489"/>
  <c r="O488"/>
  <c r="O487"/>
  <c r="O486"/>
  <c r="O485"/>
  <c r="O484"/>
  <c r="O483"/>
  <c r="O482"/>
  <c r="O481"/>
  <c r="O480"/>
  <c r="O479"/>
  <c r="O478"/>
  <c r="O477"/>
  <c r="O476"/>
  <c r="O475"/>
  <c r="O474"/>
  <c r="O473"/>
  <c r="O472"/>
  <c r="O471"/>
  <c r="O470"/>
  <c r="O469"/>
  <c r="O468"/>
  <c r="O467"/>
  <c r="O466"/>
  <c r="O465"/>
  <c r="O464"/>
  <c r="O463"/>
  <c r="O462"/>
  <c r="O461"/>
  <c r="O460"/>
  <c r="O459"/>
  <c r="O458"/>
  <c r="O457"/>
  <c r="O456"/>
  <c r="O455"/>
  <c r="O454"/>
  <c r="O453"/>
  <c r="O452"/>
  <c r="O451"/>
  <c r="O450"/>
  <c r="O449"/>
  <c r="O448"/>
  <c r="O447"/>
  <c r="O446"/>
  <c r="O445"/>
  <c r="O444"/>
  <c r="O443"/>
  <c r="O442"/>
  <c r="O441"/>
  <c r="O440"/>
  <c r="O439"/>
  <c r="O438"/>
  <c r="O437"/>
  <c r="O436"/>
  <c r="O435"/>
  <c r="O434"/>
  <c r="O433"/>
  <c r="O432"/>
  <c r="O431"/>
  <c r="O430"/>
  <c r="O429"/>
  <c r="O428"/>
  <c r="O427"/>
  <c r="O426"/>
  <c r="O425"/>
  <c r="O424"/>
  <c r="O423"/>
  <c r="O422"/>
  <c r="O421"/>
  <c r="O420"/>
  <c r="O419"/>
  <c r="O418"/>
  <c r="O417"/>
  <c r="O416"/>
  <c r="O415"/>
  <c r="O414"/>
  <c r="O413"/>
  <c r="O412"/>
  <c r="O411"/>
  <c r="O410"/>
  <c r="O409"/>
  <c r="O408"/>
  <c r="O407"/>
  <c r="O406"/>
  <c r="O405"/>
  <c r="O404"/>
  <c r="O403"/>
  <c r="O402"/>
  <c r="O401"/>
  <c r="O400"/>
  <c r="O399"/>
  <c r="O398"/>
  <c r="O397"/>
  <c r="O396"/>
  <c r="O395"/>
  <c r="O394"/>
  <c r="O393"/>
  <c r="O392"/>
  <c r="O391"/>
  <c r="O390"/>
  <c r="O389"/>
  <c r="O388"/>
  <c r="O387"/>
  <c r="O386"/>
  <c r="O385"/>
  <c r="O384"/>
  <c r="O383"/>
  <c r="O382"/>
  <c r="O381"/>
  <c r="O380"/>
  <c r="O379"/>
  <c r="O378"/>
  <c r="O377"/>
  <c r="O376"/>
  <c r="O375"/>
  <c r="O374"/>
  <c r="O373"/>
  <c r="O372"/>
  <c r="O371"/>
  <c r="O370"/>
  <c r="O369"/>
  <c r="O368"/>
  <c r="O367"/>
  <c r="O366"/>
  <c r="O365"/>
  <c r="O364"/>
  <c r="O363"/>
  <c r="O362"/>
  <c r="O361"/>
  <c r="O360"/>
  <c r="O359"/>
  <c r="O358"/>
  <c r="O357"/>
  <c r="O356"/>
  <c r="O355"/>
  <c r="O354"/>
  <c r="O353"/>
  <c r="O352"/>
  <c r="O351"/>
  <c r="O350"/>
  <c r="O349"/>
  <c r="O348"/>
  <c r="O347"/>
  <c r="O346"/>
  <c r="O345"/>
  <c r="O344"/>
  <c r="O343"/>
  <c r="O342"/>
  <c r="O341"/>
  <c r="O340"/>
  <c r="O339"/>
  <c r="O338"/>
  <c r="O337"/>
  <c r="O336"/>
  <c r="O335"/>
  <c r="O334"/>
  <c r="O333"/>
  <c r="O332"/>
  <c r="O331"/>
  <c r="O330"/>
  <c r="O329"/>
  <c r="O328"/>
  <c r="O327"/>
  <c r="O326"/>
  <c r="O325"/>
  <c r="O324"/>
  <c r="O323"/>
  <c r="O322"/>
  <c r="O321"/>
  <c r="O320"/>
  <c r="O319"/>
  <c r="O318"/>
  <c r="O317"/>
  <c r="O316"/>
  <c r="O315"/>
  <c r="O314"/>
  <c r="O313"/>
  <c r="O312"/>
  <c r="O311"/>
  <c r="O310"/>
  <c r="O309"/>
  <c r="O308"/>
  <c r="O307"/>
  <c r="O306"/>
  <c r="O305"/>
  <c r="O304"/>
  <c r="O303"/>
  <c r="O302"/>
  <c r="O301"/>
  <c r="O300"/>
  <c r="O299"/>
  <c r="O298"/>
  <c r="O297"/>
  <c r="O296"/>
  <c r="O295"/>
  <c r="O294"/>
  <c r="O293"/>
  <c r="O292"/>
  <c r="O291"/>
  <c r="O290"/>
  <c r="O289"/>
  <c r="O288"/>
  <c r="O287"/>
  <c r="O286"/>
  <c r="O285"/>
  <c r="O284"/>
  <c r="O283"/>
  <c r="O282"/>
  <c r="O281"/>
  <c r="O280"/>
  <c r="O279"/>
  <c r="O278"/>
  <c r="O277"/>
  <c r="O276"/>
  <c r="O275"/>
  <c r="O274"/>
  <c r="O273"/>
  <c r="O272"/>
  <c r="O271"/>
  <c r="O270"/>
  <c r="O269"/>
  <c r="O268"/>
  <c r="O267"/>
  <c r="O266"/>
  <c r="O265"/>
  <c r="O264"/>
  <c r="O263"/>
  <c r="O262"/>
  <c r="O261"/>
  <c r="O260"/>
  <c r="O259"/>
  <c r="O258"/>
  <c r="O257"/>
  <c r="O256"/>
  <c r="O255"/>
  <c r="O254"/>
  <c r="O253"/>
  <c r="O252"/>
  <c r="O251"/>
  <c r="O250"/>
  <c r="O249"/>
  <c r="O248"/>
  <c r="O247"/>
  <c r="O246"/>
  <c r="O245"/>
  <c r="O244"/>
  <c r="O243"/>
  <c r="O242"/>
  <c r="O241"/>
  <c r="O240"/>
  <c r="O239"/>
  <c r="O238"/>
  <c r="O237"/>
  <c r="O236"/>
  <c r="O235"/>
  <c r="O234"/>
  <c r="O233"/>
  <c r="O232"/>
  <c r="O231"/>
  <c r="O230"/>
  <c r="O229"/>
  <c r="O228"/>
  <c r="O227"/>
  <c r="O226"/>
  <c r="O225"/>
  <c r="O224"/>
  <c r="O223"/>
  <c r="O222"/>
  <c r="O221"/>
  <c r="O220"/>
  <c r="O219"/>
  <c r="O218"/>
  <c r="O217"/>
  <c r="O216"/>
  <c r="O215"/>
  <c r="O214"/>
  <c r="O213"/>
  <c r="O212"/>
  <c r="O211"/>
  <c r="O210"/>
  <c r="O209"/>
  <c r="O208"/>
  <c r="O207"/>
  <c r="O206"/>
  <c r="O205"/>
  <c r="O204"/>
  <c r="O203"/>
  <c r="O202"/>
  <c r="O201"/>
  <c r="O200"/>
  <c r="O199"/>
  <c r="O198"/>
  <c r="O197"/>
  <c r="O196"/>
  <c r="O195"/>
  <c r="O194"/>
  <c r="O193"/>
  <c r="O192"/>
  <c r="O191"/>
  <c r="O190"/>
  <c r="O189"/>
  <c r="O188"/>
  <c r="O187"/>
  <c r="O186"/>
  <c r="O185"/>
  <c r="O184"/>
  <c r="O183"/>
  <c r="O182"/>
  <c r="O181"/>
  <c r="O180"/>
  <c r="O179"/>
  <c r="O178"/>
  <c r="O177"/>
  <c r="O176"/>
  <c r="O175"/>
  <c r="O174"/>
  <c r="O173"/>
  <c r="O172"/>
  <c r="O171"/>
  <c r="O170"/>
  <c r="O169"/>
  <c r="O168"/>
  <c r="O167"/>
  <c r="O166"/>
  <c r="O165"/>
  <c r="O164"/>
  <c r="O163"/>
  <c r="O162"/>
  <c r="O161"/>
  <c r="O160"/>
  <c r="O159"/>
  <c r="O158"/>
  <c r="O157"/>
  <c r="O156"/>
  <c r="O155"/>
  <c r="O154"/>
  <c r="O153"/>
  <c r="O152"/>
  <c r="O151"/>
  <c r="O150"/>
  <c r="O149"/>
  <c r="O148"/>
  <c r="O147"/>
  <c r="O146"/>
  <c r="O145"/>
  <c r="O144"/>
  <c r="O143"/>
  <c r="O142"/>
  <c r="O141"/>
  <c r="O140"/>
  <c r="O139"/>
  <c r="O138"/>
  <c r="O137"/>
  <c r="O136"/>
  <c r="O135"/>
  <c r="O134"/>
  <c r="O133"/>
  <c r="O132"/>
  <c r="O131"/>
  <c r="O130"/>
  <c r="O129"/>
  <c r="O128"/>
  <c r="O127"/>
  <c r="O126"/>
  <c r="O125"/>
  <c r="O124"/>
  <c r="O123"/>
  <c r="O122"/>
  <c r="O121"/>
  <c r="O120"/>
  <c r="O119"/>
  <c r="O118"/>
  <c r="O117"/>
  <c r="O116"/>
  <c r="O115"/>
  <c r="O114"/>
  <c r="O113"/>
  <c r="O112"/>
  <c r="O111"/>
  <c r="O110"/>
  <c r="O109"/>
  <c r="O108"/>
  <c r="O107"/>
  <c r="O106"/>
  <c r="O105"/>
  <c r="O104"/>
  <c r="O103"/>
  <c r="O102"/>
  <c r="O101"/>
  <c r="O100"/>
  <c r="O99"/>
  <c r="O98"/>
  <c r="O97"/>
  <c r="O96"/>
  <c r="O95"/>
  <c r="O94"/>
  <c r="O93"/>
  <c r="O92"/>
  <c r="O91"/>
  <c r="O90"/>
  <c r="O89"/>
  <c r="O88"/>
  <c r="O87"/>
  <c r="O86"/>
  <c r="O85"/>
  <c r="O84"/>
  <c r="O83"/>
  <c r="O82"/>
  <c r="O81"/>
  <c r="O80"/>
  <c r="O79"/>
  <c r="O78"/>
  <c r="O77"/>
  <c r="O76"/>
  <c r="O75"/>
  <c r="O74"/>
  <c r="O73"/>
  <c r="O72"/>
  <c r="O71"/>
  <c r="O70"/>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4"/>
  <c r="O23"/>
  <c r="O22"/>
  <c r="O21"/>
  <c r="G114" i="17"/>
  <c r="G113"/>
  <c r="G112"/>
  <c r="G111"/>
  <c r="G110"/>
  <c r="G109"/>
  <c r="G108"/>
  <c r="G107"/>
  <c r="G106"/>
  <c r="G105"/>
  <c r="G104"/>
  <c r="G103"/>
  <c r="G102"/>
  <c r="G101"/>
  <c r="G100"/>
  <c r="E114"/>
  <c r="E113"/>
  <c r="E112"/>
  <c r="E111"/>
  <c r="E110"/>
  <c r="E109"/>
  <c r="E108"/>
  <c r="E107"/>
  <c r="E106"/>
  <c r="E105"/>
  <c r="E104"/>
  <c r="E103"/>
  <c r="E102"/>
  <c r="E101"/>
  <c r="E100"/>
  <c r="P1020" i="19"/>
  <c r="P1019"/>
  <c r="P1018"/>
  <c r="P1017"/>
  <c r="P1016"/>
  <c r="P1015"/>
  <c r="P1014"/>
  <c r="P1013"/>
  <c r="P1012"/>
  <c r="P1011"/>
  <c r="P1010"/>
  <c r="P1009"/>
  <c r="P1008"/>
  <c r="P1007"/>
  <c r="P1006"/>
  <c r="P1005"/>
  <c r="P1004"/>
  <c r="P1003"/>
  <c r="P1002"/>
  <c r="P1001"/>
  <c r="P1000"/>
  <c r="P999"/>
  <c r="P998"/>
  <c r="P997"/>
  <c r="P996"/>
  <c r="P995"/>
  <c r="P994"/>
  <c r="P993"/>
  <c r="P992"/>
  <c r="P991"/>
  <c r="P990"/>
  <c r="P989"/>
  <c r="P988"/>
  <c r="P987"/>
  <c r="P986"/>
  <c r="P985"/>
  <c r="P984"/>
  <c r="P983"/>
  <c r="P982"/>
  <c r="P981"/>
  <c r="P980"/>
  <c r="P979"/>
  <c r="P978"/>
  <c r="P977"/>
  <c r="P976"/>
  <c r="P975"/>
  <c r="P974"/>
  <c r="P973"/>
  <c r="P972"/>
  <c r="P971"/>
  <c r="P970"/>
  <c r="P969"/>
  <c r="P968"/>
  <c r="P967"/>
  <c r="P966"/>
  <c r="P965"/>
  <c r="P964"/>
  <c r="P963"/>
  <c r="P962"/>
  <c r="P961"/>
  <c r="P960"/>
  <c r="P959"/>
  <c r="P958"/>
  <c r="P957"/>
  <c r="P956"/>
  <c r="P955"/>
  <c r="P954"/>
  <c r="P953"/>
  <c r="P952"/>
  <c r="P951"/>
  <c r="P950"/>
  <c r="P949"/>
  <c r="P948"/>
  <c r="P947"/>
  <c r="P946"/>
  <c r="P945"/>
  <c r="P944"/>
  <c r="P943"/>
  <c r="P942"/>
  <c r="P941"/>
  <c r="P940"/>
  <c r="P939"/>
  <c r="P938"/>
  <c r="P937"/>
  <c r="P936"/>
  <c r="P935"/>
  <c r="P934"/>
  <c r="P933"/>
  <c r="P932"/>
  <c r="P931"/>
  <c r="P930"/>
  <c r="P929"/>
  <c r="P928"/>
  <c r="P927"/>
  <c r="P926"/>
  <c r="P925"/>
  <c r="P924"/>
  <c r="P923"/>
  <c r="P922"/>
  <c r="P921"/>
  <c r="P920"/>
  <c r="P919"/>
  <c r="P918"/>
  <c r="P917"/>
  <c r="P916"/>
  <c r="P915"/>
  <c r="P914"/>
  <c r="P913"/>
  <c r="P912"/>
  <c r="P911"/>
  <c r="P910"/>
  <c r="P909"/>
  <c r="P908"/>
  <c r="P907"/>
  <c r="P906"/>
  <c r="P905"/>
  <c r="P904"/>
  <c r="P903"/>
  <c r="P902"/>
  <c r="P901"/>
  <c r="P900"/>
  <c r="P899"/>
  <c r="P898"/>
  <c r="P897"/>
  <c r="P896"/>
  <c r="P895"/>
  <c r="P894"/>
  <c r="P893"/>
  <c r="P892"/>
  <c r="P891"/>
  <c r="P890"/>
  <c r="P889"/>
  <c r="P888"/>
  <c r="P887"/>
  <c r="P886"/>
  <c r="P885"/>
  <c r="P884"/>
  <c r="P883"/>
  <c r="P882"/>
  <c r="P881"/>
  <c r="P880"/>
  <c r="P879"/>
  <c r="P878"/>
  <c r="P877"/>
  <c r="P876"/>
  <c r="P875"/>
  <c r="P874"/>
  <c r="P873"/>
  <c r="P872"/>
  <c r="P871"/>
  <c r="P870"/>
  <c r="P869"/>
  <c r="P868"/>
  <c r="P867"/>
  <c r="P866"/>
  <c r="P865"/>
  <c r="P864"/>
  <c r="P863"/>
  <c r="P862"/>
  <c r="P861"/>
  <c r="P860"/>
  <c r="P859"/>
  <c r="P858"/>
  <c r="P857"/>
  <c r="P856"/>
  <c r="P855"/>
  <c r="P854"/>
  <c r="P853"/>
  <c r="P852"/>
  <c r="P851"/>
  <c r="P850"/>
  <c r="P849"/>
  <c r="P848"/>
  <c r="P847"/>
  <c r="P846"/>
  <c r="P845"/>
  <c r="P844"/>
  <c r="P843"/>
  <c r="P842"/>
  <c r="P841"/>
  <c r="P840"/>
  <c r="P839"/>
  <c r="P838"/>
  <c r="P837"/>
  <c r="P836"/>
  <c r="P835"/>
  <c r="P834"/>
  <c r="P833"/>
  <c r="P832"/>
  <c r="P831"/>
  <c r="P830"/>
  <c r="P829"/>
  <c r="P828"/>
  <c r="P827"/>
  <c r="P826"/>
  <c r="P825"/>
  <c r="P824"/>
  <c r="P823"/>
  <c r="P822"/>
  <c r="P821"/>
  <c r="P820"/>
  <c r="P819"/>
  <c r="P818"/>
  <c r="P817"/>
  <c r="P816"/>
  <c r="P815"/>
  <c r="P814"/>
  <c r="P813"/>
  <c r="P812"/>
  <c r="P811"/>
  <c r="P810"/>
  <c r="P809"/>
  <c r="P808"/>
  <c r="P807"/>
  <c r="P806"/>
  <c r="P805"/>
  <c r="P804"/>
  <c r="P803"/>
  <c r="P802"/>
  <c r="P801"/>
  <c r="P800"/>
  <c r="P799"/>
  <c r="P798"/>
  <c r="P797"/>
  <c r="P796"/>
  <c r="P795"/>
  <c r="P794"/>
  <c r="P793"/>
  <c r="P792"/>
  <c r="P791"/>
  <c r="P790"/>
  <c r="P789"/>
  <c r="P788"/>
  <c r="P787"/>
  <c r="P786"/>
  <c r="P785"/>
  <c r="P784"/>
  <c r="P783"/>
  <c r="P782"/>
  <c r="P781"/>
  <c r="P780"/>
  <c r="P779"/>
  <c r="P778"/>
  <c r="P777"/>
  <c r="P776"/>
  <c r="P775"/>
  <c r="P774"/>
  <c r="P773"/>
  <c r="P772"/>
  <c r="P771"/>
  <c r="P770"/>
  <c r="P769"/>
  <c r="P768"/>
  <c r="P767"/>
  <c r="P766"/>
  <c r="P765"/>
  <c r="P764"/>
  <c r="P763"/>
  <c r="P762"/>
  <c r="P761"/>
  <c r="P760"/>
  <c r="P759"/>
  <c r="P758"/>
  <c r="P757"/>
  <c r="P756"/>
  <c r="P755"/>
  <c r="P754"/>
  <c r="P753"/>
  <c r="P752"/>
  <c r="P751"/>
  <c r="P750"/>
  <c r="P749"/>
  <c r="P748"/>
  <c r="P747"/>
  <c r="P746"/>
  <c r="P745"/>
  <c r="P744"/>
  <c r="P743"/>
  <c r="P742"/>
  <c r="P741"/>
  <c r="P740"/>
  <c r="P739"/>
  <c r="P738"/>
  <c r="P737"/>
  <c r="P736"/>
  <c r="P735"/>
  <c r="P734"/>
  <c r="P733"/>
  <c r="P732"/>
  <c r="P731"/>
  <c r="P730"/>
  <c r="P729"/>
  <c r="P728"/>
  <c r="P727"/>
  <c r="P726"/>
  <c r="P725"/>
  <c r="P724"/>
  <c r="P723"/>
  <c r="P722"/>
  <c r="P721"/>
  <c r="P720"/>
  <c r="P719"/>
  <c r="P718"/>
  <c r="P717"/>
  <c r="P716"/>
  <c r="P715"/>
  <c r="P714"/>
  <c r="P713"/>
  <c r="P712"/>
  <c r="P711"/>
  <c r="P710"/>
  <c r="P709"/>
  <c r="P708"/>
  <c r="P707"/>
  <c r="P706"/>
  <c r="P705"/>
  <c r="P704"/>
  <c r="P703"/>
  <c r="P702"/>
  <c r="P701"/>
  <c r="P700"/>
  <c r="P699"/>
  <c r="P698"/>
  <c r="P697"/>
  <c r="P696"/>
  <c r="P695"/>
  <c r="P694"/>
  <c r="P693"/>
  <c r="P692"/>
  <c r="P691"/>
  <c r="P690"/>
  <c r="P689"/>
  <c r="P688"/>
  <c r="P687"/>
  <c r="P686"/>
  <c r="P685"/>
  <c r="P684"/>
  <c r="P683"/>
  <c r="P682"/>
  <c r="P681"/>
  <c r="P680"/>
  <c r="P679"/>
  <c r="P678"/>
  <c r="P677"/>
  <c r="P676"/>
  <c r="P675"/>
  <c r="P674"/>
  <c r="P673"/>
  <c r="P672"/>
  <c r="P671"/>
  <c r="P670"/>
  <c r="P669"/>
  <c r="P668"/>
  <c r="P667"/>
  <c r="P666"/>
  <c r="P665"/>
  <c r="P664"/>
  <c r="P663"/>
  <c r="P662"/>
  <c r="P661"/>
  <c r="P660"/>
  <c r="P659"/>
  <c r="P658"/>
  <c r="P657"/>
  <c r="P656"/>
  <c r="P655"/>
  <c r="P654"/>
  <c r="P653"/>
  <c r="P652"/>
  <c r="P651"/>
  <c r="P650"/>
  <c r="P649"/>
  <c r="P648"/>
  <c r="P647"/>
  <c r="P646"/>
  <c r="P645"/>
  <c r="P644"/>
  <c r="P643"/>
  <c r="P642"/>
  <c r="P641"/>
  <c r="P640"/>
  <c r="P639"/>
  <c r="P638"/>
  <c r="P637"/>
  <c r="P636"/>
  <c r="P635"/>
  <c r="P634"/>
  <c r="P633"/>
  <c r="P632"/>
  <c r="P631"/>
  <c r="P630"/>
  <c r="P629"/>
  <c r="P628"/>
  <c r="P627"/>
  <c r="P626"/>
  <c r="P625"/>
  <c r="P624"/>
  <c r="P623"/>
  <c r="P622"/>
  <c r="P621"/>
  <c r="P620"/>
  <c r="P619"/>
  <c r="P618"/>
  <c r="P617"/>
  <c r="P616"/>
  <c r="P615"/>
  <c r="P614"/>
  <c r="P613"/>
  <c r="P612"/>
  <c r="P611"/>
  <c r="P610"/>
  <c r="P609"/>
  <c r="P608"/>
  <c r="P607"/>
  <c r="P606"/>
  <c r="P605"/>
  <c r="P604"/>
  <c r="P603"/>
  <c r="P602"/>
  <c r="P601"/>
  <c r="P600"/>
  <c r="P599"/>
  <c r="P598"/>
  <c r="P597"/>
  <c r="P596"/>
  <c r="P595"/>
  <c r="P594"/>
  <c r="P593"/>
  <c r="P592"/>
  <c r="P591"/>
  <c r="P590"/>
  <c r="P589"/>
  <c r="P588"/>
  <c r="P587"/>
  <c r="P586"/>
  <c r="P585"/>
  <c r="P584"/>
  <c r="P583"/>
  <c r="P582"/>
  <c r="P581"/>
  <c r="P580"/>
  <c r="P579"/>
  <c r="P578"/>
  <c r="P577"/>
  <c r="P576"/>
  <c r="P575"/>
  <c r="P574"/>
  <c r="P573"/>
  <c r="P572"/>
  <c r="P571"/>
  <c r="P570"/>
  <c r="P569"/>
  <c r="P568"/>
  <c r="P567"/>
  <c r="P566"/>
  <c r="P565"/>
  <c r="P564"/>
  <c r="P563"/>
  <c r="P562"/>
  <c r="P561"/>
  <c r="P560"/>
  <c r="P559"/>
  <c r="P558"/>
  <c r="P557"/>
  <c r="P556"/>
  <c r="P555"/>
  <c r="P554"/>
  <c r="P553"/>
  <c r="P552"/>
  <c r="P551"/>
  <c r="P550"/>
  <c r="P549"/>
  <c r="P548"/>
  <c r="P547"/>
  <c r="P546"/>
  <c r="P545"/>
  <c r="P544"/>
  <c r="P543"/>
  <c r="P542"/>
  <c r="P541"/>
  <c r="P540"/>
  <c r="P539"/>
  <c r="P538"/>
  <c r="P537"/>
  <c r="P536"/>
  <c r="P535"/>
  <c r="P534"/>
  <c r="P533"/>
  <c r="P532"/>
  <c r="P531"/>
  <c r="P530"/>
  <c r="P529"/>
  <c r="P528"/>
  <c r="P527"/>
  <c r="P526"/>
  <c r="P525"/>
  <c r="P524"/>
  <c r="P523"/>
  <c r="P522"/>
  <c r="P521"/>
  <c r="P520"/>
  <c r="P519"/>
  <c r="P518"/>
  <c r="P517"/>
  <c r="P516"/>
  <c r="P515"/>
  <c r="P514"/>
  <c r="P513"/>
  <c r="P512"/>
  <c r="P511"/>
  <c r="P510"/>
  <c r="P509"/>
  <c r="P508"/>
  <c r="P507"/>
  <c r="P506"/>
  <c r="P505"/>
  <c r="P504"/>
  <c r="P503"/>
  <c r="P502"/>
  <c r="P501"/>
  <c r="P500"/>
  <c r="P499"/>
  <c r="P498"/>
  <c r="P497"/>
  <c r="P496"/>
  <c r="P495"/>
  <c r="P494"/>
  <c r="P493"/>
  <c r="P492"/>
  <c r="P491"/>
  <c r="P490"/>
  <c r="P489"/>
  <c r="P488"/>
  <c r="P487"/>
  <c r="P486"/>
  <c r="P485"/>
  <c r="P484"/>
  <c r="P483"/>
  <c r="P482"/>
  <c r="P481"/>
  <c r="P480"/>
  <c r="P479"/>
  <c r="P478"/>
  <c r="P477"/>
  <c r="P476"/>
  <c r="P475"/>
  <c r="P474"/>
  <c r="P473"/>
  <c r="P472"/>
  <c r="P471"/>
  <c r="P470"/>
  <c r="P469"/>
  <c r="P468"/>
  <c r="P467"/>
  <c r="P466"/>
  <c r="P465"/>
  <c r="P464"/>
  <c r="P463"/>
  <c r="P462"/>
  <c r="P461"/>
  <c r="P460"/>
  <c r="P459"/>
  <c r="P458"/>
  <c r="P457"/>
  <c r="P456"/>
  <c r="P455"/>
  <c r="P454"/>
  <c r="P453"/>
  <c r="P452"/>
  <c r="P451"/>
  <c r="P450"/>
  <c r="P449"/>
  <c r="P448"/>
  <c r="P447"/>
  <c r="P446"/>
  <c r="P445"/>
  <c r="P444"/>
  <c r="P443"/>
  <c r="P442"/>
  <c r="P441"/>
  <c r="P440"/>
  <c r="P439"/>
  <c r="P438"/>
  <c r="P437"/>
  <c r="P436"/>
  <c r="P435"/>
  <c r="P434"/>
  <c r="P433"/>
  <c r="P432"/>
  <c r="P431"/>
  <c r="P430"/>
  <c r="P429"/>
  <c r="P428"/>
  <c r="P427"/>
  <c r="P426"/>
  <c r="P425"/>
  <c r="P424"/>
  <c r="P423"/>
  <c r="P422"/>
  <c r="P421"/>
  <c r="P420"/>
  <c r="P419"/>
  <c r="P418"/>
  <c r="P417"/>
  <c r="P416"/>
  <c r="P415"/>
  <c r="P414"/>
  <c r="P413"/>
  <c r="P412"/>
  <c r="P411"/>
  <c r="P410"/>
  <c r="P409"/>
  <c r="P408"/>
  <c r="P407"/>
  <c r="P406"/>
  <c r="P405"/>
  <c r="P404"/>
  <c r="P403"/>
  <c r="P402"/>
  <c r="P401"/>
  <c r="P400"/>
  <c r="P399"/>
  <c r="P398"/>
  <c r="P397"/>
  <c r="P396"/>
  <c r="P395"/>
  <c r="P394"/>
  <c r="P393"/>
  <c r="P392"/>
  <c r="P391"/>
  <c r="P390"/>
  <c r="P389"/>
  <c r="P388"/>
  <c r="P387"/>
  <c r="P386"/>
  <c r="P385"/>
  <c r="P384"/>
  <c r="P383"/>
  <c r="P382"/>
  <c r="P381"/>
  <c r="P380"/>
  <c r="P379"/>
  <c r="P378"/>
  <c r="P377"/>
  <c r="P376"/>
  <c r="P375"/>
  <c r="P374"/>
  <c r="P373"/>
  <c r="P372"/>
  <c r="P371"/>
  <c r="P370"/>
  <c r="P369"/>
  <c r="P368"/>
  <c r="P367"/>
  <c r="P366"/>
  <c r="P365"/>
  <c r="P364"/>
  <c r="P363"/>
  <c r="P362"/>
  <c r="P361"/>
  <c r="P360"/>
  <c r="P359"/>
  <c r="P358"/>
  <c r="P357"/>
  <c r="P356"/>
  <c r="P355"/>
  <c r="P35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O24"/>
  <c r="O23"/>
  <c r="P1020" i="16"/>
  <c r="P1019"/>
  <c r="P1018"/>
  <c r="P1017"/>
  <c r="P1016"/>
  <c r="P1015"/>
  <c r="P1014"/>
  <c r="P1013"/>
  <c r="P1012"/>
  <c r="P1011"/>
  <c r="P1010"/>
  <c r="P1009"/>
  <c r="P1008"/>
  <c r="P1007"/>
  <c r="P1006"/>
  <c r="P1005"/>
  <c r="P1004"/>
  <c r="P1003"/>
  <c r="P1002"/>
  <c r="P1001"/>
  <c r="P1000"/>
  <c r="P999"/>
  <c r="P998"/>
  <c r="P997"/>
  <c r="P996"/>
  <c r="P995"/>
  <c r="P994"/>
  <c r="P993"/>
  <c r="P992"/>
  <c r="P991"/>
  <c r="P990"/>
  <c r="P989"/>
  <c r="P988"/>
  <c r="P987"/>
  <c r="P986"/>
  <c r="P985"/>
  <c r="P984"/>
  <c r="P983"/>
  <c r="P982"/>
  <c r="P981"/>
  <c r="P980"/>
  <c r="P979"/>
  <c r="P978"/>
  <c r="P977"/>
  <c r="P976"/>
  <c r="P975"/>
  <c r="P974"/>
  <c r="P973"/>
  <c r="P972"/>
  <c r="P971"/>
  <c r="P970"/>
  <c r="P969"/>
  <c r="P968"/>
  <c r="P967"/>
  <c r="P966"/>
  <c r="P965"/>
  <c r="P964"/>
  <c r="P963"/>
  <c r="P962"/>
  <c r="P961"/>
  <c r="P960"/>
  <c r="P959"/>
  <c r="P958"/>
  <c r="P957"/>
  <c r="P956"/>
  <c r="P955"/>
  <c r="P954"/>
  <c r="P953"/>
  <c r="P952"/>
  <c r="P951"/>
  <c r="P950"/>
  <c r="P949"/>
  <c r="P948"/>
  <c r="P947"/>
  <c r="P946"/>
  <c r="P945"/>
  <c r="P944"/>
  <c r="P943"/>
  <c r="P942"/>
  <c r="P941"/>
  <c r="P940"/>
  <c r="P939"/>
  <c r="P938"/>
  <c r="P937"/>
  <c r="P936"/>
  <c r="P935"/>
  <c r="P934"/>
  <c r="P933"/>
  <c r="P932"/>
  <c r="P931"/>
  <c r="P930"/>
  <c r="P929"/>
  <c r="P928"/>
  <c r="P927"/>
  <c r="P926"/>
  <c r="P925"/>
  <c r="P924"/>
  <c r="P923"/>
  <c r="P922"/>
  <c r="P921"/>
  <c r="P920"/>
  <c r="P919"/>
  <c r="P918"/>
  <c r="P917"/>
  <c r="P916"/>
  <c r="P915"/>
  <c r="P914"/>
  <c r="P913"/>
  <c r="P912"/>
  <c r="P911"/>
  <c r="P910"/>
  <c r="P909"/>
  <c r="P908"/>
  <c r="P907"/>
  <c r="P906"/>
  <c r="P905"/>
  <c r="P904"/>
  <c r="P903"/>
  <c r="P902"/>
  <c r="P901"/>
  <c r="P900"/>
  <c r="P899"/>
  <c r="P898"/>
  <c r="P897"/>
  <c r="P896"/>
  <c r="P895"/>
  <c r="P894"/>
  <c r="P893"/>
  <c r="P892"/>
  <c r="P891"/>
  <c r="P890"/>
  <c r="P889"/>
  <c r="P888"/>
  <c r="P887"/>
  <c r="P886"/>
  <c r="P885"/>
  <c r="P884"/>
  <c r="P883"/>
  <c r="P882"/>
  <c r="P881"/>
  <c r="P880"/>
  <c r="P879"/>
  <c r="P878"/>
  <c r="P877"/>
  <c r="P876"/>
  <c r="P875"/>
  <c r="P874"/>
  <c r="P873"/>
  <c r="P872"/>
  <c r="P871"/>
  <c r="P870"/>
  <c r="P869"/>
  <c r="P868"/>
  <c r="P867"/>
  <c r="P866"/>
  <c r="P865"/>
  <c r="P864"/>
  <c r="P863"/>
  <c r="P862"/>
  <c r="P861"/>
  <c r="P860"/>
  <c r="P859"/>
  <c r="P858"/>
  <c r="P857"/>
  <c r="P856"/>
  <c r="P855"/>
  <c r="P854"/>
  <c r="P853"/>
  <c r="P852"/>
  <c r="P851"/>
  <c r="P850"/>
  <c r="P849"/>
  <c r="P848"/>
  <c r="P847"/>
  <c r="P846"/>
  <c r="P845"/>
  <c r="P844"/>
  <c r="P843"/>
  <c r="P842"/>
  <c r="P841"/>
  <c r="P840"/>
  <c r="P839"/>
  <c r="P838"/>
  <c r="P837"/>
  <c r="P836"/>
  <c r="P835"/>
  <c r="P834"/>
  <c r="P833"/>
  <c r="P832"/>
  <c r="P831"/>
  <c r="P830"/>
  <c r="P829"/>
  <c r="P828"/>
  <c r="P827"/>
  <c r="P826"/>
  <c r="P825"/>
  <c r="P824"/>
  <c r="P823"/>
  <c r="P822"/>
  <c r="P821"/>
  <c r="P820"/>
  <c r="P819"/>
  <c r="P818"/>
  <c r="P817"/>
  <c r="P816"/>
  <c r="P815"/>
  <c r="P814"/>
  <c r="P813"/>
  <c r="P812"/>
  <c r="P811"/>
  <c r="P810"/>
  <c r="P809"/>
  <c r="P808"/>
  <c r="P807"/>
  <c r="P806"/>
  <c r="P805"/>
  <c r="P804"/>
  <c r="P803"/>
  <c r="P802"/>
  <c r="P801"/>
  <c r="P800"/>
  <c r="P799"/>
  <c r="P798"/>
  <c r="P797"/>
  <c r="P796"/>
  <c r="P795"/>
  <c r="P794"/>
  <c r="P793"/>
  <c r="P792"/>
  <c r="P791"/>
  <c r="P790"/>
  <c r="P789"/>
  <c r="P788"/>
  <c r="P787"/>
  <c r="P786"/>
  <c r="P785"/>
  <c r="P784"/>
  <c r="P783"/>
  <c r="P782"/>
  <c r="P781"/>
  <c r="P780"/>
  <c r="P779"/>
  <c r="P778"/>
  <c r="P777"/>
  <c r="P776"/>
  <c r="P775"/>
  <c r="P774"/>
  <c r="P773"/>
  <c r="P772"/>
  <c r="P771"/>
  <c r="P770"/>
  <c r="P769"/>
  <c r="P768"/>
  <c r="P767"/>
  <c r="P766"/>
  <c r="P765"/>
  <c r="P764"/>
  <c r="P763"/>
  <c r="P762"/>
  <c r="P761"/>
  <c r="P760"/>
  <c r="P759"/>
  <c r="P758"/>
  <c r="P757"/>
  <c r="P756"/>
  <c r="P755"/>
  <c r="P754"/>
  <c r="P753"/>
  <c r="P752"/>
  <c r="P751"/>
  <c r="P750"/>
  <c r="P749"/>
  <c r="P748"/>
  <c r="P747"/>
  <c r="P746"/>
  <c r="P745"/>
  <c r="P744"/>
  <c r="P743"/>
  <c r="P742"/>
  <c r="P741"/>
  <c r="P740"/>
  <c r="P739"/>
  <c r="P738"/>
  <c r="P737"/>
  <c r="P736"/>
  <c r="P735"/>
  <c r="P734"/>
  <c r="P733"/>
  <c r="P732"/>
  <c r="P731"/>
  <c r="P730"/>
  <c r="P729"/>
  <c r="P728"/>
  <c r="P727"/>
  <c r="P726"/>
  <c r="P725"/>
  <c r="P724"/>
  <c r="P723"/>
  <c r="P722"/>
  <c r="P721"/>
  <c r="P720"/>
  <c r="P719"/>
  <c r="P718"/>
  <c r="P717"/>
  <c r="P716"/>
  <c r="P715"/>
  <c r="P714"/>
  <c r="P713"/>
  <c r="P712"/>
  <c r="P711"/>
  <c r="P710"/>
  <c r="P709"/>
  <c r="P708"/>
  <c r="P707"/>
  <c r="P706"/>
  <c r="P705"/>
  <c r="P704"/>
  <c r="P703"/>
  <c r="P702"/>
  <c r="P701"/>
  <c r="P700"/>
  <c r="P699"/>
  <c r="P698"/>
  <c r="P697"/>
  <c r="P696"/>
  <c r="P695"/>
  <c r="P694"/>
  <c r="P693"/>
  <c r="P692"/>
  <c r="P691"/>
  <c r="P690"/>
  <c r="P689"/>
  <c r="P688"/>
  <c r="P687"/>
  <c r="P686"/>
  <c r="P685"/>
  <c r="P684"/>
  <c r="P683"/>
  <c r="P682"/>
  <c r="P681"/>
  <c r="P680"/>
  <c r="P679"/>
  <c r="P678"/>
  <c r="P677"/>
  <c r="P676"/>
  <c r="P675"/>
  <c r="P674"/>
  <c r="P673"/>
  <c r="P672"/>
  <c r="P671"/>
  <c r="P670"/>
  <c r="P669"/>
  <c r="P668"/>
  <c r="P667"/>
  <c r="P666"/>
  <c r="P665"/>
  <c r="P664"/>
  <c r="P663"/>
  <c r="P662"/>
  <c r="P661"/>
  <c r="P660"/>
  <c r="P659"/>
  <c r="P658"/>
  <c r="P657"/>
  <c r="P656"/>
  <c r="P655"/>
  <c r="P654"/>
  <c r="P653"/>
  <c r="P652"/>
  <c r="P651"/>
  <c r="P650"/>
  <c r="P649"/>
  <c r="P648"/>
  <c r="P647"/>
  <c r="P646"/>
  <c r="P645"/>
  <c r="P644"/>
  <c r="P643"/>
  <c r="P642"/>
  <c r="P641"/>
  <c r="P640"/>
  <c r="P639"/>
  <c r="P638"/>
  <c r="P637"/>
  <c r="P636"/>
  <c r="P635"/>
  <c r="P634"/>
  <c r="P633"/>
  <c r="P632"/>
  <c r="P631"/>
  <c r="P630"/>
  <c r="P629"/>
  <c r="P628"/>
  <c r="P627"/>
  <c r="P626"/>
  <c r="P625"/>
  <c r="P624"/>
  <c r="P623"/>
  <c r="P622"/>
  <c r="P621"/>
  <c r="P620"/>
  <c r="P619"/>
  <c r="P618"/>
  <c r="P617"/>
  <c r="P616"/>
  <c r="P615"/>
  <c r="P614"/>
  <c r="P613"/>
  <c r="P612"/>
  <c r="P611"/>
  <c r="P610"/>
  <c r="P609"/>
  <c r="P608"/>
  <c r="P607"/>
  <c r="P606"/>
  <c r="P605"/>
  <c r="P604"/>
  <c r="P603"/>
  <c r="P602"/>
  <c r="P601"/>
  <c r="P600"/>
  <c r="P599"/>
  <c r="P598"/>
  <c r="P597"/>
  <c r="P596"/>
  <c r="P595"/>
  <c r="P594"/>
  <c r="P593"/>
  <c r="P592"/>
  <c r="P591"/>
  <c r="P590"/>
  <c r="P589"/>
  <c r="P588"/>
  <c r="P587"/>
  <c r="P586"/>
  <c r="P585"/>
  <c r="P584"/>
  <c r="P583"/>
  <c r="P582"/>
  <c r="P581"/>
  <c r="P580"/>
  <c r="P579"/>
  <c r="P578"/>
  <c r="P577"/>
  <c r="P576"/>
  <c r="P575"/>
  <c r="P574"/>
  <c r="P573"/>
  <c r="P572"/>
  <c r="P571"/>
  <c r="P570"/>
  <c r="P569"/>
  <c r="P568"/>
  <c r="P567"/>
  <c r="P566"/>
  <c r="P565"/>
  <c r="P564"/>
  <c r="P563"/>
  <c r="P562"/>
  <c r="P561"/>
  <c r="P560"/>
  <c r="P559"/>
  <c r="P558"/>
  <c r="P557"/>
  <c r="P556"/>
  <c r="P555"/>
  <c r="P554"/>
  <c r="P553"/>
  <c r="P552"/>
  <c r="P551"/>
  <c r="P550"/>
  <c r="P549"/>
  <c r="P548"/>
  <c r="P547"/>
  <c r="P546"/>
  <c r="P545"/>
  <c r="P544"/>
  <c r="P543"/>
  <c r="P542"/>
  <c r="P541"/>
  <c r="P540"/>
  <c r="P539"/>
  <c r="P538"/>
  <c r="P537"/>
  <c r="P536"/>
  <c r="P535"/>
  <c r="P534"/>
  <c r="P533"/>
  <c r="P532"/>
  <c r="P531"/>
  <c r="P530"/>
  <c r="P529"/>
  <c r="P528"/>
  <c r="P527"/>
  <c r="P526"/>
  <c r="P525"/>
  <c r="P524"/>
  <c r="P523"/>
  <c r="P522"/>
  <c r="P521"/>
  <c r="P520"/>
  <c r="P519"/>
  <c r="P518"/>
  <c r="P517"/>
  <c r="P516"/>
  <c r="P515"/>
  <c r="P514"/>
  <c r="P513"/>
  <c r="P512"/>
  <c r="P511"/>
  <c r="P510"/>
  <c r="P509"/>
  <c r="P508"/>
  <c r="P507"/>
  <c r="P506"/>
  <c r="P505"/>
  <c r="P504"/>
  <c r="P503"/>
  <c r="P502"/>
  <c r="P501"/>
  <c r="P500"/>
  <c r="P499"/>
  <c r="P498"/>
  <c r="P497"/>
  <c r="P496"/>
  <c r="P495"/>
  <c r="P494"/>
  <c r="P493"/>
  <c r="P492"/>
  <c r="P491"/>
  <c r="P490"/>
  <c r="P489"/>
  <c r="P488"/>
  <c r="P487"/>
  <c r="P486"/>
  <c r="P485"/>
  <c r="P484"/>
  <c r="P483"/>
  <c r="P482"/>
  <c r="P481"/>
  <c r="P480"/>
  <c r="P479"/>
  <c r="P478"/>
  <c r="P477"/>
  <c r="P476"/>
  <c r="P475"/>
  <c r="P474"/>
  <c r="P473"/>
  <c r="P472"/>
  <c r="P471"/>
  <c r="P470"/>
  <c r="P469"/>
  <c r="P468"/>
  <c r="P467"/>
  <c r="P466"/>
  <c r="P465"/>
  <c r="P464"/>
  <c r="P463"/>
  <c r="P462"/>
  <c r="P461"/>
  <c r="P460"/>
  <c r="P459"/>
  <c r="P458"/>
  <c r="P457"/>
  <c r="P456"/>
  <c r="P455"/>
  <c r="P454"/>
  <c r="P453"/>
  <c r="P452"/>
  <c r="P451"/>
  <c r="P450"/>
  <c r="P449"/>
  <c r="P448"/>
  <c r="P447"/>
  <c r="P446"/>
  <c r="P445"/>
  <c r="P444"/>
  <c r="P443"/>
  <c r="P442"/>
  <c r="P441"/>
  <c r="P440"/>
  <c r="P439"/>
  <c r="P438"/>
  <c r="P437"/>
  <c r="P436"/>
  <c r="P435"/>
  <c r="P434"/>
  <c r="P433"/>
  <c r="P432"/>
  <c r="P431"/>
  <c r="P430"/>
  <c r="P429"/>
  <c r="P428"/>
  <c r="P427"/>
  <c r="P426"/>
  <c r="P425"/>
  <c r="P424"/>
  <c r="P423"/>
  <c r="P422"/>
  <c r="P421"/>
  <c r="P420"/>
  <c r="P419"/>
  <c r="P418"/>
  <c r="P417"/>
  <c r="P416"/>
  <c r="P415"/>
  <c r="P414"/>
  <c r="P413"/>
  <c r="P412"/>
  <c r="P411"/>
  <c r="P410"/>
  <c r="P409"/>
  <c r="P408"/>
  <c r="P407"/>
  <c r="P406"/>
  <c r="P405"/>
  <c r="P404"/>
  <c r="P403"/>
  <c r="P402"/>
  <c r="P401"/>
  <c r="P400"/>
  <c r="P399"/>
  <c r="P398"/>
  <c r="P397"/>
  <c r="P396"/>
  <c r="P395"/>
  <c r="P394"/>
  <c r="P393"/>
  <c r="P392"/>
  <c r="P391"/>
  <c r="P390"/>
  <c r="P389"/>
  <c r="P388"/>
  <c r="P387"/>
  <c r="P386"/>
  <c r="P385"/>
  <c r="P384"/>
  <c r="P383"/>
  <c r="P382"/>
  <c r="P381"/>
  <c r="P380"/>
  <c r="P379"/>
  <c r="P378"/>
  <c r="P377"/>
  <c r="P376"/>
  <c r="P375"/>
  <c r="P374"/>
  <c r="P373"/>
  <c r="P372"/>
  <c r="P371"/>
  <c r="P370"/>
  <c r="P369"/>
  <c r="P368"/>
  <c r="P367"/>
  <c r="P366"/>
  <c r="P365"/>
  <c r="P364"/>
  <c r="P363"/>
  <c r="P362"/>
  <c r="P361"/>
  <c r="P360"/>
  <c r="P359"/>
  <c r="P358"/>
  <c r="P357"/>
  <c r="P356"/>
  <c r="P355"/>
  <c r="P354"/>
  <c r="P353"/>
  <c r="P352"/>
  <c r="P351"/>
  <c r="P350"/>
  <c r="P349"/>
  <c r="P348"/>
  <c r="P347"/>
  <c r="P346"/>
  <c r="P345"/>
  <c r="P344"/>
  <c r="P343"/>
  <c r="P342"/>
  <c r="P341"/>
  <c r="P340"/>
  <c r="P339"/>
  <c r="P338"/>
  <c r="P337"/>
  <c r="P336"/>
  <c r="P335"/>
  <c r="P334"/>
  <c r="P333"/>
  <c r="P332"/>
  <c r="P331"/>
  <c r="P330"/>
  <c r="P329"/>
  <c r="P328"/>
  <c r="P327"/>
  <c r="P326"/>
  <c r="P325"/>
  <c r="P324"/>
  <c r="P323"/>
  <c r="P322"/>
  <c r="P321"/>
  <c r="P320"/>
  <c r="P319"/>
  <c r="P318"/>
  <c r="P317"/>
  <c r="P316"/>
  <c r="P315"/>
  <c r="P314"/>
  <c r="P313"/>
  <c r="P312"/>
  <c r="P311"/>
  <c r="P310"/>
  <c r="P309"/>
  <c r="P308"/>
  <c r="P307"/>
  <c r="P306"/>
  <c r="P305"/>
  <c r="P304"/>
  <c r="P303"/>
  <c r="P302"/>
  <c r="P301"/>
  <c r="P300"/>
  <c r="P299"/>
  <c r="P298"/>
  <c r="P297"/>
  <c r="P296"/>
  <c r="P295"/>
  <c r="P294"/>
  <c r="P293"/>
  <c r="P292"/>
  <c r="P291"/>
  <c r="P290"/>
  <c r="P289"/>
  <c r="P288"/>
  <c r="P287"/>
  <c r="P286"/>
  <c r="P285"/>
  <c r="P284"/>
  <c r="P283"/>
  <c r="P282"/>
  <c r="P281"/>
  <c r="P280"/>
  <c r="P279"/>
  <c r="P278"/>
  <c r="P277"/>
  <c r="P276"/>
  <c r="P275"/>
  <c r="P274"/>
  <c r="P273"/>
  <c r="P272"/>
  <c r="P271"/>
  <c r="P270"/>
  <c r="P269"/>
  <c r="P268"/>
  <c r="P267"/>
  <c r="P266"/>
  <c r="P265"/>
  <c r="P264"/>
  <c r="P263"/>
  <c r="P262"/>
  <c r="P261"/>
  <c r="P260"/>
  <c r="P259"/>
  <c r="P258"/>
  <c r="P257"/>
  <c r="P256"/>
  <c r="P255"/>
  <c r="P254"/>
  <c r="P253"/>
  <c r="P252"/>
  <c r="P251"/>
  <c r="P250"/>
  <c r="P249"/>
  <c r="P248"/>
  <c r="P247"/>
  <c r="P246"/>
  <c r="P245"/>
  <c r="P244"/>
  <c r="P243"/>
  <c r="P242"/>
  <c r="P241"/>
  <c r="P240"/>
  <c r="P239"/>
  <c r="P238"/>
  <c r="P237"/>
  <c r="P236"/>
  <c r="P235"/>
  <c r="P234"/>
  <c r="P233"/>
  <c r="P232"/>
  <c r="P231"/>
  <c r="P230"/>
  <c r="P229"/>
  <c r="P228"/>
  <c r="P227"/>
  <c r="P226"/>
  <c r="P225"/>
  <c r="P224"/>
  <c r="P223"/>
  <c r="P222"/>
  <c r="P221"/>
  <c r="P220"/>
  <c r="P219"/>
  <c r="P218"/>
  <c r="P217"/>
  <c r="P216"/>
  <c r="P215"/>
  <c r="P214"/>
  <c r="P213"/>
  <c r="P212"/>
  <c r="P211"/>
  <c r="P210"/>
  <c r="P209"/>
  <c r="P208"/>
  <c r="P207"/>
  <c r="P206"/>
  <c r="P205"/>
  <c r="P204"/>
  <c r="P203"/>
  <c r="P202"/>
  <c r="P201"/>
  <c r="P200"/>
  <c r="P199"/>
  <c r="P198"/>
  <c r="P197"/>
  <c r="P196"/>
  <c r="P195"/>
  <c r="P194"/>
  <c r="P193"/>
  <c r="P192"/>
  <c r="P191"/>
  <c r="P190"/>
  <c r="P189"/>
  <c r="P188"/>
  <c r="P187"/>
  <c r="P186"/>
  <c r="P185"/>
  <c r="P184"/>
  <c r="P183"/>
  <c r="P182"/>
  <c r="P181"/>
  <c r="P180"/>
  <c r="P179"/>
  <c r="P178"/>
  <c r="P177"/>
  <c r="P176"/>
  <c r="P175"/>
  <c r="P174"/>
  <c r="P173"/>
  <c r="P172"/>
  <c r="P171"/>
  <c r="P170"/>
  <c r="P169"/>
  <c r="P168"/>
  <c r="P167"/>
  <c r="P166"/>
  <c r="P165"/>
  <c r="P164"/>
  <c r="P163"/>
  <c r="P162"/>
  <c r="P161"/>
  <c r="P160"/>
  <c r="P159"/>
  <c r="P158"/>
  <c r="P157"/>
  <c r="P156"/>
  <c r="P155"/>
  <c r="P154"/>
  <c r="P153"/>
  <c r="P152"/>
  <c r="P151"/>
  <c r="P150"/>
  <c r="P149"/>
  <c r="P148"/>
  <c r="P147"/>
  <c r="P146"/>
  <c r="P145"/>
  <c r="P144"/>
  <c r="P143"/>
  <c r="P142"/>
  <c r="P141"/>
  <c r="P140"/>
  <c r="P139"/>
  <c r="P138"/>
  <c r="P137"/>
  <c r="P136"/>
  <c r="P135"/>
  <c r="P134"/>
  <c r="P133"/>
  <c r="P132"/>
  <c r="P131"/>
  <c r="P130"/>
  <c r="P129"/>
  <c r="P128"/>
  <c r="P127"/>
  <c r="P126"/>
  <c r="P125"/>
  <c r="P124"/>
  <c r="P123"/>
  <c r="P122"/>
  <c r="P121"/>
  <c r="P120"/>
  <c r="P119"/>
  <c r="P118"/>
  <c r="P117"/>
  <c r="P116"/>
  <c r="P115"/>
  <c r="P114"/>
  <c r="P113"/>
  <c r="P112"/>
  <c r="P111"/>
  <c r="P110"/>
  <c r="P109"/>
  <c r="P108"/>
  <c r="P107"/>
  <c r="P106"/>
  <c r="P105"/>
  <c r="P104"/>
  <c r="P103"/>
  <c r="P102"/>
  <c r="P101"/>
  <c r="P100"/>
  <c r="P99"/>
  <c r="P98"/>
  <c r="P97"/>
  <c r="P96"/>
  <c r="P95"/>
  <c r="P94"/>
  <c r="P93"/>
  <c r="P92"/>
  <c r="P91"/>
  <c r="P90"/>
  <c r="P89"/>
  <c r="P88"/>
  <c r="P87"/>
  <c r="P86"/>
  <c r="P85"/>
  <c r="P84"/>
  <c r="P83"/>
  <c r="P82"/>
  <c r="P81"/>
  <c r="P80"/>
  <c r="P79"/>
  <c r="P78"/>
  <c r="P77"/>
  <c r="P76"/>
  <c r="P75"/>
  <c r="P74"/>
  <c r="P73"/>
  <c r="P72"/>
  <c r="P71"/>
  <c r="P70"/>
  <c r="P69"/>
  <c r="P68"/>
  <c r="P67"/>
  <c r="P66"/>
  <c r="P65"/>
  <c r="P64"/>
  <c r="P63"/>
  <c r="P62"/>
  <c r="P61"/>
  <c r="P60"/>
  <c r="P59"/>
  <c r="P58"/>
  <c r="P57"/>
  <c r="P56"/>
  <c r="P55"/>
  <c r="P54"/>
  <c r="P53"/>
  <c r="P52"/>
  <c r="P51"/>
  <c r="P50"/>
  <c r="P49"/>
  <c r="P48"/>
  <c r="P47"/>
  <c r="P46"/>
  <c r="P45"/>
  <c r="P44"/>
  <c r="P43"/>
  <c r="P42"/>
  <c r="P41"/>
  <c r="P40"/>
  <c r="P39"/>
  <c r="P38"/>
  <c r="P37"/>
  <c r="P36"/>
  <c r="P35"/>
  <c r="P34"/>
  <c r="P33"/>
  <c r="P32"/>
  <c r="P31"/>
  <c r="P30"/>
  <c r="P29"/>
  <c r="P28"/>
  <c r="P27"/>
  <c r="P26"/>
  <c r="P25"/>
  <c r="P24"/>
  <c r="O1020" i="19"/>
  <c r="O1019"/>
  <c r="O1018"/>
  <c r="O1017"/>
  <c r="O1016"/>
  <c r="O1015"/>
  <c r="O1014"/>
  <c r="O1013"/>
  <c r="O1012"/>
  <c r="O1011"/>
  <c r="O1010"/>
  <c r="O1009"/>
  <c r="O1008"/>
  <c r="O1007"/>
  <c r="O1006"/>
  <c r="O1005"/>
  <c r="O1004"/>
  <c r="O1003"/>
  <c r="O1002"/>
  <c r="O1001"/>
  <c r="O1000"/>
  <c r="O999"/>
  <c r="O998"/>
  <c r="O997"/>
  <c r="O996"/>
  <c r="O995"/>
  <c r="O994"/>
  <c r="O993"/>
  <c r="O992"/>
  <c r="O991"/>
  <c r="O990"/>
  <c r="O989"/>
  <c r="O988"/>
  <c r="O987"/>
  <c r="O986"/>
  <c r="O985"/>
  <c r="O984"/>
  <c r="O983"/>
  <c r="O982"/>
  <c r="O981"/>
  <c r="O980"/>
  <c r="O979"/>
  <c r="O978"/>
  <c r="O977"/>
  <c r="O976"/>
  <c r="O975"/>
  <c r="O974"/>
  <c r="O973"/>
  <c r="O972"/>
  <c r="O971"/>
  <c r="O970"/>
  <c r="O969"/>
  <c r="O968"/>
  <c r="O967"/>
  <c r="O966"/>
  <c r="O965"/>
  <c r="O964"/>
  <c r="O963"/>
  <c r="O962"/>
  <c r="O961"/>
  <c r="O960"/>
  <c r="O959"/>
  <c r="O958"/>
  <c r="O957"/>
  <c r="O956"/>
  <c r="O955"/>
  <c r="O954"/>
  <c r="O953"/>
  <c r="O952"/>
  <c r="O951"/>
  <c r="O950"/>
  <c r="O949"/>
  <c r="O948"/>
  <c r="O947"/>
  <c r="O946"/>
  <c r="O945"/>
  <c r="O944"/>
  <c r="O943"/>
  <c r="O942"/>
  <c r="O941"/>
  <c r="O940"/>
  <c r="O939"/>
  <c r="O938"/>
  <c r="O937"/>
  <c r="O936"/>
  <c r="O935"/>
  <c r="O934"/>
  <c r="O933"/>
  <c r="O932"/>
  <c r="O931"/>
  <c r="O930"/>
  <c r="O929"/>
  <c r="O928"/>
  <c r="O927"/>
  <c r="O926"/>
  <c r="O925"/>
  <c r="O924"/>
  <c r="O923"/>
  <c r="O922"/>
  <c r="O921"/>
  <c r="O920"/>
  <c r="O919"/>
  <c r="O918"/>
  <c r="O917"/>
  <c r="O916"/>
  <c r="O915"/>
  <c r="O914"/>
  <c r="O913"/>
  <c r="O912"/>
  <c r="O911"/>
  <c r="O910"/>
  <c r="O909"/>
  <c r="O908"/>
  <c r="O907"/>
  <c r="O906"/>
  <c r="O905"/>
  <c r="O904"/>
  <c r="O903"/>
  <c r="O902"/>
  <c r="O901"/>
  <c r="O900"/>
  <c r="O899"/>
  <c r="O898"/>
  <c r="O897"/>
  <c r="O896"/>
  <c r="O895"/>
  <c r="O894"/>
  <c r="O893"/>
  <c r="O892"/>
  <c r="O891"/>
  <c r="O890"/>
  <c r="O889"/>
  <c r="O888"/>
  <c r="O887"/>
  <c r="O886"/>
  <c r="O885"/>
  <c r="O884"/>
  <c r="O883"/>
  <c r="O882"/>
  <c r="O881"/>
  <c r="O880"/>
  <c r="O879"/>
  <c r="O878"/>
  <c r="O877"/>
  <c r="O876"/>
  <c r="O875"/>
  <c r="O874"/>
  <c r="O873"/>
  <c r="O872"/>
  <c r="O871"/>
  <c r="O870"/>
  <c r="O869"/>
  <c r="O868"/>
  <c r="O867"/>
  <c r="O866"/>
  <c r="O865"/>
  <c r="O864"/>
  <c r="O863"/>
  <c r="O862"/>
  <c r="O861"/>
  <c r="O860"/>
  <c r="O859"/>
  <c r="O858"/>
  <c r="O857"/>
  <c r="O856"/>
  <c r="O855"/>
  <c r="O854"/>
  <c r="O853"/>
  <c r="O852"/>
  <c r="O851"/>
  <c r="O850"/>
  <c r="O849"/>
  <c r="O848"/>
  <c r="O847"/>
  <c r="O846"/>
  <c r="O845"/>
  <c r="O844"/>
  <c r="O843"/>
  <c r="O842"/>
  <c r="O841"/>
  <c r="O840"/>
  <c r="O839"/>
  <c r="O838"/>
  <c r="O837"/>
  <c r="O836"/>
  <c r="O835"/>
  <c r="O834"/>
  <c r="O833"/>
  <c r="O832"/>
  <c r="O831"/>
  <c r="O830"/>
  <c r="O829"/>
  <c r="O828"/>
  <c r="O827"/>
  <c r="O826"/>
  <c r="O825"/>
  <c r="O824"/>
  <c r="O823"/>
  <c r="O822"/>
  <c r="O821"/>
  <c r="O820"/>
  <c r="O819"/>
  <c r="O818"/>
  <c r="O817"/>
  <c r="O816"/>
  <c r="O815"/>
  <c r="O814"/>
  <c r="O813"/>
  <c r="O812"/>
  <c r="O811"/>
  <c r="O810"/>
  <c r="O809"/>
  <c r="O808"/>
  <c r="O807"/>
  <c r="O806"/>
  <c r="O805"/>
  <c r="O804"/>
  <c r="O803"/>
  <c r="O802"/>
  <c r="O801"/>
  <c r="O800"/>
  <c r="O799"/>
  <c r="O798"/>
  <c r="O797"/>
  <c r="O796"/>
  <c r="O795"/>
  <c r="O794"/>
  <c r="O793"/>
  <c r="O792"/>
  <c r="O791"/>
  <c r="O790"/>
  <c r="O789"/>
  <c r="O788"/>
  <c r="O787"/>
  <c r="O786"/>
  <c r="O785"/>
  <c r="O784"/>
  <c r="O783"/>
  <c r="O782"/>
  <c r="O781"/>
  <c r="O780"/>
  <c r="O779"/>
  <c r="O778"/>
  <c r="O777"/>
  <c r="O776"/>
  <c r="O775"/>
  <c r="O774"/>
  <c r="O773"/>
  <c r="O772"/>
  <c r="O771"/>
  <c r="O770"/>
  <c r="O769"/>
  <c r="O768"/>
  <c r="O767"/>
  <c r="O766"/>
  <c r="O765"/>
  <c r="O764"/>
  <c r="O763"/>
  <c r="O762"/>
  <c r="O761"/>
  <c r="O760"/>
  <c r="O759"/>
  <c r="O758"/>
  <c r="O757"/>
  <c r="O756"/>
  <c r="O755"/>
  <c r="O754"/>
  <c r="O753"/>
  <c r="O752"/>
  <c r="O751"/>
  <c r="O750"/>
  <c r="O749"/>
  <c r="O748"/>
  <c r="O747"/>
  <c r="O746"/>
  <c r="O745"/>
  <c r="O744"/>
  <c r="O743"/>
  <c r="O742"/>
  <c r="O741"/>
  <c r="O740"/>
  <c r="O739"/>
  <c r="O738"/>
  <c r="O737"/>
  <c r="O736"/>
  <c r="O735"/>
  <c r="O734"/>
  <c r="O733"/>
  <c r="O732"/>
  <c r="O731"/>
  <c r="O730"/>
  <c r="O729"/>
  <c r="O728"/>
  <c r="O727"/>
  <c r="O726"/>
  <c r="O725"/>
  <c r="O724"/>
  <c r="O723"/>
  <c r="O722"/>
  <c r="O721"/>
  <c r="O720"/>
  <c r="O719"/>
  <c r="O718"/>
  <c r="O717"/>
  <c r="O716"/>
  <c r="O715"/>
  <c r="O714"/>
  <c r="O713"/>
  <c r="O712"/>
  <c r="O711"/>
  <c r="O710"/>
  <c r="O709"/>
  <c r="O708"/>
  <c r="O707"/>
  <c r="O706"/>
  <c r="O705"/>
  <c r="O704"/>
  <c r="O703"/>
  <c r="O702"/>
  <c r="O701"/>
  <c r="O700"/>
  <c r="O699"/>
  <c r="O698"/>
  <c r="O697"/>
  <c r="O696"/>
  <c r="O695"/>
  <c r="O694"/>
  <c r="O693"/>
  <c r="O692"/>
  <c r="O691"/>
  <c r="O690"/>
  <c r="O689"/>
  <c r="O688"/>
  <c r="O687"/>
  <c r="O686"/>
  <c r="O685"/>
  <c r="O684"/>
  <c r="O683"/>
  <c r="O682"/>
  <c r="O681"/>
  <c r="O680"/>
  <c r="O679"/>
  <c r="O678"/>
  <c r="O677"/>
  <c r="O676"/>
  <c r="O675"/>
  <c r="O674"/>
  <c r="O673"/>
  <c r="O672"/>
  <c r="O671"/>
  <c r="O670"/>
  <c r="O669"/>
  <c r="O668"/>
  <c r="O667"/>
  <c r="O666"/>
  <c r="O665"/>
  <c r="O664"/>
  <c r="O663"/>
  <c r="O662"/>
  <c r="O661"/>
  <c r="O660"/>
  <c r="O659"/>
  <c r="O658"/>
  <c r="O657"/>
  <c r="O656"/>
  <c r="O655"/>
  <c r="O654"/>
  <c r="O653"/>
  <c r="O652"/>
  <c r="O651"/>
  <c r="O650"/>
  <c r="O649"/>
  <c r="O648"/>
  <c r="O647"/>
  <c r="O646"/>
  <c r="O645"/>
  <c r="O644"/>
  <c r="O643"/>
  <c r="O642"/>
  <c r="O641"/>
  <c r="O640"/>
  <c r="O639"/>
  <c r="O638"/>
  <c r="O637"/>
  <c r="O636"/>
  <c r="O635"/>
  <c r="O634"/>
  <c r="O633"/>
  <c r="O632"/>
  <c r="O631"/>
  <c r="O630"/>
  <c r="O629"/>
  <c r="O628"/>
  <c r="O627"/>
  <c r="O626"/>
  <c r="O625"/>
  <c r="O624"/>
  <c r="O623"/>
  <c r="O622"/>
  <c r="O621"/>
  <c r="O620"/>
  <c r="O619"/>
  <c r="O618"/>
  <c r="O617"/>
  <c r="O616"/>
  <c r="O615"/>
  <c r="O614"/>
  <c r="O613"/>
  <c r="O612"/>
  <c r="O611"/>
  <c r="O610"/>
  <c r="O609"/>
  <c r="O608"/>
  <c r="O607"/>
  <c r="O606"/>
  <c r="O605"/>
  <c r="O604"/>
  <c r="O603"/>
  <c r="O602"/>
  <c r="O601"/>
  <c r="O600"/>
  <c r="O599"/>
  <c r="O598"/>
  <c r="O597"/>
  <c r="O596"/>
  <c r="O595"/>
  <c r="O594"/>
  <c r="O593"/>
  <c r="O592"/>
  <c r="O591"/>
  <c r="O590"/>
  <c r="O589"/>
  <c r="O588"/>
  <c r="O587"/>
  <c r="O586"/>
  <c r="O585"/>
  <c r="O584"/>
  <c r="O583"/>
  <c r="O582"/>
  <c r="O581"/>
  <c r="O580"/>
  <c r="O579"/>
  <c r="O578"/>
  <c r="O577"/>
  <c r="O576"/>
  <c r="O575"/>
  <c r="O574"/>
  <c r="O573"/>
  <c r="O572"/>
  <c r="O571"/>
  <c r="O570"/>
  <c r="O569"/>
  <c r="O568"/>
  <c r="O567"/>
  <c r="O566"/>
  <c r="O565"/>
  <c r="O564"/>
  <c r="O563"/>
  <c r="O562"/>
  <c r="O561"/>
  <c r="O560"/>
  <c r="O559"/>
  <c r="O558"/>
  <c r="O557"/>
  <c r="O556"/>
  <c r="O555"/>
  <c r="O554"/>
  <c r="O553"/>
  <c r="O552"/>
  <c r="O551"/>
  <c r="O550"/>
  <c r="O549"/>
  <c r="O548"/>
  <c r="O547"/>
  <c r="O546"/>
  <c r="O545"/>
  <c r="O544"/>
  <c r="O543"/>
  <c r="O542"/>
  <c r="O541"/>
  <c r="O540"/>
  <c r="O539"/>
  <c r="O538"/>
  <c r="O537"/>
  <c r="O536"/>
  <c r="O535"/>
  <c r="O534"/>
  <c r="O533"/>
  <c r="O532"/>
  <c r="O531"/>
  <c r="O530"/>
  <c r="O529"/>
  <c r="O528"/>
  <c r="O527"/>
  <c r="O526"/>
  <c r="O525"/>
  <c r="O524"/>
  <c r="O523"/>
  <c r="O522"/>
  <c r="O521"/>
  <c r="O520"/>
  <c r="O519"/>
  <c r="O518"/>
  <c r="O517"/>
  <c r="O516"/>
  <c r="O515"/>
  <c r="O514"/>
  <c r="O513"/>
  <c r="O512"/>
  <c r="O511"/>
  <c r="O510"/>
  <c r="O509"/>
  <c r="O508"/>
  <c r="O507"/>
  <c r="O506"/>
  <c r="O505"/>
  <c r="O504"/>
  <c r="O503"/>
  <c r="O502"/>
  <c r="O501"/>
  <c r="O500"/>
  <c r="O499"/>
  <c r="O498"/>
  <c r="O497"/>
  <c r="O496"/>
  <c r="O495"/>
  <c r="O494"/>
  <c r="O493"/>
  <c r="O492"/>
  <c r="O491"/>
  <c r="O490"/>
  <c r="O489"/>
  <c r="O488"/>
  <c r="O487"/>
  <c r="O486"/>
  <c r="O485"/>
  <c r="O484"/>
  <c r="O483"/>
  <c r="O482"/>
  <c r="O481"/>
  <c r="O480"/>
  <c r="O479"/>
  <c r="O478"/>
  <c r="O477"/>
  <c r="O476"/>
  <c r="O475"/>
  <c r="O474"/>
  <c r="O473"/>
  <c r="O472"/>
  <c r="O471"/>
  <c r="O470"/>
  <c r="O469"/>
  <c r="O468"/>
  <c r="O467"/>
  <c r="O466"/>
  <c r="O465"/>
  <c r="O464"/>
  <c r="O463"/>
  <c r="O462"/>
  <c r="O461"/>
  <c r="O460"/>
  <c r="O459"/>
  <c r="O458"/>
  <c r="O457"/>
  <c r="O456"/>
  <c r="O455"/>
  <c r="O454"/>
  <c r="O453"/>
  <c r="O452"/>
  <c r="O451"/>
  <c r="O450"/>
  <c r="O449"/>
  <c r="O448"/>
  <c r="O447"/>
  <c r="O446"/>
  <c r="O445"/>
  <c r="O444"/>
  <c r="O443"/>
  <c r="O442"/>
  <c r="O441"/>
  <c r="O440"/>
  <c r="O439"/>
  <c r="O438"/>
  <c r="O437"/>
  <c r="O436"/>
  <c r="O435"/>
  <c r="O434"/>
  <c r="O433"/>
  <c r="O432"/>
  <c r="O431"/>
  <c r="O430"/>
  <c r="O429"/>
  <c r="O428"/>
  <c r="O427"/>
  <c r="O426"/>
  <c r="O425"/>
  <c r="O424"/>
  <c r="O423"/>
  <c r="O422"/>
  <c r="O421"/>
  <c r="O420"/>
  <c r="O419"/>
  <c r="O418"/>
  <c r="O417"/>
  <c r="O416"/>
  <c r="O415"/>
  <c r="O414"/>
  <c r="O413"/>
  <c r="O412"/>
  <c r="O411"/>
  <c r="O410"/>
  <c r="O409"/>
  <c r="O408"/>
  <c r="O407"/>
  <c r="O406"/>
  <c r="O405"/>
  <c r="O404"/>
  <c r="O403"/>
  <c r="O402"/>
  <c r="O401"/>
  <c r="O400"/>
  <c r="O399"/>
  <c r="O398"/>
  <c r="O397"/>
  <c r="O396"/>
  <c r="O395"/>
  <c r="O394"/>
  <c r="O393"/>
  <c r="O392"/>
  <c r="O391"/>
  <c r="O390"/>
  <c r="O389"/>
  <c r="O388"/>
  <c r="O387"/>
  <c r="O386"/>
  <c r="O385"/>
  <c r="O384"/>
  <c r="O383"/>
  <c r="O382"/>
  <c r="O381"/>
  <c r="O380"/>
  <c r="O379"/>
  <c r="O378"/>
  <c r="O377"/>
  <c r="O376"/>
  <c r="O375"/>
  <c r="O374"/>
  <c r="O373"/>
  <c r="O372"/>
  <c r="O371"/>
  <c r="O370"/>
  <c r="O369"/>
  <c r="O368"/>
  <c r="O367"/>
  <c r="O366"/>
  <c r="O365"/>
  <c r="O364"/>
  <c r="O363"/>
  <c r="O362"/>
  <c r="O361"/>
  <c r="O360"/>
  <c r="O359"/>
  <c r="O358"/>
  <c r="O357"/>
  <c r="O356"/>
  <c r="O355"/>
  <c r="O354"/>
  <c r="O353"/>
  <c r="O352"/>
  <c r="O351"/>
  <c r="O350"/>
  <c r="O349"/>
  <c r="O348"/>
  <c r="O347"/>
  <c r="O346"/>
  <c r="O345"/>
  <c r="O344"/>
  <c r="O343"/>
  <c r="O342"/>
  <c r="O341"/>
  <c r="O340"/>
  <c r="O339"/>
  <c r="O338"/>
  <c r="O337"/>
  <c r="O336"/>
  <c r="O335"/>
  <c r="O334"/>
  <c r="O333"/>
  <c r="O332"/>
  <c r="O331"/>
  <c r="O330"/>
  <c r="O329"/>
  <c r="O328"/>
  <c r="O327"/>
  <c r="O326"/>
  <c r="O325"/>
  <c r="O324"/>
  <c r="O323"/>
  <c r="O322"/>
  <c r="O321"/>
  <c r="O320"/>
  <c r="O319"/>
  <c r="O318"/>
  <c r="O317"/>
  <c r="O316"/>
  <c r="O315"/>
  <c r="O314"/>
  <c r="O313"/>
  <c r="O312"/>
  <c r="O311"/>
  <c r="O310"/>
  <c r="O309"/>
  <c r="O308"/>
  <c r="O307"/>
  <c r="O306"/>
  <c r="O305"/>
  <c r="O304"/>
  <c r="O303"/>
  <c r="O302"/>
  <c r="O301"/>
  <c r="O300"/>
  <c r="O299"/>
  <c r="O298"/>
  <c r="O297"/>
  <c r="O296"/>
  <c r="O295"/>
  <c r="O294"/>
  <c r="O293"/>
  <c r="O292"/>
  <c r="O291"/>
  <c r="O290"/>
  <c r="O289"/>
  <c r="O288"/>
  <c r="O287"/>
  <c r="O286"/>
  <c r="O285"/>
  <c r="O284"/>
  <c r="O283"/>
  <c r="O282"/>
  <c r="O281"/>
  <c r="O280"/>
  <c r="O279"/>
  <c r="O278"/>
  <c r="O277"/>
  <c r="O276"/>
  <c r="O275"/>
  <c r="O274"/>
  <c r="O273"/>
  <c r="O272"/>
  <c r="O271"/>
  <c r="O270"/>
  <c r="O269"/>
  <c r="O268"/>
  <c r="O267"/>
  <c r="O266"/>
  <c r="O265"/>
  <c r="O264"/>
  <c r="O263"/>
  <c r="O262"/>
  <c r="O261"/>
  <c r="O260"/>
  <c r="O259"/>
  <c r="O258"/>
  <c r="O257"/>
  <c r="O256"/>
  <c r="O255"/>
  <c r="O254"/>
  <c r="O253"/>
  <c r="O252"/>
  <c r="O251"/>
  <c r="O250"/>
  <c r="O249"/>
  <c r="O248"/>
  <c r="O247"/>
  <c r="O246"/>
  <c r="O245"/>
  <c r="O244"/>
  <c r="O243"/>
  <c r="O242"/>
  <c r="O241"/>
  <c r="O240"/>
  <c r="O239"/>
  <c r="O238"/>
  <c r="O237"/>
  <c r="O236"/>
  <c r="O235"/>
  <c r="O234"/>
  <c r="O233"/>
  <c r="O232"/>
  <c r="O231"/>
  <c r="O230"/>
  <c r="O229"/>
  <c r="O228"/>
  <c r="O227"/>
  <c r="O226"/>
  <c r="O225"/>
  <c r="O224"/>
  <c r="O223"/>
  <c r="O222"/>
  <c r="O221"/>
  <c r="O220"/>
  <c r="O219"/>
  <c r="O218"/>
  <c r="O217"/>
  <c r="O216"/>
  <c r="O215"/>
  <c r="O214"/>
  <c r="O213"/>
  <c r="O212"/>
  <c r="O211"/>
  <c r="O210"/>
  <c r="O209"/>
  <c r="O208"/>
  <c r="O207"/>
  <c r="O206"/>
  <c r="O205"/>
  <c r="O204"/>
  <c r="O203"/>
  <c r="O202"/>
  <c r="O201"/>
  <c r="O200"/>
  <c r="O199"/>
  <c r="O198"/>
  <c r="O197"/>
  <c r="O196"/>
  <c r="O195"/>
  <c r="O194"/>
  <c r="O193"/>
  <c r="O192"/>
  <c r="O191"/>
  <c r="O190"/>
  <c r="O189"/>
  <c r="O188"/>
  <c r="O187"/>
  <c r="O186"/>
  <c r="O185"/>
  <c r="O184"/>
  <c r="O183"/>
  <c r="O182"/>
  <c r="O181"/>
  <c r="O180"/>
  <c r="O179"/>
  <c r="O178"/>
  <c r="O177"/>
  <c r="O176"/>
  <c r="O175"/>
  <c r="O174"/>
  <c r="O173"/>
  <c r="O172"/>
  <c r="O171"/>
  <c r="O170"/>
  <c r="O169"/>
  <c r="O168"/>
  <c r="O167"/>
  <c r="O166"/>
  <c r="O165"/>
  <c r="O164"/>
  <c r="O163"/>
  <c r="O162"/>
  <c r="O161"/>
  <c r="O160"/>
  <c r="O159"/>
  <c r="O158"/>
  <c r="O157"/>
  <c r="O156"/>
  <c r="O155"/>
  <c r="O154"/>
  <c r="O153"/>
  <c r="O152"/>
  <c r="O151"/>
  <c r="O150"/>
  <c r="O149"/>
  <c r="O148"/>
  <c r="O147"/>
  <c r="O146"/>
  <c r="O145"/>
  <c r="O144"/>
  <c r="O143"/>
  <c r="O142"/>
  <c r="O141"/>
  <c r="O140"/>
  <c r="O139"/>
  <c r="O138"/>
  <c r="O137"/>
  <c r="O136"/>
  <c r="O135"/>
  <c r="O134"/>
  <c r="O133"/>
  <c r="O132"/>
  <c r="O131"/>
  <c r="O130"/>
  <c r="O129"/>
  <c r="O128"/>
  <c r="O127"/>
  <c r="O126"/>
  <c r="O125"/>
  <c r="O124"/>
  <c r="O123"/>
  <c r="O122"/>
  <c r="O121"/>
  <c r="O120"/>
  <c r="O119"/>
  <c r="O118"/>
  <c r="O117"/>
  <c r="O116"/>
  <c r="O115"/>
  <c r="O114"/>
  <c r="O113"/>
  <c r="O112"/>
  <c r="O111"/>
  <c r="O110"/>
  <c r="O109"/>
  <c r="O108"/>
  <c r="O107"/>
  <c r="O106"/>
  <c r="O105"/>
  <c r="O104"/>
  <c r="O103"/>
  <c r="O102"/>
  <c r="O101"/>
  <c r="O100"/>
  <c r="O99"/>
  <c r="O98"/>
  <c r="O97"/>
  <c r="O96"/>
  <c r="O95"/>
  <c r="O94"/>
  <c r="O93"/>
  <c r="O92"/>
  <c r="O91"/>
  <c r="O90"/>
  <c r="O89"/>
  <c r="O88"/>
  <c r="O87"/>
  <c r="O86"/>
  <c r="O85"/>
  <c r="O84"/>
  <c r="O83"/>
  <c r="O82"/>
  <c r="O81"/>
  <c r="O80"/>
  <c r="O79"/>
  <c r="O78"/>
  <c r="O77"/>
  <c r="O76"/>
  <c r="O75"/>
  <c r="O74"/>
  <c r="O73"/>
  <c r="O72"/>
  <c r="O71"/>
  <c r="O70"/>
  <c r="O69"/>
  <c r="O68"/>
  <c r="O67"/>
  <c r="O66"/>
  <c r="O65"/>
  <c r="O64"/>
  <c r="O63"/>
  <c r="O62"/>
  <c r="O61"/>
  <c r="O60"/>
  <c r="O59"/>
  <c r="O58"/>
  <c r="O57"/>
  <c r="O56"/>
  <c r="O55"/>
  <c r="O54"/>
  <c r="O53"/>
  <c r="O52"/>
  <c r="O51"/>
  <c r="O50"/>
  <c r="O49"/>
  <c r="O48"/>
  <c r="O47"/>
  <c r="O46"/>
  <c r="O45"/>
  <c r="O44"/>
  <c r="O43"/>
  <c r="O42"/>
  <c r="O41"/>
  <c r="O40"/>
  <c r="O39"/>
  <c r="O38"/>
  <c r="O37"/>
  <c r="O36"/>
  <c r="O35"/>
  <c r="O34"/>
  <c r="O33"/>
  <c r="O32"/>
  <c r="O31"/>
  <c r="O30"/>
  <c r="O29"/>
  <c r="O28"/>
  <c r="O27"/>
  <c r="O26"/>
  <c r="O25"/>
  <c r="O22"/>
  <c r="O21"/>
  <c r="J9" i="12"/>
  <c r="C6" i="17"/>
  <c r="C5"/>
  <c r="D5" i="7"/>
  <c r="D4"/>
  <c r="B3" i="18"/>
  <c r="B3" i="19"/>
  <c r="B3" i="16"/>
  <c r="B3" i="14"/>
  <c r="K23" i="13"/>
  <c r="B3"/>
  <c r="B3" i="1"/>
  <c r="L2495"/>
  <c r="M2495" s="1"/>
  <c r="K2495"/>
  <c r="L2494"/>
  <c r="M2494" s="1"/>
  <c r="K2494"/>
  <c r="L2493"/>
  <c r="M2493" s="1"/>
  <c r="K2493"/>
  <c r="L2492"/>
  <c r="M2492" s="1"/>
  <c r="K2492"/>
  <c r="L2491"/>
  <c r="M2491" s="1"/>
  <c r="K2491"/>
  <c r="L2482"/>
  <c r="M2482" s="1"/>
  <c r="K2482"/>
  <c r="L2481"/>
  <c r="M2481" s="1"/>
  <c r="K2481"/>
  <c r="L2480"/>
  <c r="M2480" s="1"/>
  <c r="K2480"/>
  <c r="L2479"/>
  <c r="M2479" s="1"/>
  <c r="K2479"/>
  <c r="L2478"/>
  <c r="M2478" s="1"/>
  <c r="K2478"/>
  <c r="L2477"/>
  <c r="M2477" s="1"/>
  <c r="K2477"/>
  <c r="L2476"/>
  <c r="M2476" s="1"/>
  <c r="K2476"/>
  <c r="L2475"/>
  <c r="M2475" s="1"/>
  <c r="K2475"/>
  <c r="L2474"/>
  <c r="M2474" s="1"/>
  <c r="K2474"/>
  <c r="L2473"/>
  <c r="M2473" s="1"/>
  <c r="K2473"/>
  <c r="L2472"/>
  <c r="M2472" s="1"/>
  <c r="K2472"/>
  <c r="L2471"/>
  <c r="M2471" s="1"/>
  <c r="K2471"/>
  <c r="L2470"/>
  <c r="M2470" s="1"/>
  <c r="K2470"/>
  <c r="L2469"/>
  <c r="M2469" s="1"/>
  <c r="K2469"/>
  <c r="L2468"/>
  <c r="M2468" s="1"/>
  <c r="K2468"/>
  <c r="L2467"/>
  <c r="M2467" s="1"/>
  <c r="K2467"/>
  <c r="L2466"/>
  <c r="M2466" s="1"/>
  <c r="K2466"/>
  <c r="L2465"/>
  <c r="M2465" s="1"/>
  <c r="K2465"/>
  <c r="L2464"/>
  <c r="M2464" s="1"/>
  <c r="K2464"/>
  <c r="L2463"/>
  <c r="M2463" s="1"/>
  <c r="K2463"/>
  <c r="L2462"/>
  <c r="M2462" s="1"/>
  <c r="K2462"/>
  <c r="L2461"/>
  <c r="M2461" s="1"/>
  <c r="K2461"/>
  <c r="L2460"/>
  <c r="M2460" s="1"/>
  <c r="K2460"/>
  <c r="L2459"/>
  <c r="M2459" s="1"/>
  <c r="K2459"/>
  <c r="L2458"/>
  <c r="M2458" s="1"/>
  <c r="K2458"/>
  <c r="L2457"/>
  <c r="M2457" s="1"/>
  <c r="K2457"/>
  <c r="L2456"/>
  <c r="M2456" s="1"/>
  <c r="K2456"/>
  <c r="L2455"/>
  <c r="M2455" s="1"/>
  <c r="K2455"/>
  <c r="L2454"/>
  <c r="M2454" s="1"/>
  <c r="K2454"/>
  <c r="L2453"/>
  <c r="M2453" s="1"/>
  <c r="K2453"/>
  <c r="L2452"/>
  <c r="M2452" s="1"/>
  <c r="K2452"/>
  <c r="L2451"/>
  <c r="M2451" s="1"/>
  <c r="K2451"/>
  <c r="L2450"/>
  <c r="M2450" s="1"/>
  <c r="K2450"/>
  <c r="L2449"/>
  <c r="M2449" s="1"/>
  <c r="K2449"/>
  <c r="L2448"/>
  <c r="M2448" s="1"/>
  <c r="K2448"/>
  <c r="L2447"/>
  <c r="M2447" s="1"/>
  <c r="K2447"/>
  <c r="L2446"/>
  <c r="M2446" s="1"/>
  <c r="K2446"/>
  <c r="L2445"/>
  <c r="M2445" s="1"/>
  <c r="K2445"/>
  <c r="L2444"/>
  <c r="M2444" s="1"/>
  <c r="K2444"/>
  <c r="L2443"/>
  <c r="M2443" s="1"/>
  <c r="K2443"/>
  <c r="L2442"/>
  <c r="M2442" s="1"/>
  <c r="K2442"/>
  <c r="L2441"/>
  <c r="M2441" s="1"/>
  <c r="K2441"/>
  <c r="L2440"/>
  <c r="M2440" s="1"/>
  <c r="K2440"/>
  <c r="L2439"/>
  <c r="M2439" s="1"/>
  <c r="K2439"/>
  <c r="L2438"/>
  <c r="M2438" s="1"/>
  <c r="K2438"/>
  <c r="L2437"/>
  <c r="M2437" s="1"/>
  <c r="K2437"/>
  <c r="L2436"/>
  <c r="M2436" s="1"/>
  <c r="K2436"/>
  <c r="L2435"/>
  <c r="M2435" s="1"/>
  <c r="K2435"/>
  <c r="L2434"/>
  <c r="M2434" s="1"/>
  <c r="K2434"/>
  <c r="L2433"/>
  <c r="M2433" s="1"/>
  <c r="K2433"/>
  <c r="L2432"/>
  <c r="M2432" s="1"/>
  <c r="K2432"/>
  <c r="L2431"/>
  <c r="M2431" s="1"/>
  <c r="K2431"/>
  <c r="L2430"/>
  <c r="M2430" s="1"/>
  <c r="K2430"/>
  <c r="L2429"/>
  <c r="M2429" s="1"/>
  <c r="K2429"/>
  <c r="L2428"/>
  <c r="M2428" s="1"/>
  <c r="K2428"/>
  <c r="L2427"/>
  <c r="M2427" s="1"/>
  <c r="K2427"/>
  <c r="L2426"/>
  <c r="M2426" s="1"/>
  <c r="K2426"/>
  <c r="L2425"/>
  <c r="M2425" s="1"/>
  <c r="K2425"/>
  <c r="L2424"/>
  <c r="M2424" s="1"/>
  <c r="K2424"/>
  <c r="L2423"/>
  <c r="M2423" s="1"/>
  <c r="K2423"/>
  <c r="L2422"/>
  <c r="M2422" s="1"/>
  <c r="K2422"/>
  <c r="L2421"/>
  <c r="M2421" s="1"/>
  <c r="K2421"/>
  <c r="L2420"/>
  <c r="M2420" s="1"/>
  <c r="K2420"/>
  <c r="L2419"/>
  <c r="M2419" s="1"/>
  <c r="K2419"/>
  <c r="L2418"/>
  <c r="M2418" s="1"/>
  <c r="K2418"/>
  <c r="L2417"/>
  <c r="M2417" s="1"/>
  <c r="K2417"/>
  <c r="L2416"/>
  <c r="M2416" s="1"/>
  <c r="K2416"/>
  <c r="L2415"/>
  <c r="M2415" s="1"/>
  <c r="K2415"/>
  <c r="L2414"/>
  <c r="M2414" s="1"/>
  <c r="K2414"/>
  <c r="L2413"/>
  <c r="M2413" s="1"/>
  <c r="K2413"/>
  <c r="L2412"/>
  <c r="M2412" s="1"/>
  <c r="K2412"/>
  <c r="L2411"/>
  <c r="M2411" s="1"/>
  <c r="K2411"/>
  <c r="L2410"/>
  <c r="M2410" s="1"/>
  <c r="K2410"/>
  <c r="L2409"/>
  <c r="M2409" s="1"/>
  <c r="K2409"/>
  <c r="L2408"/>
  <c r="M2408" s="1"/>
  <c r="K2408"/>
  <c r="L2407"/>
  <c r="M2407" s="1"/>
  <c r="K2407"/>
  <c r="L2406"/>
  <c r="M2406" s="1"/>
  <c r="K2406"/>
  <c r="L2405"/>
  <c r="M2405" s="1"/>
  <c r="K2405"/>
  <c r="L2404"/>
  <c r="M2404" s="1"/>
  <c r="K2404"/>
  <c r="L2403"/>
  <c r="M2403" s="1"/>
  <c r="K2403"/>
  <c r="L2402"/>
  <c r="M2402" s="1"/>
  <c r="K2402"/>
  <c r="L2401"/>
  <c r="M2401" s="1"/>
  <c r="K2401"/>
  <c r="L2400"/>
  <c r="M2400" s="1"/>
  <c r="K2400"/>
  <c r="L2399"/>
  <c r="M2399" s="1"/>
  <c r="K2399"/>
  <c r="L2398"/>
  <c r="M2398" s="1"/>
  <c r="K2398"/>
  <c r="L2397"/>
  <c r="M2397" s="1"/>
  <c r="K2397"/>
  <c r="L2396"/>
  <c r="M2396" s="1"/>
  <c r="K2396"/>
  <c r="L2395"/>
  <c r="M2395" s="1"/>
  <c r="K2395"/>
  <c r="L2394"/>
  <c r="M2394" s="1"/>
  <c r="K2394"/>
  <c r="L2393"/>
  <c r="M2393" s="1"/>
  <c r="K2393"/>
  <c r="L2392"/>
  <c r="M2392" s="1"/>
  <c r="K2392"/>
  <c r="L2391"/>
  <c r="M2391" s="1"/>
  <c r="K2391"/>
  <c r="L2390"/>
  <c r="M2390" s="1"/>
  <c r="K2390"/>
  <c r="L2389"/>
  <c r="M2389" s="1"/>
  <c r="K2389"/>
  <c r="L2388"/>
  <c r="M2388" s="1"/>
  <c r="K2388"/>
  <c r="L2387"/>
  <c r="M2387" s="1"/>
  <c r="K2387"/>
  <c r="L2386"/>
  <c r="M2386" s="1"/>
  <c r="K2386"/>
  <c r="L2385"/>
  <c r="M2385" s="1"/>
  <c r="K2385"/>
  <c r="L2384"/>
  <c r="M2384" s="1"/>
  <c r="K2384"/>
  <c r="L2383"/>
  <c r="M2383" s="1"/>
  <c r="K2383"/>
  <c r="L2382"/>
  <c r="M2382" s="1"/>
  <c r="K2382"/>
  <c r="L2381"/>
  <c r="M2381" s="1"/>
  <c r="K2381"/>
  <c r="L2380"/>
  <c r="M2380" s="1"/>
  <c r="K2380"/>
  <c r="L2379"/>
  <c r="M2379" s="1"/>
  <c r="K2379"/>
  <c r="L2378"/>
  <c r="M2378" s="1"/>
  <c r="K2378"/>
  <c r="L2377"/>
  <c r="M2377" s="1"/>
  <c r="K2377"/>
  <c r="L2376"/>
  <c r="M2376" s="1"/>
  <c r="K2376"/>
  <c r="L2375"/>
  <c r="M2375" s="1"/>
  <c r="K2375"/>
  <c r="L2374"/>
  <c r="M2374" s="1"/>
  <c r="K2374"/>
  <c r="L2373"/>
  <c r="M2373" s="1"/>
  <c r="K2373"/>
  <c r="L2372"/>
  <c r="M2372" s="1"/>
  <c r="K2372"/>
  <c r="L2371"/>
  <c r="M2371" s="1"/>
  <c r="K2371"/>
  <c r="L2370"/>
  <c r="M2370" s="1"/>
  <c r="K2370"/>
  <c r="L2369"/>
  <c r="M2369" s="1"/>
  <c r="K2369"/>
  <c r="L2368"/>
  <c r="M2368" s="1"/>
  <c r="K2368"/>
  <c r="L2367"/>
  <c r="M2367" s="1"/>
  <c r="K2367"/>
  <c r="L2366"/>
  <c r="M2366" s="1"/>
  <c r="K2366"/>
  <c r="L2365"/>
  <c r="M2365" s="1"/>
  <c r="K2365"/>
  <c r="L2364"/>
  <c r="M2364" s="1"/>
  <c r="K2364"/>
  <c r="L2363"/>
  <c r="M2363" s="1"/>
  <c r="K2363"/>
  <c r="L2362"/>
  <c r="M2362" s="1"/>
  <c r="K2362"/>
  <c r="L2361"/>
  <c r="M2361" s="1"/>
  <c r="K2361"/>
  <c r="L2360"/>
  <c r="M2360" s="1"/>
  <c r="K2360"/>
  <c r="L2359"/>
  <c r="M2359" s="1"/>
  <c r="K2359"/>
  <c r="L2358"/>
  <c r="M2358" s="1"/>
  <c r="K2358"/>
  <c r="L2357"/>
  <c r="M2357" s="1"/>
  <c r="K2357"/>
  <c r="L2356"/>
  <c r="M2356" s="1"/>
  <c r="K2356"/>
  <c r="L2355"/>
  <c r="M2355" s="1"/>
  <c r="K2355"/>
  <c r="L2354"/>
  <c r="M2354" s="1"/>
  <c r="K2354"/>
  <c r="L2353"/>
  <c r="M2353" s="1"/>
  <c r="K2353"/>
  <c r="L2352"/>
  <c r="M2352" s="1"/>
  <c r="K2352"/>
  <c r="L2351"/>
  <c r="M2351" s="1"/>
  <c r="K2351"/>
  <c r="L2350"/>
  <c r="M2350" s="1"/>
  <c r="K2350"/>
  <c r="L2349"/>
  <c r="M2349" s="1"/>
  <c r="K2349"/>
  <c r="L2348"/>
  <c r="M2348" s="1"/>
  <c r="K2348"/>
  <c r="L2347"/>
  <c r="M2347" s="1"/>
  <c r="K2347"/>
  <c r="L2346"/>
  <c r="M2346" s="1"/>
  <c r="K2346"/>
  <c r="L2345"/>
  <c r="M2345" s="1"/>
  <c r="K2345"/>
  <c r="L2344"/>
  <c r="M2344" s="1"/>
  <c r="K2344"/>
  <c r="L2343"/>
  <c r="M2343" s="1"/>
  <c r="K2343"/>
  <c r="L2342"/>
  <c r="M2342" s="1"/>
  <c r="K2342"/>
  <c r="L2341"/>
  <c r="M2341" s="1"/>
  <c r="K2341"/>
  <c r="L2340"/>
  <c r="M2340" s="1"/>
  <c r="K2340"/>
  <c r="L2339"/>
  <c r="M2339" s="1"/>
  <c r="K2339"/>
  <c r="L2338"/>
  <c r="M2338" s="1"/>
  <c r="K2338"/>
  <c r="L2337"/>
  <c r="M2337" s="1"/>
  <c r="K2337"/>
  <c r="L2336"/>
  <c r="M2336" s="1"/>
  <c r="K2336"/>
  <c r="L2335"/>
  <c r="M2335" s="1"/>
  <c r="K2335"/>
  <c r="L2334"/>
  <c r="M2334" s="1"/>
  <c r="K2334"/>
  <c r="L2333"/>
  <c r="M2333" s="1"/>
  <c r="K2333"/>
  <c r="L2332"/>
  <c r="M2332" s="1"/>
  <c r="K2332"/>
  <c r="L2331"/>
  <c r="M2331" s="1"/>
  <c r="K2331"/>
  <c r="L2330"/>
  <c r="M2330" s="1"/>
  <c r="K2330"/>
  <c r="L2329"/>
  <c r="M2329" s="1"/>
  <c r="K2329"/>
  <c r="L2328"/>
  <c r="M2328" s="1"/>
  <c r="K2328"/>
  <c r="L2327"/>
  <c r="M2327" s="1"/>
  <c r="K2327"/>
  <c r="L2326"/>
  <c r="M2326" s="1"/>
  <c r="K2326"/>
  <c r="L2325"/>
  <c r="M2325" s="1"/>
  <c r="K2325"/>
  <c r="L2324"/>
  <c r="M2324" s="1"/>
  <c r="K2324"/>
  <c r="L2323"/>
  <c r="M2323" s="1"/>
  <c r="K2323"/>
  <c r="L2322"/>
  <c r="M2322" s="1"/>
  <c r="K2322"/>
  <c r="L2321"/>
  <c r="M2321" s="1"/>
  <c r="K2321"/>
  <c r="L2320"/>
  <c r="M2320" s="1"/>
  <c r="K2320"/>
  <c r="L2319"/>
  <c r="M2319" s="1"/>
  <c r="K2319"/>
  <c r="L2318"/>
  <c r="M2318" s="1"/>
  <c r="K2318"/>
  <c r="L2317"/>
  <c r="M2317" s="1"/>
  <c r="K2317"/>
  <c r="L2316"/>
  <c r="M2316" s="1"/>
  <c r="K2316"/>
  <c r="L2315"/>
  <c r="M2315" s="1"/>
  <c r="K2315"/>
  <c r="L2314"/>
  <c r="M2314" s="1"/>
  <c r="K2314"/>
  <c r="L2313"/>
  <c r="M2313" s="1"/>
  <c r="K2313"/>
  <c r="L2312"/>
  <c r="M2312" s="1"/>
  <c r="K2312"/>
  <c r="L2311"/>
  <c r="M2311" s="1"/>
  <c r="K2311"/>
  <c r="L2310"/>
  <c r="M2310" s="1"/>
  <c r="K2310"/>
  <c r="L2309"/>
  <c r="M2309" s="1"/>
  <c r="K2309"/>
  <c r="L2308"/>
  <c r="M2308" s="1"/>
  <c r="K2308"/>
  <c r="L2307"/>
  <c r="M2307" s="1"/>
  <c r="K2307"/>
  <c r="L2306"/>
  <c r="M2306" s="1"/>
  <c r="K2306"/>
  <c r="L2305"/>
  <c r="M2305" s="1"/>
  <c r="K2305"/>
  <c r="L2304"/>
  <c r="M2304" s="1"/>
  <c r="K2304"/>
  <c r="L2303"/>
  <c r="M2303" s="1"/>
  <c r="K2303"/>
  <c r="L2302"/>
  <c r="M2302" s="1"/>
  <c r="K2302"/>
  <c r="L2301"/>
  <c r="M2301" s="1"/>
  <c r="K2301"/>
  <c r="L2300"/>
  <c r="M2300" s="1"/>
  <c r="K2300"/>
  <c r="L2299"/>
  <c r="M2299" s="1"/>
  <c r="K2299"/>
  <c r="L2298"/>
  <c r="M2298" s="1"/>
  <c r="K2298"/>
  <c r="L2297"/>
  <c r="M2297" s="1"/>
  <c r="K2297"/>
  <c r="L2296"/>
  <c r="M2296" s="1"/>
  <c r="K2296"/>
  <c r="L2295"/>
  <c r="M2295" s="1"/>
  <c r="K2295"/>
  <c r="L2294"/>
  <c r="M2294" s="1"/>
  <c r="K2294"/>
  <c r="L2293"/>
  <c r="M2293" s="1"/>
  <c r="K2293"/>
  <c r="L2292"/>
  <c r="M2292" s="1"/>
  <c r="K2292"/>
  <c r="L2291"/>
  <c r="M2291" s="1"/>
  <c r="K2291"/>
  <c r="L2290"/>
  <c r="M2290" s="1"/>
  <c r="K2290"/>
  <c r="L2289"/>
  <c r="M2289" s="1"/>
  <c r="K2289"/>
  <c r="L2288"/>
  <c r="M2288" s="1"/>
  <c r="K2288"/>
  <c r="L2287"/>
  <c r="M2287" s="1"/>
  <c r="K2287"/>
  <c r="L2286"/>
  <c r="M2286" s="1"/>
  <c r="K2286"/>
  <c r="L2285"/>
  <c r="M2285" s="1"/>
  <c r="K2285"/>
  <c r="L2284"/>
  <c r="M2284" s="1"/>
  <c r="K2284"/>
  <c r="L2283"/>
  <c r="M2283" s="1"/>
  <c r="K2283"/>
  <c r="L2282"/>
  <c r="M2282" s="1"/>
  <c r="K2282"/>
  <c r="L2281"/>
  <c r="M2281" s="1"/>
  <c r="K2281"/>
  <c r="L2280"/>
  <c r="M2280" s="1"/>
  <c r="K2280"/>
  <c r="L2279"/>
  <c r="M2279" s="1"/>
  <c r="K2279"/>
  <c r="L2278"/>
  <c r="M2278" s="1"/>
  <c r="K2278"/>
  <c r="L2277"/>
  <c r="M2277" s="1"/>
  <c r="K2277"/>
  <c r="L2276"/>
  <c r="M2276" s="1"/>
  <c r="K2276"/>
  <c r="L2275"/>
  <c r="M2275" s="1"/>
  <c r="K2275"/>
  <c r="L2274"/>
  <c r="M2274" s="1"/>
  <c r="K2274"/>
  <c r="L2273"/>
  <c r="M2273" s="1"/>
  <c r="K2273"/>
  <c r="L2272"/>
  <c r="M2272" s="1"/>
  <c r="K2272"/>
  <c r="L2271"/>
  <c r="M2271" s="1"/>
  <c r="K2271"/>
  <c r="L2270"/>
  <c r="M2270" s="1"/>
  <c r="K2270"/>
  <c r="L2269"/>
  <c r="M2269" s="1"/>
  <c r="K2269"/>
  <c r="L2268"/>
  <c r="M2268" s="1"/>
  <c r="K2268"/>
  <c r="L2267"/>
  <c r="M2267" s="1"/>
  <c r="K2267"/>
  <c r="L2266"/>
  <c r="M2266" s="1"/>
  <c r="K2266"/>
  <c r="L2265"/>
  <c r="M2265" s="1"/>
  <c r="K2265"/>
  <c r="L2264"/>
  <c r="M2264" s="1"/>
  <c r="K2264"/>
  <c r="L2263"/>
  <c r="M2263" s="1"/>
  <c r="K2263"/>
  <c r="L2262"/>
  <c r="M2262" s="1"/>
  <c r="K2262"/>
  <c r="L2261"/>
  <c r="M2261" s="1"/>
  <c r="K2261"/>
  <c r="L2260"/>
  <c r="M2260" s="1"/>
  <c r="K2260"/>
  <c r="L2259"/>
  <c r="M2259" s="1"/>
  <c r="K2259"/>
  <c r="L2258"/>
  <c r="M2258" s="1"/>
  <c r="K2258"/>
  <c r="L2257"/>
  <c r="M2257" s="1"/>
  <c r="K2257"/>
  <c r="L2256"/>
  <c r="M2256" s="1"/>
  <c r="K2256"/>
  <c r="L2255"/>
  <c r="M2255" s="1"/>
  <c r="K2255"/>
  <c r="L2254"/>
  <c r="M2254" s="1"/>
  <c r="K2254"/>
  <c r="L2253"/>
  <c r="M2253" s="1"/>
  <c r="K2253"/>
  <c r="L2252"/>
  <c r="M2252" s="1"/>
  <c r="K2252"/>
  <c r="L2251"/>
  <c r="M2251" s="1"/>
  <c r="K2251"/>
  <c r="L2250"/>
  <c r="M2250" s="1"/>
  <c r="K2250"/>
  <c r="L2249"/>
  <c r="M2249" s="1"/>
  <c r="K2249"/>
  <c r="L2248"/>
  <c r="M2248" s="1"/>
  <c r="K2248"/>
  <c r="L2247"/>
  <c r="M2247" s="1"/>
  <c r="K2247"/>
  <c r="L2246"/>
  <c r="M2246" s="1"/>
  <c r="K2246"/>
  <c r="L2245"/>
  <c r="M2245" s="1"/>
  <c r="K2245"/>
  <c r="L2244"/>
  <c r="M2244" s="1"/>
  <c r="K2244"/>
  <c r="L2243"/>
  <c r="M2243" s="1"/>
  <c r="K2243"/>
  <c r="L2242"/>
  <c r="M2242" s="1"/>
  <c r="K2242"/>
  <c r="L2241"/>
  <c r="M2241" s="1"/>
  <c r="K2241"/>
  <c r="L2240"/>
  <c r="M2240" s="1"/>
  <c r="K2240"/>
  <c r="L2239"/>
  <c r="M2239" s="1"/>
  <c r="K2239"/>
  <c r="L2238"/>
  <c r="M2238" s="1"/>
  <c r="K2238"/>
  <c r="L2237"/>
  <c r="M2237" s="1"/>
  <c r="K2237"/>
  <c r="L2236"/>
  <c r="M2236" s="1"/>
  <c r="K2236"/>
  <c r="L2235"/>
  <c r="M2235" s="1"/>
  <c r="K2235"/>
  <c r="L2234"/>
  <c r="M2234" s="1"/>
  <c r="K2234"/>
  <c r="L2233"/>
  <c r="M2233" s="1"/>
  <c r="K2233"/>
  <c r="L2232"/>
  <c r="M2232" s="1"/>
  <c r="K2232"/>
  <c r="L2231"/>
  <c r="M2231" s="1"/>
  <c r="K2231"/>
  <c r="L2230"/>
  <c r="M2230" s="1"/>
  <c r="K2230"/>
  <c r="L2229"/>
  <c r="M2229" s="1"/>
  <c r="K2229"/>
  <c r="L2228"/>
  <c r="M2228" s="1"/>
  <c r="K2228"/>
  <c r="L2227"/>
  <c r="M2227" s="1"/>
  <c r="K2227"/>
  <c r="L2226"/>
  <c r="K2226"/>
  <c r="L2225"/>
  <c r="K2225"/>
  <c r="L2224"/>
  <c r="K2224"/>
  <c r="L2223"/>
  <c r="K2223"/>
  <c r="L2222"/>
  <c r="K2222"/>
  <c r="L2221"/>
  <c r="K2221"/>
  <c r="L2220"/>
  <c r="K2220"/>
  <c r="L2219"/>
  <c r="K2219"/>
  <c r="L2218"/>
  <c r="K2218"/>
  <c r="L2217"/>
  <c r="K2217"/>
  <c r="L2216"/>
  <c r="K2216"/>
  <c r="L2215"/>
  <c r="K2215"/>
  <c r="L2214"/>
  <c r="K2214"/>
  <c r="L2213"/>
  <c r="K2213"/>
  <c r="L2212"/>
  <c r="K2212"/>
  <c r="L2211"/>
  <c r="K2211"/>
  <c r="L2210"/>
  <c r="K2210"/>
  <c r="L2209"/>
  <c r="K2209"/>
  <c r="L2208"/>
  <c r="K2208"/>
  <c r="L2207"/>
  <c r="K2207"/>
  <c r="L2206"/>
  <c r="K2206"/>
  <c r="L2205"/>
  <c r="K2205"/>
  <c r="L2204"/>
  <c r="K2204"/>
  <c r="L2203"/>
  <c r="M2203" s="1"/>
  <c r="K2203"/>
  <c r="L2202"/>
  <c r="M2202" s="1"/>
  <c r="K2202"/>
  <c r="L2201"/>
  <c r="M2201" s="1"/>
  <c r="K2201"/>
  <c r="L2200"/>
  <c r="M2200" s="1"/>
  <c r="K2200"/>
  <c r="L2199"/>
  <c r="M2199" s="1"/>
  <c r="K2199"/>
  <c r="L2198"/>
  <c r="M2198" s="1"/>
  <c r="K2198"/>
  <c r="L2197"/>
  <c r="M2197" s="1"/>
  <c r="K2197"/>
  <c r="L2196"/>
  <c r="M2196" s="1"/>
  <c r="K2196"/>
  <c r="L2195"/>
  <c r="M2195" s="1"/>
  <c r="K2195"/>
  <c r="L2194"/>
  <c r="M2194" s="1"/>
  <c r="K2194"/>
  <c r="L2193"/>
  <c r="M2193" s="1"/>
  <c r="K2193"/>
  <c r="L2192"/>
  <c r="M2192" s="1"/>
  <c r="K2192"/>
  <c r="L2191"/>
  <c r="M2191" s="1"/>
  <c r="K2191"/>
  <c r="L2190"/>
  <c r="M2190" s="1"/>
  <c r="K2190"/>
  <c r="L2189"/>
  <c r="M2189" s="1"/>
  <c r="K2189"/>
  <c r="L2188"/>
  <c r="M2188" s="1"/>
  <c r="K2188"/>
  <c r="L2187"/>
  <c r="M2187" s="1"/>
  <c r="K2187"/>
  <c r="L2186"/>
  <c r="M2186" s="1"/>
  <c r="K2186"/>
  <c r="L2185"/>
  <c r="M2185" s="1"/>
  <c r="K2185"/>
  <c r="L2184"/>
  <c r="M2184" s="1"/>
  <c r="K2184"/>
  <c r="L2183"/>
  <c r="M2183" s="1"/>
  <c r="K2183"/>
  <c r="L2182"/>
  <c r="M2182" s="1"/>
  <c r="K2182"/>
  <c r="L2181"/>
  <c r="M2181" s="1"/>
  <c r="K2181"/>
  <c r="L2180"/>
  <c r="M2180" s="1"/>
  <c r="K2180"/>
  <c r="L2179"/>
  <c r="M2179" s="1"/>
  <c r="K2179"/>
  <c r="L2178"/>
  <c r="M2178" s="1"/>
  <c r="K2178"/>
  <c r="L2177"/>
  <c r="M2177" s="1"/>
  <c r="K2177"/>
  <c r="L2176"/>
  <c r="M2176" s="1"/>
  <c r="K2176"/>
  <c r="L2175"/>
  <c r="M2175" s="1"/>
  <c r="K2175"/>
  <c r="L2174"/>
  <c r="M2174" s="1"/>
  <c r="K2174"/>
  <c r="L2173"/>
  <c r="M2173" s="1"/>
  <c r="K2173"/>
  <c r="L2172"/>
  <c r="M2172" s="1"/>
  <c r="K2172"/>
  <c r="L2171"/>
  <c r="M2171" s="1"/>
  <c r="K2171"/>
  <c r="L2170"/>
  <c r="M2170" s="1"/>
  <c r="K2170"/>
  <c r="L2169"/>
  <c r="M2169" s="1"/>
  <c r="K2169"/>
  <c r="L2168"/>
  <c r="M2168" s="1"/>
  <c r="K2168"/>
  <c r="L2167"/>
  <c r="M2167" s="1"/>
  <c r="K2167"/>
  <c r="L2166"/>
  <c r="M2166" s="1"/>
  <c r="K2166"/>
  <c r="L2165"/>
  <c r="M2165" s="1"/>
  <c r="K2165"/>
  <c r="L2164"/>
  <c r="M2164" s="1"/>
  <c r="K2164"/>
  <c r="L2163"/>
  <c r="M2163" s="1"/>
  <c r="K2163"/>
  <c r="L2162"/>
  <c r="M2162" s="1"/>
  <c r="K2162"/>
  <c r="L2161"/>
  <c r="M2161" s="1"/>
  <c r="K2161"/>
  <c r="L2160"/>
  <c r="M2160" s="1"/>
  <c r="K2160"/>
  <c r="L2159"/>
  <c r="M2159" s="1"/>
  <c r="K2159"/>
  <c r="L2158"/>
  <c r="M2158" s="1"/>
  <c r="K2158"/>
  <c r="L2157"/>
  <c r="M2157" s="1"/>
  <c r="K2157"/>
  <c r="L2156"/>
  <c r="M2156" s="1"/>
  <c r="K2156"/>
  <c r="L2155"/>
  <c r="M2155" s="1"/>
  <c r="K2155"/>
  <c r="L2154"/>
  <c r="M2154" s="1"/>
  <c r="K2154"/>
  <c r="L2153"/>
  <c r="M2153" s="1"/>
  <c r="K2153"/>
  <c r="L2152"/>
  <c r="M2152" s="1"/>
  <c r="K2152"/>
  <c r="L2151"/>
  <c r="M2151" s="1"/>
  <c r="K2151"/>
  <c r="L2150"/>
  <c r="M2150" s="1"/>
  <c r="K2150"/>
  <c r="L2149"/>
  <c r="M2149" s="1"/>
  <c r="K2149"/>
  <c r="L2148"/>
  <c r="M2148" s="1"/>
  <c r="K2148"/>
  <c r="L2147"/>
  <c r="M2147" s="1"/>
  <c r="K2147"/>
  <c r="L2146"/>
  <c r="M2146" s="1"/>
  <c r="K2146"/>
  <c r="L2145"/>
  <c r="M2145" s="1"/>
  <c r="K2145"/>
  <c r="L2144"/>
  <c r="M2144" s="1"/>
  <c r="K2144"/>
  <c r="L2143"/>
  <c r="M2143" s="1"/>
  <c r="K2143"/>
  <c r="L2142"/>
  <c r="M2142" s="1"/>
  <c r="K2142"/>
  <c r="L2141"/>
  <c r="M2141" s="1"/>
  <c r="K2141"/>
  <c r="L2140"/>
  <c r="M2140" s="1"/>
  <c r="K2140"/>
  <c r="L2139"/>
  <c r="M2139" s="1"/>
  <c r="K2139"/>
  <c r="L2138"/>
  <c r="M2138" s="1"/>
  <c r="K2138"/>
  <c r="L2137"/>
  <c r="M2137" s="1"/>
  <c r="K2137"/>
  <c r="L2136"/>
  <c r="M2136" s="1"/>
  <c r="K2136"/>
  <c r="L2135"/>
  <c r="M2135" s="1"/>
  <c r="K2135"/>
  <c r="L2134"/>
  <c r="M2134" s="1"/>
  <c r="K2134"/>
  <c r="L2133"/>
  <c r="M2133" s="1"/>
  <c r="K2133"/>
  <c r="L2132"/>
  <c r="M2132" s="1"/>
  <c r="K2132"/>
  <c r="L2131"/>
  <c r="M2131" s="1"/>
  <c r="K2131"/>
  <c r="L2130"/>
  <c r="M2130" s="1"/>
  <c r="K2130"/>
  <c r="L2129"/>
  <c r="M2129" s="1"/>
  <c r="K2129"/>
  <c r="L2128"/>
  <c r="M2128" s="1"/>
  <c r="K2128"/>
  <c r="L2127"/>
  <c r="M2127" s="1"/>
  <c r="K2127"/>
  <c r="L2126"/>
  <c r="M2126" s="1"/>
  <c r="K2126"/>
  <c r="L2125"/>
  <c r="M2125" s="1"/>
  <c r="K2125"/>
  <c r="L2124"/>
  <c r="M2124" s="1"/>
  <c r="K2124"/>
  <c r="L2123"/>
  <c r="M2123" s="1"/>
  <c r="K2123"/>
  <c r="L2122"/>
  <c r="M2122" s="1"/>
  <c r="K2122"/>
  <c r="L2121"/>
  <c r="M2121" s="1"/>
  <c r="K2121"/>
  <c r="L2120"/>
  <c r="M2120" s="1"/>
  <c r="K2120"/>
  <c r="L2119"/>
  <c r="M2119" s="1"/>
  <c r="K2119"/>
  <c r="L2118"/>
  <c r="M2118" s="1"/>
  <c r="K2118"/>
  <c r="L2117"/>
  <c r="M2117" s="1"/>
  <c r="K2117"/>
  <c r="L2116"/>
  <c r="M2116" s="1"/>
  <c r="K2116"/>
  <c r="L2115"/>
  <c r="M2115" s="1"/>
  <c r="K2115"/>
  <c r="L2114"/>
  <c r="M2114" s="1"/>
  <c r="K2114"/>
  <c r="L2113"/>
  <c r="M2113" s="1"/>
  <c r="K2113"/>
  <c r="L2112"/>
  <c r="M2112" s="1"/>
  <c r="K2112"/>
  <c r="L2111"/>
  <c r="M2111" s="1"/>
  <c r="K2111"/>
  <c r="L2110"/>
  <c r="M2110" s="1"/>
  <c r="K2110"/>
  <c r="L2109"/>
  <c r="M2109" s="1"/>
  <c r="K2109"/>
  <c r="L2108"/>
  <c r="M2108" s="1"/>
  <c r="K2108"/>
  <c r="L2107"/>
  <c r="M2107" s="1"/>
  <c r="K2107"/>
  <c r="L2106"/>
  <c r="M2106" s="1"/>
  <c r="K2106"/>
  <c r="L2105"/>
  <c r="M2105" s="1"/>
  <c r="K2105"/>
  <c r="L2104"/>
  <c r="M2104" s="1"/>
  <c r="K2104"/>
  <c r="L2103"/>
  <c r="M2103" s="1"/>
  <c r="K2103"/>
  <c r="L2102"/>
  <c r="M2102" s="1"/>
  <c r="K2102"/>
  <c r="L2101"/>
  <c r="M2101" s="1"/>
  <c r="K2101"/>
  <c r="L2100"/>
  <c r="M2100" s="1"/>
  <c r="K2100"/>
  <c r="L2099"/>
  <c r="M2099" s="1"/>
  <c r="K2099"/>
  <c r="L2098"/>
  <c r="M2098" s="1"/>
  <c r="K2098"/>
  <c r="L2097"/>
  <c r="M2097" s="1"/>
  <c r="K2097"/>
  <c r="L2096"/>
  <c r="M2096" s="1"/>
  <c r="K2096"/>
  <c r="L2095"/>
  <c r="M2095" s="1"/>
  <c r="K2095"/>
  <c r="L2094"/>
  <c r="M2094" s="1"/>
  <c r="K2094"/>
  <c r="L2093"/>
  <c r="M2093" s="1"/>
  <c r="K2093"/>
  <c r="L2092"/>
  <c r="M2092" s="1"/>
  <c r="K2092"/>
  <c r="L2091"/>
  <c r="M2091" s="1"/>
  <c r="K2091"/>
  <c r="L2090"/>
  <c r="M2090" s="1"/>
  <c r="K2090"/>
  <c r="L2089"/>
  <c r="M2089" s="1"/>
  <c r="K2089"/>
  <c r="L2088"/>
  <c r="M2088" s="1"/>
  <c r="K2088"/>
  <c r="L2087"/>
  <c r="M2087" s="1"/>
  <c r="K2087"/>
  <c r="L2086"/>
  <c r="M2086" s="1"/>
  <c r="K2086"/>
  <c r="L2085"/>
  <c r="M2085" s="1"/>
  <c r="K2085"/>
  <c r="L2084"/>
  <c r="M2084" s="1"/>
  <c r="K2084"/>
  <c r="L2083"/>
  <c r="M2083" s="1"/>
  <c r="K2083"/>
  <c r="L2082"/>
  <c r="M2082" s="1"/>
  <c r="K2082"/>
  <c r="L2081"/>
  <c r="M2081" s="1"/>
  <c r="K2081"/>
  <c r="L2080"/>
  <c r="M2080" s="1"/>
  <c r="K2080"/>
  <c r="L2079"/>
  <c r="M2079" s="1"/>
  <c r="K2079"/>
  <c r="L2078"/>
  <c r="M2078" s="1"/>
  <c r="K2078"/>
  <c r="L2077"/>
  <c r="M2077" s="1"/>
  <c r="K2077"/>
  <c r="L2076"/>
  <c r="M2076" s="1"/>
  <c r="K2076"/>
  <c r="L2075"/>
  <c r="M2075" s="1"/>
  <c r="K2075"/>
  <c r="L2074"/>
  <c r="M2074" s="1"/>
  <c r="K2074"/>
  <c r="L2499"/>
  <c r="M2499" s="1"/>
  <c r="K2499"/>
  <c r="L2498"/>
  <c r="M2498" s="1"/>
  <c r="K2498"/>
  <c r="L2497"/>
  <c r="M2497" s="1"/>
  <c r="K2497"/>
  <c r="L2496"/>
  <c r="M2496" s="1"/>
  <c r="K2496"/>
  <c r="L2490"/>
  <c r="M2490" s="1"/>
  <c r="K2490"/>
  <c r="L2489"/>
  <c r="M2489" s="1"/>
  <c r="K2489"/>
  <c r="L2488"/>
  <c r="M2488" s="1"/>
  <c r="K2488"/>
  <c r="L2487"/>
  <c r="M2487" s="1"/>
  <c r="K2487"/>
  <c r="L2486"/>
  <c r="M2486" s="1"/>
  <c r="K2486"/>
  <c r="L2485"/>
  <c r="M2485" s="1"/>
  <c r="K2485"/>
  <c r="L2484"/>
  <c r="M2484" s="1"/>
  <c r="K2484"/>
  <c r="L2483"/>
  <c r="M2483" s="1"/>
  <c r="K2483"/>
  <c r="L2073"/>
  <c r="M2073" s="1"/>
  <c r="K2073"/>
  <c r="L2072"/>
  <c r="M2072" s="1"/>
  <c r="K2072"/>
  <c r="L2071"/>
  <c r="M2071" s="1"/>
  <c r="K2071"/>
  <c r="L2070"/>
  <c r="M2070" s="1"/>
  <c r="K2070"/>
  <c r="L2069"/>
  <c r="M2069" s="1"/>
  <c r="K2069"/>
  <c r="L2068"/>
  <c r="M2068" s="1"/>
  <c r="K2068"/>
  <c r="L2067"/>
  <c r="M2067" s="1"/>
  <c r="K2067"/>
  <c r="L2066"/>
  <c r="M2066" s="1"/>
  <c r="K2066"/>
  <c r="L2065"/>
  <c r="M2065" s="1"/>
  <c r="K2065"/>
  <c r="L2064"/>
  <c r="M2064" s="1"/>
  <c r="K2064"/>
  <c r="L2063"/>
  <c r="M2063" s="1"/>
  <c r="K2063"/>
  <c r="L2062"/>
  <c r="M2062" s="1"/>
  <c r="K2062"/>
  <c r="L2061"/>
  <c r="M2061" s="1"/>
  <c r="K2061"/>
  <c r="L2060"/>
  <c r="M2060" s="1"/>
  <c r="K2060"/>
  <c r="L2059"/>
  <c r="M2059" s="1"/>
  <c r="K2059"/>
  <c r="L2058"/>
  <c r="M2058" s="1"/>
  <c r="K2058"/>
  <c r="L2057"/>
  <c r="M2057" s="1"/>
  <c r="K2057"/>
  <c r="L2056"/>
  <c r="M2056" s="1"/>
  <c r="K2056"/>
  <c r="L2055"/>
  <c r="M2055" s="1"/>
  <c r="K2055"/>
  <c r="L2054"/>
  <c r="M2054" s="1"/>
  <c r="K2054"/>
  <c r="L2053"/>
  <c r="M2053" s="1"/>
  <c r="K2053"/>
  <c r="L2052"/>
  <c r="M2052" s="1"/>
  <c r="K2052"/>
  <c r="L2051"/>
  <c r="M2051" s="1"/>
  <c r="K2051"/>
  <c r="L2050"/>
  <c r="M2050" s="1"/>
  <c r="K2050"/>
  <c r="L2049"/>
  <c r="M2049" s="1"/>
  <c r="K2049"/>
  <c r="L2048"/>
  <c r="M2048" s="1"/>
  <c r="K2048"/>
  <c r="L2047"/>
  <c r="M2047" s="1"/>
  <c r="K2047"/>
  <c r="L2046"/>
  <c r="M2046" s="1"/>
  <c r="K2046"/>
  <c r="L2045"/>
  <c r="M2045" s="1"/>
  <c r="K2045"/>
  <c r="L2044"/>
  <c r="M2044" s="1"/>
  <c r="K2044"/>
  <c r="L2043"/>
  <c r="M2043" s="1"/>
  <c r="K2043"/>
  <c r="L2042"/>
  <c r="M2042" s="1"/>
  <c r="K2042"/>
  <c r="L2041"/>
  <c r="M2041" s="1"/>
  <c r="K2041"/>
  <c r="L2040"/>
  <c r="M2040" s="1"/>
  <c r="K2040"/>
  <c r="L2039"/>
  <c r="M2039" s="1"/>
  <c r="K2039"/>
  <c r="L2038"/>
  <c r="M2038" s="1"/>
  <c r="K2038"/>
  <c r="L2037"/>
  <c r="M2037" s="1"/>
  <c r="K2037"/>
  <c r="L2036"/>
  <c r="M2036" s="1"/>
  <c r="K2036"/>
  <c r="L2035"/>
  <c r="M2035" s="1"/>
  <c r="K2035"/>
  <c r="L2034"/>
  <c r="M2034" s="1"/>
  <c r="K2034"/>
  <c r="L2033"/>
  <c r="M2033" s="1"/>
  <c r="K2033"/>
  <c r="L2032"/>
  <c r="M2032" s="1"/>
  <c r="K2032"/>
  <c r="L2031"/>
  <c r="M2031" s="1"/>
  <c r="K2031"/>
  <c r="L2030"/>
  <c r="M2030" s="1"/>
  <c r="K2030"/>
  <c r="L2029"/>
  <c r="M2029" s="1"/>
  <c r="K2029"/>
  <c r="L2028"/>
  <c r="M2028" s="1"/>
  <c r="K2028"/>
  <c r="L2027"/>
  <c r="M2027" s="1"/>
  <c r="K2027"/>
  <c r="L2026"/>
  <c r="M2026" s="1"/>
  <c r="K2026"/>
  <c r="L2025"/>
  <c r="M2025" s="1"/>
  <c r="K2025"/>
  <c r="L2024"/>
  <c r="M2024" s="1"/>
  <c r="K2024"/>
  <c r="L2023"/>
  <c r="M2023" s="1"/>
  <c r="K2023"/>
  <c r="L2022"/>
  <c r="M2022" s="1"/>
  <c r="K2022"/>
  <c r="L2021"/>
  <c r="M2021" s="1"/>
  <c r="K2021"/>
  <c r="L2020"/>
  <c r="M2020" s="1"/>
  <c r="K2020"/>
  <c r="L2019"/>
  <c r="M2019" s="1"/>
  <c r="K2019"/>
  <c r="L2018"/>
  <c r="M2018" s="1"/>
  <c r="K2018"/>
  <c r="L2017"/>
  <c r="M2017" s="1"/>
  <c r="K2017"/>
  <c r="L2016"/>
  <c r="M2016" s="1"/>
  <c r="K2016"/>
  <c r="L2015"/>
  <c r="M2015" s="1"/>
  <c r="K2015"/>
  <c r="L2014"/>
  <c r="M2014" s="1"/>
  <c r="K2014"/>
  <c r="L2013"/>
  <c r="M2013" s="1"/>
  <c r="K2013"/>
  <c r="L2012"/>
  <c r="M2012" s="1"/>
  <c r="K2012"/>
  <c r="L2011"/>
  <c r="M2011" s="1"/>
  <c r="K2011"/>
  <c r="L2010"/>
  <c r="M2010" s="1"/>
  <c r="K2010"/>
  <c r="L2009"/>
  <c r="M2009" s="1"/>
  <c r="K2009"/>
  <c r="L2008"/>
  <c r="M2008" s="1"/>
  <c r="K2008"/>
  <c r="L2007"/>
  <c r="M2007" s="1"/>
  <c r="K2007"/>
  <c r="L2006"/>
  <c r="M2006" s="1"/>
  <c r="K2006"/>
  <c r="L2005"/>
  <c r="M2005" s="1"/>
  <c r="K2005"/>
  <c r="L2004"/>
  <c r="M2004" s="1"/>
  <c r="K2004"/>
  <c r="L2003"/>
  <c r="M2003" s="1"/>
  <c r="K2003"/>
  <c r="L2002"/>
  <c r="M2002" s="1"/>
  <c r="K2002"/>
  <c r="L2001"/>
  <c r="M2001" s="1"/>
  <c r="K2001"/>
  <c r="L2000"/>
  <c r="M2000" s="1"/>
  <c r="K2000"/>
  <c r="L1999"/>
  <c r="M1999" s="1"/>
  <c r="K1999"/>
  <c r="L120" i="14"/>
  <c r="M120" s="1"/>
  <c r="K120"/>
  <c r="L119"/>
  <c r="M119" s="1"/>
  <c r="K119"/>
  <c r="L118"/>
  <c r="M118" s="1"/>
  <c r="K118"/>
  <c r="L117"/>
  <c r="M117" s="1"/>
  <c r="K117"/>
  <c r="L116"/>
  <c r="M116" s="1"/>
  <c r="K116"/>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K33"/>
  <c r="L32"/>
  <c r="M32" s="1"/>
  <c r="K32"/>
  <c r="L31"/>
  <c r="M31" s="1"/>
  <c r="K31"/>
  <c r="L30"/>
  <c r="M30" s="1"/>
  <c r="K30"/>
  <c r="L29"/>
  <c r="M29" s="1"/>
  <c r="K29"/>
  <c r="L28"/>
  <c r="M28" s="1"/>
  <c r="K28"/>
  <c r="L27"/>
  <c r="M27" s="1"/>
  <c r="K27"/>
  <c r="L26"/>
  <c r="M26" s="1"/>
  <c r="K26"/>
  <c r="L25"/>
  <c r="M25" s="1"/>
  <c r="K25"/>
  <c r="L24"/>
  <c r="M24" s="1"/>
  <c r="K24"/>
  <c r="L23"/>
  <c r="M23" s="1"/>
  <c r="K23"/>
  <c r="L22"/>
  <c r="M22" s="1"/>
  <c r="K22"/>
  <c r="L21"/>
  <c r="M21" s="1"/>
  <c r="K21"/>
  <c r="L20"/>
  <c r="K20"/>
  <c r="L521" i="13"/>
  <c r="M521" s="1"/>
  <c r="K521"/>
  <c r="L520"/>
  <c r="M520" s="1"/>
  <c r="K520"/>
  <c r="L519"/>
  <c r="M519" s="1"/>
  <c r="K519"/>
  <c r="L518"/>
  <c r="M518" s="1"/>
  <c r="K518"/>
  <c r="L517"/>
  <c r="M517" s="1"/>
  <c r="K517"/>
  <c r="L516"/>
  <c r="M516" s="1"/>
  <c r="K516"/>
  <c r="L515"/>
  <c r="M515" s="1"/>
  <c r="K515"/>
  <c r="L514"/>
  <c r="M514" s="1"/>
  <c r="K514"/>
  <c r="L513"/>
  <c r="M513" s="1"/>
  <c r="K513"/>
  <c r="L512"/>
  <c r="M512" s="1"/>
  <c r="K512"/>
  <c r="L511"/>
  <c r="M511" s="1"/>
  <c r="K511"/>
  <c r="L510"/>
  <c r="M510" s="1"/>
  <c r="K510"/>
  <c r="L509"/>
  <c r="M509" s="1"/>
  <c r="K509"/>
  <c r="L508"/>
  <c r="M508" s="1"/>
  <c r="K508"/>
  <c r="L507"/>
  <c r="M507" s="1"/>
  <c r="K507"/>
  <c r="L506"/>
  <c r="M506" s="1"/>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L489"/>
  <c r="M489" s="1"/>
  <c r="K489"/>
  <c r="L488"/>
  <c r="M488" s="1"/>
  <c r="K488"/>
  <c r="L487"/>
  <c r="M487" s="1"/>
  <c r="K487"/>
  <c r="L486"/>
  <c r="M486" s="1"/>
  <c r="K486"/>
  <c r="L485"/>
  <c r="M485" s="1"/>
  <c r="K485"/>
  <c r="L484"/>
  <c r="M484" s="1"/>
  <c r="K484"/>
  <c r="L483"/>
  <c r="M483" s="1"/>
  <c r="K483"/>
  <c r="L482"/>
  <c r="M482" s="1"/>
  <c r="K482"/>
  <c r="L481"/>
  <c r="M481" s="1"/>
  <c r="K481"/>
  <c r="L480"/>
  <c r="M480" s="1"/>
  <c r="K480"/>
  <c r="L479"/>
  <c r="M479" s="1"/>
  <c r="K479"/>
  <c r="L478"/>
  <c r="M478" s="1"/>
  <c r="K478"/>
  <c r="L477"/>
  <c r="M477" s="1"/>
  <c r="K477"/>
  <c r="L476"/>
  <c r="M476" s="1"/>
  <c r="K476"/>
  <c r="L475"/>
  <c r="M475" s="1"/>
  <c r="K475"/>
  <c r="L474"/>
  <c r="M474" s="1"/>
  <c r="K474"/>
  <c r="L473"/>
  <c r="M473" s="1"/>
  <c r="K473"/>
  <c r="L472"/>
  <c r="M472" s="1"/>
  <c r="K472"/>
  <c r="L471"/>
  <c r="M471" s="1"/>
  <c r="K471"/>
  <c r="L470"/>
  <c r="M470" s="1"/>
  <c r="K470"/>
  <c r="L469"/>
  <c r="M469" s="1"/>
  <c r="K469"/>
  <c r="L468"/>
  <c r="M468" s="1"/>
  <c r="K468"/>
  <c r="L467"/>
  <c r="M467" s="1"/>
  <c r="K467"/>
  <c r="L466"/>
  <c r="M466" s="1"/>
  <c r="K466"/>
  <c r="L465"/>
  <c r="M465" s="1"/>
  <c r="K465"/>
  <c r="L464"/>
  <c r="M464" s="1"/>
  <c r="K464"/>
  <c r="L463"/>
  <c r="M463" s="1"/>
  <c r="K463"/>
  <c r="L462"/>
  <c r="M462" s="1"/>
  <c r="K462"/>
  <c r="L461"/>
  <c r="M461" s="1"/>
  <c r="K461"/>
  <c r="L460"/>
  <c r="M460" s="1"/>
  <c r="K460"/>
  <c r="L459"/>
  <c r="M459" s="1"/>
  <c r="K459"/>
  <c r="L458"/>
  <c r="M458" s="1"/>
  <c r="K458"/>
  <c r="L457"/>
  <c r="M457" s="1"/>
  <c r="K457"/>
  <c r="L456"/>
  <c r="M456" s="1"/>
  <c r="K456"/>
  <c r="L455"/>
  <c r="M455" s="1"/>
  <c r="K455"/>
  <c r="L454"/>
  <c r="M454" s="1"/>
  <c r="K454"/>
  <c r="L453"/>
  <c r="M453" s="1"/>
  <c r="K453"/>
  <c r="L452"/>
  <c r="M452" s="1"/>
  <c r="K452"/>
  <c r="L451"/>
  <c r="M451" s="1"/>
  <c r="K451"/>
  <c r="L450"/>
  <c r="M450" s="1"/>
  <c r="K450"/>
  <c r="L449"/>
  <c r="M449" s="1"/>
  <c r="K449"/>
  <c r="L448"/>
  <c r="M448" s="1"/>
  <c r="K448"/>
  <c r="L447"/>
  <c r="M447" s="1"/>
  <c r="K447"/>
  <c r="L446"/>
  <c r="M446" s="1"/>
  <c r="K446"/>
  <c r="L445"/>
  <c r="M445" s="1"/>
  <c r="K445"/>
  <c r="L444"/>
  <c r="M444" s="1"/>
  <c r="K444"/>
  <c r="L443"/>
  <c r="M443" s="1"/>
  <c r="K443"/>
  <c r="L442"/>
  <c r="M442" s="1"/>
  <c r="K442"/>
  <c r="L441"/>
  <c r="M441" s="1"/>
  <c r="K441"/>
  <c r="L440"/>
  <c r="M440" s="1"/>
  <c r="K440"/>
  <c r="L439"/>
  <c r="M439" s="1"/>
  <c r="K439"/>
  <c r="L438"/>
  <c r="M438" s="1"/>
  <c r="K438"/>
  <c r="L437"/>
  <c r="M437" s="1"/>
  <c r="K437"/>
  <c r="L436"/>
  <c r="M436" s="1"/>
  <c r="K436"/>
  <c r="L435"/>
  <c r="M435" s="1"/>
  <c r="K435"/>
  <c r="L434"/>
  <c r="M434" s="1"/>
  <c r="K434"/>
  <c r="L433"/>
  <c r="M433" s="1"/>
  <c r="K433"/>
  <c r="L432"/>
  <c r="M432" s="1"/>
  <c r="K432"/>
  <c r="L431"/>
  <c r="M431" s="1"/>
  <c r="K431"/>
  <c r="L430"/>
  <c r="M430" s="1"/>
  <c r="K430"/>
  <c r="L429"/>
  <c r="M429" s="1"/>
  <c r="K429"/>
  <c r="L428"/>
  <c r="M428" s="1"/>
  <c r="K428"/>
  <c r="L427"/>
  <c r="M427" s="1"/>
  <c r="K427"/>
  <c r="L426"/>
  <c r="M426" s="1"/>
  <c r="K426"/>
  <c r="L425"/>
  <c r="M425" s="1"/>
  <c r="K425"/>
  <c r="L424"/>
  <c r="M424" s="1"/>
  <c r="K424"/>
  <c r="L423"/>
  <c r="M423" s="1"/>
  <c r="K423"/>
  <c r="L422"/>
  <c r="M422" s="1"/>
  <c r="K422"/>
  <c r="L421"/>
  <c r="M421" s="1"/>
  <c r="K421"/>
  <c r="L420"/>
  <c r="M420" s="1"/>
  <c r="K420"/>
  <c r="L419"/>
  <c r="M419" s="1"/>
  <c r="K419"/>
  <c r="L418"/>
  <c r="M418" s="1"/>
  <c r="K418"/>
  <c r="L417"/>
  <c r="M417" s="1"/>
  <c r="K417"/>
  <c r="L416"/>
  <c r="M416" s="1"/>
  <c r="K416"/>
  <c r="L415"/>
  <c r="M415" s="1"/>
  <c r="K415"/>
  <c r="L414"/>
  <c r="M414" s="1"/>
  <c r="K414"/>
  <c r="L413"/>
  <c r="M413" s="1"/>
  <c r="K413"/>
  <c r="L412"/>
  <c r="M412" s="1"/>
  <c r="K412"/>
  <c r="L411"/>
  <c r="M411" s="1"/>
  <c r="K411"/>
  <c r="L410"/>
  <c r="M410" s="1"/>
  <c r="K410"/>
  <c r="L409"/>
  <c r="M409" s="1"/>
  <c r="K409"/>
  <c r="L408"/>
  <c r="M408" s="1"/>
  <c r="K408"/>
  <c r="L407"/>
  <c r="M407" s="1"/>
  <c r="K407"/>
  <c r="L406"/>
  <c r="M406" s="1"/>
  <c r="K406"/>
  <c r="L405"/>
  <c r="M405" s="1"/>
  <c r="K405"/>
  <c r="L404"/>
  <c r="M404" s="1"/>
  <c r="K404"/>
  <c r="L403"/>
  <c r="M403" s="1"/>
  <c r="K403"/>
  <c r="L402"/>
  <c r="M402" s="1"/>
  <c r="K402"/>
  <c r="L401"/>
  <c r="M401" s="1"/>
  <c r="K401"/>
  <c r="L400"/>
  <c r="M400" s="1"/>
  <c r="K400"/>
  <c r="L399"/>
  <c r="M399" s="1"/>
  <c r="K399"/>
  <c r="L398"/>
  <c r="M398" s="1"/>
  <c r="K398"/>
  <c r="L397"/>
  <c r="M397" s="1"/>
  <c r="K397"/>
  <c r="L396"/>
  <c r="M396" s="1"/>
  <c r="K396"/>
  <c r="L395"/>
  <c r="M395" s="1"/>
  <c r="K395"/>
  <c r="L394"/>
  <c r="M394" s="1"/>
  <c r="K394"/>
  <c r="L393"/>
  <c r="M393" s="1"/>
  <c r="K393"/>
  <c r="L392"/>
  <c r="M392" s="1"/>
  <c r="K392"/>
  <c r="L391"/>
  <c r="M391" s="1"/>
  <c r="K391"/>
  <c r="L390"/>
  <c r="M390" s="1"/>
  <c r="K390"/>
  <c r="L389"/>
  <c r="M389" s="1"/>
  <c r="K389"/>
  <c r="L388"/>
  <c r="M388" s="1"/>
  <c r="K388"/>
  <c r="L387"/>
  <c r="M387" s="1"/>
  <c r="K387"/>
  <c r="L386"/>
  <c r="M386" s="1"/>
  <c r="K386"/>
  <c r="L385"/>
  <c r="M385" s="1"/>
  <c r="K385"/>
  <c r="L384"/>
  <c r="M384" s="1"/>
  <c r="K384"/>
  <c r="L383"/>
  <c r="M383" s="1"/>
  <c r="K383"/>
  <c r="L382"/>
  <c r="M382" s="1"/>
  <c r="K382"/>
  <c r="L381"/>
  <c r="M381" s="1"/>
  <c r="K381"/>
  <c r="L380"/>
  <c r="M380" s="1"/>
  <c r="K380"/>
  <c r="L379"/>
  <c r="M379" s="1"/>
  <c r="K379"/>
  <c r="L378"/>
  <c r="M378" s="1"/>
  <c r="K378"/>
  <c r="L377"/>
  <c r="M377" s="1"/>
  <c r="K377"/>
  <c r="L376"/>
  <c r="M376" s="1"/>
  <c r="K376"/>
  <c r="L375"/>
  <c r="M375" s="1"/>
  <c r="K375"/>
  <c r="L374"/>
  <c r="M374" s="1"/>
  <c r="K374"/>
  <c r="L373"/>
  <c r="M373" s="1"/>
  <c r="K373"/>
  <c r="L372"/>
  <c r="M372" s="1"/>
  <c r="K372"/>
  <c r="L371"/>
  <c r="M371" s="1"/>
  <c r="K371"/>
  <c r="L370"/>
  <c r="M370" s="1"/>
  <c r="K370"/>
  <c r="L369"/>
  <c r="M369" s="1"/>
  <c r="K369"/>
  <c r="L368"/>
  <c r="M368" s="1"/>
  <c r="K368"/>
  <c r="L367"/>
  <c r="M367" s="1"/>
  <c r="K367"/>
  <c r="L366"/>
  <c r="M366" s="1"/>
  <c r="K366"/>
  <c r="L365"/>
  <c r="M365" s="1"/>
  <c r="K365"/>
  <c r="L364"/>
  <c r="M364" s="1"/>
  <c r="K364"/>
  <c r="L363"/>
  <c r="M363" s="1"/>
  <c r="K363"/>
  <c r="L362"/>
  <c r="M362" s="1"/>
  <c r="K362"/>
  <c r="L361"/>
  <c r="M361" s="1"/>
  <c r="K361"/>
  <c r="L360"/>
  <c r="M360" s="1"/>
  <c r="K360"/>
  <c r="L359"/>
  <c r="M359" s="1"/>
  <c r="K359"/>
  <c r="L358"/>
  <c r="M358" s="1"/>
  <c r="K358"/>
  <c r="L357"/>
  <c r="M357" s="1"/>
  <c r="K357"/>
  <c r="L356"/>
  <c r="M356" s="1"/>
  <c r="K356"/>
  <c r="L355"/>
  <c r="M355" s="1"/>
  <c r="K355"/>
  <c r="L354"/>
  <c r="M354" s="1"/>
  <c r="K354"/>
  <c r="L353"/>
  <c r="M353" s="1"/>
  <c r="K353"/>
  <c r="L352"/>
  <c r="M352" s="1"/>
  <c r="K352"/>
  <c r="L351"/>
  <c r="M351" s="1"/>
  <c r="K351"/>
  <c r="L350"/>
  <c r="M350" s="1"/>
  <c r="K350"/>
  <c r="L349"/>
  <c r="M349" s="1"/>
  <c r="K349"/>
  <c r="L348"/>
  <c r="M348" s="1"/>
  <c r="K348"/>
  <c r="L347"/>
  <c r="M347" s="1"/>
  <c r="K347"/>
  <c r="L346"/>
  <c r="M346" s="1"/>
  <c r="K346"/>
  <c r="L345"/>
  <c r="M345" s="1"/>
  <c r="K345"/>
  <c r="L344"/>
  <c r="M344" s="1"/>
  <c r="K344"/>
  <c r="L343"/>
  <c r="M343" s="1"/>
  <c r="K343"/>
  <c r="L342"/>
  <c r="M342" s="1"/>
  <c r="K342"/>
  <c r="L341"/>
  <c r="M341" s="1"/>
  <c r="K341"/>
  <c r="L340"/>
  <c r="M340" s="1"/>
  <c r="K340"/>
  <c r="L339"/>
  <c r="M339" s="1"/>
  <c r="K339"/>
  <c r="L338"/>
  <c r="M338" s="1"/>
  <c r="K338"/>
  <c r="L337"/>
  <c r="M337" s="1"/>
  <c r="K337"/>
  <c r="L336"/>
  <c r="M336" s="1"/>
  <c r="K336"/>
  <c r="L335"/>
  <c r="M335" s="1"/>
  <c r="K335"/>
  <c r="L334"/>
  <c r="M334" s="1"/>
  <c r="K334"/>
  <c r="L333"/>
  <c r="M333" s="1"/>
  <c r="K333"/>
  <c r="L332"/>
  <c r="M332" s="1"/>
  <c r="K332"/>
  <c r="L331"/>
  <c r="M331" s="1"/>
  <c r="K331"/>
  <c r="L330"/>
  <c r="M330" s="1"/>
  <c r="K330"/>
  <c r="L329"/>
  <c r="M329" s="1"/>
  <c r="K329"/>
  <c r="L328"/>
  <c r="M328" s="1"/>
  <c r="K328"/>
  <c r="L327"/>
  <c r="M327" s="1"/>
  <c r="K327"/>
  <c r="L326"/>
  <c r="M326" s="1"/>
  <c r="K326"/>
  <c r="L325"/>
  <c r="M325" s="1"/>
  <c r="K325"/>
  <c r="L324"/>
  <c r="M324" s="1"/>
  <c r="K324"/>
  <c r="L323"/>
  <c r="M323" s="1"/>
  <c r="K323"/>
  <c r="L322"/>
  <c r="M322" s="1"/>
  <c r="K322"/>
  <c r="L321"/>
  <c r="M321" s="1"/>
  <c r="K321"/>
  <c r="L320"/>
  <c r="M320" s="1"/>
  <c r="K320"/>
  <c r="L319"/>
  <c r="M319" s="1"/>
  <c r="K319"/>
  <c r="L318"/>
  <c r="M318" s="1"/>
  <c r="K318"/>
  <c r="L317"/>
  <c r="M317" s="1"/>
  <c r="K317"/>
  <c r="L316"/>
  <c r="M316" s="1"/>
  <c r="K316"/>
  <c r="L315"/>
  <c r="M315" s="1"/>
  <c r="K315"/>
  <c r="L314"/>
  <c r="M314" s="1"/>
  <c r="K314"/>
  <c r="L313"/>
  <c r="M313" s="1"/>
  <c r="K313"/>
  <c r="L312"/>
  <c r="M312" s="1"/>
  <c r="K312"/>
  <c r="L311"/>
  <c r="M311" s="1"/>
  <c r="K311"/>
  <c r="L310"/>
  <c r="M310" s="1"/>
  <c r="K310"/>
  <c r="L309"/>
  <c r="M309" s="1"/>
  <c r="K309"/>
  <c r="L308"/>
  <c r="M308" s="1"/>
  <c r="K308"/>
  <c r="L307"/>
  <c r="M307" s="1"/>
  <c r="K307"/>
  <c r="L306"/>
  <c r="M306" s="1"/>
  <c r="K306"/>
  <c r="L305"/>
  <c r="M305" s="1"/>
  <c r="K305"/>
  <c r="L304"/>
  <c r="M304" s="1"/>
  <c r="K304"/>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L291"/>
  <c r="M291" s="1"/>
  <c r="K291"/>
  <c r="L290"/>
  <c r="M290" s="1"/>
  <c r="K290"/>
  <c r="L289"/>
  <c r="M289" s="1"/>
  <c r="K289"/>
  <c r="L288"/>
  <c r="M288" s="1"/>
  <c r="K288"/>
  <c r="L287"/>
  <c r="M287" s="1"/>
  <c r="K287"/>
  <c r="L286"/>
  <c r="M286" s="1"/>
  <c r="K286"/>
  <c r="L285"/>
  <c r="M285" s="1"/>
  <c r="K285"/>
  <c r="L284"/>
  <c r="M284" s="1"/>
  <c r="K284"/>
  <c r="L283"/>
  <c r="M283" s="1"/>
  <c r="K283"/>
  <c r="L282"/>
  <c r="M282" s="1"/>
  <c r="K282"/>
  <c r="L281"/>
  <c r="M281" s="1"/>
  <c r="K281"/>
  <c r="L280"/>
  <c r="M280" s="1"/>
  <c r="K280"/>
  <c r="L279"/>
  <c r="M279" s="1"/>
  <c r="K279"/>
  <c r="L278"/>
  <c r="M278" s="1"/>
  <c r="K278"/>
  <c r="L277"/>
  <c r="M277" s="1"/>
  <c r="K277"/>
  <c r="L276"/>
  <c r="M276" s="1"/>
  <c r="K276"/>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L259"/>
  <c r="M259" s="1"/>
  <c r="K259"/>
  <c r="L258"/>
  <c r="M258" s="1"/>
  <c r="K258"/>
  <c r="L257"/>
  <c r="M257" s="1"/>
  <c r="K257"/>
  <c r="L256"/>
  <c r="M256" s="1"/>
  <c r="K256"/>
  <c r="L255"/>
  <c r="M255" s="1"/>
  <c r="K255"/>
  <c r="L254"/>
  <c r="M254" s="1"/>
  <c r="K254"/>
  <c r="L253"/>
  <c r="M253" s="1"/>
  <c r="K253"/>
  <c r="L252"/>
  <c r="M252" s="1"/>
  <c r="K252"/>
  <c r="L251"/>
  <c r="M251" s="1"/>
  <c r="K251"/>
  <c r="L250"/>
  <c r="M250" s="1"/>
  <c r="K250"/>
  <c r="L249"/>
  <c r="M249" s="1"/>
  <c r="K249"/>
  <c r="L248"/>
  <c r="M248" s="1"/>
  <c r="K248"/>
  <c r="L247"/>
  <c r="M247" s="1"/>
  <c r="K247"/>
  <c r="L246"/>
  <c r="M246" s="1"/>
  <c r="K246"/>
  <c r="L245"/>
  <c r="M245" s="1"/>
  <c r="K245"/>
  <c r="L244"/>
  <c r="M244" s="1"/>
  <c r="K244"/>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L227"/>
  <c r="M227" s="1"/>
  <c r="K227"/>
  <c r="L226"/>
  <c r="M226" s="1"/>
  <c r="K226"/>
  <c r="L225"/>
  <c r="M225" s="1"/>
  <c r="K225"/>
  <c r="L224"/>
  <c r="M224" s="1"/>
  <c r="K224"/>
  <c r="L223"/>
  <c r="M223" s="1"/>
  <c r="K223"/>
  <c r="L222"/>
  <c r="M222" s="1"/>
  <c r="K222"/>
  <c r="L221"/>
  <c r="M221" s="1"/>
  <c r="K221"/>
  <c r="L220"/>
  <c r="M220" s="1"/>
  <c r="K220"/>
  <c r="L219"/>
  <c r="M219" s="1"/>
  <c r="K219"/>
  <c r="L218"/>
  <c r="M218" s="1"/>
  <c r="K218"/>
  <c r="L217"/>
  <c r="M217" s="1"/>
  <c r="K217"/>
  <c r="L216"/>
  <c r="M216" s="1"/>
  <c r="K216"/>
  <c r="L215"/>
  <c r="M215" s="1"/>
  <c r="K215"/>
  <c r="L214"/>
  <c r="M214" s="1"/>
  <c r="K214"/>
  <c r="L213"/>
  <c r="M213" s="1"/>
  <c r="K213"/>
  <c r="L212"/>
  <c r="M212" s="1"/>
  <c r="K212"/>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L195"/>
  <c r="M195" s="1"/>
  <c r="K195"/>
  <c r="L194"/>
  <c r="M194" s="1"/>
  <c r="K194"/>
  <c r="L193"/>
  <c r="M193" s="1"/>
  <c r="K193"/>
  <c r="L192"/>
  <c r="M192" s="1"/>
  <c r="K192"/>
  <c r="L191"/>
  <c r="M191" s="1"/>
  <c r="K191"/>
  <c r="L190"/>
  <c r="M190" s="1"/>
  <c r="K190"/>
  <c r="L189"/>
  <c r="M189" s="1"/>
  <c r="K189"/>
  <c r="L188"/>
  <c r="M188" s="1"/>
  <c r="K188"/>
  <c r="L187"/>
  <c r="M187" s="1"/>
  <c r="K187"/>
  <c r="L186"/>
  <c r="M186" s="1"/>
  <c r="K186"/>
  <c r="L185"/>
  <c r="M185" s="1"/>
  <c r="K185"/>
  <c r="L184"/>
  <c r="M184" s="1"/>
  <c r="K184"/>
  <c r="L183"/>
  <c r="M183" s="1"/>
  <c r="K183"/>
  <c r="L182"/>
  <c r="M182" s="1"/>
  <c r="K182"/>
  <c r="L181"/>
  <c r="M181" s="1"/>
  <c r="K181"/>
  <c r="L180"/>
  <c r="M180" s="1"/>
  <c r="K180"/>
  <c r="L179"/>
  <c r="M179" s="1"/>
  <c r="K179"/>
  <c r="L178"/>
  <c r="M178" s="1"/>
  <c r="K178"/>
  <c r="L177"/>
  <c r="M177" s="1"/>
  <c r="K177"/>
  <c r="L176"/>
  <c r="M176" s="1"/>
  <c r="K176"/>
  <c r="L175"/>
  <c r="M175" s="1"/>
  <c r="K175"/>
  <c r="L174"/>
  <c r="M174" s="1"/>
  <c r="K174"/>
  <c r="L173"/>
  <c r="M173" s="1"/>
  <c r="K173"/>
  <c r="L172"/>
  <c r="M172" s="1"/>
  <c r="K172"/>
  <c r="L171"/>
  <c r="M171" s="1"/>
  <c r="K171"/>
  <c r="L170"/>
  <c r="M170" s="1"/>
  <c r="K170"/>
  <c r="L169"/>
  <c r="M169" s="1"/>
  <c r="K169"/>
  <c r="L168"/>
  <c r="M168" s="1"/>
  <c r="K168"/>
  <c r="L167"/>
  <c r="M167" s="1"/>
  <c r="K167"/>
  <c r="L166"/>
  <c r="M166" s="1"/>
  <c r="K166"/>
  <c r="L165"/>
  <c r="M165" s="1"/>
  <c r="K165"/>
  <c r="L164"/>
  <c r="M164" s="1"/>
  <c r="K164"/>
  <c r="L163"/>
  <c r="M163" s="1"/>
  <c r="K163"/>
  <c r="L162"/>
  <c r="M162" s="1"/>
  <c r="K162"/>
  <c r="L161"/>
  <c r="M161" s="1"/>
  <c r="K161"/>
  <c r="L160"/>
  <c r="M160" s="1"/>
  <c r="K160"/>
  <c r="L159"/>
  <c r="M159" s="1"/>
  <c r="K159"/>
  <c r="L158"/>
  <c r="M158" s="1"/>
  <c r="K158"/>
  <c r="L157"/>
  <c r="M157" s="1"/>
  <c r="K157"/>
  <c r="L156"/>
  <c r="M156" s="1"/>
  <c r="K156"/>
  <c r="L155"/>
  <c r="M155" s="1"/>
  <c r="K155"/>
  <c r="L154"/>
  <c r="M154" s="1"/>
  <c r="K154"/>
  <c r="L153"/>
  <c r="M153" s="1"/>
  <c r="K153"/>
  <c r="L152"/>
  <c r="M152" s="1"/>
  <c r="K152"/>
  <c r="L151"/>
  <c r="M151" s="1"/>
  <c r="K151"/>
  <c r="L150"/>
  <c r="M150" s="1"/>
  <c r="K150"/>
  <c r="L149"/>
  <c r="M149" s="1"/>
  <c r="K149"/>
  <c r="L148"/>
  <c r="M148" s="1"/>
  <c r="K148"/>
  <c r="L147"/>
  <c r="M147" s="1"/>
  <c r="K147"/>
  <c r="L146"/>
  <c r="M146" s="1"/>
  <c r="K146"/>
  <c r="L145"/>
  <c r="M145" s="1"/>
  <c r="K145"/>
  <c r="L144"/>
  <c r="M144" s="1"/>
  <c r="K144"/>
  <c r="L143"/>
  <c r="M143" s="1"/>
  <c r="K143"/>
  <c r="L142"/>
  <c r="M142" s="1"/>
  <c r="K142"/>
  <c r="L141"/>
  <c r="M141" s="1"/>
  <c r="K141"/>
  <c r="L140"/>
  <c r="M140" s="1"/>
  <c r="K140"/>
  <c r="L139"/>
  <c r="M139" s="1"/>
  <c r="K139"/>
  <c r="L138"/>
  <c r="M138" s="1"/>
  <c r="K138"/>
  <c r="L137"/>
  <c r="M137" s="1"/>
  <c r="K137"/>
  <c r="L136"/>
  <c r="M136" s="1"/>
  <c r="K136"/>
  <c r="L135"/>
  <c r="M135" s="1"/>
  <c r="K135"/>
  <c r="L134"/>
  <c r="M134" s="1"/>
  <c r="K134"/>
  <c r="L133"/>
  <c r="M133" s="1"/>
  <c r="K133"/>
  <c r="L132"/>
  <c r="M132" s="1"/>
  <c r="K132"/>
  <c r="L131"/>
  <c r="M131" s="1"/>
  <c r="K131"/>
  <c r="L130"/>
  <c r="M130" s="1"/>
  <c r="K130"/>
  <c r="L129"/>
  <c r="M129" s="1"/>
  <c r="K129"/>
  <c r="L128"/>
  <c r="M128" s="1"/>
  <c r="K128"/>
  <c r="L127"/>
  <c r="M127" s="1"/>
  <c r="K127"/>
  <c r="L126"/>
  <c r="M126" s="1"/>
  <c r="K126"/>
  <c r="L125"/>
  <c r="M125" s="1"/>
  <c r="K125"/>
  <c r="L124"/>
  <c r="M124" s="1"/>
  <c r="K124"/>
  <c r="L123"/>
  <c r="M123" s="1"/>
  <c r="K123"/>
  <c r="L122"/>
  <c r="M122" s="1"/>
  <c r="K122"/>
  <c r="L121"/>
  <c r="M121" s="1"/>
  <c r="K121"/>
  <c r="L120"/>
  <c r="M120" s="1"/>
  <c r="K120"/>
  <c r="L119"/>
  <c r="M119" s="1"/>
  <c r="K119"/>
  <c r="L118"/>
  <c r="M118" s="1"/>
  <c r="K118"/>
  <c r="L117"/>
  <c r="M117" s="1"/>
  <c r="K117"/>
  <c r="L116"/>
  <c r="M116" s="1"/>
  <c r="K116"/>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K33"/>
  <c r="L32"/>
  <c r="M32" s="1"/>
  <c r="K32"/>
  <c r="L31"/>
  <c r="M31" s="1"/>
  <c r="K31"/>
  <c r="L30"/>
  <c r="M30" s="1"/>
  <c r="K30"/>
  <c r="L29"/>
  <c r="M29" s="1"/>
  <c r="K29"/>
  <c r="L28"/>
  <c r="M28" s="1"/>
  <c r="K28"/>
  <c r="L27"/>
  <c r="M27" s="1"/>
  <c r="K27"/>
  <c r="L26"/>
  <c r="M26" s="1"/>
  <c r="K26"/>
  <c r="L25"/>
  <c r="M25" s="1"/>
  <c r="K25"/>
  <c r="L24"/>
  <c r="M24" s="1"/>
  <c r="K24"/>
  <c r="L23"/>
  <c r="M23" s="1"/>
  <c r="L22"/>
  <c r="K22"/>
  <c r="L2500" i="1"/>
  <c r="M2500" s="1"/>
  <c r="K2500"/>
  <c r="L1998"/>
  <c r="M1998" s="1"/>
  <c r="K1998"/>
  <c r="L1997"/>
  <c r="M1997" s="1"/>
  <c r="K1997"/>
  <c r="L1996"/>
  <c r="M1996" s="1"/>
  <c r="K1996"/>
  <c r="L1995"/>
  <c r="M1995" s="1"/>
  <c r="K1995"/>
  <c r="L1994"/>
  <c r="M1994" s="1"/>
  <c r="K1994"/>
  <c r="L1993"/>
  <c r="M1993" s="1"/>
  <c r="K1993"/>
  <c r="L1992"/>
  <c r="M1992" s="1"/>
  <c r="K1992"/>
  <c r="L1991"/>
  <c r="M1991" s="1"/>
  <c r="K1991"/>
  <c r="L1990"/>
  <c r="M1990" s="1"/>
  <c r="K1990"/>
  <c r="L1989"/>
  <c r="M1989" s="1"/>
  <c r="K1989"/>
  <c r="L1988"/>
  <c r="M1988" s="1"/>
  <c r="K1988"/>
  <c r="L1987"/>
  <c r="M1987" s="1"/>
  <c r="K1987"/>
  <c r="L1986"/>
  <c r="M1986" s="1"/>
  <c r="K1986"/>
  <c r="L1985"/>
  <c r="M1985" s="1"/>
  <c r="K1985"/>
  <c r="L1984"/>
  <c r="M1984" s="1"/>
  <c r="K1984"/>
  <c r="L1983"/>
  <c r="M1983" s="1"/>
  <c r="K1983"/>
  <c r="L1982"/>
  <c r="M1982" s="1"/>
  <c r="K1982"/>
  <c r="L1981"/>
  <c r="M1981" s="1"/>
  <c r="K1981"/>
  <c r="L1980"/>
  <c r="M1980" s="1"/>
  <c r="K1980"/>
  <c r="L1979"/>
  <c r="M1979" s="1"/>
  <c r="K1979"/>
  <c r="L1978"/>
  <c r="M1978" s="1"/>
  <c r="K1978"/>
  <c r="L1977"/>
  <c r="M1977" s="1"/>
  <c r="K1977"/>
  <c r="L1976"/>
  <c r="M1976" s="1"/>
  <c r="K1976"/>
  <c r="L1975"/>
  <c r="M1975" s="1"/>
  <c r="K1975"/>
  <c r="L1974"/>
  <c r="M1974" s="1"/>
  <c r="K1974"/>
  <c r="L1973"/>
  <c r="M1973" s="1"/>
  <c r="K1973"/>
  <c r="L1972"/>
  <c r="M1972" s="1"/>
  <c r="K1972"/>
  <c r="L1971"/>
  <c r="M1971" s="1"/>
  <c r="K1971"/>
  <c r="L1970"/>
  <c r="M1970" s="1"/>
  <c r="K1970"/>
  <c r="L1969"/>
  <c r="M1969" s="1"/>
  <c r="K1969"/>
  <c r="L1968"/>
  <c r="M1968" s="1"/>
  <c r="K1968"/>
  <c r="L1967"/>
  <c r="M1967" s="1"/>
  <c r="K1967"/>
  <c r="L1966"/>
  <c r="M1966" s="1"/>
  <c r="K1966"/>
  <c r="L1965"/>
  <c r="M1965" s="1"/>
  <c r="K1965"/>
  <c r="L1964"/>
  <c r="M1964" s="1"/>
  <c r="K1964"/>
  <c r="L1963"/>
  <c r="M1963" s="1"/>
  <c r="K1963"/>
  <c r="L1962"/>
  <c r="M1962" s="1"/>
  <c r="K1962"/>
  <c r="L1961"/>
  <c r="M1961" s="1"/>
  <c r="K1961"/>
  <c r="L1960"/>
  <c r="M1960" s="1"/>
  <c r="K1960"/>
  <c r="L1959"/>
  <c r="M1959" s="1"/>
  <c r="K1959"/>
  <c r="L1958"/>
  <c r="M1958" s="1"/>
  <c r="K1958"/>
  <c r="L1957"/>
  <c r="M1957" s="1"/>
  <c r="K1957"/>
  <c r="L1956"/>
  <c r="M1956" s="1"/>
  <c r="K1956"/>
  <c r="L1955"/>
  <c r="M1955" s="1"/>
  <c r="K1955"/>
  <c r="L1954"/>
  <c r="M1954" s="1"/>
  <c r="K1954"/>
  <c r="L1953"/>
  <c r="M1953" s="1"/>
  <c r="K1953"/>
  <c r="L1952"/>
  <c r="M1952" s="1"/>
  <c r="K1952"/>
  <c r="L1951"/>
  <c r="M1951" s="1"/>
  <c r="K1951"/>
  <c r="L1950"/>
  <c r="M1950" s="1"/>
  <c r="K1950"/>
  <c r="L1949"/>
  <c r="M1949" s="1"/>
  <c r="K1949"/>
  <c r="L1948"/>
  <c r="M1948" s="1"/>
  <c r="K1948"/>
  <c r="L1947"/>
  <c r="M1947" s="1"/>
  <c r="K1947"/>
  <c r="L1946"/>
  <c r="M1946" s="1"/>
  <c r="K1946"/>
  <c r="L1945"/>
  <c r="M1945" s="1"/>
  <c r="K1945"/>
  <c r="L1944"/>
  <c r="M1944" s="1"/>
  <c r="K1944"/>
  <c r="L1943"/>
  <c r="M1943" s="1"/>
  <c r="K1943"/>
  <c r="L1942"/>
  <c r="M1942" s="1"/>
  <c r="K1942"/>
  <c r="L1941"/>
  <c r="M1941" s="1"/>
  <c r="K1941"/>
  <c r="L1940"/>
  <c r="M1940" s="1"/>
  <c r="K1940"/>
  <c r="L1939"/>
  <c r="M1939" s="1"/>
  <c r="K1939"/>
  <c r="L1938"/>
  <c r="M1938" s="1"/>
  <c r="K1938"/>
  <c r="L1937"/>
  <c r="M1937" s="1"/>
  <c r="K1937"/>
  <c r="L1936"/>
  <c r="M1936" s="1"/>
  <c r="K1936"/>
  <c r="L1935"/>
  <c r="M1935" s="1"/>
  <c r="K1935"/>
  <c r="L1934"/>
  <c r="M1934" s="1"/>
  <c r="K1934"/>
  <c r="L1933"/>
  <c r="M1933" s="1"/>
  <c r="K1933"/>
  <c r="L1932"/>
  <c r="M1932" s="1"/>
  <c r="K1932"/>
  <c r="L1931"/>
  <c r="M1931" s="1"/>
  <c r="K1931"/>
  <c r="L1930"/>
  <c r="M1930" s="1"/>
  <c r="K1930"/>
  <c r="L1929"/>
  <c r="M1929" s="1"/>
  <c r="K1929"/>
  <c r="L1928"/>
  <c r="M1928" s="1"/>
  <c r="K1928"/>
  <c r="L1927"/>
  <c r="M1927" s="1"/>
  <c r="K1927"/>
  <c r="L1926"/>
  <c r="M1926" s="1"/>
  <c r="K1926"/>
  <c r="L1925"/>
  <c r="M1925" s="1"/>
  <c r="K1925"/>
  <c r="L1924"/>
  <c r="M1924" s="1"/>
  <c r="K1924"/>
  <c r="L1923"/>
  <c r="M1923" s="1"/>
  <c r="K1923"/>
  <c r="L1922"/>
  <c r="M1922" s="1"/>
  <c r="K1922"/>
  <c r="L1921"/>
  <c r="M1921" s="1"/>
  <c r="K1921"/>
  <c r="L1920"/>
  <c r="M1920" s="1"/>
  <c r="K1920"/>
  <c r="L1919"/>
  <c r="M1919" s="1"/>
  <c r="K1919"/>
  <c r="L1918"/>
  <c r="M1918" s="1"/>
  <c r="K1918"/>
  <c r="L1917"/>
  <c r="M1917" s="1"/>
  <c r="K1917"/>
  <c r="L1916"/>
  <c r="M1916" s="1"/>
  <c r="K1916"/>
  <c r="L1915"/>
  <c r="M1915" s="1"/>
  <c r="K1915"/>
  <c r="L1914"/>
  <c r="M1914" s="1"/>
  <c r="K1914"/>
  <c r="L1913"/>
  <c r="M1913" s="1"/>
  <c r="K1913"/>
  <c r="L1912"/>
  <c r="M1912" s="1"/>
  <c r="K1912"/>
  <c r="L1911"/>
  <c r="M1911" s="1"/>
  <c r="K1911"/>
  <c r="L1910"/>
  <c r="M1910" s="1"/>
  <c r="K1910"/>
  <c r="L1909"/>
  <c r="M1909" s="1"/>
  <c r="K1909"/>
  <c r="L1908"/>
  <c r="M1908" s="1"/>
  <c r="K1908"/>
  <c r="L1907"/>
  <c r="M1907" s="1"/>
  <c r="K1907"/>
  <c r="L1906"/>
  <c r="M1906" s="1"/>
  <c r="K1906"/>
  <c r="L1905"/>
  <c r="M1905" s="1"/>
  <c r="K1905"/>
  <c r="L1904"/>
  <c r="M1904" s="1"/>
  <c r="K1904"/>
  <c r="L1903"/>
  <c r="M1903" s="1"/>
  <c r="K1903"/>
  <c r="L1902"/>
  <c r="M1902" s="1"/>
  <c r="K1902"/>
  <c r="L1901"/>
  <c r="M1901" s="1"/>
  <c r="K1901"/>
  <c r="L1900"/>
  <c r="M1900" s="1"/>
  <c r="K1900"/>
  <c r="L1899"/>
  <c r="M1899" s="1"/>
  <c r="K1899"/>
  <c r="L1898"/>
  <c r="M1898" s="1"/>
  <c r="K1898"/>
  <c r="L1897"/>
  <c r="M1897" s="1"/>
  <c r="K1897"/>
  <c r="L1896"/>
  <c r="M1896" s="1"/>
  <c r="K1896"/>
  <c r="L1895"/>
  <c r="M1895" s="1"/>
  <c r="K1895"/>
  <c r="L1894"/>
  <c r="M1894" s="1"/>
  <c r="K1894"/>
  <c r="L1893"/>
  <c r="M1893" s="1"/>
  <c r="K1893"/>
  <c r="L1892"/>
  <c r="M1892" s="1"/>
  <c r="K1892"/>
  <c r="L1891"/>
  <c r="M1891" s="1"/>
  <c r="K1891"/>
  <c r="L1890"/>
  <c r="M1890" s="1"/>
  <c r="K1890"/>
  <c r="L1889"/>
  <c r="M1889" s="1"/>
  <c r="K1889"/>
  <c r="L1888"/>
  <c r="M1888" s="1"/>
  <c r="K1888"/>
  <c r="L1887"/>
  <c r="M1887" s="1"/>
  <c r="K1887"/>
  <c r="L1886"/>
  <c r="M1886" s="1"/>
  <c r="K1886"/>
  <c r="L1885"/>
  <c r="M1885" s="1"/>
  <c r="K1885"/>
  <c r="L1884"/>
  <c r="M1884" s="1"/>
  <c r="K1884"/>
  <c r="L1883"/>
  <c r="M1883" s="1"/>
  <c r="K1883"/>
  <c r="L1882"/>
  <c r="M1882" s="1"/>
  <c r="K1882"/>
  <c r="L1881"/>
  <c r="M1881" s="1"/>
  <c r="K1881"/>
  <c r="L1880"/>
  <c r="M1880" s="1"/>
  <c r="K1880"/>
  <c r="L1879"/>
  <c r="M1879" s="1"/>
  <c r="K1879"/>
  <c r="L1878"/>
  <c r="M1878" s="1"/>
  <c r="K1878"/>
  <c r="L1877"/>
  <c r="M1877" s="1"/>
  <c r="K1877"/>
  <c r="L1876"/>
  <c r="M1876" s="1"/>
  <c r="K1876"/>
  <c r="L1875"/>
  <c r="M1875" s="1"/>
  <c r="K1875"/>
  <c r="L1874"/>
  <c r="M1874" s="1"/>
  <c r="K1874"/>
  <c r="L1873"/>
  <c r="M1873" s="1"/>
  <c r="K1873"/>
  <c r="L1872"/>
  <c r="M1872" s="1"/>
  <c r="K1872"/>
  <c r="L1871"/>
  <c r="M1871" s="1"/>
  <c r="K1871"/>
  <c r="L1870"/>
  <c r="M1870" s="1"/>
  <c r="K1870"/>
  <c r="L1869"/>
  <c r="M1869" s="1"/>
  <c r="K1869"/>
  <c r="L1868"/>
  <c r="M1868" s="1"/>
  <c r="K1868"/>
  <c r="L1867"/>
  <c r="M1867" s="1"/>
  <c r="K1867"/>
  <c r="L1866"/>
  <c r="M1866" s="1"/>
  <c r="K1866"/>
  <c r="L1865"/>
  <c r="M1865" s="1"/>
  <c r="K1865"/>
  <c r="L1864"/>
  <c r="M1864" s="1"/>
  <c r="K1864"/>
  <c r="L1863"/>
  <c r="M1863" s="1"/>
  <c r="K1863"/>
  <c r="L1862"/>
  <c r="M1862" s="1"/>
  <c r="K1862"/>
  <c r="L1861"/>
  <c r="M1861" s="1"/>
  <c r="K1861"/>
  <c r="L1860"/>
  <c r="M1860" s="1"/>
  <c r="K1860"/>
  <c r="L1859"/>
  <c r="M1859" s="1"/>
  <c r="K1859"/>
  <c r="L1858"/>
  <c r="M1858" s="1"/>
  <c r="K1858"/>
  <c r="L1857"/>
  <c r="M1857" s="1"/>
  <c r="K1857"/>
  <c r="L1856"/>
  <c r="M1856" s="1"/>
  <c r="K1856"/>
  <c r="L1855"/>
  <c r="M1855" s="1"/>
  <c r="K1855"/>
  <c r="L1854"/>
  <c r="M1854" s="1"/>
  <c r="K1854"/>
  <c r="L1853"/>
  <c r="M1853" s="1"/>
  <c r="K1853"/>
  <c r="L1852"/>
  <c r="M1852" s="1"/>
  <c r="K1852"/>
  <c r="L1851"/>
  <c r="M1851" s="1"/>
  <c r="K1851"/>
  <c r="L1850"/>
  <c r="M1850" s="1"/>
  <c r="K1850"/>
  <c r="L1849"/>
  <c r="M1849" s="1"/>
  <c r="K1849"/>
  <c r="L1848"/>
  <c r="M1848" s="1"/>
  <c r="K1848"/>
  <c r="L1847"/>
  <c r="M1847" s="1"/>
  <c r="K1847"/>
  <c r="L1846"/>
  <c r="M1846" s="1"/>
  <c r="K1846"/>
  <c r="L1845"/>
  <c r="M1845" s="1"/>
  <c r="K1845"/>
  <c r="L1844"/>
  <c r="M1844" s="1"/>
  <c r="K1844"/>
  <c r="L1843"/>
  <c r="M1843" s="1"/>
  <c r="K1843"/>
  <c r="L1842"/>
  <c r="M1842" s="1"/>
  <c r="K1842"/>
  <c r="L1841"/>
  <c r="M1841" s="1"/>
  <c r="K1841"/>
  <c r="L1840"/>
  <c r="M1840" s="1"/>
  <c r="K1840"/>
  <c r="L1839"/>
  <c r="M1839" s="1"/>
  <c r="K1839"/>
  <c r="L1838"/>
  <c r="M1838" s="1"/>
  <c r="K1838"/>
  <c r="L1837"/>
  <c r="M1837" s="1"/>
  <c r="K1837"/>
  <c r="L1836"/>
  <c r="M1836" s="1"/>
  <c r="K1836"/>
  <c r="L1835"/>
  <c r="M1835" s="1"/>
  <c r="K1835"/>
  <c r="L1834"/>
  <c r="M1834" s="1"/>
  <c r="K1834"/>
  <c r="L1833"/>
  <c r="M1833" s="1"/>
  <c r="K1833"/>
  <c r="L1832"/>
  <c r="M1832" s="1"/>
  <c r="K1832"/>
  <c r="L1831"/>
  <c r="M1831" s="1"/>
  <c r="K1831"/>
  <c r="L1830"/>
  <c r="M1830" s="1"/>
  <c r="K1830"/>
  <c r="L1829"/>
  <c r="M1829" s="1"/>
  <c r="K1829"/>
  <c r="L1828"/>
  <c r="M1828" s="1"/>
  <c r="K1828"/>
  <c r="L1827"/>
  <c r="M1827" s="1"/>
  <c r="K1827"/>
  <c r="L1826"/>
  <c r="M1826" s="1"/>
  <c r="K1826"/>
  <c r="L1825"/>
  <c r="M1825" s="1"/>
  <c r="K1825"/>
  <c r="L1824"/>
  <c r="M1824" s="1"/>
  <c r="K1824"/>
  <c r="L1823"/>
  <c r="M1823" s="1"/>
  <c r="K1823"/>
  <c r="L1822"/>
  <c r="M1822" s="1"/>
  <c r="K1822"/>
  <c r="L1821"/>
  <c r="M1821" s="1"/>
  <c r="K1821"/>
  <c r="L1820"/>
  <c r="M1820" s="1"/>
  <c r="K1820"/>
  <c r="L1819"/>
  <c r="M1819" s="1"/>
  <c r="K1819"/>
  <c r="L1818"/>
  <c r="M1818" s="1"/>
  <c r="K1818"/>
  <c r="L1817"/>
  <c r="M1817" s="1"/>
  <c r="K1817"/>
  <c r="L1816"/>
  <c r="M1816" s="1"/>
  <c r="K1816"/>
  <c r="L1815"/>
  <c r="M1815" s="1"/>
  <c r="K1815"/>
  <c r="L1814"/>
  <c r="M1814" s="1"/>
  <c r="K1814"/>
  <c r="L1813"/>
  <c r="M1813" s="1"/>
  <c r="K1813"/>
  <c r="L1812"/>
  <c r="M1812" s="1"/>
  <c r="K1812"/>
  <c r="L1811"/>
  <c r="M1811" s="1"/>
  <c r="K1811"/>
  <c r="L1810"/>
  <c r="M1810" s="1"/>
  <c r="K1810"/>
  <c r="L1809"/>
  <c r="M1809" s="1"/>
  <c r="K1809"/>
  <c r="L1808"/>
  <c r="M1808" s="1"/>
  <c r="K1808"/>
  <c r="L1807"/>
  <c r="M1807" s="1"/>
  <c r="K1807"/>
  <c r="L1806"/>
  <c r="M1806" s="1"/>
  <c r="K1806"/>
  <c r="L1805"/>
  <c r="M1805" s="1"/>
  <c r="K1805"/>
  <c r="L1804"/>
  <c r="M1804" s="1"/>
  <c r="K1804"/>
  <c r="L1803"/>
  <c r="M1803" s="1"/>
  <c r="K1803"/>
  <c r="L1802"/>
  <c r="M1802" s="1"/>
  <c r="K1802"/>
  <c r="L1801"/>
  <c r="M1801" s="1"/>
  <c r="K1801"/>
  <c r="L1800"/>
  <c r="M1800" s="1"/>
  <c r="K1800"/>
  <c r="L1799"/>
  <c r="M1799" s="1"/>
  <c r="K1799"/>
  <c r="L1798"/>
  <c r="M1798" s="1"/>
  <c r="K1798"/>
  <c r="L1797"/>
  <c r="M1797" s="1"/>
  <c r="K1797"/>
  <c r="L1796"/>
  <c r="M1796" s="1"/>
  <c r="K1796"/>
  <c r="L1795"/>
  <c r="M1795" s="1"/>
  <c r="K1795"/>
  <c r="L1794"/>
  <c r="M1794" s="1"/>
  <c r="K1794"/>
  <c r="L1793"/>
  <c r="M1793" s="1"/>
  <c r="K1793"/>
  <c r="L1792"/>
  <c r="M1792" s="1"/>
  <c r="K1792"/>
  <c r="L1791"/>
  <c r="M1791" s="1"/>
  <c r="K1791"/>
  <c r="L1790"/>
  <c r="M1790" s="1"/>
  <c r="K1790"/>
  <c r="L1789"/>
  <c r="M1789" s="1"/>
  <c r="K1789"/>
  <c r="L1788"/>
  <c r="M1788" s="1"/>
  <c r="K1788"/>
  <c r="L1787"/>
  <c r="M1787" s="1"/>
  <c r="K1787"/>
  <c r="L1786"/>
  <c r="M1786" s="1"/>
  <c r="K1786"/>
  <c r="L1785"/>
  <c r="M1785" s="1"/>
  <c r="K1785"/>
  <c r="L1784"/>
  <c r="M1784" s="1"/>
  <c r="K1784"/>
  <c r="L1783"/>
  <c r="M1783" s="1"/>
  <c r="K1783"/>
  <c r="L1782"/>
  <c r="M1782" s="1"/>
  <c r="K1782"/>
  <c r="L1781"/>
  <c r="M1781" s="1"/>
  <c r="K1781"/>
  <c r="L1780"/>
  <c r="M1780" s="1"/>
  <c r="K1780"/>
  <c r="L1779"/>
  <c r="M1779" s="1"/>
  <c r="K1779"/>
  <c r="L1778"/>
  <c r="M1778" s="1"/>
  <c r="K1778"/>
  <c r="L1777"/>
  <c r="M1777" s="1"/>
  <c r="K1777"/>
  <c r="L1776"/>
  <c r="M1776" s="1"/>
  <c r="K1776"/>
  <c r="L1775"/>
  <c r="M1775" s="1"/>
  <c r="K1775"/>
  <c r="L1774"/>
  <c r="M1774" s="1"/>
  <c r="K1774"/>
  <c r="L1773"/>
  <c r="M1773" s="1"/>
  <c r="K1773"/>
  <c r="L1772"/>
  <c r="M1772" s="1"/>
  <c r="K1772"/>
  <c r="L1771"/>
  <c r="M1771" s="1"/>
  <c r="K1771"/>
  <c r="L1770"/>
  <c r="M1770" s="1"/>
  <c r="K1770"/>
  <c r="L1769"/>
  <c r="M1769" s="1"/>
  <c r="K1769"/>
  <c r="L1768"/>
  <c r="M1768" s="1"/>
  <c r="K1768"/>
  <c r="L1767"/>
  <c r="M1767" s="1"/>
  <c r="K1767"/>
  <c r="L1766"/>
  <c r="M1766" s="1"/>
  <c r="K1766"/>
  <c r="L1765"/>
  <c r="M1765" s="1"/>
  <c r="K1765"/>
  <c r="L1764"/>
  <c r="M1764" s="1"/>
  <c r="K1764"/>
  <c r="L1763"/>
  <c r="M1763" s="1"/>
  <c r="K1763"/>
  <c r="L1762"/>
  <c r="M1762" s="1"/>
  <c r="K1762"/>
  <c r="L1761"/>
  <c r="M1761" s="1"/>
  <c r="K1761"/>
  <c r="L1760"/>
  <c r="M1760" s="1"/>
  <c r="K1760"/>
  <c r="L1759"/>
  <c r="M1759" s="1"/>
  <c r="K1759"/>
  <c r="L1758"/>
  <c r="M1758" s="1"/>
  <c r="K1758"/>
  <c r="L1757"/>
  <c r="M1757" s="1"/>
  <c r="K1757"/>
  <c r="L1756"/>
  <c r="M1756" s="1"/>
  <c r="K1756"/>
  <c r="L1755"/>
  <c r="M1755" s="1"/>
  <c r="K1755"/>
  <c r="L1754"/>
  <c r="M1754" s="1"/>
  <c r="K1754"/>
  <c r="L1753"/>
  <c r="M1753" s="1"/>
  <c r="K1753"/>
  <c r="L1752"/>
  <c r="M1752" s="1"/>
  <c r="K1752"/>
  <c r="L1751"/>
  <c r="M1751" s="1"/>
  <c r="K1751"/>
  <c r="L1750"/>
  <c r="M1750" s="1"/>
  <c r="K1750"/>
  <c r="L1749"/>
  <c r="M1749" s="1"/>
  <c r="K1749"/>
  <c r="L1748"/>
  <c r="M1748" s="1"/>
  <c r="K1748"/>
  <c r="L1747"/>
  <c r="M1747" s="1"/>
  <c r="K1747"/>
  <c r="L1746"/>
  <c r="M1746" s="1"/>
  <c r="K1746"/>
  <c r="L1745"/>
  <c r="M1745" s="1"/>
  <c r="K1745"/>
  <c r="L1744"/>
  <c r="M1744" s="1"/>
  <c r="K1744"/>
  <c r="L1743"/>
  <c r="M1743" s="1"/>
  <c r="K1743"/>
  <c r="L1742"/>
  <c r="M1742" s="1"/>
  <c r="K1742"/>
  <c r="L1741"/>
  <c r="M1741" s="1"/>
  <c r="K1741"/>
  <c r="L1740"/>
  <c r="M1740" s="1"/>
  <c r="K1740"/>
  <c r="L1739"/>
  <c r="M1739" s="1"/>
  <c r="K1739"/>
  <c r="L1738"/>
  <c r="M1738" s="1"/>
  <c r="K1738"/>
  <c r="L1737"/>
  <c r="M1737" s="1"/>
  <c r="K1737"/>
  <c r="L1736"/>
  <c r="M1736" s="1"/>
  <c r="K1736"/>
  <c r="L1735"/>
  <c r="M1735" s="1"/>
  <c r="K1735"/>
  <c r="L1734"/>
  <c r="M1734" s="1"/>
  <c r="K1734"/>
  <c r="L1733"/>
  <c r="M1733" s="1"/>
  <c r="K1733"/>
  <c r="L1732"/>
  <c r="M1732" s="1"/>
  <c r="K1732"/>
  <c r="L1731"/>
  <c r="M1731" s="1"/>
  <c r="K1731"/>
  <c r="L1730"/>
  <c r="M1730" s="1"/>
  <c r="K1730"/>
  <c r="L1729"/>
  <c r="M1729" s="1"/>
  <c r="K1729"/>
  <c r="L1728"/>
  <c r="M1728" s="1"/>
  <c r="K1728"/>
  <c r="L1727"/>
  <c r="M1727" s="1"/>
  <c r="K1727"/>
  <c r="L1726"/>
  <c r="M1726" s="1"/>
  <c r="K1726"/>
  <c r="L1725"/>
  <c r="M1725" s="1"/>
  <c r="K1725"/>
  <c r="L1724"/>
  <c r="M1724" s="1"/>
  <c r="K1724"/>
  <c r="L1723"/>
  <c r="M1723" s="1"/>
  <c r="K1723"/>
  <c r="L1722"/>
  <c r="M1722" s="1"/>
  <c r="K1722"/>
  <c r="L1721"/>
  <c r="M1721" s="1"/>
  <c r="K1721"/>
  <c r="L1720"/>
  <c r="M1720" s="1"/>
  <c r="K1720"/>
  <c r="L1719"/>
  <c r="M1719" s="1"/>
  <c r="K1719"/>
  <c r="L1718"/>
  <c r="M1718" s="1"/>
  <c r="K1718"/>
  <c r="L1717"/>
  <c r="M1717" s="1"/>
  <c r="K1717"/>
  <c r="L1716"/>
  <c r="M1716" s="1"/>
  <c r="K1716"/>
  <c r="L1715"/>
  <c r="M1715" s="1"/>
  <c r="K1715"/>
  <c r="L1714"/>
  <c r="M1714" s="1"/>
  <c r="K1714"/>
  <c r="L1713"/>
  <c r="M1713" s="1"/>
  <c r="K1713"/>
  <c r="L1712"/>
  <c r="M1712" s="1"/>
  <c r="K1712"/>
  <c r="L1711"/>
  <c r="M1711" s="1"/>
  <c r="K1711"/>
  <c r="L1710"/>
  <c r="M1710" s="1"/>
  <c r="K1710"/>
  <c r="L1709"/>
  <c r="M1709" s="1"/>
  <c r="K1709"/>
  <c r="L1708"/>
  <c r="M1708" s="1"/>
  <c r="K1708"/>
  <c r="L1707"/>
  <c r="M1707" s="1"/>
  <c r="K1707"/>
  <c r="L1706"/>
  <c r="M1706" s="1"/>
  <c r="K1706"/>
  <c r="L1705"/>
  <c r="M1705" s="1"/>
  <c r="K1705"/>
  <c r="L1704"/>
  <c r="M1704" s="1"/>
  <c r="K1704"/>
  <c r="L1703"/>
  <c r="M1703" s="1"/>
  <c r="K1703"/>
  <c r="L1702"/>
  <c r="M1702" s="1"/>
  <c r="K1702"/>
  <c r="L1701"/>
  <c r="M1701" s="1"/>
  <c r="K1701"/>
  <c r="L1700"/>
  <c r="M1700" s="1"/>
  <c r="K1700"/>
  <c r="L1699"/>
  <c r="M1699" s="1"/>
  <c r="K1699"/>
  <c r="L1698"/>
  <c r="M1698" s="1"/>
  <c r="K1698"/>
  <c r="L1697"/>
  <c r="M1697" s="1"/>
  <c r="K1697"/>
  <c r="L1696"/>
  <c r="M1696" s="1"/>
  <c r="K1696"/>
  <c r="L1695"/>
  <c r="M1695" s="1"/>
  <c r="K1695"/>
  <c r="L1694"/>
  <c r="M1694" s="1"/>
  <c r="K1694"/>
  <c r="L1693"/>
  <c r="M1693" s="1"/>
  <c r="K1693"/>
  <c r="L1692"/>
  <c r="M1692" s="1"/>
  <c r="K1692"/>
  <c r="L1691"/>
  <c r="M1691" s="1"/>
  <c r="K1691"/>
  <c r="L1690"/>
  <c r="M1690" s="1"/>
  <c r="K1690"/>
  <c r="L1689"/>
  <c r="M1689" s="1"/>
  <c r="K1689"/>
  <c r="L1688"/>
  <c r="M1688" s="1"/>
  <c r="K1688"/>
  <c r="L1687"/>
  <c r="M1687" s="1"/>
  <c r="K1687"/>
  <c r="L1686"/>
  <c r="M1686" s="1"/>
  <c r="K1686"/>
  <c r="L1685"/>
  <c r="M1685" s="1"/>
  <c r="K1685"/>
  <c r="L1684"/>
  <c r="M1684" s="1"/>
  <c r="K1684"/>
  <c r="L1683"/>
  <c r="M1683" s="1"/>
  <c r="K1683"/>
  <c r="L1682"/>
  <c r="M1682" s="1"/>
  <c r="K1682"/>
  <c r="L1681"/>
  <c r="M1681" s="1"/>
  <c r="K1681"/>
  <c r="L1680"/>
  <c r="M1680" s="1"/>
  <c r="K1680"/>
  <c r="L1679"/>
  <c r="M1679" s="1"/>
  <c r="K1679"/>
  <c r="L1678"/>
  <c r="M1678" s="1"/>
  <c r="K1678"/>
  <c r="L1677"/>
  <c r="M1677" s="1"/>
  <c r="K1677"/>
  <c r="L1676"/>
  <c r="M1676" s="1"/>
  <c r="K1676"/>
  <c r="L1675"/>
  <c r="M1675" s="1"/>
  <c r="K1675"/>
  <c r="L1674"/>
  <c r="M1674" s="1"/>
  <c r="K1674"/>
  <c r="L1673"/>
  <c r="M1673" s="1"/>
  <c r="K1673"/>
  <c r="L1672"/>
  <c r="M1672" s="1"/>
  <c r="K1672"/>
  <c r="L1671"/>
  <c r="M1671" s="1"/>
  <c r="K1671"/>
  <c r="L1670"/>
  <c r="M1670" s="1"/>
  <c r="K1670"/>
  <c r="L1669"/>
  <c r="M1669" s="1"/>
  <c r="K1669"/>
  <c r="L1668"/>
  <c r="M1668" s="1"/>
  <c r="K1668"/>
  <c r="L1667"/>
  <c r="M1667" s="1"/>
  <c r="K1667"/>
  <c r="L1666"/>
  <c r="M1666" s="1"/>
  <c r="K1666"/>
  <c r="L1665"/>
  <c r="M1665" s="1"/>
  <c r="K1665"/>
  <c r="L1664"/>
  <c r="M1664" s="1"/>
  <c r="K1664"/>
  <c r="L1663"/>
  <c r="M1663" s="1"/>
  <c r="K1663"/>
  <c r="L1662"/>
  <c r="M1662" s="1"/>
  <c r="K1662"/>
  <c r="L1661"/>
  <c r="M1661" s="1"/>
  <c r="K1661"/>
  <c r="L1660"/>
  <c r="M1660" s="1"/>
  <c r="K1660"/>
  <c r="L1659"/>
  <c r="M1659" s="1"/>
  <c r="K1659"/>
  <c r="L1658"/>
  <c r="M1658" s="1"/>
  <c r="K1658"/>
  <c r="L1657"/>
  <c r="M1657" s="1"/>
  <c r="K1657"/>
  <c r="L1656"/>
  <c r="M1656" s="1"/>
  <c r="K1656"/>
  <c r="L1655"/>
  <c r="M1655" s="1"/>
  <c r="K1655"/>
  <c r="L1654"/>
  <c r="M1654" s="1"/>
  <c r="K1654"/>
  <c r="L1653"/>
  <c r="M1653" s="1"/>
  <c r="K1653"/>
  <c r="L1652"/>
  <c r="M1652" s="1"/>
  <c r="K1652"/>
  <c r="L1651"/>
  <c r="M1651" s="1"/>
  <c r="K1651"/>
  <c r="L1650"/>
  <c r="M1650" s="1"/>
  <c r="K1650"/>
  <c r="L1649"/>
  <c r="M1649" s="1"/>
  <c r="K1649"/>
  <c r="L1648"/>
  <c r="M1648" s="1"/>
  <c r="K1648"/>
  <c r="L1647"/>
  <c r="M1647" s="1"/>
  <c r="K1647"/>
  <c r="L1646"/>
  <c r="M1646" s="1"/>
  <c r="K1646"/>
  <c r="L1645"/>
  <c r="M1645" s="1"/>
  <c r="K1645"/>
  <c r="L1644"/>
  <c r="M1644" s="1"/>
  <c r="K1644"/>
  <c r="L1643"/>
  <c r="M1643" s="1"/>
  <c r="K1643"/>
  <c r="L1642"/>
  <c r="M1642" s="1"/>
  <c r="K1642"/>
  <c r="L1641"/>
  <c r="M1641" s="1"/>
  <c r="K1641"/>
  <c r="L1640"/>
  <c r="M1640" s="1"/>
  <c r="K1640"/>
  <c r="L1639"/>
  <c r="M1639" s="1"/>
  <c r="K1639"/>
  <c r="L1638"/>
  <c r="M1638" s="1"/>
  <c r="K1638"/>
  <c r="L1637"/>
  <c r="M1637" s="1"/>
  <c r="K1637"/>
  <c r="L1636"/>
  <c r="M1636" s="1"/>
  <c r="K1636"/>
  <c r="L1635"/>
  <c r="M1635" s="1"/>
  <c r="K1635"/>
  <c r="L1634"/>
  <c r="M1634" s="1"/>
  <c r="K1634"/>
  <c r="L1633"/>
  <c r="M1633" s="1"/>
  <c r="K1633"/>
  <c r="L1632"/>
  <c r="M1632" s="1"/>
  <c r="K1632"/>
  <c r="L1631"/>
  <c r="M1631" s="1"/>
  <c r="K1631"/>
  <c r="L1630"/>
  <c r="M1630" s="1"/>
  <c r="K1630"/>
  <c r="L1629"/>
  <c r="M1629" s="1"/>
  <c r="K1629"/>
  <c r="L1628"/>
  <c r="M1628" s="1"/>
  <c r="K1628"/>
  <c r="L1627"/>
  <c r="M1627" s="1"/>
  <c r="K1627"/>
  <c r="L1626"/>
  <c r="M1626" s="1"/>
  <c r="K1626"/>
  <c r="L1625"/>
  <c r="M1625" s="1"/>
  <c r="K1625"/>
  <c r="L1624"/>
  <c r="M1624" s="1"/>
  <c r="K1624"/>
  <c r="L1623"/>
  <c r="M1623" s="1"/>
  <c r="K1623"/>
  <c r="L1622"/>
  <c r="M1622" s="1"/>
  <c r="K1622"/>
  <c r="L1621"/>
  <c r="M1621" s="1"/>
  <c r="K1621"/>
  <c r="L1620"/>
  <c r="M1620" s="1"/>
  <c r="K1620"/>
  <c r="L1619"/>
  <c r="M1619" s="1"/>
  <c r="K1619"/>
  <c r="L1618"/>
  <c r="M1618" s="1"/>
  <c r="K1618"/>
  <c r="L1617"/>
  <c r="M1617" s="1"/>
  <c r="K1617"/>
  <c r="L1616"/>
  <c r="M1616" s="1"/>
  <c r="K1616"/>
  <c r="L1615"/>
  <c r="M1615" s="1"/>
  <c r="K1615"/>
  <c r="L1614"/>
  <c r="M1614" s="1"/>
  <c r="K1614"/>
  <c r="L1613"/>
  <c r="M1613" s="1"/>
  <c r="K1613"/>
  <c r="L1612"/>
  <c r="M1612" s="1"/>
  <c r="K1612"/>
  <c r="L1611"/>
  <c r="M1611" s="1"/>
  <c r="K1611"/>
  <c r="L1610"/>
  <c r="M1610" s="1"/>
  <c r="K1610"/>
  <c r="L1609"/>
  <c r="M1609" s="1"/>
  <c r="K1609"/>
  <c r="L1608"/>
  <c r="M1608" s="1"/>
  <c r="K1608"/>
  <c r="L1607"/>
  <c r="M1607" s="1"/>
  <c r="K1607"/>
  <c r="L1606"/>
  <c r="M1606" s="1"/>
  <c r="K1606"/>
  <c r="L1605"/>
  <c r="M1605" s="1"/>
  <c r="K1605"/>
  <c r="L1604"/>
  <c r="M1604" s="1"/>
  <c r="K1604"/>
  <c r="L1603"/>
  <c r="M1603" s="1"/>
  <c r="K1603"/>
  <c r="L1602"/>
  <c r="M1602" s="1"/>
  <c r="K1602"/>
  <c r="L1601"/>
  <c r="M1601" s="1"/>
  <c r="K1601"/>
  <c r="L1600"/>
  <c r="M1600" s="1"/>
  <c r="K1600"/>
  <c r="L1599"/>
  <c r="M1599" s="1"/>
  <c r="K1599"/>
  <c r="L1598"/>
  <c r="M1598" s="1"/>
  <c r="K1598"/>
  <c r="L1597"/>
  <c r="M1597" s="1"/>
  <c r="K1597"/>
  <c r="L1596"/>
  <c r="M1596" s="1"/>
  <c r="K1596"/>
  <c r="L1595"/>
  <c r="M1595" s="1"/>
  <c r="K1595"/>
  <c r="L1594"/>
  <c r="M1594" s="1"/>
  <c r="K1594"/>
  <c r="L1593"/>
  <c r="M1593" s="1"/>
  <c r="K1593"/>
  <c r="L1592"/>
  <c r="M1592" s="1"/>
  <c r="K1592"/>
  <c r="L1591"/>
  <c r="M1591" s="1"/>
  <c r="K1591"/>
  <c r="L1590"/>
  <c r="M1590" s="1"/>
  <c r="K1590"/>
  <c r="L1589"/>
  <c r="M1589" s="1"/>
  <c r="K1589"/>
  <c r="L1588"/>
  <c r="M1588" s="1"/>
  <c r="K1588"/>
  <c r="L1587"/>
  <c r="M1587" s="1"/>
  <c r="K1587"/>
  <c r="L1586"/>
  <c r="M1586" s="1"/>
  <c r="K1586"/>
  <c r="L1585"/>
  <c r="M1585" s="1"/>
  <c r="K1585"/>
  <c r="L1584"/>
  <c r="M1584" s="1"/>
  <c r="K1584"/>
  <c r="L1583"/>
  <c r="M1583" s="1"/>
  <c r="K1583"/>
  <c r="L1582"/>
  <c r="M1582" s="1"/>
  <c r="K1582"/>
  <c r="L1581"/>
  <c r="M1581" s="1"/>
  <c r="K1581"/>
  <c r="L1580"/>
  <c r="M1580" s="1"/>
  <c r="K1580"/>
  <c r="L1579"/>
  <c r="M1579" s="1"/>
  <c r="K1579"/>
  <c r="L1578"/>
  <c r="M1578" s="1"/>
  <c r="K1578"/>
  <c r="L1577"/>
  <c r="M1577" s="1"/>
  <c r="K1577"/>
  <c r="L1576"/>
  <c r="M1576" s="1"/>
  <c r="K1576"/>
  <c r="L1575"/>
  <c r="M1575" s="1"/>
  <c r="K1575"/>
  <c r="L1574"/>
  <c r="M1574" s="1"/>
  <c r="K1574"/>
  <c r="L1573"/>
  <c r="M1573" s="1"/>
  <c r="K1573"/>
  <c r="L1572"/>
  <c r="M1572" s="1"/>
  <c r="K1572"/>
  <c r="L1571"/>
  <c r="M1571" s="1"/>
  <c r="K1571"/>
  <c r="L1570"/>
  <c r="M1570" s="1"/>
  <c r="K1570"/>
  <c r="L1569"/>
  <c r="M1569" s="1"/>
  <c r="K1569"/>
  <c r="L1568"/>
  <c r="M1568" s="1"/>
  <c r="K1568"/>
  <c r="L1567"/>
  <c r="M1567" s="1"/>
  <c r="K1567"/>
  <c r="L1566"/>
  <c r="M1566" s="1"/>
  <c r="K1566"/>
  <c r="L1565"/>
  <c r="M1565" s="1"/>
  <c r="K1565"/>
  <c r="L1564"/>
  <c r="M1564" s="1"/>
  <c r="K1564"/>
  <c r="L1563"/>
  <c r="M1563" s="1"/>
  <c r="K1563"/>
  <c r="L1562"/>
  <c r="M1562" s="1"/>
  <c r="K1562"/>
  <c r="L1561"/>
  <c r="M1561" s="1"/>
  <c r="K1561"/>
  <c r="L1560"/>
  <c r="M1560" s="1"/>
  <c r="K1560"/>
  <c r="L1559"/>
  <c r="M1559" s="1"/>
  <c r="K1559"/>
  <c r="L1558"/>
  <c r="M1558" s="1"/>
  <c r="K1558"/>
  <c r="L1557"/>
  <c r="M1557" s="1"/>
  <c r="K1557"/>
  <c r="L1556"/>
  <c r="M1556" s="1"/>
  <c r="K1556"/>
  <c r="L1555"/>
  <c r="M1555" s="1"/>
  <c r="K1555"/>
  <c r="L1554"/>
  <c r="M1554" s="1"/>
  <c r="K1554"/>
  <c r="L1553"/>
  <c r="M1553" s="1"/>
  <c r="K1553"/>
  <c r="L1552"/>
  <c r="M1552" s="1"/>
  <c r="K1552"/>
  <c r="L1551"/>
  <c r="M1551" s="1"/>
  <c r="K1551"/>
  <c r="L1550"/>
  <c r="M1550" s="1"/>
  <c r="K1550"/>
  <c r="L1549"/>
  <c r="M1549" s="1"/>
  <c r="K1549"/>
  <c r="L1548"/>
  <c r="M1548" s="1"/>
  <c r="K1548"/>
  <c r="L1547"/>
  <c r="M1547" s="1"/>
  <c r="K1547"/>
  <c r="L1546"/>
  <c r="M1546" s="1"/>
  <c r="K1546"/>
  <c r="L1545"/>
  <c r="M1545" s="1"/>
  <c r="K1545"/>
  <c r="L1544"/>
  <c r="M1544" s="1"/>
  <c r="K1544"/>
  <c r="L1543"/>
  <c r="M1543" s="1"/>
  <c r="K1543"/>
  <c r="L1542"/>
  <c r="M1542" s="1"/>
  <c r="K1542"/>
  <c r="L1541"/>
  <c r="M1541" s="1"/>
  <c r="K1541"/>
  <c r="L1540"/>
  <c r="M1540" s="1"/>
  <c r="K1540"/>
  <c r="L1539"/>
  <c r="M1539" s="1"/>
  <c r="K1539"/>
  <c r="L1538"/>
  <c r="M1538" s="1"/>
  <c r="K1538"/>
  <c r="L1537"/>
  <c r="M1537" s="1"/>
  <c r="K1537"/>
  <c r="L1536"/>
  <c r="M1536" s="1"/>
  <c r="K1536"/>
  <c r="L1535"/>
  <c r="M1535" s="1"/>
  <c r="K1535"/>
  <c r="L1534"/>
  <c r="M1534" s="1"/>
  <c r="K1534"/>
  <c r="L1533"/>
  <c r="M1533" s="1"/>
  <c r="K1533"/>
  <c r="L1532"/>
  <c r="M1532" s="1"/>
  <c r="K1532"/>
  <c r="L1531"/>
  <c r="M1531" s="1"/>
  <c r="K1531"/>
  <c r="L1530"/>
  <c r="M1530" s="1"/>
  <c r="K1530"/>
  <c r="L1529"/>
  <c r="M1529" s="1"/>
  <c r="K1529"/>
  <c r="L1528"/>
  <c r="M1528" s="1"/>
  <c r="K1528"/>
  <c r="L1527"/>
  <c r="M1527" s="1"/>
  <c r="K1527"/>
  <c r="L1526"/>
  <c r="M1526" s="1"/>
  <c r="K1526"/>
  <c r="L1525"/>
  <c r="M1525" s="1"/>
  <c r="K1525"/>
  <c r="L1524"/>
  <c r="M1524" s="1"/>
  <c r="K1524"/>
  <c r="L1523"/>
  <c r="M1523" s="1"/>
  <c r="K1523"/>
  <c r="L1522"/>
  <c r="M1522" s="1"/>
  <c r="K1522"/>
  <c r="L1521"/>
  <c r="M1521" s="1"/>
  <c r="K1521"/>
  <c r="L1520"/>
  <c r="M1520" s="1"/>
  <c r="K1520"/>
  <c r="L1519"/>
  <c r="M1519" s="1"/>
  <c r="K1519"/>
  <c r="L1518"/>
  <c r="M1518" s="1"/>
  <c r="K1518"/>
  <c r="L1517"/>
  <c r="M1517" s="1"/>
  <c r="K1517"/>
  <c r="L1516"/>
  <c r="M1516" s="1"/>
  <c r="K1516"/>
  <c r="L1515"/>
  <c r="M1515" s="1"/>
  <c r="K1515"/>
  <c r="L1514"/>
  <c r="M1514" s="1"/>
  <c r="K1514"/>
  <c r="L1513"/>
  <c r="M1513" s="1"/>
  <c r="K1513"/>
  <c r="L1512"/>
  <c r="M1512" s="1"/>
  <c r="K1512"/>
  <c r="L1511"/>
  <c r="M1511" s="1"/>
  <c r="K1511"/>
  <c r="L1510"/>
  <c r="M1510" s="1"/>
  <c r="K1510"/>
  <c r="L1509"/>
  <c r="M1509" s="1"/>
  <c r="K1509"/>
  <c r="L1508"/>
  <c r="M1508" s="1"/>
  <c r="K1508"/>
  <c r="L1507"/>
  <c r="M1507" s="1"/>
  <c r="K1507"/>
  <c r="L1506"/>
  <c r="M1506" s="1"/>
  <c r="K1506"/>
  <c r="L1505"/>
  <c r="M1505" s="1"/>
  <c r="K1505"/>
  <c r="L1504"/>
  <c r="M1504" s="1"/>
  <c r="K1504"/>
  <c r="L1503"/>
  <c r="M1503" s="1"/>
  <c r="K1503"/>
  <c r="L1502"/>
  <c r="M1502" s="1"/>
  <c r="K1502"/>
  <c r="L1501"/>
  <c r="M1501" s="1"/>
  <c r="K1501"/>
  <c r="L1500"/>
  <c r="M1500" s="1"/>
  <c r="K1500"/>
  <c r="L1499"/>
  <c r="M1499" s="1"/>
  <c r="K1499"/>
  <c r="L1498"/>
  <c r="M1498" s="1"/>
  <c r="K1498"/>
  <c r="L1497"/>
  <c r="M1497" s="1"/>
  <c r="K1497"/>
  <c r="L1496"/>
  <c r="M1496" s="1"/>
  <c r="K1496"/>
  <c r="L1495"/>
  <c r="M1495" s="1"/>
  <c r="K1495"/>
  <c r="L1494"/>
  <c r="M1494" s="1"/>
  <c r="K1494"/>
  <c r="L1493"/>
  <c r="M1493" s="1"/>
  <c r="K1493"/>
  <c r="L1492"/>
  <c r="M1492" s="1"/>
  <c r="K1492"/>
  <c r="L1491"/>
  <c r="M1491" s="1"/>
  <c r="K1491"/>
  <c r="L1490"/>
  <c r="M1490" s="1"/>
  <c r="K1490"/>
  <c r="L1489"/>
  <c r="M1489" s="1"/>
  <c r="K1489"/>
  <c r="L1488"/>
  <c r="M1488" s="1"/>
  <c r="K1488"/>
  <c r="L1487"/>
  <c r="M1487" s="1"/>
  <c r="K1487"/>
  <c r="L1486"/>
  <c r="M1486" s="1"/>
  <c r="K1486"/>
  <c r="L1485"/>
  <c r="M1485" s="1"/>
  <c r="K1485"/>
  <c r="L1484"/>
  <c r="M1484" s="1"/>
  <c r="K1484"/>
  <c r="L1483"/>
  <c r="M1483" s="1"/>
  <c r="K1483"/>
  <c r="L1482"/>
  <c r="M1482" s="1"/>
  <c r="K1482"/>
  <c r="L1481"/>
  <c r="M1481" s="1"/>
  <c r="K1481"/>
  <c r="L1480"/>
  <c r="M1480" s="1"/>
  <c r="K1480"/>
  <c r="L1479"/>
  <c r="M1479" s="1"/>
  <c r="K1479"/>
  <c r="L1478"/>
  <c r="M1478" s="1"/>
  <c r="K1478"/>
  <c r="L1477"/>
  <c r="M1477" s="1"/>
  <c r="K1477"/>
  <c r="L1476"/>
  <c r="M1476" s="1"/>
  <c r="K1476"/>
  <c r="L1475"/>
  <c r="M1475" s="1"/>
  <c r="K1475"/>
  <c r="L1474"/>
  <c r="M1474" s="1"/>
  <c r="K1474"/>
  <c r="L1473"/>
  <c r="M1473" s="1"/>
  <c r="K1473"/>
  <c r="L1472"/>
  <c r="M1472" s="1"/>
  <c r="K1472"/>
  <c r="L1471"/>
  <c r="M1471" s="1"/>
  <c r="K1471"/>
  <c r="L1470"/>
  <c r="M1470" s="1"/>
  <c r="K1470"/>
  <c r="L1469"/>
  <c r="M1469" s="1"/>
  <c r="K1469"/>
  <c r="L1468"/>
  <c r="M1468" s="1"/>
  <c r="K1468"/>
  <c r="L1467"/>
  <c r="M1467" s="1"/>
  <c r="K1467"/>
  <c r="L1466"/>
  <c r="M1466" s="1"/>
  <c r="K1466"/>
  <c r="L1465"/>
  <c r="M1465" s="1"/>
  <c r="K1465"/>
  <c r="L1464"/>
  <c r="M1464" s="1"/>
  <c r="K1464"/>
  <c r="L1463"/>
  <c r="M1463" s="1"/>
  <c r="K1463"/>
  <c r="L1462"/>
  <c r="M1462" s="1"/>
  <c r="K1462"/>
  <c r="L1461"/>
  <c r="M1461" s="1"/>
  <c r="K1461"/>
  <c r="L1460"/>
  <c r="M1460" s="1"/>
  <c r="K1460"/>
  <c r="L1459"/>
  <c r="M1459" s="1"/>
  <c r="K1459"/>
  <c r="L1458"/>
  <c r="M1458" s="1"/>
  <c r="K1458"/>
  <c r="L1457"/>
  <c r="M1457" s="1"/>
  <c r="K1457"/>
  <c r="L1456"/>
  <c r="M1456" s="1"/>
  <c r="K1456"/>
  <c r="L1455"/>
  <c r="M1455" s="1"/>
  <c r="K1455"/>
  <c r="L1454"/>
  <c r="M1454" s="1"/>
  <c r="K1454"/>
  <c r="L1453"/>
  <c r="M1453" s="1"/>
  <c r="K1453"/>
  <c r="L1452"/>
  <c r="M1452" s="1"/>
  <c r="K1452"/>
  <c r="L1451"/>
  <c r="M1451" s="1"/>
  <c r="K1451"/>
  <c r="L1450"/>
  <c r="M1450" s="1"/>
  <c r="K1450"/>
  <c r="L1449"/>
  <c r="M1449" s="1"/>
  <c r="K1449"/>
  <c r="L1448"/>
  <c r="M1448" s="1"/>
  <c r="K1448"/>
  <c r="L1447"/>
  <c r="M1447" s="1"/>
  <c r="K1447"/>
  <c r="L1446"/>
  <c r="M1446" s="1"/>
  <c r="K1446"/>
  <c r="L1445"/>
  <c r="M1445" s="1"/>
  <c r="K1445"/>
  <c r="L1444"/>
  <c r="M1444" s="1"/>
  <c r="K1444"/>
  <c r="L1443"/>
  <c r="M1443" s="1"/>
  <c r="K1443"/>
  <c r="L1442"/>
  <c r="M1442" s="1"/>
  <c r="K1442"/>
  <c r="L1441"/>
  <c r="M1441" s="1"/>
  <c r="K1441"/>
  <c r="L1440"/>
  <c r="M1440" s="1"/>
  <c r="K1440"/>
  <c r="L1439"/>
  <c r="M1439" s="1"/>
  <c r="K1439"/>
  <c r="L1438"/>
  <c r="M1438" s="1"/>
  <c r="K1438"/>
  <c r="L1437"/>
  <c r="M1437" s="1"/>
  <c r="K1437"/>
  <c r="L1436"/>
  <c r="M1436" s="1"/>
  <c r="K1436"/>
  <c r="L1435"/>
  <c r="M1435" s="1"/>
  <c r="K1435"/>
  <c r="L1434"/>
  <c r="M1434" s="1"/>
  <c r="K1434"/>
  <c r="L1433"/>
  <c r="M1433" s="1"/>
  <c r="K1433"/>
  <c r="L1432"/>
  <c r="M1432" s="1"/>
  <c r="K1432"/>
  <c r="L1431"/>
  <c r="M1431" s="1"/>
  <c r="K1431"/>
  <c r="L1430"/>
  <c r="M1430" s="1"/>
  <c r="K1430"/>
  <c r="L1429"/>
  <c r="M1429" s="1"/>
  <c r="K1429"/>
  <c r="L1428"/>
  <c r="M1428" s="1"/>
  <c r="K1428"/>
  <c r="L1427"/>
  <c r="M1427" s="1"/>
  <c r="K1427"/>
  <c r="L1426"/>
  <c r="M1426" s="1"/>
  <c r="K1426"/>
  <c r="L1425"/>
  <c r="M1425" s="1"/>
  <c r="K1425"/>
  <c r="L1424"/>
  <c r="M1424" s="1"/>
  <c r="K1424"/>
  <c r="L1423"/>
  <c r="M1423" s="1"/>
  <c r="K1423"/>
  <c r="L1422"/>
  <c r="M1422" s="1"/>
  <c r="K1422"/>
  <c r="L1421"/>
  <c r="M1421" s="1"/>
  <c r="K1421"/>
  <c r="L1420"/>
  <c r="M1420" s="1"/>
  <c r="K1420"/>
  <c r="L1419"/>
  <c r="M1419" s="1"/>
  <c r="K1419"/>
  <c r="L1418"/>
  <c r="M1418" s="1"/>
  <c r="K1418"/>
  <c r="L1417"/>
  <c r="M1417" s="1"/>
  <c r="K1417"/>
  <c r="L1416"/>
  <c r="M1416" s="1"/>
  <c r="K1416"/>
  <c r="L1415"/>
  <c r="M1415" s="1"/>
  <c r="K1415"/>
  <c r="L1414"/>
  <c r="M1414" s="1"/>
  <c r="K1414"/>
  <c r="L1413"/>
  <c r="M1413" s="1"/>
  <c r="K1413"/>
  <c r="L1412"/>
  <c r="M1412" s="1"/>
  <c r="K1412"/>
  <c r="L1411"/>
  <c r="M1411" s="1"/>
  <c r="K1411"/>
  <c r="L1410"/>
  <c r="M1410" s="1"/>
  <c r="K1410"/>
  <c r="L1409"/>
  <c r="M1409" s="1"/>
  <c r="K1409"/>
  <c r="L1408"/>
  <c r="M1408" s="1"/>
  <c r="K1408"/>
  <c r="L1407"/>
  <c r="M1407" s="1"/>
  <c r="K1407"/>
  <c r="L1406"/>
  <c r="M1406" s="1"/>
  <c r="K1406"/>
  <c r="L1405"/>
  <c r="M1405" s="1"/>
  <c r="K1405"/>
  <c r="L1404"/>
  <c r="M1404" s="1"/>
  <c r="K1404"/>
  <c r="L1403"/>
  <c r="M1403" s="1"/>
  <c r="K1403"/>
  <c r="L1402"/>
  <c r="M1402" s="1"/>
  <c r="K1402"/>
  <c r="L1401"/>
  <c r="M1401" s="1"/>
  <c r="K1401"/>
  <c r="L1400"/>
  <c r="M1400" s="1"/>
  <c r="K1400"/>
  <c r="L1399"/>
  <c r="M1399" s="1"/>
  <c r="K1399"/>
  <c r="L1398"/>
  <c r="M1398" s="1"/>
  <c r="K1398"/>
  <c r="L1397"/>
  <c r="M1397" s="1"/>
  <c r="K1397"/>
  <c r="L1396"/>
  <c r="M1396" s="1"/>
  <c r="K1396"/>
  <c r="L1395"/>
  <c r="M1395" s="1"/>
  <c r="K1395"/>
  <c r="L1394"/>
  <c r="M1394" s="1"/>
  <c r="K1394"/>
  <c r="L1393"/>
  <c r="M1393" s="1"/>
  <c r="K1393"/>
  <c r="L1392"/>
  <c r="M1392" s="1"/>
  <c r="K1392"/>
  <c r="L1391"/>
  <c r="M1391" s="1"/>
  <c r="K1391"/>
  <c r="L1390"/>
  <c r="M1390" s="1"/>
  <c r="K1390"/>
  <c r="L1389"/>
  <c r="M1389" s="1"/>
  <c r="K1389"/>
  <c r="L1388"/>
  <c r="M1388" s="1"/>
  <c r="K1388"/>
  <c r="L1387"/>
  <c r="M1387" s="1"/>
  <c r="K1387"/>
  <c r="L1386"/>
  <c r="M1386" s="1"/>
  <c r="K1386"/>
  <c r="L1385"/>
  <c r="M1385" s="1"/>
  <c r="K1385"/>
  <c r="L1384"/>
  <c r="M1384" s="1"/>
  <c r="K1384"/>
  <c r="L1383"/>
  <c r="M1383" s="1"/>
  <c r="K1383"/>
  <c r="L1382"/>
  <c r="M1382" s="1"/>
  <c r="K1382"/>
  <c r="L1381"/>
  <c r="M1381" s="1"/>
  <c r="K1381"/>
  <c r="L1380"/>
  <c r="M1380" s="1"/>
  <c r="K1380"/>
  <c r="L1379"/>
  <c r="M1379" s="1"/>
  <c r="K1379"/>
  <c r="L1378"/>
  <c r="M1378" s="1"/>
  <c r="K1378"/>
  <c r="L1377"/>
  <c r="M1377" s="1"/>
  <c r="K1377"/>
  <c r="L1376"/>
  <c r="M1376" s="1"/>
  <c r="K1376"/>
  <c r="L1375"/>
  <c r="M1375" s="1"/>
  <c r="K1375"/>
  <c r="L1374"/>
  <c r="M1374" s="1"/>
  <c r="K1374"/>
  <c r="L1373"/>
  <c r="M1373" s="1"/>
  <c r="K1373"/>
  <c r="L1372"/>
  <c r="M1372" s="1"/>
  <c r="K1372"/>
  <c r="L1371"/>
  <c r="M1371" s="1"/>
  <c r="K1371"/>
  <c r="L1370"/>
  <c r="M1370" s="1"/>
  <c r="K1370"/>
  <c r="L1369"/>
  <c r="M1369" s="1"/>
  <c r="K1369"/>
  <c r="L1368"/>
  <c r="M1368" s="1"/>
  <c r="K1368"/>
  <c r="L1367"/>
  <c r="M1367" s="1"/>
  <c r="K1367"/>
  <c r="L1366"/>
  <c r="M1366" s="1"/>
  <c r="K1366"/>
  <c r="L1365"/>
  <c r="M1365" s="1"/>
  <c r="K1365"/>
  <c r="L1364"/>
  <c r="M1364" s="1"/>
  <c r="K1364"/>
  <c r="L1363"/>
  <c r="M1363" s="1"/>
  <c r="K1363"/>
  <c r="L1362"/>
  <c r="M1362" s="1"/>
  <c r="K1362"/>
  <c r="L1361"/>
  <c r="M1361" s="1"/>
  <c r="K1361"/>
  <c r="L1360"/>
  <c r="M1360" s="1"/>
  <c r="K1360"/>
  <c r="L1359"/>
  <c r="M1359" s="1"/>
  <c r="K1359"/>
  <c r="L1358"/>
  <c r="M1358" s="1"/>
  <c r="K1358"/>
  <c r="L1357"/>
  <c r="M1357" s="1"/>
  <c r="K1357"/>
  <c r="L1356"/>
  <c r="M1356" s="1"/>
  <c r="K1356"/>
  <c r="L1355"/>
  <c r="M1355" s="1"/>
  <c r="K1355"/>
  <c r="L1354"/>
  <c r="M1354" s="1"/>
  <c r="K1354"/>
  <c r="L1353"/>
  <c r="M1353" s="1"/>
  <c r="K1353"/>
  <c r="L1352"/>
  <c r="M1352" s="1"/>
  <c r="K1352"/>
  <c r="L1351"/>
  <c r="M1351" s="1"/>
  <c r="K1351"/>
  <c r="L1350"/>
  <c r="M1350" s="1"/>
  <c r="K1350"/>
  <c r="L1349"/>
  <c r="M1349" s="1"/>
  <c r="K1349"/>
  <c r="L1348"/>
  <c r="M1348" s="1"/>
  <c r="K1348"/>
  <c r="L1347"/>
  <c r="M1347" s="1"/>
  <c r="K1347"/>
  <c r="L1346"/>
  <c r="M1346" s="1"/>
  <c r="K1346"/>
  <c r="L1345"/>
  <c r="M1345" s="1"/>
  <c r="K1345"/>
  <c r="L1344"/>
  <c r="M1344" s="1"/>
  <c r="K1344"/>
  <c r="L1343"/>
  <c r="M1343" s="1"/>
  <c r="K1343"/>
  <c r="L1342"/>
  <c r="M1342" s="1"/>
  <c r="K1342"/>
  <c r="L1341"/>
  <c r="M1341" s="1"/>
  <c r="K1341"/>
  <c r="L1340"/>
  <c r="M1340" s="1"/>
  <c r="K1340"/>
  <c r="L1339"/>
  <c r="M1339" s="1"/>
  <c r="K1339"/>
  <c r="L1338"/>
  <c r="M1338" s="1"/>
  <c r="K1338"/>
  <c r="L1337"/>
  <c r="M1337" s="1"/>
  <c r="K1337"/>
  <c r="L1336"/>
  <c r="M1336" s="1"/>
  <c r="K1336"/>
  <c r="L1335"/>
  <c r="M1335" s="1"/>
  <c r="K1335"/>
  <c r="L1334"/>
  <c r="M1334" s="1"/>
  <c r="K1334"/>
  <c r="L1333"/>
  <c r="M1333" s="1"/>
  <c r="K1333"/>
  <c r="L1332"/>
  <c r="M1332" s="1"/>
  <c r="K1332"/>
  <c r="L1331"/>
  <c r="M1331" s="1"/>
  <c r="K1331"/>
  <c r="L1330"/>
  <c r="M1330" s="1"/>
  <c r="K1330"/>
  <c r="L1329"/>
  <c r="M1329" s="1"/>
  <c r="K1329"/>
  <c r="L1328"/>
  <c r="M1328" s="1"/>
  <c r="K1328"/>
  <c r="L1327"/>
  <c r="M1327" s="1"/>
  <c r="K1327"/>
  <c r="L1326"/>
  <c r="M1326" s="1"/>
  <c r="K1326"/>
  <c r="L1325"/>
  <c r="M1325" s="1"/>
  <c r="K1325"/>
  <c r="L1324"/>
  <c r="M1324" s="1"/>
  <c r="K1324"/>
  <c r="L1323"/>
  <c r="M1323" s="1"/>
  <c r="K1323"/>
  <c r="L1322"/>
  <c r="M1322" s="1"/>
  <c r="K1322"/>
  <c r="L1321"/>
  <c r="M1321" s="1"/>
  <c r="K1321"/>
  <c r="L1320"/>
  <c r="M1320" s="1"/>
  <c r="K1320"/>
  <c r="L1319"/>
  <c r="M1319" s="1"/>
  <c r="K1319"/>
  <c r="L1318"/>
  <c r="M1318" s="1"/>
  <c r="K1318"/>
  <c r="L1317"/>
  <c r="M1317" s="1"/>
  <c r="K1317"/>
  <c r="L1316"/>
  <c r="M1316" s="1"/>
  <c r="K1316"/>
  <c r="L1315"/>
  <c r="M1315" s="1"/>
  <c r="K1315"/>
  <c r="L1314"/>
  <c r="M1314" s="1"/>
  <c r="K1314"/>
  <c r="L1313"/>
  <c r="M1313" s="1"/>
  <c r="K1313"/>
  <c r="L1312"/>
  <c r="M1312" s="1"/>
  <c r="K1312"/>
  <c r="L1311"/>
  <c r="M1311" s="1"/>
  <c r="K1311"/>
  <c r="L1310"/>
  <c r="M1310" s="1"/>
  <c r="K1310"/>
  <c r="L1309"/>
  <c r="M1309" s="1"/>
  <c r="K1309"/>
  <c r="L1308"/>
  <c r="M1308" s="1"/>
  <c r="K1308"/>
  <c r="L1307"/>
  <c r="M1307" s="1"/>
  <c r="K1307"/>
  <c r="L1306"/>
  <c r="M1306" s="1"/>
  <c r="K1306"/>
  <c r="L1305"/>
  <c r="M1305" s="1"/>
  <c r="K1305"/>
  <c r="L1304"/>
  <c r="M1304" s="1"/>
  <c r="K1304"/>
  <c r="L1303"/>
  <c r="M1303" s="1"/>
  <c r="K1303"/>
  <c r="L1302"/>
  <c r="M1302" s="1"/>
  <c r="K1302"/>
  <c r="L1301"/>
  <c r="M1301" s="1"/>
  <c r="K1301"/>
  <c r="L1300"/>
  <c r="M1300" s="1"/>
  <c r="K1300"/>
  <c r="L1299"/>
  <c r="M1299" s="1"/>
  <c r="K1299"/>
  <c r="L1298"/>
  <c r="M1298" s="1"/>
  <c r="K1298"/>
  <c r="L1297"/>
  <c r="M1297" s="1"/>
  <c r="K1297"/>
  <c r="L1296"/>
  <c r="M1296" s="1"/>
  <c r="K1296"/>
  <c r="L1295"/>
  <c r="M1295" s="1"/>
  <c r="K1295"/>
  <c r="L1294"/>
  <c r="M1294" s="1"/>
  <c r="K1294"/>
  <c r="L1293"/>
  <c r="M1293" s="1"/>
  <c r="K1293"/>
  <c r="L1292"/>
  <c r="M1292" s="1"/>
  <c r="K1292"/>
  <c r="L1291"/>
  <c r="M1291" s="1"/>
  <c r="K1291"/>
  <c r="L1290"/>
  <c r="M1290" s="1"/>
  <c r="K1290"/>
  <c r="L1289"/>
  <c r="M1289" s="1"/>
  <c r="K1289"/>
  <c r="L1288"/>
  <c r="M1288" s="1"/>
  <c r="K1288"/>
  <c r="L1287"/>
  <c r="M1287" s="1"/>
  <c r="K1287"/>
  <c r="L1286"/>
  <c r="M1286" s="1"/>
  <c r="K1286"/>
  <c r="L1285"/>
  <c r="M1285" s="1"/>
  <c r="K1285"/>
  <c r="L1284"/>
  <c r="M1284" s="1"/>
  <c r="K1284"/>
  <c r="L1283"/>
  <c r="M1283" s="1"/>
  <c r="K1283"/>
  <c r="L1282"/>
  <c r="M1282" s="1"/>
  <c r="K1282"/>
  <c r="L1281"/>
  <c r="M1281" s="1"/>
  <c r="K1281"/>
  <c r="L1280"/>
  <c r="M1280" s="1"/>
  <c r="K1280"/>
  <c r="L1279"/>
  <c r="M1279" s="1"/>
  <c r="K1279"/>
  <c r="L1278"/>
  <c r="M1278" s="1"/>
  <c r="K1278"/>
  <c r="L1277"/>
  <c r="M1277" s="1"/>
  <c r="K1277"/>
  <c r="L1276"/>
  <c r="M1276" s="1"/>
  <c r="K1276"/>
  <c r="L1275"/>
  <c r="M1275" s="1"/>
  <c r="K1275"/>
  <c r="L1274"/>
  <c r="M1274" s="1"/>
  <c r="K1274"/>
  <c r="L1273"/>
  <c r="M1273" s="1"/>
  <c r="K1273"/>
  <c r="L1272"/>
  <c r="M1272" s="1"/>
  <c r="K1272"/>
  <c r="L1271"/>
  <c r="M1271" s="1"/>
  <c r="K1271"/>
  <c r="L1270"/>
  <c r="M1270" s="1"/>
  <c r="K1270"/>
  <c r="L1269"/>
  <c r="M1269" s="1"/>
  <c r="K1269"/>
  <c r="L1268"/>
  <c r="M1268" s="1"/>
  <c r="K1268"/>
  <c r="L1267"/>
  <c r="M1267" s="1"/>
  <c r="K1267"/>
  <c r="L1266"/>
  <c r="M1266" s="1"/>
  <c r="K1266"/>
  <c r="L1265"/>
  <c r="M1265" s="1"/>
  <c r="K1265"/>
  <c r="L1264"/>
  <c r="M1264" s="1"/>
  <c r="K1264"/>
  <c r="L1263"/>
  <c r="M1263" s="1"/>
  <c r="K1263"/>
  <c r="L1262"/>
  <c r="M1262" s="1"/>
  <c r="K1262"/>
  <c r="L1261"/>
  <c r="M1261" s="1"/>
  <c r="K1261"/>
  <c r="L1260"/>
  <c r="M1260" s="1"/>
  <c r="K1260"/>
  <c r="L1259"/>
  <c r="M1259" s="1"/>
  <c r="K1259"/>
  <c r="L1258"/>
  <c r="M1258" s="1"/>
  <c r="K1258"/>
  <c r="L1257"/>
  <c r="M1257" s="1"/>
  <c r="K1257"/>
  <c r="L1256"/>
  <c r="M1256" s="1"/>
  <c r="K1256"/>
  <c r="L1255"/>
  <c r="M1255" s="1"/>
  <c r="K1255"/>
  <c r="L1254"/>
  <c r="M1254" s="1"/>
  <c r="K1254"/>
  <c r="L1253"/>
  <c r="M1253" s="1"/>
  <c r="K1253"/>
  <c r="L1252"/>
  <c r="M1252" s="1"/>
  <c r="K1252"/>
  <c r="L1251"/>
  <c r="M1251" s="1"/>
  <c r="K1251"/>
  <c r="L1250"/>
  <c r="M1250" s="1"/>
  <c r="K1250"/>
  <c r="L1249"/>
  <c r="M1249" s="1"/>
  <c r="K1249"/>
  <c r="L1248"/>
  <c r="M1248" s="1"/>
  <c r="K1248"/>
  <c r="L1247"/>
  <c r="M1247" s="1"/>
  <c r="K1247"/>
  <c r="L1246"/>
  <c r="M1246" s="1"/>
  <c r="K1246"/>
  <c r="L1245"/>
  <c r="M1245" s="1"/>
  <c r="K1245"/>
  <c r="L1244"/>
  <c r="M1244" s="1"/>
  <c r="K1244"/>
  <c r="L1243"/>
  <c r="M1243" s="1"/>
  <c r="K1243"/>
  <c r="L1242"/>
  <c r="M1242" s="1"/>
  <c r="K1242"/>
  <c r="L1241"/>
  <c r="M1241" s="1"/>
  <c r="K1241"/>
  <c r="L1240"/>
  <c r="M1240" s="1"/>
  <c r="K1240"/>
  <c r="L1239"/>
  <c r="M1239" s="1"/>
  <c r="K1239"/>
  <c r="L1238"/>
  <c r="M1238" s="1"/>
  <c r="K1238"/>
  <c r="L1237"/>
  <c r="M1237" s="1"/>
  <c r="K1237"/>
  <c r="L1236"/>
  <c r="M1236" s="1"/>
  <c r="K1236"/>
  <c r="L1235"/>
  <c r="M1235" s="1"/>
  <c r="K1235"/>
  <c r="L1234"/>
  <c r="M1234" s="1"/>
  <c r="K1234"/>
  <c r="L1233"/>
  <c r="M1233" s="1"/>
  <c r="K1233"/>
  <c r="L1232"/>
  <c r="M1232" s="1"/>
  <c r="K1232"/>
  <c r="L1231"/>
  <c r="M1231" s="1"/>
  <c r="K1231"/>
  <c r="L1230"/>
  <c r="M1230" s="1"/>
  <c r="K1230"/>
  <c r="L1229"/>
  <c r="M1229" s="1"/>
  <c r="K1229"/>
  <c r="L1228"/>
  <c r="M1228" s="1"/>
  <c r="K1228"/>
  <c r="L1227"/>
  <c r="M1227" s="1"/>
  <c r="K1227"/>
  <c r="L1226"/>
  <c r="M1226" s="1"/>
  <c r="K1226"/>
  <c r="L1225"/>
  <c r="M1225" s="1"/>
  <c r="K1225"/>
  <c r="L1224"/>
  <c r="M1224" s="1"/>
  <c r="K1224"/>
  <c r="L1223"/>
  <c r="M1223" s="1"/>
  <c r="K1223"/>
  <c r="L1222"/>
  <c r="M1222" s="1"/>
  <c r="K1222"/>
  <c r="L1221"/>
  <c r="M1221" s="1"/>
  <c r="K1221"/>
  <c r="L1220"/>
  <c r="M1220" s="1"/>
  <c r="K1220"/>
  <c r="L1219"/>
  <c r="M1219" s="1"/>
  <c r="K1219"/>
  <c r="L1218"/>
  <c r="M1218" s="1"/>
  <c r="K1218"/>
  <c r="L1217"/>
  <c r="M1217" s="1"/>
  <c r="K1217"/>
  <c r="L1216"/>
  <c r="M1216" s="1"/>
  <c r="K1216"/>
  <c r="L1215"/>
  <c r="M1215" s="1"/>
  <c r="K1215"/>
  <c r="L1214"/>
  <c r="M1214" s="1"/>
  <c r="K1214"/>
  <c r="L1213"/>
  <c r="M1213" s="1"/>
  <c r="K1213"/>
  <c r="L1212"/>
  <c r="M1212" s="1"/>
  <c r="K1212"/>
  <c r="L1211"/>
  <c r="M1211" s="1"/>
  <c r="K1211"/>
  <c r="L1210"/>
  <c r="M1210" s="1"/>
  <c r="K1210"/>
  <c r="L1209"/>
  <c r="M1209" s="1"/>
  <c r="K1209"/>
  <c r="L1208"/>
  <c r="M1208" s="1"/>
  <c r="K1208"/>
  <c r="L1207"/>
  <c r="M1207" s="1"/>
  <c r="K1207"/>
  <c r="L1206"/>
  <c r="M1206" s="1"/>
  <c r="K1206"/>
  <c r="L1205"/>
  <c r="M1205" s="1"/>
  <c r="K1205"/>
  <c r="L1204"/>
  <c r="M1204" s="1"/>
  <c r="K1204"/>
  <c r="L1203"/>
  <c r="M1203" s="1"/>
  <c r="K1203"/>
  <c r="L1202"/>
  <c r="M1202" s="1"/>
  <c r="K1202"/>
  <c r="L1201"/>
  <c r="M1201" s="1"/>
  <c r="K1201"/>
  <c r="L1200"/>
  <c r="M1200" s="1"/>
  <c r="K1200"/>
  <c r="L1199"/>
  <c r="M1199" s="1"/>
  <c r="K1199"/>
  <c r="L1198"/>
  <c r="M1198" s="1"/>
  <c r="K1198"/>
  <c r="L1197"/>
  <c r="M1197" s="1"/>
  <c r="K1197"/>
  <c r="L1196"/>
  <c r="M1196" s="1"/>
  <c r="K1196"/>
  <c r="L1195"/>
  <c r="M1195" s="1"/>
  <c r="K1195"/>
  <c r="L1194"/>
  <c r="M1194" s="1"/>
  <c r="K1194"/>
  <c r="L1193"/>
  <c r="M1193" s="1"/>
  <c r="K1193"/>
  <c r="L1192"/>
  <c r="M1192" s="1"/>
  <c r="K1192"/>
  <c r="L1191"/>
  <c r="M1191" s="1"/>
  <c r="K1191"/>
  <c r="L1190"/>
  <c r="M1190" s="1"/>
  <c r="K1190"/>
  <c r="L1189"/>
  <c r="M1189" s="1"/>
  <c r="K1189"/>
  <c r="L1188"/>
  <c r="M1188" s="1"/>
  <c r="K1188"/>
  <c r="L1187"/>
  <c r="M1187" s="1"/>
  <c r="K1187"/>
  <c r="L1186"/>
  <c r="M1186" s="1"/>
  <c r="K1186"/>
  <c r="L1185"/>
  <c r="M1185" s="1"/>
  <c r="K1185"/>
  <c r="L1184"/>
  <c r="M1184" s="1"/>
  <c r="K1184"/>
  <c r="L1183"/>
  <c r="M1183" s="1"/>
  <c r="K1183"/>
  <c r="L1182"/>
  <c r="M1182" s="1"/>
  <c r="K1182"/>
  <c r="L1181"/>
  <c r="M1181" s="1"/>
  <c r="K1181"/>
  <c r="L1180"/>
  <c r="M1180" s="1"/>
  <c r="K1180"/>
  <c r="L1179"/>
  <c r="M1179" s="1"/>
  <c r="K1179"/>
  <c r="L1178"/>
  <c r="M1178" s="1"/>
  <c r="K1178"/>
  <c r="L1177"/>
  <c r="M1177" s="1"/>
  <c r="K1177"/>
  <c r="L1176"/>
  <c r="M1176" s="1"/>
  <c r="K1176"/>
  <c r="L1175"/>
  <c r="M1175" s="1"/>
  <c r="K1175"/>
  <c r="L1174"/>
  <c r="M1174" s="1"/>
  <c r="K1174"/>
  <c r="L1173"/>
  <c r="M1173" s="1"/>
  <c r="K1173"/>
  <c r="L1172"/>
  <c r="M1172" s="1"/>
  <c r="K1172"/>
  <c r="L1171"/>
  <c r="M1171" s="1"/>
  <c r="K1171"/>
  <c r="L1170"/>
  <c r="M1170" s="1"/>
  <c r="K1170"/>
  <c r="L1169"/>
  <c r="M1169" s="1"/>
  <c r="K1169"/>
  <c r="L1168"/>
  <c r="M1168" s="1"/>
  <c r="K1168"/>
  <c r="L1167"/>
  <c r="M1167" s="1"/>
  <c r="K1167"/>
  <c r="L1166"/>
  <c r="M1166" s="1"/>
  <c r="K1166"/>
  <c r="L1165"/>
  <c r="M1165" s="1"/>
  <c r="K1165"/>
  <c r="L1164"/>
  <c r="M1164" s="1"/>
  <c r="K1164"/>
  <c r="L1163"/>
  <c r="M1163" s="1"/>
  <c r="K1163"/>
  <c r="L1162"/>
  <c r="M1162" s="1"/>
  <c r="K1162"/>
  <c r="L1161"/>
  <c r="M1161" s="1"/>
  <c r="K1161"/>
  <c r="L1160"/>
  <c r="M1160" s="1"/>
  <c r="K1160"/>
  <c r="L1159"/>
  <c r="M1159" s="1"/>
  <c r="K1159"/>
  <c r="L1158"/>
  <c r="M1158" s="1"/>
  <c r="K1158"/>
  <c r="L1157"/>
  <c r="M1157" s="1"/>
  <c r="K1157"/>
  <c r="L1156"/>
  <c r="M1156" s="1"/>
  <c r="K1156"/>
  <c r="L1155"/>
  <c r="M1155" s="1"/>
  <c r="K1155"/>
  <c r="L1154"/>
  <c r="M1154" s="1"/>
  <c r="K1154"/>
  <c r="L1153"/>
  <c r="M1153" s="1"/>
  <c r="K1153"/>
  <c r="L1152"/>
  <c r="M1152" s="1"/>
  <c r="K1152"/>
  <c r="L1151"/>
  <c r="M1151" s="1"/>
  <c r="K1151"/>
  <c r="L1150"/>
  <c r="M1150" s="1"/>
  <c r="K1150"/>
  <c r="L1149"/>
  <c r="M1149" s="1"/>
  <c r="K1149"/>
  <c r="L1148"/>
  <c r="M1148" s="1"/>
  <c r="K1148"/>
  <c r="L1147"/>
  <c r="M1147" s="1"/>
  <c r="K1147"/>
  <c r="L1146"/>
  <c r="M1146" s="1"/>
  <c r="K1146"/>
  <c r="L1145"/>
  <c r="M1145" s="1"/>
  <c r="K1145"/>
  <c r="L1144"/>
  <c r="M1144" s="1"/>
  <c r="K1144"/>
  <c r="L1143"/>
  <c r="M1143" s="1"/>
  <c r="K1143"/>
  <c r="L1142"/>
  <c r="M1142" s="1"/>
  <c r="K1142"/>
  <c r="L1141"/>
  <c r="M1141" s="1"/>
  <c r="K1141"/>
  <c r="L1140"/>
  <c r="M1140" s="1"/>
  <c r="K1140"/>
  <c r="L1139"/>
  <c r="M1139" s="1"/>
  <c r="K1139"/>
  <c r="L1138"/>
  <c r="M1138" s="1"/>
  <c r="K1138"/>
  <c r="L1137"/>
  <c r="M1137" s="1"/>
  <c r="K1137"/>
  <c r="L1136"/>
  <c r="M1136" s="1"/>
  <c r="K1136"/>
  <c r="L1135"/>
  <c r="M1135" s="1"/>
  <c r="K1135"/>
  <c r="L1134"/>
  <c r="M1134" s="1"/>
  <c r="K1134"/>
  <c r="L1133"/>
  <c r="M1133" s="1"/>
  <c r="K1133"/>
  <c r="L1132"/>
  <c r="M1132" s="1"/>
  <c r="K1132"/>
  <c r="L1131"/>
  <c r="M1131" s="1"/>
  <c r="K1131"/>
  <c r="L1130"/>
  <c r="M1130" s="1"/>
  <c r="K1130"/>
  <c r="L1129"/>
  <c r="M1129" s="1"/>
  <c r="K1129"/>
  <c r="L1128"/>
  <c r="M1128" s="1"/>
  <c r="K1128"/>
  <c r="L1127"/>
  <c r="M1127" s="1"/>
  <c r="K1127"/>
  <c r="L1126"/>
  <c r="M1126" s="1"/>
  <c r="K1126"/>
  <c r="L1125"/>
  <c r="M1125" s="1"/>
  <c r="K1125"/>
  <c r="L1124"/>
  <c r="M1124" s="1"/>
  <c r="K1124"/>
  <c r="L1123"/>
  <c r="M1123" s="1"/>
  <c r="K1123"/>
  <c r="L1122"/>
  <c r="M1122" s="1"/>
  <c r="K1122"/>
  <c r="L1121"/>
  <c r="M1121" s="1"/>
  <c r="K1121"/>
  <c r="L1120"/>
  <c r="M1120" s="1"/>
  <c r="K1120"/>
  <c r="L1119"/>
  <c r="M1119" s="1"/>
  <c r="K1119"/>
  <c r="L1118"/>
  <c r="M1118" s="1"/>
  <c r="K1118"/>
  <c r="L1117"/>
  <c r="M1117" s="1"/>
  <c r="K1117"/>
  <c r="L1116"/>
  <c r="M1116" s="1"/>
  <c r="K1116"/>
  <c r="L1115"/>
  <c r="M1115" s="1"/>
  <c r="K1115"/>
  <c r="L1114"/>
  <c r="M1114" s="1"/>
  <c r="K1114"/>
  <c r="L1113"/>
  <c r="M1113" s="1"/>
  <c r="K1113"/>
  <c r="L1112"/>
  <c r="M1112" s="1"/>
  <c r="K1112"/>
  <c r="L1111"/>
  <c r="M1111" s="1"/>
  <c r="K1111"/>
  <c r="L1110"/>
  <c r="M1110" s="1"/>
  <c r="K1110"/>
  <c r="L1109"/>
  <c r="M1109" s="1"/>
  <c r="K1109"/>
  <c r="L1108"/>
  <c r="M1108" s="1"/>
  <c r="K1108"/>
  <c r="L1107"/>
  <c r="M1107" s="1"/>
  <c r="K1107"/>
  <c r="L1106"/>
  <c r="M1106" s="1"/>
  <c r="K1106"/>
  <c r="L1105"/>
  <c r="M1105" s="1"/>
  <c r="K1105"/>
  <c r="L1104"/>
  <c r="M1104" s="1"/>
  <c r="K1104"/>
  <c r="L1103"/>
  <c r="M1103" s="1"/>
  <c r="K1103"/>
  <c r="L1102"/>
  <c r="M1102" s="1"/>
  <c r="K1102"/>
  <c r="L1101"/>
  <c r="M1101" s="1"/>
  <c r="K1101"/>
  <c r="L1100"/>
  <c r="M1100" s="1"/>
  <c r="K1100"/>
  <c r="L1099"/>
  <c r="M1099" s="1"/>
  <c r="K1099"/>
  <c r="L1098"/>
  <c r="M1098" s="1"/>
  <c r="K1098"/>
  <c r="L1097"/>
  <c r="M1097" s="1"/>
  <c r="K1097"/>
  <c r="L1096"/>
  <c r="M1096" s="1"/>
  <c r="K1096"/>
  <c r="L1095"/>
  <c r="M1095" s="1"/>
  <c r="K1095"/>
  <c r="L1094"/>
  <c r="M1094" s="1"/>
  <c r="K1094"/>
  <c r="L1093"/>
  <c r="M1093" s="1"/>
  <c r="K1093"/>
  <c r="L1092"/>
  <c r="M1092" s="1"/>
  <c r="K1092"/>
  <c r="L1091"/>
  <c r="M1091" s="1"/>
  <c r="K1091"/>
  <c r="L1090"/>
  <c r="M1090" s="1"/>
  <c r="K1090"/>
  <c r="L1089"/>
  <c r="M1089" s="1"/>
  <c r="K1089"/>
  <c r="L1088"/>
  <c r="M1088" s="1"/>
  <c r="K1088"/>
  <c r="L1087"/>
  <c r="M1087" s="1"/>
  <c r="K1087"/>
  <c r="L1086"/>
  <c r="M1086" s="1"/>
  <c r="K1086"/>
  <c r="L1085"/>
  <c r="M1085" s="1"/>
  <c r="K1085"/>
  <c r="L1084"/>
  <c r="M1084" s="1"/>
  <c r="K1084"/>
  <c r="L1083"/>
  <c r="M1083" s="1"/>
  <c r="K1083"/>
  <c r="L1082"/>
  <c r="M1082" s="1"/>
  <c r="K1082"/>
  <c r="L1081"/>
  <c r="M1081" s="1"/>
  <c r="K1081"/>
  <c r="L1080"/>
  <c r="M1080" s="1"/>
  <c r="K1080"/>
  <c r="L1079"/>
  <c r="M1079" s="1"/>
  <c r="K1079"/>
  <c r="L1078"/>
  <c r="M1078" s="1"/>
  <c r="K1078"/>
  <c r="L1077"/>
  <c r="M1077" s="1"/>
  <c r="K1077"/>
  <c r="L1076"/>
  <c r="M1076" s="1"/>
  <c r="K1076"/>
  <c r="L1075"/>
  <c r="M1075" s="1"/>
  <c r="K1075"/>
  <c r="L1074"/>
  <c r="M1074" s="1"/>
  <c r="K1074"/>
  <c r="L1073"/>
  <c r="M1073" s="1"/>
  <c r="K1073"/>
  <c r="L1072"/>
  <c r="M1072" s="1"/>
  <c r="K1072"/>
  <c r="L1071"/>
  <c r="M1071" s="1"/>
  <c r="K1071"/>
  <c r="L1070"/>
  <c r="M1070" s="1"/>
  <c r="K1070"/>
  <c r="L1069"/>
  <c r="M1069" s="1"/>
  <c r="K1069"/>
  <c r="L1068"/>
  <c r="M1068" s="1"/>
  <c r="K1068"/>
  <c r="L1067"/>
  <c r="M1067" s="1"/>
  <c r="K1067"/>
  <c r="L1066"/>
  <c r="M1066" s="1"/>
  <c r="K1066"/>
  <c r="L1065"/>
  <c r="M1065" s="1"/>
  <c r="K1065"/>
  <c r="L1064"/>
  <c r="M1064" s="1"/>
  <c r="K1064"/>
  <c r="L1063"/>
  <c r="M1063" s="1"/>
  <c r="K1063"/>
  <c r="L1062"/>
  <c r="M1062" s="1"/>
  <c r="K1062"/>
  <c r="L1061"/>
  <c r="M1061" s="1"/>
  <c r="K1061"/>
  <c r="L1060"/>
  <c r="M1060" s="1"/>
  <c r="K1060"/>
  <c r="L1059"/>
  <c r="M1059" s="1"/>
  <c r="K1059"/>
  <c r="L1058"/>
  <c r="M1058" s="1"/>
  <c r="K1058"/>
  <c r="L1057"/>
  <c r="M1057" s="1"/>
  <c r="K1057"/>
  <c r="L1056"/>
  <c r="M1056" s="1"/>
  <c r="K1056"/>
  <c r="L1055"/>
  <c r="M1055" s="1"/>
  <c r="K1055"/>
  <c r="L1054"/>
  <c r="M1054" s="1"/>
  <c r="K1054"/>
  <c r="L1053"/>
  <c r="M1053" s="1"/>
  <c r="K1053"/>
  <c r="L1052"/>
  <c r="M1052" s="1"/>
  <c r="K1052"/>
  <c r="L1051"/>
  <c r="M1051" s="1"/>
  <c r="K1051"/>
  <c r="L1050"/>
  <c r="M1050" s="1"/>
  <c r="K1050"/>
  <c r="L1049"/>
  <c r="M1049" s="1"/>
  <c r="K1049"/>
  <c r="L1048"/>
  <c r="M1048" s="1"/>
  <c r="K1048"/>
  <c r="L1047"/>
  <c r="M1047" s="1"/>
  <c r="K1047"/>
  <c r="L1046"/>
  <c r="M1046" s="1"/>
  <c r="K1046"/>
  <c r="L1045"/>
  <c r="M1045" s="1"/>
  <c r="K1045"/>
  <c r="L1044"/>
  <c r="M1044" s="1"/>
  <c r="K1044"/>
  <c r="L1043"/>
  <c r="M1043" s="1"/>
  <c r="K1043"/>
  <c r="L1042"/>
  <c r="M1042" s="1"/>
  <c r="K1042"/>
  <c r="L1041"/>
  <c r="M1041" s="1"/>
  <c r="K1041"/>
  <c r="L1040"/>
  <c r="M1040" s="1"/>
  <c r="K1040"/>
  <c r="L1039"/>
  <c r="M1039" s="1"/>
  <c r="K1039"/>
  <c r="L1038"/>
  <c r="M1038" s="1"/>
  <c r="K1038"/>
  <c r="L1037"/>
  <c r="M1037" s="1"/>
  <c r="K1037"/>
  <c r="L1036"/>
  <c r="M1036" s="1"/>
  <c r="K1036"/>
  <c r="L1035"/>
  <c r="M1035" s="1"/>
  <c r="K1035"/>
  <c r="L1034"/>
  <c r="M1034" s="1"/>
  <c r="K1034"/>
  <c r="L1033"/>
  <c r="M1033" s="1"/>
  <c r="K1033"/>
  <c r="L1032"/>
  <c r="M1032" s="1"/>
  <c r="K1032"/>
  <c r="L1031"/>
  <c r="M1031" s="1"/>
  <c r="K1031"/>
  <c r="L1030"/>
  <c r="M1030" s="1"/>
  <c r="K1030"/>
  <c r="L1029"/>
  <c r="M1029" s="1"/>
  <c r="K1029"/>
  <c r="L1028"/>
  <c r="M1028" s="1"/>
  <c r="K1028"/>
  <c r="L1027"/>
  <c r="M1027" s="1"/>
  <c r="K1027"/>
  <c r="L1026"/>
  <c r="M1026" s="1"/>
  <c r="K1026"/>
  <c r="L1025"/>
  <c r="M1025" s="1"/>
  <c r="K1025"/>
  <c r="L1024"/>
  <c r="M1024" s="1"/>
  <c r="K1024"/>
  <c r="L1023"/>
  <c r="M1023" s="1"/>
  <c r="K1023"/>
  <c r="L1022"/>
  <c r="M1022" s="1"/>
  <c r="K1022"/>
  <c r="L1021"/>
  <c r="M1021" s="1"/>
  <c r="K1021"/>
  <c r="L1020"/>
  <c r="M1020" s="1"/>
  <c r="K1020"/>
  <c r="L1019"/>
  <c r="M1019" s="1"/>
  <c r="K1019"/>
  <c r="L1018"/>
  <c r="M1018" s="1"/>
  <c r="K1018"/>
  <c r="L1017"/>
  <c r="M1017" s="1"/>
  <c r="K1017"/>
  <c r="L1016"/>
  <c r="M1016" s="1"/>
  <c r="K1016"/>
  <c r="L1015"/>
  <c r="M1015" s="1"/>
  <c r="K1015"/>
  <c r="L1014"/>
  <c r="M1014" s="1"/>
  <c r="K1014"/>
  <c r="L1013"/>
  <c r="M1013" s="1"/>
  <c r="K1013"/>
  <c r="L1012"/>
  <c r="M1012" s="1"/>
  <c r="K1012"/>
  <c r="L1011"/>
  <c r="M1011" s="1"/>
  <c r="K1011"/>
  <c r="L1010"/>
  <c r="M1010" s="1"/>
  <c r="K1010"/>
  <c r="L1009"/>
  <c r="M1009" s="1"/>
  <c r="K1009"/>
  <c r="L1008"/>
  <c r="M1008" s="1"/>
  <c r="K1008"/>
  <c r="L1007"/>
  <c r="M1007" s="1"/>
  <c r="K1007"/>
  <c r="L1006"/>
  <c r="M1006" s="1"/>
  <c r="K1006"/>
  <c r="L1005"/>
  <c r="M1005" s="1"/>
  <c r="K1005"/>
  <c r="L1004"/>
  <c r="M1004" s="1"/>
  <c r="K1004"/>
  <c r="L1003"/>
  <c r="M1003" s="1"/>
  <c r="K1003"/>
  <c r="L1002"/>
  <c r="M1002" s="1"/>
  <c r="K1002"/>
  <c r="L1001"/>
  <c r="M1001" s="1"/>
  <c r="K1001"/>
  <c r="L1000"/>
  <c r="M1000" s="1"/>
  <c r="K1000"/>
  <c r="L999"/>
  <c r="M999" s="1"/>
  <c r="K999"/>
  <c r="L998"/>
  <c r="M998" s="1"/>
  <c r="K998"/>
  <c r="L997"/>
  <c r="M997" s="1"/>
  <c r="K997"/>
  <c r="L996"/>
  <c r="M996" s="1"/>
  <c r="K996"/>
  <c r="L995"/>
  <c r="M995" s="1"/>
  <c r="K995"/>
  <c r="L994"/>
  <c r="M994" s="1"/>
  <c r="K994"/>
  <c r="L993"/>
  <c r="M993" s="1"/>
  <c r="K993"/>
  <c r="L992"/>
  <c r="M992" s="1"/>
  <c r="K992"/>
  <c r="L991"/>
  <c r="M991" s="1"/>
  <c r="K991"/>
  <c r="L990"/>
  <c r="M990" s="1"/>
  <c r="K990"/>
  <c r="L989"/>
  <c r="M989" s="1"/>
  <c r="K989"/>
  <c r="L988"/>
  <c r="M988" s="1"/>
  <c r="K988"/>
  <c r="L987"/>
  <c r="M987" s="1"/>
  <c r="K987"/>
  <c r="L986"/>
  <c r="M986" s="1"/>
  <c r="K986"/>
  <c r="L985"/>
  <c r="M985" s="1"/>
  <c r="K985"/>
  <c r="L984"/>
  <c r="M984" s="1"/>
  <c r="K984"/>
  <c r="L983"/>
  <c r="M983" s="1"/>
  <c r="K983"/>
  <c r="L982"/>
  <c r="M982" s="1"/>
  <c r="K982"/>
  <c r="L981"/>
  <c r="M981" s="1"/>
  <c r="K981"/>
  <c r="L980"/>
  <c r="M980" s="1"/>
  <c r="K980"/>
  <c r="L979"/>
  <c r="M979" s="1"/>
  <c r="K979"/>
  <c r="L978"/>
  <c r="M978" s="1"/>
  <c r="K978"/>
  <c r="L977"/>
  <c r="M977" s="1"/>
  <c r="K977"/>
  <c r="L976"/>
  <c r="M976" s="1"/>
  <c r="K976"/>
  <c r="L975"/>
  <c r="M975" s="1"/>
  <c r="K975"/>
  <c r="L974"/>
  <c r="M974" s="1"/>
  <c r="K974"/>
  <c r="L973"/>
  <c r="M973" s="1"/>
  <c r="K973"/>
  <c r="L972"/>
  <c r="M972" s="1"/>
  <c r="K972"/>
  <c r="L971"/>
  <c r="M971" s="1"/>
  <c r="K971"/>
  <c r="L970"/>
  <c r="M970" s="1"/>
  <c r="K970"/>
  <c r="L969"/>
  <c r="M969" s="1"/>
  <c r="K969"/>
  <c r="L968"/>
  <c r="M968" s="1"/>
  <c r="K968"/>
  <c r="L967"/>
  <c r="M967" s="1"/>
  <c r="K967"/>
  <c r="L966"/>
  <c r="M966" s="1"/>
  <c r="K966"/>
  <c r="L965"/>
  <c r="M965" s="1"/>
  <c r="K965"/>
  <c r="L964"/>
  <c r="M964" s="1"/>
  <c r="K964"/>
  <c r="L963"/>
  <c r="M963" s="1"/>
  <c r="K963"/>
  <c r="L962"/>
  <c r="M962" s="1"/>
  <c r="K962"/>
  <c r="L961"/>
  <c r="M961" s="1"/>
  <c r="K961"/>
  <c r="L960"/>
  <c r="M960" s="1"/>
  <c r="K960"/>
  <c r="L959"/>
  <c r="M959" s="1"/>
  <c r="K959"/>
  <c r="L958"/>
  <c r="M958" s="1"/>
  <c r="K958"/>
  <c r="L957"/>
  <c r="M957" s="1"/>
  <c r="K957"/>
  <c r="L956"/>
  <c r="M956" s="1"/>
  <c r="K956"/>
  <c r="L955"/>
  <c r="M955" s="1"/>
  <c r="K955"/>
  <c r="L954"/>
  <c r="M954" s="1"/>
  <c r="K954"/>
  <c r="L953"/>
  <c r="M953" s="1"/>
  <c r="K953"/>
  <c r="L952"/>
  <c r="M952" s="1"/>
  <c r="K952"/>
  <c r="L951"/>
  <c r="M951" s="1"/>
  <c r="K951"/>
  <c r="L950"/>
  <c r="M950" s="1"/>
  <c r="K950"/>
  <c r="L949"/>
  <c r="M949" s="1"/>
  <c r="K949"/>
  <c r="L948"/>
  <c r="M948" s="1"/>
  <c r="K948"/>
  <c r="L947"/>
  <c r="M947" s="1"/>
  <c r="K947"/>
  <c r="L946"/>
  <c r="M946" s="1"/>
  <c r="K946"/>
  <c r="L945"/>
  <c r="M945" s="1"/>
  <c r="K945"/>
  <c r="L944"/>
  <c r="M944" s="1"/>
  <c r="K944"/>
  <c r="L943"/>
  <c r="M943" s="1"/>
  <c r="K943"/>
  <c r="L942"/>
  <c r="M942" s="1"/>
  <c r="K942"/>
  <c r="L941"/>
  <c r="M941" s="1"/>
  <c r="K941"/>
  <c r="L940"/>
  <c r="M940" s="1"/>
  <c r="K940"/>
  <c r="L939"/>
  <c r="M939" s="1"/>
  <c r="K939"/>
  <c r="L938"/>
  <c r="M938" s="1"/>
  <c r="K938"/>
  <c r="L937"/>
  <c r="M937" s="1"/>
  <c r="K937"/>
  <c r="L936"/>
  <c r="M936" s="1"/>
  <c r="K936"/>
  <c r="L935"/>
  <c r="M935" s="1"/>
  <c r="K935"/>
  <c r="L934"/>
  <c r="M934" s="1"/>
  <c r="K934"/>
  <c r="L933"/>
  <c r="M933" s="1"/>
  <c r="K933"/>
  <c r="L932"/>
  <c r="M932" s="1"/>
  <c r="K932"/>
  <c r="L931"/>
  <c r="M931" s="1"/>
  <c r="K931"/>
  <c r="L930"/>
  <c r="M930" s="1"/>
  <c r="K930"/>
  <c r="L929"/>
  <c r="M929" s="1"/>
  <c r="K929"/>
  <c r="L928"/>
  <c r="M928" s="1"/>
  <c r="K928"/>
  <c r="L927"/>
  <c r="M927" s="1"/>
  <c r="K927"/>
  <c r="L926"/>
  <c r="M926" s="1"/>
  <c r="K926"/>
  <c r="L925"/>
  <c r="M925" s="1"/>
  <c r="K925"/>
  <c r="L924"/>
  <c r="M924" s="1"/>
  <c r="K924"/>
  <c r="L923"/>
  <c r="M923" s="1"/>
  <c r="K923"/>
  <c r="L922"/>
  <c r="M922" s="1"/>
  <c r="K922"/>
  <c r="L921"/>
  <c r="M921" s="1"/>
  <c r="K921"/>
  <c r="L920"/>
  <c r="M920" s="1"/>
  <c r="K920"/>
  <c r="L919"/>
  <c r="M919" s="1"/>
  <c r="K919"/>
  <c r="L918"/>
  <c r="M918" s="1"/>
  <c r="K918"/>
  <c r="L917"/>
  <c r="M917" s="1"/>
  <c r="K917"/>
  <c r="L916"/>
  <c r="M916" s="1"/>
  <c r="K916"/>
  <c r="L915"/>
  <c r="M915" s="1"/>
  <c r="K915"/>
  <c r="L914"/>
  <c r="M914" s="1"/>
  <c r="K914"/>
  <c r="L913"/>
  <c r="M913" s="1"/>
  <c r="K913"/>
  <c r="L912"/>
  <c r="M912" s="1"/>
  <c r="K912"/>
  <c r="L911"/>
  <c r="M911" s="1"/>
  <c r="K911"/>
  <c r="L910"/>
  <c r="M910" s="1"/>
  <c r="K910"/>
  <c r="L909"/>
  <c r="M909" s="1"/>
  <c r="K909"/>
  <c r="L908"/>
  <c r="M908" s="1"/>
  <c r="K908"/>
  <c r="L907"/>
  <c r="M907" s="1"/>
  <c r="K907"/>
  <c r="L906"/>
  <c r="M906" s="1"/>
  <c r="K906"/>
  <c r="L905"/>
  <c r="M905" s="1"/>
  <c r="K905"/>
  <c r="L904"/>
  <c r="M904" s="1"/>
  <c r="K904"/>
  <c r="L903"/>
  <c r="M903" s="1"/>
  <c r="K903"/>
  <c r="L902"/>
  <c r="M902" s="1"/>
  <c r="K902"/>
  <c r="L901"/>
  <c r="M901" s="1"/>
  <c r="K901"/>
  <c r="L900"/>
  <c r="M900" s="1"/>
  <c r="K900"/>
  <c r="L899"/>
  <c r="M899" s="1"/>
  <c r="K899"/>
  <c r="L898"/>
  <c r="M898" s="1"/>
  <c r="K898"/>
  <c r="L897"/>
  <c r="M897" s="1"/>
  <c r="K897"/>
  <c r="L896"/>
  <c r="M896" s="1"/>
  <c r="K896"/>
  <c r="L895"/>
  <c r="M895" s="1"/>
  <c r="K895"/>
  <c r="L894"/>
  <c r="M894" s="1"/>
  <c r="K894"/>
  <c r="L893"/>
  <c r="M893" s="1"/>
  <c r="K893"/>
  <c r="L892"/>
  <c r="M892" s="1"/>
  <c r="K892"/>
  <c r="L891"/>
  <c r="M891" s="1"/>
  <c r="K891"/>
  <c r="L890"/>
  <c r="M890" s="1"/>
  <c r="K890"/>
  <c r="L889"/>
  <c r="M889" s="1"/>
  <c r="K889"/>
  <c r="L888"/>
  <c r="M888" s="1"/>
  <c r="K888"/>
  <c r="L887"/>
  <c r="M887" s="1"/>
  <c r="K887"/>
  <c r="L886"/>
  <c r="M886" s="1"/>
  <c r="K886"/>
  <c r="L885"/>
  <c r="M885" s="1"/>
  <c r="K885"/>
  <c r="L884"/>
  <c r="M884" s="1"/>
  <c r="K884"/>
  <c r="L883"/>
  <c r="M883" s="1"/>
  <c r="K883"/>
  <c r="L882"/>
  <c r="M882" s="1"/>
  <c r="K882"/>
  <c r="L881"/>
  <c r="M881" s="1"/>
  <c r="K881"/>
  <c r="L880"/>
  <c r="M880" s="1"/>
  <c r="K880"/>
  <c r="L879"/>
  <c r="M879" s="1"/>
  <c r="K879"/>
  <c r="L878"/>
  <c r="M878" s="1"/>
  <c r="K878"/>
  <c r="L877"/>
  <c r="M877" s="1"/>
  <c r="K877"/>
  <c r="L876"/>
  <c r="M876" s="1"/>
  <c r="K876"/>
  <c r="L875"/>
  <c r="M875" s="1"/>
  <c r="K875"/>
  <c r="L874"/>
  <c r="M874" s="1"/>
  <c r="K874"/>
  <c r="L873"/>
  <c r="M873" s="1"/>
  <c r="K873"/>
  <c r="L872"/>
  <c r="M872" s="1"/>
  <c r="K872"/>
  <c r="L871"/>
  <c r="M871" s="1"/>
  <c r="K871"/>
  <c r="L870"/>
  <c r="M870" s="1"/>
  <c r="K870"/>
  <c r="L869"/>
  <c r="M869" s="1"/>
  <c r="K869"/>
  <c r="L868"/>
  <c r="M868" s="1"/>
  <c r="K868"/>
  <c r="L867"/>
  <c r="M867" s="1"/>
  <c r="K867"/>
  <c r="L866"/>
  <c r="M866" s="1"/>
  <c r="K866"/>
  <c r="L865"/>
  <c r="M865" s="1"/>
  <c r="K865"/>
  <c r="L864"/>
  <c r="M864" s="1"/>
  <c r="K864"/>
  <c r="L863"/>
  <c r="M863" s="1"/>
  <c r="K863"/>
  <c r="L862"/>
  <c r="M862" s="1"/>
  <c r="K862"/>
  <c r="L861"/>
  <c r="M861" s="1"/>
  <c r="K861"/>
  <c r="L860"/>
  <c r="M860" s="1"/>
  <c r="K860"/>
  <c r="L859"/>
  <c r="M859" s="1"/>
  <c r="K859"/>
  <c r="L858"/>
  <c r="M858" s="1"/>
  <c r="K858"/>
  <c r="L857"/>
  <c r="M857" s="1"/>
  <c r="K857"/>
  <c r="L856"/>
  <c r="M856" s="1"/>
  <c r="K856"/>
  <c r="L855"/>
  <c r="M855" s="1"/>
  <c r="K855"/>
  <c r="L854"/>
  <c r="M854" s="1"/>
  <c r="K854"/>
  <c r="L853"/>
  <c r="M853" s="1"/>
  <c r="K853"/>
  <c r="L852"/>
  <c r="M852" s="1"/>
  <c r="K852"/>
  <c r="L851"/>
  <c r="M851" s="1"/>
  <c r="K851"/>
  <c r="L850"/>
  <c r="M850" s="1"/>
  <c r="K850"/>
  <c r="L849"/>
  <c r="M849" s="1"/>
  <c r="K849"/>
  <c r="L848"/>
  <c r="M848" s="1"/>
  <c r="K848"/>
  <c r="L847"/>
  <c r="M847" s="1"/>
  <c r="K847"/>
  <c r="L846"/>
  <c r="M846" s="1"/>
  <c r="K846"/>
  <c r="L845"/>
  <c r="M845" s="1"/>
  <c r="K845"/>
  <c r="L844"/>
  <c r="M844" s="1"/>
  <c r="K844"/>
  <c r="L843"/>
  <c r="M843" s="1"/>
  <c r="K843"/>
  <c r="L842"/>
  <c r="M842" s="1"/>
  <c r="K842"/>
  <c r="L841"/>
  <c r="M841" s="1"/>
  <c r="K841"/>
  <c r="L840"/>
  <c r="M840" s="1"/>
  <c r="K840"/>
  <c r="L839"/>
  <c r="M839" s="1"/>
  <c r="K839"/>
  <c r="L838"/>
  <c r="M838" s="1"/>
  <c r="K838"/>
  <c r="L837"/>
  <c r="M837" s="1"/>
  <c r="K837"/>
  <c r="L836"/>
  <c r="M836" s="1"/>
  <c r="K836"/>
  <c r="L835"/>
  <c r="M835" s="1"/>
  <c r="K835"/>
  <c r="L834"/>
  <c r="M834" s="1"/>
  <c r="K834"/>
  <c r="L833"/>
  <c r="M833" s="1"/>
  <c r="K833"/>
  <c r="L832"/>
  <c r="M832" s="1"/>
  <c r="K832"/>
  <c r="L831"/>
  <c r="M831" s="1"/>
  <c r="K831"/>
  <c r="L830"/>
  <c r="M830" s="1"/>
  <c r="K830"/>
  <c r="L829"/>
  <c r="M829" s="1"/>
  <c r="K829"/>
  <c r="L828"/>
  <c r="M828" s="1"/>
  <c r="K828"/>
  <c r="L827"/>
  <c r="M827" s="1"/>
  <c r="K827"/>
  <c r="L826"/>
  <c r="M826" s="1"/>
  <c r="K826"/>
  <c r="L825"/>
  <c r="M825" s="1"/>
  <c r="K825"/>
  <c r="L824"/>
  <c r="M824" s="1"/>
  <c r="K824"/>
  <c r="L823"/>
  <c r="M823" s="1"/>
  <c r="K823"/>
  <c r="L822"/>
  <c r="M822" s="1"/>
  <c r="K822"/>
  <c r="L821"/>
  <c r="M821" s="1"/>
  <c r="K821"/>
  <c r="L820"/>
  <c r="M820" s="1"/>
  <c r="K820"/>
  <c r="L819"/>
  <c r="M819" s="1"/>
  <c r="K819"/>
  <c r="L818"/>
  <c r="M818" s="1"/>
  <c r="K818"/>
  <c r="L817"/>
  <c r="M817" s="1"/>
  <c r="K817"/>
  <c r="L816"/>
  <c r="M816" s="1"/>
  <c r="K816"/>
  <c r="L815"/>
  <c r="M815" s="1"/>
  <c r="K815"/>
  <c r="L814"/>
  <c r="M814" s="1"/>
  <c r="K814"/>
  <c r="L813"/>
  <c r="M813" s="1"/>
  <c r="K813"/>
  <c r="L812"/>
  <c r="M812" s="1"/>
  <c r="K812"/>
  <c r="L811"/>
  <c r="M811" s="1"/>
  <c r="K811"/>
  <c r="L810"/>
  <c r="M810" s="1"/>
  <c r="K810"/>
  <c r="L809"/>
  <c r="M809" s="1"/>
  <c r="K809"/>
  <c r="L808"/>
  <c r="M808" s="1"/>
  <c r="K808"/>
  <c r="L807"/>
  <c r="M807" s="1"/>
  <c r="K807"/>
  <c r="L806"/>
  <c r="M806" s="1"/>
  <c r="K806"/>
  <c r="L805"/>
  <c r="M805" s="1"/>
  <c r="K805"/>
  <c r="L804"/>
  <c r="M804" s="1"/>
  <c r="K804"/>
  <c r="L803"/>
  <c r="M803" s="1"/>
  <c r="K803"/>
  <c r="L802"/>
  <c r="M802" s="1"/>
  <c r="K802"/>
  <c r="L801"/>
  <c r="M801" s="1"/>
  <c r="K801"/>
  <c r="L800"/>
  <c r="M800" s="1"/>
  <c r="K800"/>
  <c r="L799"/>
  <c r="M799" s="1"/>
  <c r="K799"/>
  <c r="L798"/>
  <c r="M798" s="1"/>
  <c r="K798"/>
  <c r="L797"/>
  <c r="M797" s="1"/>
  <c r="K797"/>
  <c r="L796"/>
  <c r="M796" s="1"/>
  <c r="K796"/>
  <c r="L795"/>
  <c r="M795" s="1"/>
  <c r="K795"/>
  <c r="L794"/>
  <c r="M794" s="1"/>
  <c r="K794"/>
  <c r="L793"/>
  <c r="M793" s="1"/>
  <c r="K793"/>
  <c r="L792"/>
  <c r="M792" s="1"/>
  <c r="K792"/>
  <c r="L791"/>
  <c r="M791" s="1"/>
  <c r="K791"/>
  <c r="L790"/>
  <c r="M790" s="1"/>
  <c r="K790"/>
  <c r="L789"/>
  <c r="M789" s="1"/>
  <c r="K789"/>
  <c r="L788"/>
  <c r="M788" s="1"/>
  <c r="K788"/>
  <c r="L787"/>
  <c r="M787" s="1"/>
  <c r="K787"/>
  <c r="L786"/>
  <c r="M786" s="1"/>
  <c r="K786"/>
  <c r="L785"/>
  <c r="M785" s="1"/>
  <c r="K785"/>
  <c r="L784"/>
  <c r="M784" s="1"/>
  <c r="K784"/>
  <c r="L783"/>
  <c r="M783" s="1"/>
  <c r="K783"/>
  <c r="L782"/>
  <c r="M782" s="1"/>
  <c r="K782"/>
  <c r="L781"/>
  <c r="M781" s="1"/>
  <c r="K781"/>
  <c r="L780"/>
  <c r="M780" s="1"/>
  <c r="K780"/>
  <c r="L779"/>
  <c r="M779" s="1"/>
  <c r="K779"/>
  <c r="L778"/>
  <c r="M778" s="1"/>
  <c r="K778"/>
  <c r="L777"/>
  <c r="M777" s="1"/>
  <c r="K777"/>
  <c r="L776"/>
  <c r="M776" s="1"/>
  <c r="K776"/>
  <c r="L775"/>
  <c r="M775" s="1"/>
  <c r="K775"/>
  <c r="L774"/>
  <c r="M774" s="1"/>
  <c r="K774"/>
  <c r="L773"/>
  <c r="M773" s="1"/>
  <c r="K773"/>
  <c r="L772"/>
  <c r="M772" s="1"/>
  <c r="K772"/>
  <c r="L771"/>
  <c r="M771" s="1"/>
  <c r="K771"/>
  <c r="L770"/>
  <c r="M770" s="1"/>
  <c r="K770"/>
  <c r="L769"/>
  <c r="M769" s="1"/>
  <c r="K769"/>
  <c r="L768"/>
  <c r="M768" s="1"/>
  <c r="K768"/>
  <c r="L767"/>
  <c r="M767" s="1"/>
  <c r="K767"/>
  <c r="L766"/>
  <c r="M766" s="1"/>
  <c r="K766"/>
  <c r="L765"/>
  <c r="M765" s="1"/>
  <c r="K765"/>
  <c r="L764"/>
  <c r="M764" s="1"/>
  <c r="K764"/>
  <c r="L763"/>
  <c r="M763" s="1"/>
  <c r="K763"/>
  <c r="L762"/>
  <c r="M762" s="1"/>
  <c r="K762"/>
  <c r="L761"/>
  <c r="M761" s="1"/>
  <c r="K761"/>
  <c r="L760"/>
  <c r="M760" s="1"/>
  <c r="K760"/>
  <c r="L759"/>
  <c r="M759" s="1"/>
  <c r="K759"/>
  <c r="L758"/>
  <c r="M758" s="1"/>
  <c r="K758"/>
  <c r="L757"/>
  <c r="M757" s="1"/>
  <c r="K757"/>
  <c r="L756"/>
  <c r="M756" s="1"/>
  <c r="K756"/>
  <c r="L755"/>
  <c r="M755" s="1"/>
  <c r="K755"/>
  <c r="L754"/>
  <c r="M754" s="1"/>
  <c r="K754"/>
  <c r="L753"/>
  <c r="M753" s="1"/>
  <c r="K753"/>
  <c r="L752"/>
  <c r="M752" s="1"/>
  <c r="K752"/>
  <c r="L751"/>
  <c r="M751" s="1"/>
  <c r="K751"/>
  <c r="L750"/>
  <c r="M750" s="1"/>
  <c r="K750"/>
  <c r="L749"/>
  <c r="M749" s="1"/>
  <c r="K749"/>
  <c r="L748"/>
  <c r="M748" s="1"/>
  <c r="K748"/>
  <c r="L747"/>
  <c r="M747" s="1"/>
  <c r="K747"/>
  <c r="L746"/>
  <c r="M746" s="1"/>
  <c r="K746"/>
  <c r="L745"/>
  <c r="M745" s="1"/>
  <c r="K745"/>
  <c r="L744"/>
  <c r="M744" s="1"/>
  <c r="K744"/>
  <c r="L743"/>
  <c r="M743" s="1"/>
  <c r="K743"/>
  <c r="L742"/>
  <c r="M742" s="1"/>
  <c r="K742"/>
  <c r="L741"/>
  <c r="M741" s="1"/>
  <c r="K741"/>
  <c r="L740"/>
  <c r="M740" s="1"/>
  <c r="K740"/>
  <c r="L739"/>
  <c r="M739" s="1"/>
  <c r="K739"/>
  <c r="L738"/>
  <c r="M738" s="1"/>
  <c r="K738"/>
  <c r="L737"/>
  <c r="M737" s="1"/>
  <c r="K737"/>
  <c r="L736"/>
  <c r="M736" s="1"/>
  <c r="K736"/>
  <c r="L735"/>
  <c r="M735" s="1"/>
  <c r="K735"/>
  <c r="L734"/>
  <c r="M734" s="1"/>
  <c r="K734"/>
  <c r="L733"/>
  <c r="M733" s="1"/>
  <c r="K733"/>
  <c r="L732"/>
  <c r="M732" s="1"/>
  <c r="K732"/>
  <c r="L731"/>
  <c r="M731" s="1"/>
  <c r="K731"/>
  <c r="L730"/>
  <c r="M730" s="1"/>
  <c r="K730"/>
  <c r="L729"/>
  <c r="M729" s="1"/>
  <c r="K729"/>
  <c r="L728"/>
  <c r="M728" s="1"/>
  <c r="K728"/>
  <c r="L727"/>
  <c r="M727" s="1"/>
  <c r="K727"/>
  <c r="L726"/>
  <c r="M726" s="1"/>
  <c r="K726"/>
  <c r="L725"/>
  <c r="M725" s="1"/>
  <c r="K725"/>
  <c r="L724"/>
  <c r="M724" s="1"/>
  <c r="K724"/>
  <c r="L723"/>
  <c r="M723" s="1"/>
  <c r="K723"/>
  <c r="L722"/>
  <c r="M722" s="1"/>
  <c r="K722"/>
  <c r="L721"/>
  <c r="M721" s="1"/>
  <c r="K721"/>
  <c r="L720"/>
  <c r="M720" s="1"/>
  <c r="K720"/>
  <c r="L719"/>
  <c r="M719" s="1"/>
  <c r="K719"/>
  <c r="L718"/>
  <c r="M718" s="1"/>
  <c r="K718"/>
  <c r="L717"/>
  <c r="M717" s="1"/>
  <c r="K717"/>
  <c r="L716"/>
  <c r="M716" s="1"/>
  <c r="K716"/>
  <c r="L715"/>
  <c r="M715" s="1"/>
  <c r="K715"/>
  <c r="L714"/>
  <c r="M714" s="1"/>
  <c r="K714"/>
  <c r="L713"/>
  <c r="M713" s="1"/>
  <c r="K713"/>
  <c r="L712"/>
  <c r="M712" s="1"/>
  <c r="K712"/>
  <c r="L711"/>
  <c r="M711" s="1"/>
  <c r="K711"/>
  <c r="L710"/>
  <c r="M710" s="1"/>
  <c r="K710"/>
  <c r="L709"/>
  <c r="M709" s="1"/>
  <c r="K709"/>
  <c r="L708"/>
  <c r="M708" s="1"/>
  <c r="K708"/>
  <c r="L707"/>
  <c r="M707" s="1"/>
  <c r="K707"/>
  <c r="L706"/>
  <c r="M706" s="1"/>
  <c r="K706"/>
  <c r="L705"/>
  <c r="M705" s="1"/>
  <c r="K705"/>
  <c r="L704"/>
  <c r="M704" s="1"/>
  <c r="K704"/>
  <c r="L703"/>
  <c r="M703" s="1"/>
  <c r="K703"/>
  <c r="L702"/>
  <c r="M702" s="1"/>
  <c r="K702"/>
  <c r="L701"/>
  <c r="M701" s="1"/>
  <c r="K701"/>
  <c r="L700"/>
  <c r="M700" s="1"/>
  <c r="K700"/>
  <c r="L699"/>
  <c r="M699" s="1"/>
  <c r="K699"/>
  <c r="L698"/>
  <c r="M698" s="1"/>
  <c r="K698"/>
  <c r="L697"/>
  <c r="M697" s="1"/>
  <c r="K697"/>
  <c r="L696"/>
  <c r="M696" s="1"/>
  <c r="K696"/>
  <c r="L695"/>
  <c r="M695" s="1"/>
  <c r="K695"/>
  <c r="L694"/>
  <c r="M694" s="1"/>
  <c r="K694"/>
  <c r="L693"/>
  <c r="M693" s="1"/>
  <c r="K693"/>
  <c r="L692"/>
  <c r="M692" s="1"/>
  <c r="K692"/>
  <c r="L691"/>
  <c r="M691" s="1"/>
  <c r="K691"/>
  <c r="L690"/>
  <c r="M690" s="1"/>
  <c r="K690"/>
  <c r="L689"/>
  <c r="M689" s="1"/>
  <c r="K689"/>
  <c r="L688"/>
  <c r="M688" s="1"/>
  <c r="K688"/>
  <c r="L687"/>
  <c r="M687" s="1"/>
  <c r="K687"/>
  <c r="L686"/>
  <c r="M686" s="1"/>
  <c r="K686"/>
  <c r="L685"/>
  <c r="M685" s="1"/>
  <c r="K685"/>
  <c r="L684"/>
  <c r="M684" s="1"/>
  <c r="K684"/>
  <c r="L683"/>
  <c r="M683" s="1"/>
  <c r="K683"/>
  <c r="L682"/>
  <c r="M682" s="1"/>
  <c r="K682"/>
  <c r="L681"/>
  <c r="M681" s="1"/>
  <c r="K681"/>
  <c r="L680"/>
  <c r="M680" s="1"/>
  <c r="K680"/>
  <c r="L679"/>
  <c r="M679" s="1"/>
  <c r="K679"/>
  <c r="L678"/>
  <c r="M678" s="1"/>
  <c r="K678"/>
  <c r="L677"/>
  <c r="M677" s="1"/>
  <c r="K677"/>
  <c r="L676"/>
  <c r="M676" s="1"/>
  <c r="K676"/>
  <c r="L675"/>
  <c r="M675" s="1"/>
  <c r="K675"/>
  <c r="L674"/>
  <c r="M674" s="1"/>
  <c r="K674"/>
  <c r="L673"/>
  <c r="M673" s="1"/>
  <c r="K673"/>
  <c r="L672"/>
  <c r="M672" s="1"/>
  <c r="K672"/>
  <c r="L671"/>
  <c r="M671" s="1"/>
  <c r="K671"/>
  <c r="L670"/>
  <c r="M670" s="1"/>
  <c r="K670"/>
  <c r="L669"/>
  <c r="M669" s="1"/>
  <c r="K669"/>
  <c r="L668"/>
  <c r="M668" s="1"/>
  <c r="K668"/>
  <c r="L667"/>
  <c r="M667" s="1"/>
  <c r="K667"/>
  <c r="L666"/>
  <c r="M666" s="1"/>
  <c r="K666"/>
  <c r="L665"/>
  <c r="M665" s="1"/>
  <c r="K665"/>
  <c r="L664"/>
  <c r="M664" s="1"/>
  <c r="K664"/>
  <c r="L663"/>
  <c r="M663" s="1"/>
  <c r="K663"/>
  <c r="L662"/>
  <c r="M662" s="1"/>
  <c r="K662"/>
  <c r="L661"/>
  <c r="M661" s="1"/>
  <c r="K661"/>
  <c r="L660"/>
  <c r="M660" s="1"/>
  <c r="K660"/>
  <c r="L659"/>
  <c r="M659" s="1"/>
  <c r="K659"/>
  <c r="L658"/>
  <c r="M658" s="1"/>
  <c r="K658"/>
  <c r="L657"/>
  <c r="M657" s="1"/>
  <c r="K657"/>
  <c r="L656"/>
  <c r="M656" s="1"/>
  <c r="K656"/>
  <c r="L655"/>
  <c r="M655" s="1"/>
  <c r="K655"/>
  <c r="L654"/>
  <c r="M654" s="1"/>
  <c r="K654"/>
  <c r="L653"/>
  <c r="M653" s="1"/>
  <c r="K653"/>
  <c r="L652"/>
  <c r="M652" s="1"/>
  <c r="K652"/>
  <c r="L651"/>
  <c r="M651" s="1"/>
  <c r="K651"/>
  <c r="L650"/>
  <c r="M650" s="1"/>
  <c r="K650"/>
  <c r="L649"/>
  <c r="M649" s="1"/>
  <c r="K649"/>
  <c r="L648"/>
  <c r="M648" s="1"/>
  <c r="K648"/>
  <c r="L647"/>
  <c r="M647" s="1"/>
  <c r="K647"/>
  <c r="L646"/>
  <c r="M646" s="1"/>
  <c r="K646"/>
  <c r="L645"/>
  <c r="M645" s="1"/>
  <c r="K645"/>
  <c r="L644"/>
  <c r="M644" s="1"/>
  <c r="K644"/>
  <c r="L643"/>
  <c r="M643" s="1"/>
  <c r="K643"/>
  <c r="L642"/>
  <c r="M642" s="1"/>
  <c r="K642"/>
  <c r="L641"/>
  <c r="M641" s="1"/>
  <c r="K641"/>
  <c r="L640"/>
  <c r="M640" s="1"/>
  <c r="K640"/>
  <c r="L639"/>
  <c r="M639" s="1"/>
  <c r="K639"/>
  <c r="L638"/>
  <c r="M638" s="1"/>
  <c r="K638"/>
  <c r="L637"/>
  <c r="M637" s="1"/>
  <c r="K637"/>
  <c r="L636"/>
  <c r="M636" s="1"/>
  <c r="K636"/>
  <c r="L635"/>
  <c r="M635" s="1"/>
  <c r="K635"/>
  <c r="L634"/>
  <c r="M634" s="1"/>
  <c r="K634"/>
  <c r="L633"/>
  <c r="M633" s="1"/>
  <c r="K633"/>
  <c r="L632"/>
  <c r="M632" s="1"/>
  <c r="K632"/>
  <c r="L631"/>
  <c r="M631" s="1"/>
  <c r="K631"/>
  <c r="L630"/>
  <c r="M630" s="1"/>
  <c r="K630"/>
  <c r="L629"/>
  <c r="M629" s="1"/>
  <c r="K629"/>
  <c r="L628"/>
  <c r="M628" s="1"/>
  <c r="K628"/>
  <c r="L627"/>
  <c r="M627" s="1"/>
  <c r="K627"/>
  <c r="L626"/>
  <c r="M626" s="1"/>
  <c r="K626"/>
  <c r="L625"/>
  <c r="M625" s="1"/>
  <c r="K625"/>
  <c r="L624"/>
  <c r="M624" s="1"/>
  <c r="K624"/>
  <c r="L623"/>
  <c r="M623" s="1"/>
  <c r="K623"/>
  <c r="L622"/>
  <c r="M622" s="1"/>
  <c r="K622"/>
  <c r="L621"/>
  <c r="M621" s="1"/>
  <c r="K621"/>
  <c r="L620"/>
  <c r="M620" s="1"/>
  <c r="K620"/>
  <c r="L619"/>
  <c r="M619" s="1"/>
  <c r="K619"/>
  <c r="L618"/>
  <c r="M618" s="1"/>
  <c r="K618"/>
  <c r="L617"/>
  <c r="M617" s="1"/>
  <c r="K617"/>
  <c r="L616"/>
  <c r="M616" s="1"/>
  <c r="K616"/>
  <c r="L615"/>
  <c r="M615" s="1"/>
  <c r="K615"/>
  <c r="L614"/>
  <c r="M614" s="1"/>
  <c r="K614"/>
  <c r="L613"/>
  <c r="M613" s="1"/>
  <c r="K613"/>
  <c r="L612"/>
  <c r="M612" s="1"/>
  <c r="K612"/>
  <c r="L611"/>
  <c r="M611" s="1"/>
  <c r="K611"/>
  <c r="L610"/>
  <c r="M610" s="1"/>
  <c r="K610"/>
  <c r="L609"/>
  <c r="M609" s="1"/>
  <c r="K609"/>
  <c r="L608"/>
  <c r="M608" s="1"/>
  <c r="K608"/>
  <c r="L607"/>
  <c r="M607" s="1"/>
  <c r="K607"/>
  <c r="L606"/>
  <c r="M606" s="1"/>
  <c r="K606"/>
  <c r="L605"/>
  <c r="M605" s="1"/>
  <c r="K605"/>
  <c r="L604"/>
  <c r="M604" s="1"/>
  <c r="K604"/>
  <c r="L603"/>
  <c r="M603" s="1"/>
  <c r="K603"/>
  <c r="L602"/>
  <c r="M602" s="1"/>
  <c r="K602"/>
  <c r="L601"/>
  <c r="M601" s="1"/>
  <c r="K601"/>
  <c r="L600"/>
  <c r="M600" s="1"/>
  <c r="K600"/>
  <c r="L599"/>
  <c r="M599" s="1"/>
  <c r="K599"/>
  <c r="L598"/>
  <c r="M598" s="1"/>
  <c r="K598"/>
  <c r="L597"/>
  <c r="M597" s="1"/>
  <c r="K597"/>
  <c r="L596"/>
  <c r="M596" s="1"/>
  <c r="K596"/>
  <c r="L595"/>
  <c r="M595" s="1"/>
  <c r="K595"/>
  <c r="L594"/>
  <c r="M594" s="1"/>
  <c r="K594"/>
  <c r="L593"/>
  <c r="M593" s="1"/>
  <c r="K593"/>
  <c r="L592"/>
  <c r="M592" s="1"/>
  <c r="K592"/>
  <c r="L591"/>
  <c r="M591" s="1"/>
  <c r="K591"/>
  <c r="L590"/>
  <c r="M590" s="1"/>
  <c r="K590"/>
  <c r="L589"/>
  <c r="M589" s="1"/>
  <c r="K589"/>
  <c r="L588"/>
  <c r="M588" s="1"/>
  <c r="K588"/>
  <c r="L587"/>
  <c r="M587" s="1"/>
  <c r="K587"/>
  <c r="L586"/>
  <c r="M586" s="1"/>
  <c r="K586"/>
  <c r="L585"/>
  <c r="M585" s="1"/>
  <c r="K585"/>
  <c r="L584"/>
  <c r="M584" s="1"/>
  <c r="K584"/>
  <c r="L583"/>
  <c r="M583" s="1"/>
  <c r="K583"/>
  <c r="L582"/>
  <c r="M582" s="1"/>
  <c r="K582"/>
  <c r="L581"/>
  <c r="M581" s="1"/>
  <c r="K581"/>
  <c r="L580"/>
  <c r="M580" s="1"/>
  <c r="K580"/>
  <c r="L579"/>
  <c r="M579" s="1"/>
  <c r="K579"/>
  <c r="L578"/>
  <c r="M578" s="1"/>
  <c r="K578"/>
  <c r="L577"/>
  <c r="M577" s="1"/>
  <c r="K577"/>
  <c r="L576"/>
  <c r="M576" s="1"/>
  <c r="K576"/>
  <c r="L575"/>
  <c r="M575" s="1"/>
  <c r="K575"/>
  <c r="L574"/>
  <c r="M574" s="1"/>
  <c r="K574"/>
  <c r="L573"/>
  <c r="M573" s="1"/>
  <c r="K573"/>
  <c r="L572"/>
  <c r="M572" s="1"/>
  <c r="K572"/>
  <c r="L571"/>
  <c r="M571" s="1"/>
  <c r="K571"/>
  <c r="L570"/>
  <c r="M570" s="1"/>
  <c r="K570"/>
  <c r="L569"/>
  <c r="M569" s="1"/>
  <c r="K569"/>
  <c r="L568"/>
  <c r="M568" s="1"/>
  <c r="K568"/>
  <c r="L567"/>
  <c r="M567" s="1"/>
  <c r="K567"/>
  <c r="L566"/>
  <c r="M566" s="1"/>
  <c r="K566"/>
  <c r="L565"/>
  <c r="M565" s="1"/>
  <c r="K565"/>
  <c r="L564"/>
  <c r="M564" s="1"/>
  <c r="K564"/>
  <c r="L563"/>
  <c r="M563" s="1"/>
  <c r="K563"/>
  <c r="L562"/>
  <c r="M562" s="1"/>
  <c r="K562"/>
  <c r="L561"/>
  <c r="M561" s="1"/>
  <c r="K561"/>
  <c r="L560"/>
  <c r="M560" s="1"/>
  <c r="K560"/>
  <c r="L559"/>
  <c r="M559" s="1"/>
  <c r="K559"/>
  <c r="L558"/>
  <c r="M558" s="1"/>
  <c r="K558"/>
  <c r="L557"/>
  <c r="M557" s="1"/>
  <c r="K557"/>
  <c r="L556"/>
  <c r="M556" s="1"/>
  <c r="K556"/>
  <c r="L555"/>
  <c r="M555" s="1"/>
  <c r="K555"/>
  <c r="L554"/>
  <c r="M554" s="1"/>
  <c r="K554"/>
  <c r="L553"/>
  <c r="M553" s="1"/>
  <c r="K553"/>
  <c r="L552"/>
  <c r="M552" s="1"/>
  <c r="K552"/>
  <c r="L551"/>
  <c r="M551" s="1"/>
  <c r="K551"/>
  <c r="L550"/>
  <c r="M550" s="1"/>
  <c r="K550"/>
  <c r="L549"/>
  <c r="M549" s="1"/>
  <c r="K549"/>
  <c r="L548"/>
  <c r="M548" s="1"/>
  <c r="K548"/>
  <c r="L547"/>
  <c r="M547" s="1"/>
  <c r="K547"/>
  <c r="L546"/>
  <c r="M546" s="1"/>
  <c r="K546"/>
  <c r="L545"/>
  <c r="M545" s="1"/>
  <c r="K545"/>
  <c r="L544"/>
  <c r="M544" s="1"/>
  <c r="K544"/>
  <c r="L543"/>
  <c r="M543" s="1"/>
  <c r="K543"/>
  <c r="L542"/>
  <c r="M542" s="1"/>
  <c r="K542"/>
  <c r="L541"/>
  <c r="M541" s="1"/>
  <c r="K541"/>
  <c r="L540"/>
  <c r="M540" s="1"/>
  <c r="K540"/>
  <c r="L539"/>
  <c r="M539" s="1"/>
  <c r="K539"/>
  <c r="L538"/>
  <c r="M538" s="1"/>
  <c r="K538"/>
  <c r="L537"/>
  <c r="M537" s="1"/>
  <c r="K537"/>
  <c r="L536"/>
  <c r="M536" s="1"/>
  <c r="K536"/>
  <c r="L535"/>
  <c r="M535" s="1"/>
  <c r="K535"/>
  <c r="L534"/>
  <c r="M534" s="1"/>
  <c r="K534"/>
  <c r="L533"/>
  <c r="M533" s="1"/>
  <c r="K533"/>
  <c r="L532"/>
  <c r="M532" s="1"/>
  <c r="K532"/>
  <c r="L531"/>
  <c r="M531" s="1"/>
  <c r="K531"/>
  <c r="L530"/>
  <c r="M530" s="1"/>
  <c r="K530"/>
  <c r="L529"/>
  <c r="M529" s="1"/>
  <c r="K529"/>
  <c r="L528"/>
  <c r="M528" s="1"/>
  <c r="K528"/>
  <c r="L527"/>
  <c r="M527" s="1"/>
  <c r="K527"/>
  <c r="L526"/>
  <c r="M526" s="1"/>
  <c r="K526"/>
  <c r="L525"/>
  <c r="M525" s="1"/>
  <c r="K525"/>
  <c r="L524"/>
  <c r="M524" s="1"/>
  <c r="K524"/>
  <c r="L523"/>
  <c r="M523" s="1"/>
  <c r="K523"/>
  <c r="L522"/>
  <c r="M522" s="1"/>
  <c r="K522"/>
  <c r="L521"/>
  <c r="M521" s="1"/>
  <c r="K521"/>
  <c r="L520"/>
  <c r="M520" s="1"/>
  <c r="K520"/>
  <c r="L519"/>
  <c r="M519" s="1"/>
  <c r="K519"/>
  <c r="L518"/>
  <c r="M518" s="1"/>
  <c r="K518"/>
  <c r="L517"/>
  <c r="M517" s="1"/>
  <c r="K517"/>
  <c r="L516"/>
  <c r="M516" s="1"/>
  <c r="K516"/>
  <c r="L515"/>
  <c r="M515" s="1"/>
  <c r="K515"/>
  <c r="L514"/>
  <c r="M514" s="1"/>
  <c r="K514"/>
  <c r="L513"/>
  <c r="M513" s="1"/>
  <c r="K513"/>
  <c r="L512"/>
  <c r="M512" s="1"/>
  <c r="K512"/>
  <c r="L511"/>
  <c r="M511" s="1"/>
  <c r="K511"/>
  <c r="L510"/>
  <c r="M510" s="1"/>
  <c r="K510"/>
  <c r="L509"/>
  <c r="M509" s="1"/>
  <c r="K509"/>
  <c r="L508"/>
  <c r="M508" s="1"/>
  <c r="K508"/>
  <c r="L507"/>
  <c r="M507" s="1"/>
  <c r="K507"/>
  <c r="L506"/>
  <c r="M506" s="1"/>
  <c r="K506"/>
  <c r="L505"/>
  <c r="M505" s="1"/>
  <c r="K505"/>
  <c r="L504"/>
  <c r="M504" s="1"/>
  <c r="K504"/>
  <c r="L503"/>
  <c r="M503" s="1"/>
  <c r="K503"/>
  <c r="L502"/>
  <c r="M502" s="1"/>
  <c r="K502"/>
  <c r="L501"/>
  <c r="M501" s="1"/>
  <c r="K501"/>
  <c r="L500"/>
  <c r="M500" s="1"/>
  <c r="K500"/>
  <c r="L499"/>
  <c r="M499" s="1"/>
  <c r="K499"/>
  <c r="L498"/>
  <c r="M498" s="1"/>
  <c r="K498"/>
  <c r="L497"/>
  <c r="M497" s="1"/>
  <c r="K497"/>
  <c r="L496"/>
  <c r="M496" s="1"/>
  <c r="K496"/>
  <c r="L495"/>
  <c r="M495" s="1"/>
  <c r="K495"/>
  <c r="L494"/>
  <c r="M494" s="1"/>
  <c r="K494"/>
  <c r="L493"/>
  <c r="M493" s="1"/>
  <c r="K493"/>
  <c r="L492"/>
  <c r="M492" s="1"/>
  <c r="K492"/>
  <c r="L491"/>
  <c r="M491" s="1"/>
  <c r="K491"/>
  <c r="L490"/>
  <c r="M490" s="1"/>
  <c r="K490"/>
  <c r="L489"/>
  <c r="M489" s="1"/>
  <c r="K489"/>
  <c r="L488"/>
  <c r="M488" s="1"/>
  <c r="K488"/>
  <c r="L487"/>
  <c r="M487" s="1"/>
  <c r="K487"/>
  <c r="L486"/>
  <c r="M486" s="1"/>
  <c r="K486"/>
  <c r="L485"/>
  <c r="M485" s="1"/>
  <c r="K485"/>
  <c r="L484"/>
  <c r="M484" s="1"/>
  <c r="K484"/>
  <c r="L483"/>
  <c r="M483" s="1"/>
  <c r="K483"/>
  <c r="L482"/>
  <c r="M482" s="1"/>
  <c r="K482"/>
  <c r="L481"/>
  <c r="M481" s="1"/>
  <c r="K481"/>
  <c r="L480"/>
  <c r="M480" s="1"/>
  <c r="K480"/>
  <c r="L479"/>
  <c r="M479" s="1"/>
  <c r="K479"/>
  <c r="L478"/>
  <c r="M478" s="1"/>
  <c r="K478"/>
  <c r="L477"/>
  <c r="M477" s="1"/>
  <c r="K477"/>
  <c r="L476"/>
  <c r="M476" s="1"/>
  <c r="K476"/>
  <c r="L475"/>
  <c r="M475" s="1"/>
  <c r="K475"/>
  <c r="L474"/>
  <c r="M474" s="1"/>
  <c r="K474"/>
  <c r="L473"/>
  <c r="M473" s="1"/>
  <c r="K473"/>
  <c r="L472"/>
  <c r="M472" s="1"/>
  <c r="K472"/>
  <c r="L471"/>
  <c r="M471" s="1"/>
  <c r="K471"/>
  <c r="L470"/>
  <c r="M470" s="1"/>
  <c r="K470"/>
  <c r="L469"/>
  <c r="M469" s="1"/>
  <c r="K469"/>
  <c r="L468"/>
  <c r="M468" s="1"/>
  <c r="K468"/>
  <c r="L467"/>
  <c r="M467" s="1"/>
  <c r="K467"/>
  <c r="L466"/>
  <c r="M466" s="1"/>
  <c r="K466"/>
  <c r="L465"/>
  <c r="M465" s="1"/>
  <c r="K465"/>
  <c r="L464"/>
  <c r="M464" s="1"/>
  <c r="K464"/>
  <c r="L463"/>
  <c r="M463" s="1"/>
  <c r="K463"/>
  <c r="L462"/>
  <c r="M462" s="1"/>
  <c r="K462"/>
  <c r="L461"/>
  <c r="M461" s="1"/>
  <c r="K461"/>
  <c r="L460"/>
  <c r="M460" s="1"/>
  <c r="K460"/>
  <c r="L459"/>
  <c r="M459" s="1"/>
  <c r="K459"/>
  <c r="L458"/>
  <c r="M458" s="1"/>
  <c r="K458"/>
  <c r="L457"/>
  <c r="M457" s="1"/>
  <c r="K457"/>
  <c r="L456"/>
  <c r="M456" s="1"/>
  <c r="K456"/>
  <c r="L455"/>
  <c r="M455" s="1"/>
  <c r="K455"/>
  <c r="L454"/>
  <c r="M454" s="1"/>
  <c r="K454"/>
  <c r="L453"/>
  <c r="M453" s="1"/>
  <c r="K453"/>
  <c r="L452"/>
  <c r="M452" s="1"/>
  <c r="K452"/>
  <c r="L451"/>
  <c r="M451" s="1"/>
  <c r="K451"/>
  <c r="L450"/>
  <c r="M450" s="1"/>
  <c r="K450"/>
  <c r="L449"/>
  <c r="M449" s="1"/>
  <c r="K449"/>
  <c r="L448"/>
  <c r="M448" s="1"/>
  <c r="K448"/>
  <c r="L447"/>
  <c r="M447" s="1"/>
  <c r="K447"/>
  <c r="L446"/>
  <c r="M446" s="1"/>
  <c r="K446"/>
  <c r="L445"/>
  <c r="M445" s="1"/>
  <c r="K445"/>
  <c r="L444"/>
  <c r="M444" s="1"/>
  <c r="K444"/>
  <c r="L443"/>
  <c r="M443" s="1"/>
  <c r="K443"/>
  <c r="L442"/>
  <c r="M442" s="1"/>
  <c r="K442"/>
  <c r="L441"/>
  <c r="M441" s="1"/>
  <c r="K441"/>
  <c r="L440"/>
  <c r="M440" s="1"/>
  <c r="K440"/>
  <c r="L439"/>
  <c r="M439" s="1"/>
  <c r="K439"/>
  <c r="L438"/>
  <c r="M438" s="1"/>
  <c r="K438"/>
  <c r="L437"/>
  <c r="M437" s="1"/>
  <c r="K437"/>
  <c r="L436"/>
  <c r="M436" s="1"/>
  <c r="K436"/>
  <c r="L435"/>
  <c r="M435" s="1"/>
  <c r="K435"/>
  <c r="L434"/>
  <c r="M434" s="1"/>
  <c r="K434"/>
  <c r="L433"/>
  <c r="M433" s="1"/>
  <c r="K433"/>
  <c r="L432"/>
  <c r="M432" s="1"/>
  <c r="K432"/>
  <c r="L431"/>
  <c r="M431" s="1"/>
  <c r="K431"/>
  <c r="L430"/>
  <c r="M430" s="1"/>
  <c r="K430"/>
  <c r="L429"/>
  <c r="M429" s="1"/>
  <c r="K429"/>
  <c r="L428"/>
  <c r="M428" s="1"/>
  <c r="K428"/>
  <c r="L427"/>
  <c r="M427" s="1"/>
  <c r="K427"/>
  <c r="L426"/>
  <c r="M426" s="1"/>
  <c r="K426"/>
  <c r="L425"/>
  <c r="M425" s="1"/>
  <c r="K425"/>
  <c r="L424"/>
  <c r="M424" s="1"/>
  <c r="K424"/>
  <c r="L423"/>
  <c r="M423" s="1"/>
  <c r="K423"/>
  <c r="L422"/>
  <c r="M422" s="1"/>
  <c r="K422"/>
  <c r="L421"/>
  <c r="M421" s="1"/>
  <c r="K421"/>
  <c r="L420"/>
  <c r="M420" s="1"/>
  <c r="K420"/>
  <c r="L419"/>
  <c r="M419" s="1"/>
  <c r="K419"/>
  <c r="L418"/>
  <c r="M418" s="1"/>
  <c r="K418"/>
  <c r="L417"/>
  <c r="M417" s="1"/>
  <c r="K417"/>
  <c r="L416"/>
  <c r="M416" s="1"/>
  <c r="K416"/>
  <c r="L415"/>
  <c r="M415" s="1"/>
  <c r="K415"/>
  <c r="L414"/>
  <c r="M414" s="1"/>
  <c r="K414"/>
  <c r="L413"/>
  <c r="M413" s="1"/>
  <c r="K413"/>
  <c r="L412"/>
  <c r="M412" s="1"/>
  <c r="K412"/>
  <c r="L411"/>
  <c r="M411" s="1"/>
  <c r="K411"/>
  <c r="L410"/>
  <c r="M410" s="1"/>
  <c r="K410"/>
  <c r="L409"/>
  <c r="M409" s="1"/>
  <c r="K409"/>
  <c r="L408"/>
  <c r="M408" s="1"/>
  <c r="K408"/>
  <c r="L407"/>
  <c r="M407" s="1"/>
  <c r="K407"/>
  <c r="L406"/>
  <c r="M406" s="1"/>
  <c r="K406"/>
  <c r="L405"/>
  <c r="M405" s="1"/>
  <c r="K405"/>
  <c r="L404"/>
  <c r="M404" s="1"/>
  <c r="K404"/>
  <c r="L403"/>
  <c r="M403" s="1"/>
  <c r="K403"/>
  <c r="L402"/>
  <c r="M402" s="1"/>
  <c r="K402"/>
  <c r="L401"/>
  <c r="M401" s="1"/>
  <c r="K401"/>
  <c r="L400"/>
  <c r="M400" s="1"/>
  <c r="K400"/>
  <c r="L399"/>
  <c r="M399" s="1"/>
  <c r="K399"/>
  <c r="L398"/>
  <c r="M398" s="1"/>
  <c r="K398"/>
  <c r="L397"/>
  <c r="M397" s="1"/>
  <c r="K397"/>
  <c r="L396"/>
  <c r="M396" s="1"/>
  <c r="K396"/>
  <c r="L395"/>
  <c r="M395" s="1"/>
  <c r="K395"/>
  <c r="L394"/>
  <c r="M394" s="1"/>
  <c r="K394"/>
  <c r="L393"/>
  <c r="M393" s="1"/>
  <c r="K393"/>
  <c r="L392"/>
  <c r="M392" s="1"/>
  <c r="K392"/>
  <c r="L391"/>
  <c r="M391" s="1"/>
  <c r="K391"/>
  <c r="L390"/>
  <c r="M390" s="1"/>
  <c r="K390"/>
  <c r="L389"/>
  <c r="M389" s="1"/>
  <c r="K389"/>
  <c r="L388"/>
  <c r="M388" s="1"/>
  <c r="K388"/>
  <c r="L387"/>
  <c r="M387" s="1"/>
  <c r="K387"/>
  <c r="L386"/>
  <c r="M386" s="1"/>
  <c r="K386"/>
  <c r="L385"/>
  <c r="M385" s="1"/>
  <c r="K385"/>
  <c r="L384"/>
  <c r="M384" s="1"/>
  <c r="K384"/>
  <c r="L383"/>
  <c r="M383" s="1"/>
  <c r="K383"/>
  <c r="L382"/>
  <c r="M382" s="1"/>
  <c r="K382"/>
  <c r="L381"/>
  <c r="M381" s="1"/>
  <c r="K381"/>
  <c r="L380"/>
  <c r="M380" s="1"/>
  <c r="K380"/>
  <c r="L379"/>
  <c r="M379" s="1"/>
  <c r="K379"/>
  <c r="L378"/>
  <c r="M378" s="1"/>
  <c r="K378"/>
  <c r="L377"/>
  <c r="M377" s="1"/>
  <c r="K377"/>
  <c r="L376"/>
  <c r="M376" s="1"/>
  <c r="K376"/>
  <c r="L375"/>
  <c r="M375" s="1"/>
  <c r="K375"/>
  <c r="L374"/>
  <c r="M374" s="1"/>
  <c r="K374"/>
  <c r="L373"/>
  <c r="M373" s="1"/>
  <c r="K373"/>
  <c r="L372"/>
  <c r="M372" s="1"/>
  <c r="K372"/>
  <c r="L371"/>
  <c r="M371" s="1"/>
  <c r="K371"/>
  <c r="L370"/>
  <c r="M370" s="1"/>
  <c r="K370"/>
  <c r="L369"/>
  <c r="M369" s="1"/>
  <c r="K369"/>
  <c r="L368"/>
  <c r="M368" s="1"/>
  <c r="K368"/>
  <c r="L367"/>
  <c r="M367" s="1"/>
  <c r="K367"/>
  <c r="L366"/>
  <c r="M366" s="1"/>
  <c r="K366"/>
  <c r="L365"/>
  <c r="M365" s="1"/>
  <c r="K365"/>
  <c r="L364"/>
  <c r="M364" s="1"/>
  <c r="K364"/>
  <c r="L363"/>
  <c r="M363" s="1"/>
  <c r="K363"/>
  <c r="L362"/>
  <c r="M362" s="1"/>
  <c r="K362"/>
  <c r="L361"/>
  <c r="M361" s="1"/>
  <c r="K361"/>
  <c r="L360"/>
  <c r="M360" s="1"/>
  <c r="K360"/>
  <c r="L359"/>
  <c r="M359" s="1"/>
  <c r="K359"/>
  <c r="L358"/>
  <c r="M358" s="1"/>
  <c r="K358"/>
  <c r="L357"/>
  <c r="M357" s="1"/>
  <c r="K357"/>
  <c r="L356"/>
  <c r="M356" s="1"/>
  <c r="K356"/>
  <c r="L355"/>
  <c r="M355" s="1"/>
  <c r="K355"/>
  <c r="L354"/>
  <c r="M354" s="1"/>
  <c r="K354"/>
  <c r="L353"/>
  <c r="M353" s="1"/>
  <c r="K353"/>
  <c r="L352"/>
  <c r="M352" s="1"/>
  <c r="K352"/>
  <c r="L351"/>
  <c r="M351" s="1"/>
  <c r="K351"/>
  <c r="L350"/>
  <c r="M350" s="1"/>
  <c r="K350"/>
  <c r="L349"/>
  <c r="M349" s="1"/>
  <c r="K349"/>
  <c r="L348"/>
  <c r="M348" s="1"/>
  <c r="K348"/>
  <c r="L347"/>
  <c r="M347" s="1"/>
  <c r="K347"/>
  <c r="L346"/>
  <c r="M346" s="1"/>
  <c r="K346"/>
  <c r="L345"/>
  <c r="M345" s="1"/>
  <c r="K345"/>
  <c r="L344"/>
  <c r="M344" s="1"/>
  <c r="K344"/>
  <c r="L343"/>
  <c r="M343" s="1"/>
  <c r="K343"/>
  <c r="L342"/>
  <c r="M342" s="1"/>
  <c r="K342"/>
  <c r="L341"/>
  <c r="M341" s="1"/>
  <c r="K341"/>
  <c r="L340"/>
  <c r="M340" s="1"/>
  <c r="K340"/>
  <c r="L339"/>
  <c r="M339" s="1"/>
  <c r="K339"/>
  <c r="L338"/>
  <c r="M338" s="1"/>
  <c r="K338"/>
  <c r="L337"/>
  <c r="M337" s="1"/>
  <c r="K337"/>
  <c r="L336"/>
  <c r="M336" s="1"/>
  <c r="K336"/>
  <c r="L335"/>
  <c r="M335" s="1"/>
  <c r="K335"/>
  <c r="L334"/>
  <c r="M334" s="1"/>
  <c r="K334"/>
  <c r="L333"/>
  <c r="M333" s="1"/>
  <c r="K333"/>
  <c r="L332"/>
  <c r="M332" s="1"/>
  <c r="K332"/>
  <c r="L331"/>
  <c r="M331" s="1"/>
  <c r="K331"/>
  <c r="L330"/>
  <c r="M330" s="1"/>
  <c r="K330"/>
  <c r="L329"/>
  <c r="M329" s="1"/>
  <c r="K329"/>
  <c r="L328"/>
  <c r="M328" s="1"/>
  <c r="K328"/>
  <c r="L327"/>
  <c r="M327" s="1"/>
  <c r="K327"/>
  <c r="L326"/>
  <c r="M326" s="1"/>
  <c r="K326"/>
  <c r="L325"/>
  <c r="M325" s="1"/>
  <c r="K325"/>
  <c r="L324"/>
  <c r="M324" s="1"/>
  <c r="K324"/>
  <c r="L323"/>
  <c r="M323" s="1"/>
  <c r="K323"/>
  <c r="L322"/>
  <c r="M322" s="1"/>
  <c r="K322"/>
  <c r="L321"/>
  <c r="M321" s="1"/>
  <c r="K321"/>
  <c r="L320"/>
  <c r="M320" s="1"/>
  <c r="K320"/>
  <c r="L319"/>
  <c r="M319" s="1"/>
  <c r="K319"/>
  <c r="L318"/>
  <c r="M318" s="1"/>
  <c r="K318"/>
  <c r="L317"/>
  <c r="M317" s="1"/>
  <c r="K317"/>
  <c r="L316"/>
  <c r="M316" s="1"/>
  <c r="K316"/>
  <c r="L315"/>
  <c r="M315" s="1"/>
  <c r="K315"/>
  <c r="L314"/>
  <c r="M314" s="1"/>
  <c r="K314"/>
  <c r="L313"/>
  <c r="M313" s="1"/>
  <c r="K313"/>
  <c r="L312"/>
  <c r="M312" s="1"/>
  <c r="K312"/>
  <c r="L311"/>
  <c r="M311" s="1"/>
  <c r="K311"/>
  <c r="L310"/>
  <c r="M310" s="1"/>
  <c r="K310"/>
  <c r="L309"/>
  <c r="M309" s="1"/>
  <c r="K309"/>
  <c r="L308"/>
  <c r="M308" s="1"/>
  <c r="K308"/>
  <c r="L307"/>
  <c r="M307" s="1"/>
  <c r="K307"/>
  <c r="L306"/>
  <c r="M306" s="1"/>
  <c r="K306"/>
  <c r="L305"/>
  <c r="M305" s="1"/>
  <c r="K305"/>
  <c r="L304"/>
  <c r="M304" s="1"/>
  <c r="K304"/>
  <c r="L303"/>
  <c r="M303" s="1"/>
  <c r="K303"/>
  <c r="L302"/>
  <c r="M302" s="1"/>
  <c r="K302"/>
  <c r="L301"/>
  <c r="M301" s="1"/>
  <c r="K301"/>
  <c r="L300"/>
  <c r="M300" s="1"/>
  <c r="K300"/>
  <c r="L299"/>
  <c r="M299" s="1"/>
  <c r="K299"/>
  <c r="L298"/>
  <c r="M298" s="1"/>
  <c r="K298"/>
  <c r="L297"/>
  <c r="M297" s="1"/>
  <c r="K297"/>
  <c r="L296"/>
  <c r="M296" s="1"/>
  <c r="K296"/>
  <c r="L295"/>
  <c r="M295" s="1"/>
  <c r="K295"/>
  <c r="L294"/>
  <c r="M294" s="1"/>
  <c r="K294"/>
  <c r="L293"/>
  <c r="M293" s="1"/>
  <c r="K293"/>
  <c r="L292"/>
  <c r="M292" s="1"/>
  <c r="K292"/>
  <c r="L291"/>
  <c r="M291" s="1"/>
  <c r="K291"/>
  <c r="L290"/>
  <c r="M290" s="1"/>
  <c r="K290"/>
  <c r="L289"/>
  <c r="M289" s="1"/>
  <c r="K289"/>
  <c r="L288"/>
  <c r="M288" s="1"/>
  <c r="K288"/>
  <c r="L287"/>
  <c r="M287" s="1"/>
  <c r="K287"/>
  <c r="L286"/>
  <c r="M286" s="1"/>
  <c r="K286"/>
  <c r="L285"/>
  <c r="M285" s="1"/>
  <c r="K285"/>
  <c r="L284"/>
  <c r="M284" s="1"/>
  <c r="K284"/>
  <c r="L283"/>
  <c r="M283" s="1"/>
  <c r="K283"/>
  <c r="L282"/>
  <c r="M282" s="1"/>
  <c r="K282"/>
  <c r="L281"/>
  <c r="M281" s="1"/>
  <c r="K281"/>
  <c r="L280"/>
  <c r="M280" s="1"/>
  <c r="K280"/>
  <c r="L279"/>
  <c r="M279" s="1"/>
  <c r="K279"/>
  <c r="L278"/>
  <c r="M278" s="1"/>
  <c r="K278"/>
  <c r="L277"/>
  <c r="M277" s="1"/>
  <c r="K277"/>
  <c r="L276"/>
  <c r="M276" s="1"/>
  <c r="K276"/>
  <c r="L275"/>
  <c r="M275" s="1"/>
  <c r="K275"/>
  <c r="L274"/>
  <c r="M274" s="1"/>
  <c r="K274"/>
  <c r="L273"/>
  <c r="M273" s="1"/>
  <c r="K273"/>
  <c r="L272"/>
  <c r="M272" s="1"/>
  <c r="K272"/>
  <c r="L271"/>
  <c r="M271" s="1"/>
  <c r="K271"/>
  <c r="L270"/>
  <c r="M270" s="1"/>
  <c r="K270"/>
  <c r="L269"/>
  <c r="M269" s="1"/>
  <c r="K269"/>
  <c r="L268"/>
  <c r="M268" s="1"/>
  <c r="K268"/>
  <c r="L267"/>
  <c r="M267" s="1"/>
  <c r="K267"/>
  <c r="L266"/>
  <c r="M266" s="1"/>
  <c r="K266"/>
  <c r="L265"/>
  <c r="M265" s="1"/>
  <c r="K265"/>
  <c r="L264"/>
  <c r="M264" s="1"/>
  <c r="K264"/>
  <c r="L263"/>
  <c r="M263" s="1"/>
  <c r="K263"/>
  <c r="L262"/>
  <c r="M262" s="1"/>
  <c r="K262"/>
  <c r="L261"/>
  <c r="M261" s="1"/>
  <c r="K261"/>
  <c r="L260"/>
  <c r="M260" s="1"/>
  <c r="K260"/>
  <c r="L259"/>
  <c r="M259" s="1"/>
  <c r="K259"/>
  <c r="L258"/>
  <c r="M258" s="1"/>
  <c r="K258"/>
  <c r="L257"/>
  <c r="M257" s="1"/>
  <c r="K257"/>
  <c r="L256"/>
  <c r="M256" s="1"/>
  <c r="K256"/>
  <c r="L255"/>
  <c r="M255" s="1"/>
  <c r="K255"/>
  <c r="L254"/>
  <c r="M254" s="1"/>
  <c r="K254"/>
  <c r="L253"/>
  <c r="M253" s="1"/>
  <c r="K253"/>
  <c r="L252"/>
  <c r="M252" s="1"/>
  <c r="K252"/>
  <c r="L251"/>
  <c r="M251" s="1"/>
  <c r="K251"/>
  <c r="L250"/>
  <c r="M250" s="1"/>
  <c r="K250"/>
  <c r="L249"/>
  <c r="M249" s="1"/>
  <c r="K249"/>
  <c r="L248"/>
  <c r="M248" s="1"/>
  <c r="K248"/>
  <c r="L247"/>
  <c r="M247" s="1"/>
  <c r="K247"/>
  <c r="L246"/>
  <c r="M246" s="1"/>
  <c r="K246"/>
  <c r="L245"/>
  <c r="M245" s="1"/>
  <c r="K245"/>
  <c r="L244"/>
  <c r="M244" s="1"/>
  <c r="K244"/>
  <c r="L243"/>
  <c r="M243" s="1"/>
  <c r="K243"/>
  <c r="L242"/>
  <c r="M242" s="1"/>
  <c r="K242"/>
  <c r="L241"/>
  <c r="M241" s="1"/>
  <c r="K241"/>
  <c r="L240"/>
  <c r="M240" s="1"/>
  <c r="K240"/>
  <c r="L239"/>
  <c r="M239" s="1"/>
  <c r="K239"/>
  <c r="L238"/>
  <c r="M238" s="1"/>
  <c r="K238"/>
  <c r="L237"/>
  <c r="M237" s="1"/>
  <c r="K237"/>
  <c r="L236"/>
  <c r="M236" s="1"/>
  <c r="K236"/>
  <c r="L235"/>
  <c r="M235" s="1"/>
  <c r="K235"/>
  <c r="L234"/>
  <c r="M234" s="1"/>
  <c r="K234"/>
  <c r="L233"/>
  <c r="M233" s="1"/>
  <c r="K233"/>
  <c r="L232"/>
  <c r="M232" s="1"/>
  <c r="K232"/>
  <c r="L231"/>
  <c r="M231" s="1"/>
  <c r="K231"/>
  <c r="L230"/>
  <c r="M230" s="1"/>
  <c r="K230"/>
  <c r="L229"/>
  <c r="M229" s="1"/>
  <c r="K229"/>
  <c r="L228"/>
  <c r="M228" s="1"/>
  <c r="K228"/>
  <c r="L227"/>
  <c r="M227" s="1"/>
  <c r="K227"/>
  <c r="L226"/>
  <c r="M226" s="1"/>
  <c r="K226"/>
  <c r="L225"/>
  <c r="M225" s="1"/>
  <c r="K225"/>
  <c r="L224"/>
  <c r="M224" s="1"/>
  <c r="K224"/>
  <c r="L223"/>
  <c r="M223" s="1"/>
  <c r="K223"/>
  <c r="L222"/>
  <c r="M222" s="1"/>
  <c r="K222"/>
  <c r="L221"/>
  <c r="M221" s="1"/>
  <c r="K221"/>
  <c r="L220"/>
  <c r="M220" s="1"/>
  <c r="K220"/>
  <c r="L219"/>
  <c r="M219" s="1"/>
  <c r="K219"/>
  <c r="L218"/>
  <c r="M218" s="1"/>
  <c r="K218"/>
  <c r="L217"/>
  <c r="M217" s="1"/>
  <c r="K217"/>
  <c r="L216"/>
  <c r="M216" s="1"/>
  <c r="K216"/>
  <c r="L215"/>
  <c r="M215" s="1"/>
  <c r="K215"/>
  <c r="L214"/>
  <c r="M214" s="1"/>
  <c r="K214"/>
  <c r="L213"/>
  <c r="M213" s="1"/>
  <c r="K213"/>
  <c r="L212"/>
  <c r="M212" s="1"/>
  <c r="K212"/>
  <c r="L211"/>
  <c r="M211" s="1"/>
  <c r="K211"/>
  <c r="L210"/>
  <c r="M210" s="1"/>
  <c r="K210"/>
  <c r="L209"/>
  <c r="M209" s="1"/>
  <c r="K209"/>
  <c r="L208"/>
  <c r="M208" s="1"/>
  <c r="K208"/>
  <c r="L207"/>
  <c r="M207" s="1"/>
  <c r="K207"/>
  <c r="L206"/>
  <c r="M206" s="1"/>
  <c r="K206"/>
  <c r="L205"/>
  <c r="M205" s="1"/>
  <c r="K205"/>
  <c r="L204"/>
  <c r="M204" s="1"/>
  <c r="K204"/>
  <c r="L203"/>
  <c r="M203" s="1"/>
  <c r="K203"/>
  <c r="L202"/>
  <c r="M202" s="1"/>
  <c r="K202"/>
  <c r="L201"/>
  <c r="M201" s="1"/>
  <c r="K201"/>
  <c r="L200"/>
  <c r="M200" s="1"/>
  <c r="K200"/>
  <c r="L199"/>
  <c r="M199" s="1"/>
  <c r="K199"/>
  <c r="L198"/>
  <c r="M198" s="1"/>
  <c r="K198"/>
  <c r="L197"/>
  <c r="M197" s="1"/>
  <c r="K197"/>
  <c r="L196"/>
  <c r="M196" s="1"/>
  <c r="K196"/>
  <c r="L195"/>
  <c r="M195" s="1"/>
  <c r="K195"/>
  <c r="L194"/>
  <c r="M194" s="1"/>
  <c r="K194"/>
  <c r="L193"/>
  <c r="M193" s="1"/>
  <c r="K193"/>
  <c r="L192"/>
  <c r="M192" s="1"/>
  <c r="K192"/>
  <c r="L191"/>
  <c r="M191" s="1"/>
  <c r="K191"/>
  <c r="L190"/>
  <c r="M190" s="1"/>
  <c r="K190"/>
  <c r="L189"/>
  <c r="M189" s="1"/>
  <c r="K189"/>
  <c r="L188"/>
  <c r="M188" s="1"/>
  <c r="K188"/>
  <c r="L187"/>
  <c r="M187" s="1"/>
  <c r="K187"/>
  <c r="L186"/>
  <c r="M186" s="1"/>
  <c r="K186"/>
  <c r="L185"/>
  <c r="M185" s="1"/>
  <c r="K185"/>
  <c r="L184"/>
  <c r="M184" s="1"/>
  <c r="K184"/>
  <c r="L183"/>
  <c r="M183" s="1"/>
  <c r="K183"/>
  <c r="L182"/>
  <c r="M182" s="1"/>
  <c r="K182"/>
  <c r="L181"/>
  <c r="M181" s="1"/>
  <c r="K181"/>
  <c r="L180"/>
  <c r="M180" s="1"/>
  <c r="K180"/>
  <c r="L179"/>
  <c r="M179" s="1"/>
  <c r="K179"/>
  <c r="L178"/>
  <c r="M178" s="1"/>
  <c r="K178"/>
  <c r="L177"/>
  <c r="M177" s="1"/>
  <c r="K177"/>
  <c r="L176"/>
  <c r="M176" s="1"/>
  <c r="K176"/>
  <c r="L175"/>
  <c r="M175" s="1"/>
  <c r="K175"/>
  <c r="L174"/>
  <c r="M174" s="1"/>
  <c r="K174"/>
  <c r="L173"/>
  <c r="M173" s="1"/>
  <c r="K173"/>
  <c r="L172"/>
  <c r="M172" s="1"/>
  <c r="K172"/>
  <c r="L171"/>
  <c r="M171" s="1"/>
  <c r="K171"/>
  <c r="L170"/>
  <c r="M170" s="1"/>
  <c r="K170"/>
  <c r="L169"/>
  <c r="M169" s="1"/>
  <c r="K169"/>
  <c r="L168"/>
  <c r="M168" s="1"/>
  <c r="K168"/>
  <c r="L167"/>
  <c r="M167" s="1"/>
  <c r="K167"/>
  <c r="L166"/>
  <c r="M166" s="1"/>
  <c r="K166"/>
  <c r="L165"/>
  <c r="M165" s="1"/>
  <c r="K165"/>
  <c r="L164"/>
  <c r="M164" s="1"/>
  <c r="K164"/>
  <c r="L163"/>
  <c r="M163" s="1"/>
  <c r="K163"/>
  <c r="L162"/>
  <c r="M162" s="1"/>
  <c r="K162"/>
  <c r="L161"/>
  <c r="M161" s="1"/>
  <c r="K161"/>
  <c r="L160"/>
  <c r="M160" s="1"/>
  <c r="K160"/>
  <c r="L159"/>
  <c r="M159" s="1"/>
  <c r="K159"/>
  <c r="L158"/>
  <c r="M158" s="1"/>
  <c r="K158"/>
  <c r="L157"/>
  <c r="M157" s="1"/>
  <c r="K157"/>
  <c r="L156"/>
  <c r="M156" s="1"/>
  <c r="K156"/>
  <c r="L155"/>
  <c r="M155" s="1"/>
  <c r="K155"/>
  <c r="L154"/>
  <c r="M154" s="1"/>
  <c r="K154"/>
  <c r="L153"/>
  <c r="M153" s="1"/>
  <c r="K153"/>
  <c r="L152"/>
  <c r="M152" s="1"/>
  <c r="K152"/>
  <c r="L151"/>
  <c r="M151" s="1"/>
  <c r="K151"/>
  <c r="L150"/>
  <c r="M150" s="1"/>
  <c r="K150"/>
  <c r="L149"/>
  <c r="M149" s="1"/>
  <c r="K149"/>
  <c r="L148"/>
  <c r="M148" s="1"/>
  <c r="K148"/>
  <c r="L147"/>
  <c r="M147" s="1"/>
  <c r="K147"/>
  <c r="L146"/>
  <c r="M146" s="1"/>
  <c r="K146"/>
  <c r="L145"/>
  <c r="M145" s="1"/>
  <c r="K145"/>
  <c r="L144"/>
  <c r="M144" s="1"/>
  <c r="K144"/>
  <c r="L143"/>
  <c r="M143" s="1"/>
  <c r="K143"/>
  <c r="L142"/>
  <c r="M142" s="1"/>
  <c r="K142"/>
  <c r="L141"/>
  <c r="M141" s="1"/>
  <c r="K141"/>
  <c r="L140"/>
  <c r="M140" s="1"/>
  <c r="K140"/>
  <c r="L139"/>
  <c r="M139" s="1"/>
  <c r="K139"/>
  <c r="L138"/>
  <c r="M138" s="1"/>
  <c r="K138"/>
  <c r="L137"/>
  <c r="M137" s="1"/>
  <c r="K137"/>
  <c r="L136"/>
  <c r="M136" s="1"/>
  <c r="K136"/>
  <c r="L135"/>
  <c r="M135" s="1"/>
  <c r="K135"/>
  <c r="L134"/>
  <c r="M134" s="1"/>
  <c r="K134"/>
  <c r="L133"/>
  <c r="M133" s="1"/>
  <c r="K133"/>
  <c r="L132"/>
  <c r="M132" s="1"/>
  <c r="K132"/>
  <c r="L131"/>
  <c r="M131" s="1"/>
  <c r="K131"/>
  <c r="L130"/>
  <c r="M130" s="1"/>
  <c r="K130"/>
  <c r="L129"/>
  <c r="M129" s="1"/>
  <c r="K129"/>
  <c r="L128"/>
  <c r="M128" s="1"/>
  <c r="K128"/>
  <c r="L127"/>
  <c r="M127" s="1"/>
  <c r="K127"/>
  <c r="L126"/>
  <c r="M126" s="1"/>
  <c r="K126"/>
  <c r="L125"/>
  <c r="M125" s="1"/>
  <c r="K125"/>
  <c r="L124"/>
  <c r="M124" s="1"/>
  <c r="K124"/>
  <c r="L123"/>
  <c r="M123" s="1"/>
  <c r="K123"/>
  <c r="L122"/>
  <c r="M122" s="1"/>
  <c r="K122"/>
  <c r="L121"/>
  <c r="M121" s="1"/>
  <c r="K121"/>
  <c r="L120"/>
  <c r="M120" s="1"/>
  <c r="K120"/>
  <c r="L119"/>
  <c r="M119" s="1"/>
  <c r="K119"/>
  <c r="L118"/>
  <c r="M118" s="1"/>
  <c r="K118"/>
  <c r="L117"/>
  <c r="M117" s="1"/>
  <c r="K117"/>
  <c r="L116"/>
  <c r="M116" s="1"/>
  <c r="K116"/>
  <c r="L115"/>
  <c r="M115" s="1"/>
  <c r="K115"/>
  <c r="L114"/>
  <c r="M114" s="1"/>
  <c r="K114"/>
  <c r="L113"/>
  <c r="M113" s="1"/>
  <c r="K113"/>
  <c r="L112"/>
  <c r="M112" s="1"/>
  <c r="K112"/>
  <c r="L111"/>
  <c r="M111" s="1"/>
  <c r="K111"/>
  <c r="L110"/>
  <c r="M110" s="1"/>
  <c r="K110"/>
  <c r="L109"/>
  <c r="M109" s="1"/>
  <c r="K109"/>
  <c r="L108"/>
  <c r="M108" s="1"/>
  <c r="K108"/>
  <c r="L107"/>
  <c r="M107" s="1"/>
  <c r="K107"/>
  <c r="L106"/>
  <c r="M106" s="1"/>
  <c r="K106"/>
  <c r="L105"/>
  <c r="M105" s="1"/>
  <c r="K105"/>
  <c r="L104"/>
  <c r="M104" s="1"/>
  <c r="K104"/>
  <c r="L103"/>
  <c r="M103" s="1"/>
  <c r="K103"/>
  <c r="L102"/>
  <c r="M102" s="1"/>
  <c r="K102"/>
  <c r="L101"/>
  <c r="M101" s="1"/>
  <c r="K101"/>
  <c r="L100"/>
  <c r="M100" s="1"/>
  <c r="K100"/>
  <c r="L99"/>
  <c r="M99" s="1"/>
  <c r="K99"/>
  <c r="L98"/>
  <c r="M98" s="1"/>
  <c r="K98"/>
  <c r="L97"/>
  <c r="M97" s="1"/>
  <c r="K97"/>
  <c r="L96"/>
  <c r="M96" s="1"/>
  <c r="K96"/>
  <c r="L95"/>
  <c r="M95" s="1"/>
  <c r="K95"/>
  <c r="L94"/>
  <c r="M94" s="1"/>
  <c r="K94"/>
  <c r="L93"/>
  <c r="M93" s="1"/>
  <c r="K93"/>
  <c r="L92"/>
  <c r="M92" s="1"/>
  <c r="K92"/>
  <c r="L91"/>
  <c r="M91" s="1"/>
  <c r="K91"/>
  <c r="L90"/>
  <c r="M90" s="1"/>
  <c r="K90"/>
  <c r="L89"/>
  <c r="M89" s="1"/>
  <c r="K89"/>
  <c r="L88"/>
  <c r="M88" s="1"/>
  <c r="K88"/>
  <c r="L87"/>
  <c r="M87" s="1"/>
  <c r="K87"/>
  <c r="L86"/>
  <c r="M86" s="1"/>
  <c r="K86"/>
  <c r="L85"/>
  <c r="M85" s="1"/>
  <c r="K85"/>
  <c r="L84"/>
  <c r="M84" s="1"/>
  <c r="K84"/>
  <c r="L83"/>
  <c r="M83" s="1"/>
  <c r="K83"/>
  <c r="L82"/>
  <c r="M82" s="1"/>
  <c r="K82"/>
  <c r="L81"/>
  <c r="M81" s="1"/>
  <c r="K81"/>
  <c r="L80"/>
  <c r="M80" s="1"/>
  <c r="K80"/>
  <c r="L79"/>
  <c r="M79" s="1"/>
  <c r="K79"/>
  <c r="L78"/>
  <c r="M78" s="1"/>
  <c r="K78"/>
  <c r="L77"/>
  <c r="M77" s="1"/>
  <c r="K77"/>
  <c r="L76"/>
  <c r="M76" s="1"/>
  <c r="K76"/>
  <c r="L75"/>
  <c r="M75" s="1"/>
  <c r="K75"/>
  <c r="L74"/>
  <c r="M74" s="1"/>
  <c r="K74"/>
  <c r="L73"/>
  <c r="M73" s="1"/>
  <c r="K73"/>
  <c r="L72"/>
  <c r="M72" s="1"/>
  <c r="K72"/>
  <c r="L71"/>
  <c r="M71" s="1"/>
  <c r="K71"/>
  <c r="L70"/>
  <c r="M70" s="1"/>
  <c r="K70"/>
  <c r="L69"/>
  <c r="M69" s="1"/>
  <c r="K69"/>
  <c r="L68"/>
  <c r="M68" s="1"/>
  <c r="K68"/>
  <c r="L67"/>
  <c r="M67" s="1"/>
  <c r="K67"/>
  <c r="L66"/>
  <c r="M66" s="1"/>
  <c r="K66"/>
  <c r="L65"/>
  <c r="M65" s="1"/>
  <c r="K65"/>
  <c r="L64"/>
  <c r="M64" s="1"/>
  <c r="K64"/>
  <c r="L63"/>
  <c r="M63" s="1"/>
  <c r="K63"/>
  <c r="L62"/>
  <c r="M62" s="1"/>
  <c r="K62"/>
  <c r="L61"/>
  <c r="M61" s="1"/>
  <c r="K61"/>
  <c r="L60"/>
  <c r="M60" s="1"/>
  <c r="K60"/>
  <c r="L59"/>
  <c r="M59" s="1"/>
  <c r="K59"/>
  <c r="L58"/>
  <c r="M58" s="1"/>
  <c r="K58"/>
  <c r="L57"/>
  <c r="M57" s="1"/>
  <c r="K57"/>
  <c r="L56"/>
  <c r="M56" s="1"/>
  <c r="K56"/>
  <c r="L55"/>
  <c r="M55" s="1"/>
  <c r="K55"/>
  <c r="L54"/>
  <c r="M54" s="1"/>
  <c r="K54"/>
  <c r="L53"/>
  <c r="M53" s="1"/>
  <c r="K53"/>
  <c r="L52"/>
  <c r="M52" s="1"/>
  <c r="K52"/>
  <c r="L51"/>
  <c r="M51" s="1"/>
  <c r="K51"/>
  <c r="L50"/>
  <c r="M50" s="1"/>
  <c r="K50"/>
  <c r="L49"/>
  <c r="M49" s="1"/>
  <c r="K49"/>
  <c r="L48"/>
  <c r="M48" s="1"/>
  <c r="K48"/>
  <c r="L47"/>
  <c r="M47" s="1"/>
  <c r="K47"/>
  <c r="L46"/>
  <c r="M46" s="1"/>
  <c r="K46"/>
  <c r="L45"/>
  <c r="M45" s="1"/>
  <c r="K45"/>
  <c r="L44"/>
  <c r="M44" s="1"/>
  <c r="K44"/>
  <c r="L43"/>
  <c r="M43" s="1"/>
  <c r="K43"/>
  <c r="L42"/>
  <c r="M42" s="1"/>
  <c r="K42"/>
  <c r="L41"/>
  <c r="M41" s="1"/>
  <c r="K41"/>
  <c r="L40"/>
  <c r="M40" s="1"/>
  <c r="K40"/>
  <c r="L39"/>
  <c r="M39" s="1"/>
  <c r="K39"/>
  <c r="L38"/>
  <c r="M38" s="1"/>
  <c r="K38"/>
  <c r="L37"/>
  <c r="M37" s="1"/>
  <c r="K37"/>
  <c r="L36"/>
  <c r="M36" s="1"/>
  <c r="K36"/>
  <c r="L35"/>
  <c r="M35" s="1"/>
  <c r="K35"/>
  <c r="L34"/>
  <c r="M34" s="1"/>
  <c r="K34"/>
  <c r="L33"/>
  <c r="M33" s="1"/>
  <c r="K33"/>
  <c r="L32"/>
  <c r="M32" s="1"/>
  <c r="K32"/>
  <c r="L31"/>
  <c r="M31" s="1"/>
  <c r="K31"/>
  <c r="L30"/>
  <c r="M30" s="1"/>
  <c r="K30"/>
  <c r="L29"/>
  <c r="M29" s="1"/>
  <c r="K29"/>
  <c r="L28"/>
  <c r="M28" s="1"/>
  <c r="K28"/>
  <c r="L27"/>
  <c r="M27" s="1"/>
  <c r="K27"/>
  <c r="L26"/>
  <c r="M26" s="1"/>
  <c r="K26"/>
  <c r="L25"/>
  <c r="M25" s="1"/>
  <c r="K25"/>
  <c r="L24"/>
  <c r="M24" s="1"/>
  <c r="K24"/>
  <c r="L23"/>
  <c r="M23" s="1"/>
  <c r="K23"/>
  <c r="L22"/>
  <c r="H7" i="12" s="1"/>
  <c r="K22" i="1"/>
  <c r="G7" i="12" s="1"/>
  <c r="N1984" i="1"/>
  <c r="N1968"/>
  <c r="N1952"/>
  <c r="N1574"/>
  <c r="N1928"/>
  <c r="N1916"/>
  <c r="N1905"/>
  <c r="N1904"/>
  <c r="N1888"/>
  <c r="N1885"/>
  <c r="N1882"/>
  <c r="N1783"/>
  <c r="N1759"/>
  <c r="N1747"/>
  <c r="N1723"/>
  <c r="N1699"/>
  <c r="N1695"/>
  <c r="N1672"/>
  <c r="N1499"/>
  <c r="N1496"/>
  <c r="N1493"/>
  <c r="N1472"/>
  <c r="N1463"/>
  <c r="N1444"/>
  <c r="N1437"/>
  <c r="N1390"/>
  <c r="N1020" i="19"/>
  <c r="M1020"/>
  <c r="M1019"/>
  <c r="N1018"/>
  <c r="M1018"/>
  <c r="M1017"/>
  <c r="N1017" s="1"/>
  <c r="N1016"/>
  <c r="M1016"/>
  <c r="M1015"/>
  <c r="N1014"/>
  <c r="M1014"/>
  <c r="M1013"/>
  <c r="N1013" s="1"/>
  <c r="N1012"/>
  <c r="M1012"/>
  <c r="M1011"/>
  <c r="N1010"/>
  <c r="M1010"/>
  <c r="M1009"/>
  <c r="N1009" s="1"/>
  <c r="N1008"/>
  <c r="M1008"/>
  <c r="M1007"/>
  <c r="N1006"/>
  <c r="M1006"/>
  <c r="M1005"/>
  <c r="N1005" s="1"/>
  <c r="N1004"/>
  <c r="M1004"/>
  <c r="M1003"/>
  <c r="N1002"/>
  <c r="M1002"/>
  <c r="M1001"/>
  <c r="N1001" s="1"/>
  <c r="N1000"/>
  <c r="M1000"/>
  <c r="M999"/>
  <c r="N998"/>
  <c r="M998"/>
  <c r="M997"/>
  <c r="N997" s="1"/>
  <c r="N996"/>
  <c r="M996"/>
  <c r="M995"/>
  <c r="N994"/>
  <c r="M994"/>
  <c r="M993"/>
  <c r="N993" s="1"/>
  <c r="N992"/>
  <c r="M992"/>
  <c r="M991"/>
  <c r="N990"/>
  <c r="M990"/>
  <c r="M989"/>
  <c r="N989" s="1"/>
  <c r="N988"/>
  <c r="M988"/>
  <c r="M987"/>
  <c r="N986"/>
  <c r="M986"/>
  <c r="M985"/>
  <c r="N985" s="1"/>
  <c r="N984"/>
  <c r="M984"/>
  <c r="M983"/>
  <c r="N982"/>
  <c r="M982"/>
  <c r="M981"/>
  <c r="N981" s="1"/>
  <c r="N980"/>
  <c r="M980"/>
  <c r="M979"/>
  <c r="N978"/>
  <c r="M978"/>
  <c r="M977"/>
  <c r="N977" s="1"/>
  <c r="N976"/>
  <c r="M976"/>
  <c r="M975"/>
  <c r="N974"/>
  <c r="M974"/>
  <c r="M973"/>
  <c r="N973" s="1"/>
  <c r="N972"/>
  <c r="M972"/>
  <c r="M971"/>
  <c r="N970"/>
  <c r="M970"/>
  <c r="M969"/>
  <c r="N969" s="1"/>
  <c r="N968"/>
  <c r="M968"/>
  <c r="M967"/>
  <c r="N966"/>
  <c r="M966"/>
  <c r="M965"/>
  <c r="N965" s="1"/>
  <c r="N964"/>
  <c r="M964"/>
  <c r="M963"/>
  <c r="N962"/>
  <c r="M962"/>
  <c r="M961"/>
  <c r="N961" s="1"/>
  <c r="N960"/>
  <c r="M960"/>
  <c r="M959"/>
  <c r="N958"/>
  <c r="M958"/>
  <c r="M957"/>
  <c r="N957" s="1"/>
  <c r="N956"/>
  <c r="M956"/>
  <c r="M955"/>
  <c r="N954"/>
  <c r="M954"/>
  <c r="M953"/>
  <c r="N953" s="1"/>
  <c r="N952"/>
  <c r="M952"/>
  <c r="M951"/>
  <c r="N950"/>
  <c r="M950"/>
  <c r="M949"/>
  <c r="N949" s="1"/>
  <c r="N948"/>
  <c r="M948"/>
  <c r="M947"/>
  <c r="N946"/>
  <c r="M946"/>
  <c r="M945"/>
  <c r="N945" s="1"/>
  <c r="N944"/>
  <c r="M944"/>
  <c r="M943"/>
  <c r="N942"/>
  <c r="M942"/>
  <c r="M941"/>
  <c r="N941" s="1"/>
  <c r="N940"/>
  <c r="M940"/>
  <c r="M939"/>
  <c r="N938"/>
  <c r="M938"/>
  <c r="M937"/>
  <c r="N937" s="1"/>
  <c r="N936"/>
  <c r="M936"/>
  <c r="M935"/>
  <c r="N934"/>
  <c r="M934"/>
  <c r="M933"/>
  <c r="N933" s="1"/>
  <c r="N932"/>
  <c r="M932"/>
  <c r="M931"/>
  <c r="N930"/>
  <c r="M930"/>
  <c r="M929"/>
  <c r="N929" s="1"/>
  <c r="N928"/>
  <c r="M928"/>
  <c r="M927"/>
  <c r="N926"/>
  <c r="M926"/>
  <c r="M925"/>
  <c r="N925" s="1"/>
  <c r="N924"/>
  <c r="M924"/>
  <c r="M923"/>
  <c r="N922"/>
  <c r="M922"/>
  <c r="M921"/>
  <c r="N921" s="1"/>
  <c r="N920"/>
  <c r="M920"/>
  <c r="M919"/>
  <c r="N918"/>
  <c r="M918"/>
  <c r="M917"/>
  <c r="N917" s="1"/>
  <c r="N916"/>
  <c r="M916"/>
  <c r="M915"/>
  <c r="N914"/>
  <c r="M914"/>
  <c r="M913"/>
  <c r="N913" s="1"/>
  <c r="N912"/>
  <c r="M912"/>
  <c r="M911"/>
  <c r="N910"/>
  <c r="M910"/>
  <c r="M909"/>
  <c r="N909" s="1"/>
  <c r="N908"/>
  <c r="M908"/>
  <c r="M907"/>
  <c r="N906"/>
  <c r="M906"/>
  <c r="M905"/>
  <c r="N905" s="1"/>
  <c r="N904"/>
  <c r="M904"/>
  <c r="M903"/>
  <c r="N902"/>
  <c r="M902"/>
  <c r="M901"/>
  <c r="N901" s="1"/>
  <c r="N900"/>
  <c r="M900"/>
  <c r="M899"/>
  <c r="N898"/>
  <c r="M898"/>
  <c r="M897"/>
  <c r="N897" s="1"/>
  <c r="N896"/>
  <c r="M896"/>
  <c r="M895"/>
  <c r="N894"/>
  <c r="M894"/>
  <c r="M893"/>
  <c r="N893" s="1"/>
  <c r="N892"/>
  <c r="M892"/>
  <c r="M891"/>
  <c r="N890"/>
  <c r="M890"/>
  <c r="M889"/>
  <c r="N889" s="1"/>
  <c r="N888"/>
  <c r="M888"/>
  <c r="M887"/>
  <c r="N886"/>
  <c r="M886"/>
  <c r="M885"/>
  <c r="N885" s="1"/>
  <c r="N884"/>
  <c r="M884"/>
  <c r="M883"/>
  <c r="N882"/>
  <c r="M882"/>
  <c r="M881"/>
  <c r="N881" s="1"/>
  <c r="N880"/>
  <c r="M880"/>
  <c r="M879"/>
  <c r="M878"/>
  <c r="N878" s="1"/>
  <c r="M877"/>
  <c r="N877" s="1"/>
  <c r="N876"/>
  <c r="M876"/>
  <c r="M875"/>
  <c r="M874"/>
  <c r="N874" s="1"/>
  <c r="M873"/>
  <c r="N873" s="1"/>
  <c r="N872"/>
  <c r="M872"/>
  <c r="M871"/>
  <c r="M870"/>
  <c r="N870" s="1"/>
  <c r="M869"/>
  <c r="N869" s="1"/>
  <c r="N868"/>
  <c r="M868"/>
  <c r="M867"/>
  <c r="M866"/>
  <c r="N866" s="1"/>
  <c r="M865"/>
  <c r="N865" s="1"/>
  <c r="N864"/>
  <c r="M864"/>
  <c r="M863"/>
  <c r="M862"/>
  <c r="N862" s="1"/>
  <c r="M861"/>
  <c r="N861" s="1"/>
  <c r="N860"/>
  <c r="M860"/>
  <c r="M859"/>
  <c r="M858"/>
  <c r="N858" s="1"/>
  <c r="M857"/>
  <c r="N857" s="1"/>
  <c r="N856"/>
  <c r="M856"/>
  <c r="M855"/>
  <c r="M854"/>
  <c r="N854" s="1"/>
  <c r="M853"/>
  <c r="N853" s="1"/>
  <c r="N852"/>
  <c r="M852"/>
  <c r="M851"/>
  <c r="M850"/>
  <c r="N850" s="1"/>
  <c r="M849"/>
  <c r="N849" s="1"/>
  <c r="N848"/>
  <c r="M848"/>
  <c r="M847"/>
  <c r="M846"/>
  <c r="N846" s="1"/>
  <c r="M845"/>
  <c r="N845" s="1"/>
  <c r="N844"/>
  <c r="M844"/>
  <c r="M843"/>
  <c r="M842"/>
  <c r="N842" s="1"/>
  <c r="M841"/>
  <c r="N841" s="1"/>
  <c r="N840"/>
  <c r="M840"/>
  <c r="M839"/>
  <c r="M838"/>
  <c r="N838" s="1"/>
  <c r="M837"/>
  <c r="N837" s="1"/>
  <c r="N836"/>
  <c r="M836"/>
  <c r="M835"/>
  <c r="M834"/>
  <c r="N834" s="1"/>
  <c r="M833"/>
  <c r="N833" s="1"/>
  <c r="N832"/>
  <c r="M832"/>
  <c r="M831"/>
  <c r="M830"/>
  <c r="N830" s="1"/>
  <c r="M829"/>
  <c r="N829" s="1"/>
  <c r="N828"/>
  <c r="M828"/>
  <c r="M827"/>
  <c r="M826"/>
  <c r="N826" s="1"/>
  <c r="M825"/>
  <c r="N825" s="1"/>
  <c r="N824"/>
  <c r="M824"/>
  <c r="M823"/>
  <c r="M822"/>
  <c r="N822" s="1"/>
  <c r="M821"/>
  <c r="N821" s="1"/>
  <c r="N820"/>
  <c r="M820"/>
  <c r="M819"/>
  <c r="M818"/>
  <c r="N818" s="1"/>
  <c r="M817"/>
  <c r="N817" s="1"/>
  <c r="N816"/>
  <c r="M816"/>
  <c r="M815"/>
  <c r="M814"/>
  <c r="N814" s="1"/>
  <c r="M813"/>
  <c r="N813" s="1"/>
  <c r="N812"/>
  <c r="M812"/>
  <c r="M811"/>
  <c r="M810"/>
  <c r="N810" s="1"/>
  <c r="M809"/>
  <c r="N809" s="1"/>
  <c r="N808"/>
  <c r="M808"/>
  <c r="M807"/>
  <c r="M806"/>
  <c r="N806" s="1"/>
  <c r="M805"/>
  <c r="N805" s="1"/>
  <c r="N804"/>
  <c r="M804"/>
  <c r="M803"/>
  <c r="M802"/>
  <c r="N802" s="1"/>
  <c r="M801"/>
  <c r="N801" s="1"/>
  <c r="N800"/>
  <c r="M800"/>
  <c r="M799"/>
  <c r="M798"/>
  <c r="N798" s="1"/>
  <c r="M797"/>
  <c r="N797" s="1"/>
  <c r="N796"/>
  <c r="M796"/>
  <c r="M795"/>
  <c r="M794"/>
  <c r="N794" s="1"/>
  <c r="M793"/>
  <c r="N793" s="1"/>
  <c r="N792"/>
  <c r="M792"/>
  <c r="M791"/>
  <c r="M790"/>
  <c r="N790" s="1"/>
  <c r="M789"/>
  <c r="N789" s="1"/>
  <c r="N788"/>
  <c r="M788"/>
  <c r="M787"/>
  <c r="M786"/>
  <c r="N786" s="1"/>
  <c r="M785"/>
  <c r="N785" s="1"/>
  <c r="N784"/>
  <c r="M784"/>
  <c r="M783"/>
  <c r="M782"/>
  <c r="N782" s="1"/>
  <c r="M781"/>
  <c r="N781" s="1"/>
  <c r="N780"/>
  <c r="M780"/>
  <c r="M779"/>
  <c r="M778"/>
  <c r="N778" s="1"/>
  <c r="M777"/>
  <c r="N777" s="1"/>
  <c r="N776"/>
  <c r="M776"/>
  <c r="M775"/>
  <c r="M774"/>
  <c r="N774" s="1"/>
  <c r="M773"/>
  <c r="N773" s="1"/>
  <c r="N772"/>
  <c r="M772"/>
  <c r="M771"/>
  <c r="M770"/>
  <c r="M769"/>
  <c r="N769" s="1"/>
  <c r="N768"/>
  <c r="M768"/>
  <c r="M767"/>
  <c r="M766"/>
  <c r="M765"/>
  <c r="N764"/>
  <c r="M764"/>
  <c r="M763"/>
  <c r="N763" s="1"/>
  <c r="M762"/>
  <c r="M761"/>
  <c r="N761" s="1"/>
  <c r="N760"/>
  <c r="M760"/>
  <c r="M759"/>
  <c r="M758"/>
  <c r="M757"/>
  <c r="N756"/>
  <c r="M756"/>
  <c r="M755"/>
  <c r="N755" s="1"/>
  <c r="M754"/>
  <c r="M753"/>
  <c r="N753" s="1"/>
  <c r="N752"/>
  <c r="M752"/>
  <c r="M751"/>
  <c r="M750"/>
  <c r="M749"/>
  <c r="N748"/>
  <c r="M748"/>
  <c r="M747"/>
  <c r="N747" s="1"/>
  <c r="M746"/>
  <c r="M745"/>
  <c r="N745" s="1"/>
  <c r="N744"/>
  <c r="M744"/>
  <c r="M743"/>
  <c r="M742"/>
  <c r="M741"/>
  <c r="N740"/>
  <c r="M740"/>
  <c r="M739"/>
  <c r="N739" s="1"/>
  <c r="M738"/>
  <c r="M737"/>
  <c r="N737" s="1"/>
  <c r="N736"/>
  <c r="M736"/>
  <c r="M735"/>
  <c r="M734"/>
  <c r="M733"/>
  <c r="N732"/>
  <c r="M732"/>
  <c r="M731"/>
  <c r="N731" s="1"/>
  <c r="M730"/>
  <c r="M729"/>
  <c r="N729" s="1"/>
  <c r="N728"/>
  <c r="M728"/>
  <c r="M727"/>
  <c r="M726"/>
  <c r="M725"/>
  <c r="N724"/>
  <c r="M724"/>
  <c r="M723"/>
  <c r="N723" s="1"/>
  <c r="M722"/>
  <c r="M721"/>
  <c r="N721" s="1"/>
  <c r="N720"/>
  <c r="M720"/>
  <c r="M719"/>
  <c r="M718"/>
  <c r="M717"/>
  <c r="N716"/>
  <c r="M716"/>
  <c r="M715"/>
  <c r="N715" s="1"/>
  <c r="M714"/>
  <c r="M713"/>
  <c r="N713" s="1"/>
  <c r="N712"/>
  <c r="M712"/>
  <c r="M711"/>
  <c r="M710"/>
  <c r="M709"/>
  <c r="N708"/>
  <c r="M708"/>
  <c r="M707"/>
  <c r="N707" s="1"/>
  <c r="M706"/>
  <c r="M705"/>
  <c r="N705" s="1"/>
  <c r="N704"/>
  <c r="M704"/>
  <c r="M703"/>
  <c r="M702"/>
  <c r="M701"/>
  <c r="N700"/>
  <c r="M700"/>
  <c r="M699"/>
  <c r="N699" s="1"/>
  <c r="M698"/>
  <c r="M697"/>
  <c r="N697" s="1"/>
  <c r="N696"/>
  <c r="M696"/>
  <c r="M695"/>
  <c r="M694"/>
  <c r="M693"/>
  <c r="N692"/>
  <c r="M692"/>
  <c r="M691"/>
  <c r="N691" s="1"/>
  <c r="M690"/>
  <c r="M689"/>
  <c r="N689" s="1"/>
  <c r="N688"/>
  <c r="M688"/>
  <c r="M687"/>
  <c r="M686"/>
  <c r="M685"/>
  <c r="N684"/>
  <c r="M684"/>
  <c r="M683"/>
  <c r="N683" s="1"/>
  <c r="M682"/>
  <c r="M681"/>
  <c r="N681" s="1"/>
  <c r="N680"/>
  <c r="M680"/>
  <c r="M679"/>
  <c r="M678"/>
  <c r="M677"/>
  <c r="N676"/>
  <c r="M676"/>
  <c r="M675"/>
  <c r="N675" s="1"/>
  <c r="M674"/>
  <c r="M673"/>
  <c r="N673" s="1"/>
  <c r="N672"/>
  <c r="M672"/>
  <c r="M671"/>
  <c r="M670"/>
  <c r="M669"/>
  <c r="N668"/>
  <c r="M668"/>
  <c r="M667"/>
  <c r="N667" s="1"/>
  <c r="M666"/>
  <c r="M665"/>
  <c r="N665" s="1"/>
  <c r="N664"/>
  <c r="M664"/>
  <c r="M663"/>
  <c r="M662"/>
  <c r="M661"/>
  <c r="N660"/>
  <c r="M660"/>
  <c r="M659"/>
  <c r="N659" s="1"/>
  <c r="M658"/>
  <c r="M657"/>
  <c r="N657" s="1"/>
  <c r="N656"/>
  <c r="M656"/>
  <c r="M655"/>
  <c r="M654"/>
  <c r="M653"/>
  <c r="N652"/>
  <c r="M652"/>
  <c r="M651"/>
  <c r="N651" s="1"/>
  <c r="M650"/>
  <c r="M649"/>
  <c r="N649" s="1"/>
  <c r="N648"/>
  <c r="M648"/>
  <c r="M647"/>
  <c r="M646"/>
  <c r="M645"/>
  <c r="N644"/>
  <c r="M644"/>
  <c r="M643"/>
  <c r="N643" s="1"/>
  <c r="M642"/>
  <c r="M641"/>
  <c r="N641" s="1"/>
  <c r="N640"/>
  <c r="M640"/>
  <c r="M639"/>
  <c r="M638"/>
  <c r="M637"/>
  <c r="N636"/>
  <c r="M636"/>
  <c r="M635"/>
  <c r="N635" s="1"/>
  <c r="M634"/>
  <c r="M633"/>
  <c r="N633" s="1"/>
  <c r="N632"/>
  <c r="M632"/>
  <c r="M631"/>
  <c r="M630"/>
  <c r="M629"/>
  <c r="N628"/>
  <c r="M628"/>
  <c r="M627"/>
  <c r="N627" s="1"/>
  <c r="M626"/>
  <c r="M625"/>
  <c r="N625" s="1"/>
  <c r="N624"/>
  <c r="M624"/>
  <c r="M623"/>
  <c r="M622"/>
  <c r="M621"/>
  <c r="N620"/>
  <c r="M620"/>
  <c r="M619"/>
  <c r="N619" s="1"/>
  <c r="M618"/>
  <c r="M617"/>
  <c r="N617" s="1"/>
  <c r="N616"/>
  <c r="M616"/>
  <c r="M615"/>
  <c r="M614"/>
  <c r="M613"/>
  <c r="N612"/>
  <c r="M612"/>
  <c r="M611"/>
  <c r="N611" s="1"/>
  <c r="M610"/>
  <c r="M609"/>
  <c r="N609" s="1"/>
  <c r="N608"/>
  <c r="M608"/>
  <c r="M607"/>
  <c r="M606"/>
  <c r="M605"/>
  <c r="N604"/>
  <c r="M604"/>
  <c r="M603"/>
  <c r="N603" s="1"/>
  <c r="M602"/>
  <c r="M601"/>
  <c r="N601" s="1"/>
  <c r="N600"/>
  <c r="M600"/>
  <c r="M599"/>
  <c r="M598"/>
  <c r="M597"/>
  <c r="N596"/>
  <c r="M596"/>
  <c r="M595"/>
  <c r="N595" s="1"/>
  <c r="M594"/>
  <c r="M593"/>
  <c r="N593" s="1"/>
  <c r="N592"/>
  <c r="M592"/>
  <c r="M591"/>
  <c r="M590"/>
  <c r="M589"/>
  <c r="N588"/>
  <c r="M588"/>
  <c r="M587"/>
  <c r="N587" s="1"/>
  <c r="M586"/>
  <c r="M585"/>
  <c r="N585" s="1"/>
  <c r="N584"/>
  <c r="M584"/>
  <c r="M583"/>
  <c r="M582"/>
  <c r="M581"/>
  <c r="N580"/>
  <c r="M580"/>
  <c r="M579"/>
  <c r="N579" s="1"/>
  <c r="M578"/>
  <c r="M577"/>
  <c r="N577" s="1"/>
  <c r="N576"/>
  <c r="M576"/>
  <c r="M575"/>
  <c r="M574"/>
  <c r="M573"/>
  <c r="N572"/>
  <c r="M572"/>
  <c r="M571"/>
  <c r="N571" s="1"/>
  <c r="M570"/>
  <c r="M569"/>
  <c r="N569" s="1"/>
  <c r="N568"/>
  <c r="M568"/>
  <c r="M567"/>
  <c r="M566"/>
  <c r="M565"/>
  <c r="N564"/>
  <c r="M564"/>
  <c r="M563"/>
  <c r="N563" s="1"/>
  <c r="M562"/>
  <c r="M561"/>
  <c r="N561" s="1"/>
  <c r="N560"/>
  <c r="M560"/>
  <c r="M559"/>
  <c r="M558"/>
  <c r="M557"/>
  <c r="N556"/>
  <c r="M556"/>
  <c r="M555"/>
  <c r="N555" s="1"/>
  <c r="M554"/>
  <c r="M553"/>
  <c r="N553" s="1"/>
  <c r="N552"/>
  <c r="M552"/>
  <c r="M551"/>
  <c r="M550"/>
  <c r="M549"/>
  <c r="N548"/>
  <c r="M548"/>
  <c r="M547"/>
  <c r="N547" s="1"/>
  <c r="M546"/>
  <c r="M545"/>
  <c r="N545" s="1"/>
  <c r="N544"/>
  <c r="M544"/>
  <c r="M543"/>
  <c r="M542"/>
  <c r="M541"/>
  <c r="N540"/>
  <c r="M540"/>
  <c r="M539"/>
  <c r="N539" s="1"/>
  <c r="M538"/>
  <c r="M537"/>
  <c r="N537" s="1"/>
  <c r="N536"/>
  <c r="M536"/>
  <c r="M535"/>
  <c r="M534"/>
  <c r="M533"/>
  <c r="N532"/>
  <c r="M532"/>
  <c r="M531"/>
  <c r="N531" s="1"/>
  <c r="M530"/>
  <c r="M529"/>
  <c r="N529" s="1"/>
  <c r="N528"/>
  <c r="M528"/>
  <c r="M527"/>
  <c r="M526"/>
  <c r="M525"/>
  <c r="N524"/>
  <c r="M524"/>
  <c r="M523"/>
  <c r="N523" s="1"/>
  <c r="M522"/>
  <c r="M521"/>
  <c r="N521" s="1"/>
  <c r="N520"/>
  <c r="M520"/>
  <c r="M519"/>
  <c r="M518"/>
  <c r="M517"/>
  <c r="N516"/>
  <c r="M516"/>
  <c r="M515"/>
  <c r="N515" s="1"/>
  <c r="M514"/>
  <c r="M513"/>
  <c r="N513" s="1"/>
  <c r="M512"/>
  <c r="N512" s="1"/>
  <c r="N511"/>
  <c r="M511"/>
  <c r="M510"/>
  <c r="M509"/>
  <c r="N509" s="1"/>
  <c r="M508"/>
  <c r="N508" s="1"/>
  <c r="N507"/>
  <c r="M507"/>
  <c r="M506"/>
  <c r="M505"/>
  <c r="N505" s="1"/>
  <c r="M504"/>
  <c r="N504" s="1"/>
  <c r="N503"/>
  <c r="M503"/>
  <c r="M502"/>
  <c r="M501"/>
  <c r="N501" s="1"/>
  <c r="M500"/>
  <c r="N500" s="1"/>
  <c r="N499"/>
  <c r="M499"/>
  <c r="M498"/>
  <c r="M497"/>
  <c r="N497" s="1"/>
  <c r="M496"/>
  <c r="N496" s="1"/>
  <c r="N495"/>
  <c r="M495"/>
  <c r="M494"/>
  <c r="M493"/>
  <c r="N493" s="1"/>
  <c r="M492"/>
  <c r="N492" s="1"/>
  <c r="N491"/>
  <c r="M491"/>
  <c r="M490"/>
  <c r="M489"/>
  <c r="N489" s="1"/>
  <c r="M488"/>
  <c r="N488" s="1"/>
  <c r="N487"/>
  <c r="M487"/>
  <c r="M486"/>
  <c r="M485"/>
  <c r="N485" s="1"/>
  <c r="M484"/>
  <c r="N484" s="1"/>
  <c r="N483"/>
  <c r="M483"/>
  <c r="M482"/>
  <c r="M481"/>
  <c r="N481" s="1"/>
  <c r="M480"/>
  <c r="N480" s="1"/>
  <c r="N479"/>
  <c r="M479"/>
  <c r="M478"/>
  <c r="M477"/>
  <c r="N477" s="1"/>
  <c r="M476"/>
  <c r="N476" s="1"/>
  <c r="N475"/>
  <c r="M475"/>
  <c r="M474"/>
  <c r="M473"/>
  <c r="N473" s="1"/>
  <c r="M472"/>
  <c r="N472" s="1"/>
  <c r="N471"/>
  <c r="M471"/>
  <c r="M470"/>
  <c r="M469"/>
  <c r="N469" s="1"/>
  <c r="M468"/>
  <c r="N468" s="1"/>
  <c r="N467"/>
  <c r="M467"/>
  <c r="M466"/>
  <c r="M465"/>
  <c r="N465" s="1"/>
  <c r="M464"/>
  <c r="N464" s="1"/>
  <c r="N463"/>
  <c r="M463"/>
  <c r="M462"/>
  <c r="M461"/>
  <c r="N461" s="1"/>
  <c r="M460"/>
  <c r="N460" s="1"/>
  <c r="N459"/>
  <c r="M459"/>
  <c r="M458"/>
  <c r="M457"/>
  <c r="N457" s="1"/>
  <c r="M456"/>
  <c r="N456" s="1"/>
  <c r="N455"/>
  <c r="M455"/>
  <c r="M454"/>
  <c r="M453"/>
  <c r="N453" s="1"/>
  <c r="M452"/>
  <c r="N452" s="1"/>
  <c r="N451"/>
  <c r="M451"/>
  <c r="M450"/>
  <c r="M449"/>
  <c r="N449" s="1"/>
  <c r="M448"/>
  <c r="N448" s="1"/>
  <c r="N447"/>
  <c r="M447"/>
  <c r="M446"/>
  <c r="M445"/>
  <c r="N445" s="1"/>
  <c r="M444"/>
  <c r="N444" s="1"/>
  <c r="N443"/>
  <c r="M443"/>
  <c r="M442"/>
  <c r="M441"/>
  <c r="N441" s="1"/>
  <c r="M440"/>
  <c r="N440" s="1"/>
  <c r="N439"/>
  <c r="M439"/>
  <c r="M438"/>
  <c r="M437"/>
  <c r="N437" s="1"/>
  <c r="M436"/>
  <c r="N436" s="1"/>
  <c r="N435"/>
  <c r="M435"/>
  <c r="M434"/>
  <c r="M433"/>
  <c r="M432"/>
  <c r="N432" s="1"/>
  <c r="N431"/>
  <c r="M431"/>
  <c r="M430"/>
  <c r="M429"/>
  <c r="M428"/>
  <c r="N428" s="1"/>
  <c r="N427"/>
  <c r="M427"/>
  <c r="M426"/>
  <c r="M425"/>
  <c r="M424"/>
  <c r="N424" s="1"/>
  <c r="N423"/>
  <c r="M423"/>
  <c r="M422"/>
  <c r="M421"/>
  <c r="M420"/>
  <c r="N420" s="1"/>
  <c r="N419"/>
  <c r="M419"/>
  <c r="M418"/>
  <c r="M417"/>
  <c r="M416"/>
  <c r="N416" s="1"/>
  <c r="N415"/>
  <c r="M415"/>
  <c r="M414"/>
  <c r="M413"/>
  <c r="M412"/>
  <c r="N412" s="1"/>
  <c r="N411"/>
  <c r="M411"/>
  <c r="M410"/>
  <c r="M409"/>
  <c r="M408"/>
  <c r="N408" s="1"/>
  <c r="N407"/>
  <c r="M407"/>
  <c r="M406"/>
  <c r="M405"/>
  <c r="M404"/>
  <c r="N404" s="1"/>
  <c r="N403"/>
  <c r="M403"/>
  <c r="M402"/>
  <c r="M401"/>
  <c r="M400"/>
  <c r="N400" s="1"/>
  <c r="N399"/>
  <c r="M399"/>
  <c r="M398"/>
  <c r="M397"/>
  <c r="M396"/>
  <c r="N396" s="1"/>
  <c r="N395"/>
  <c r="M395"/>
  <c r="M394"/>
  <c r="M393"/>
  <c r="M392"/>
  <c r="N392" s="1"/>
  <c r="N391"/>
  <c r="M391"/>
  <c r="M390"/>
  <c r="M389"/>
  <c r="M388"/>
  <c r="N388" s="1"/>
  <c r="N387"/>
  <c r="M387"/>
  <c r="M386"/>
  <c r="M385"/>
  <c r="M384"/>
  <c r="N384" s="1"/>
  <c r="N383"/>
  <c r="M383"/>
  <c r="M382"/>
  <c r="M381"/>
  <c r="M380"/>
  <c r="N380" s="1"/>
  <c r="N379"/>
  <c r="M379"/>
  <c r="M378"/>
  <c r="M377"/>
  <c r="M376"/>
  <c r="N376" s="1"/>
  <c r="N375"/>
  <c r="M375"/>
  <c r="M374"/>
  <c r="M373"/>
  <c r="M372"/>
  <c r="N372" s="1"/>
  <c r="N371"/>
  <c r="M371"/>
  <c r="M370"/>
  <c r="M369"/>
  <c r="M368"/>
  <c r="N368" s="1"/>
  <c r="N367"/>
  <c r="M367"/>
  <c r="M366"/>
  <c r="M365"/>
  <c r="M364"/>
  <c r="N364" s="1"/>
  <c r="N363"/>
  <c r="M363"/>
  <c r="M362"/>
  <c r="M361"/>
  <c r="M360"/>
  <c r="N360" s="1"/>
  <c r="N359"/>
  <c r="M359"/>
  <c r="M358"/>
  <c r="M357"/>
  <c r="M356"/>
  <c r="N356" s="1"/>
  <c r="N355"/>
  <c r="M355"/>
  <c r="M354"/>
  <c r="M353"/>
  <c r="M352"/>
  <c r="N352" s="1"/>
  <c r="N351"/>
  <c r="M351"/>
  <c r="M350"/>
  <c r="M349"/>
  <c r="M348"/>
  <c r="N348" s="1"/>
  <c r="N347"/>
  <c r="M347"/>
  <c r="M346"/>
  <c r="M345"/>
  <c r="M344"/>
  <c r="N344" s="1"/>
  <c r="N343"/>
  <c r="M343"/>
  <c r="M342"/>
  <c r="M341"/>
  <c r="M340"/>
  <c r="N340" s="1"/>
  <c r="N339"/>
  <c r="M339"/>
  <c r="M338"/>
  <c r="M337"/>
  <c r="M336"/>
  <c r="N336" s="1"/>
  <c r="N335"/>
  <c r="M335"/>
  <c r="M334"/>
  <c r="M333"/>
  <c r="M332"/>
  <c r="N332" s="1"/>
  <c r="N331"/>
  <c r="M331"/>
  <c r="M330"/>
  <c r="M329"/>
  <c r="M328"/>
  <c r="N328" s="1"/>
  <c r="N327"/>
  <c r="M327"/>
  <c r="M326"/>
  <c r="M325"/>
  <c r="M324"/>
  <c r="N324" s="1"/>
  <c r="N323"/>
  <c r="M323"/>
  <c r="M322"/>
  <c r="M321"/>
  <c r="M320"/>
  <c r="N320" s="1"/>
  <c r="N319"/>
  <c r="M319"/>
  <c r="M318"/>
  <c r="M317"/>
  <c r="M316"/>
  <c r="N316" s="1"/>
  <c r="N315"/>
  <c r="M315"/>
  <c r="M314"/>
  <c r="M313"/>
  <c r="M312"/>
  <c r="N312" s="1"/>
  <c r="N311"/>
  <c r="M311"/>
  <c r="M310"/>
  <c r="M309"/>
  <c r="M308"/>
  <c r="N308" s="1"/>
  <c r="N307"/>
  <c r="M307"/>
  <c r="M306"/>
  <c r="M305"/>
  <c r="M304"/>
  <c r="N304" s="1"/>
  <c r="N303"/>
  <c r="M303"/>
  <c r="M302"/>
  <c r="M301"/>
  <c r="M300"/>
  <c r="N300" s="1"/>
  <c r="N299"/>
  <c r="M299"/>
  <c r="M298"/>
  <c r="M297"/>
  <c r="M296"/>
  <c r="N296" s="1"/>
  <c r="N295"/>
  <c r="M295"/>
  <c r="M294"/>
  <c r="M293"/>
  <c r="M292"/>
  <c r="N292" s="1"/>
  <c r="N291"/>
  <c r="M291"/>
  <c r="M290"/>
  <c r="M289"/>
  <c r="M288"/>
  <c r="N288" s="1"/>
  <c r="N287"/>
  <c r="M287"/>
  <c r="M286"/>
  <c r="N286" s="1"/>
  <c r="M285"/>
  <c r="M284"/>
  <c r="N284" s="1"/>
  <c r="N283"/>
  <c r="M283"/>
  <c r="M282"/>
  <c r="N282" s="1"/>
  <c r="M281"/>
  <c r="M280"/>
  <c r="N280" s="1"/>
  <c r="N279"/>
  <c r="M279"/>
  <c r="M278"/>
  <c r="N278" s="1"/>
  <c r="M277"/>
  <c r="M276"/>
  <c r="N276" s="1"/>
  <c r="N275"/>
  <c r="M275"/>
  <c r="M274"/>
  <c r="N274" s="1"/>
  <c r="M273"/>
  <c r="M272"/>
  <c r="N272" s="1"/>
  <c r="N271"/>
  <c r="M271"/>
  <c r="M270"/>
  <c r="N270" s="1"/>
  <c r="M269"/>
  <c r="M268"/>
  <c r="N268" s="1"/>
  <c r="N267"/>
  <c r="M267"/>
  <c r="M266"/>
  <c r="N266" s="1"/>
  <c r="M265"/>
  <c r="M264"/>
  <c r="N264" s="1"/>
  <c r="N263"/>
  <c r="M263"/>
  <c r="M262"/>
  <c r="N262" s="1"/>
  <c r="M261"/>
  <c r="M260"/>
  <c r="N260" s="1"/>
  <c r="N259"/>
  <c r="M259"/>
  <c r="M258"/>
  <c r="N258" s="1"/>
  <c r="M257"/>
  <c r="M256"/>
  <c r="N256" s="1"/>
  <c r="N255"/>
  <c r="M255"/>
  <c r="M254"/>
  <c r="N254" s="1"/>
  <c r="M253"/>
  <c r="M252"/>
  <c r="N252" s="1"/>
  <c r="N251"/>
  <c r="M251"/>
  <c r="M250"/>
  <c r="N250" s="1"/>
  <c r="M249"/>
  <c r="M248"/>
  <c r="N248" s="1"/>
  <c r="N247"/>
  <c r="M247"/>
  <c r="M246"/>
  <c r="N246" s="1"/>
  <c r="M245"/>
  <c r="M244"/>
  <c r="N244" s="1"/>
  <c r="N243"/>
  <c r="M243"/>
  <c r="M242"/>
  <c r="N242" s="1"/>
  <c r="M241"/>
  <c r="M240"/>
  <c r="N240" s="1"/>
  <c r="N239"/>
  <c r="M239"/>
  <c r="M238"/>
  <c r="N238" s="1"/>
  <c r="M237"/>
  <c r="M236"/>
  <c r="N236" s="1"/>
  <c r="N235"/>
  <c r="M235"/>
  <c r="M234"/>
  <c r="N234" s="1"/>
  <c r="M233"/>
  <c r="M232"/>
  <c r="N232" s="1"/>
  <c r="N231"/>
  <c r="M231"/>
  <c r="M230"/>
  <c r="N230" s="1"/>
  <c r="M229"/>
  <c r="M228"/>
  <c r="N228" s="1"/>
  <c r="N227"/>
  <c r="M227"/>
  <c r="M226"/>
  <c r="N226" s="1"/>
  <c r="M225"/>
  <c r="M224"/>
  <c r="N224" s="1"/>
  <c r="N223"/>
  <c r="M223"/>
  <c r="M222"/>
  <c r="N222" s="1"/>
  <c r="M221"/>
  <c r="M220"/>
  <c r="N220" s="1"/>
  <c r="N219"/>
  <c r="M219"/>
  <c r="M218"/>
  <c r="N218" s="1"/>
  <c r="M217"/>
  <c r="M216"/>
  <c r="N216" s="1"/>
  <c r="N215"/>
  <c r="M215"/>
  <c r="M214"/>
  <c r="N214" s="1"/>
  <c r="M213"/>
  <c r="M212"/>
  <c r="N212" s="1"/>
  <c r="N211"/>
  <c r="M211"/>
  <c r="M210"/>
  <c r="N210" s="1"/>
  <c r="M209"/>
  <c r="M208"/>
  <c r="N208" s="1"/>
  <c r="N207"/>
  <c r="M207"/>
  <c r="M206"/>
  <c r="N206" s="1"/>
  <c r="M205"/>
  <c r="M204"/>
  <c r="N204" s="1"/>
  <c r="N203"/>
  <c r="M203"/>
  <c r="M202"/>
  <c r="N202" s="1"/>
  <c r="M201"/>
  <c r="M200"/>
  <c r="N200" s="1"/>
  <c r="N199"/>
  <c r="M199"/>
  <c r="M198"/>
  <c r="N198" s="1"/>
  <c r="M197"/>
  <c r="N196"/>
  <c r="M196"/>
  <c r="M195"/>
  <c r="N195" s="1"/>
  <c r="N194"/>
  <c r="M194"/>
  <c r="M193"/>
  <c r="N193" s="1"/>
  <c r="N192"/>
  <c r="M192"/>
  <c r="M191"/>
  <c r="N191" s="1"/>
  <c r="N190"/>
  <c r="M190"/>
  <c r="M189"/>
  <c r="N189" s="1"/>
  <c r="N188"/>
  <c r="M188"/>
  <c r="M187"/>
  <c r="N187" s="1"/>
  <c r="N186"/>
  <c r="M186"/>
  <c r="M185"/>
  <c r="N185" s="1"/>
  <c r="N184"/>
  <c r="M184"/>
  <c r="M183"/>
  <c r="N183" s="1"/>
  <c r="N182"/>
  <c r="M182"/>
  <c r="M181"/>
  <c r="N181" s="1"/>
  <c r="N180"/>
  <c r="M180"/>
  <c r="M179"/>
  <c r="N179" s="1"/>
  <c r="N178"/>
  <c r="M178"/>
  <c r="M177"/>
  <c r="N177" s="1"/>
  <c r="N176"/>
  <c r="M176"/>
  <c r="M175"/>
  <c r="N175" s="1"/>
  <c r="N174"/>
  <c r="M174"/>
  <c r="M173"/>
  <c r="N173" s="1"/>
  <c r="N172"/>
  <c r="M172"/>
  <c r="M171"/>
  <c r="N171" s="1"/>
  <c r="N170"/>
  <c r="M170"/>
  <c r="M169"/>
  <c r="N169" s="1"/>
  <c r="N168"/>
  <c r="M168"/>
  <c r="M167"/>
  <c r="N167" s="1"/>
  <c r="N166"/>
  <c r="M166"/>
  <c r="M165"/>
  <c r="N165" s="1"/>
  <c r="N164"/>
  <c r="M164"/>
  <c r="M163"/>
  <c r="N163" s="1"/>
  <c r="N162"/>
  <c r="M162"/>
  <c r="M161"/>
  <c r="N161" s="1"/>
  <c r="N160"/>
  <c r="M160"/>
  <c r="M159"/>
  <c r="N159" s="1"/>
  <c r="N158"/>
  <c r="M158"/>
  <c r="M157"/>
  <c r="N157" s="1"/>
  <c r="N156"/>
  <c r="M156"/>
  <c r="M155"/>
  <c r="N155" s="1"/>
  <c r="N154"/>
  <c r="M154"/>
  <c r="M153"/>
  <c r="N153" s="1"/>
  <c r="N152"/>
  <c r="M152"/>
  <c r="M151"/>
  <c r="N151" s="1"/>
  <c r="N150"/>
  <c r="M150"/>
  <c r="M149"/>
  <c r="N149" s="1"/>
  <c r="N148"/>
  <c r="M148"/>
  <c r="M147"/>
  <c r="N147" s="1"/>
  <c r="N146"/>
  <c r="M146"/>
  <c r="M145"/>
  <c r="N145" s="1"/>
  <c r="N144"/>
  <c r="M144"/>
  <c r="M143"/>
  <c r="N143" s="1"/>
  <c r="N142"/>
  <c r="M142"/>
  <c r="M141"/>
  <c r="N141" s="1"/>
  <c r="N140"/>
  <c r="M140"/>
  <c r="M139"/>
  <c r="N139" s="1"/>
  <c r="N138"/>
  <c r="M138"/>
  <c r="M137"/>
  <c r="N137" s="1"/>
  <c r="N136"/>
  <c r="M136"/>
  <c r="M135"/>
  <c r="N135" s="1"/>
  <c r="N134"/>
  <c r="M134"/>
  <c r="M133"/>
  <c r="N133" s="1"/>
  <c r="N132"/>
  <c r="M132"/>
  <c r="M131"/>
  <c r="N131" s="1"/>
  <c r="N130"/>
  <c r="M130"/>
  <c r="M129"/>
  <c r="N129" s="1"/>
  <c r="N128"/>
  <c r="M128"/>
  <c r="M127"/>
  <c r="N127" s="1"/>
  <c r="N126"/>
  <c r="M126"/>
  <c r="M125"/>
  <c r="N125" s="1"/>
  <c r="N124"/>
  <c r="M124"/>
  <c r="M123"/>
  <c r="N123" s="1"/>
  <c r="N122"/>
  <c r="M122"/>
  <c r="M121"/>
  <c r="N121" s="1"/>
  <c r="N120"/>
  <c r="M120"/>
  <c r="M119"/>
  <c r="N119" s="1"/>
  <c r="N118"/>
  <c r="M118"/>
  <c r="M117"/>
  <c r="N117" s="1"/>
  <c r="N116"/>
  <c r="M116"/>
  <c r="M115"/>
  <c r="N115" s="1"/>
  <c r="N114"/>
  <c r="M114"/>
  <c r="M113"/>
  <c r="N113" s="1"/>
  <c r="N112"/>
  <c r="M112"/>
  <c r="M111"/>
  <c r="N111" s="1"/>
  <c r="M110"/>
  <c r="N110" s="1"/>
  <c r="M109"/>
  <c r="N109" s="1"/>
  <c r="N108"/>
  <c r="M108"/>
  <c r="M107"/>
  <c r="N107" s="1"/>
  <c r="M106"/>
  <c r="N106" s="1"/>
  <c r="M105"/>
  <c r="N105" s="1"/>
  <c r="N104"/>
  <c r="M104"/>
  <c r="M103"/>
  <c r="N103" s="1"/>
  <c r="M102"/>
  <c r="N102" s="1"/>
  <c r="M101"/>
  <c r="N101" s="1"/>
  <c r="N100"/>
  <c r="M100"/>
  <c r="M99"/>
  <c r="N99" s="1"/>
  <c r="M98"/>
  <c r="N98" s="1"/>
  <c r="M97"/>
  <c r="N97" s="1"/>
  <c r="N96"/>
  <c r="M96"/>
  <c r="M95"/>
  <c r="N95" s="1"/>
  <c r="M94"/>
  <c r="N94" s="1"/>
  <c r="M93"/>
  <c r="N93" s="1"/>
  <c r="N92"/>
  <c r="M92"/>
  <c r="M91"/>
  <c r="N91" s="1"/>
  <c r="M90"/>
  <c r="N90" s="1"/>
  <c r="M89"/>
  <c r="N89" s="1"/>
  <c r="N88"/>
  <c r="M88"/>
  <c r="M87"/>
  <c r="N87" s="1"/>
  <c r="M86"/>
  <c r="N86" s="1"/>
  <c r="M85"/>
  <c r="N85" s="1"/>
  <c r="N84"/>
  <c r="M84"/>
  <c r="M83"/>
  <c r="N83" s="1"/>
  <c r="M82"/>
  <c r="N82" s="1"/>
  <c r="M81"/>
  <c r="N81" s="1"/>
  <c r="N80"/>
  <c r="M80"/>
  <c r="M79"/>
  <c r="N79" s="1"/>
  <c r="M78"/>
  <c r="N78" s="1"/>
  <c r="M77"/>
  <c r="N77" s="1"/>
  <c r="N76"/>
  <c r="M76"/>
  <c r="M75"/>
  <c r="N75" s="1"/>
  <c r="M74"/>
  <c r="N74" s="1"/>
  <c r="M73"/>
  <c r="N73" s="1"/>
  <c r="N72"/>
  <c r="M72"/>
  <c r="M71"/>
  <c r="N71" s="1"/>
  <c r="M70"/>
  <c r="N70" s="1"/>
  <c r="M69"/>
  <c r="N69" s="1"/>
  <c r="N68"/>
  <c r="M68"/>
  <c r="M67"/>
  <c r="N67" s="1"/>
  <c r="M66"/>
  <c r="N66" s="1"/>
  <c r="M65"/>
  <c r="N65" s="1"/>
  <c r="N64"/>
  <c r="M64"/>
  <c r="M63"/>
  <c r="N63" s="1"/>
  <c r="M62"/>
  <c r="N62" s="1"/>
  <c r="M61"/>
  <c r="N61" s="1"/>
  <c r="N60"/>
  <c r="M60"/>
  <c r="M59"/>
  <c r="N59" s="1"/>
  <c r="M58"/>
  <c r="N58" s="1"/>
  <c r="M57"/>
  <c r="N57" s="1"/>
  <c r="N56"/>
  <c r="M56"/>
  <c r="M55"/>
  <c r="N55" s="1"/>
  <c r="M54"/>
  <c r="N54" s="1"/>
  <c r="M53"/>
  <c r="N53" s="1"/>
  <c r="N52"/>
  <c r="M52"/>
  <c r="M51"/>
  <c r="N51" s="1"/>
  <c r="M50"/>
  <c r="N50" s="1"/>
  <c r="M49"/>
  <c r="N49" s="1"/>
  <c r="N48"/>
  <c r="M48"/>
  <c r="M47"/>
  <c r="N47" s="1"/>
  <c r="M46"/>
  <c r="N46" s="1"/>
  <c r="M45"/>
  <c r="N45" s="1"/>
  <c r="N44"/>
  <c r="M44"/>
  <c r="M43"/>
  <c r="N43" s="1"/>
  <c r="M42"/>
  <c r="N42" s="1"/>
  <c r="M41"/>
  <c r="N41" s="1"/>
  <c r="N40"/>
  <c r="M40"/>
  <c r="M39"/>
  <c r="N39" s="1"/>
  <c r="M38"/>
  <c r="N38" s="1"/>
  <c r="M37"/>
  <c r="N37" s="1"/>
  <c r="N36"/>
  <c r="M36"/>
  <c r="M35"/>
  <c r="N35" s="1"/>
  <c r="M34"/>
  <c r="N34" s="1"/>
  <c r="M33"/>
  <c r="N33" s="1"/>
  <c r="N32"/>
  <c r="M32"/>
  <c r="M31"/>
  <c r="N31" s="1"/>
  <c r="M30"/>
  <c r="N30" s="1"/>
  <c r="M29"/>
  <c r="N29" s="1"/>
  <c r="N28"/>
  <c r="M28"/>
  <c r="M27"/>
  <c r="N27" s="1"/>
  <c r="M26"/>
  <c r="N26" s="1"/>
  <c r="M25"/>
  <c r="N25" s="1"/>
  <c r="M24"/>
  <c r="N24" s="1"/>
  <c r="P24" s="1"/>
  <c r="M23"/>
  <c r="N23" s="1"/>
  <c r="P23" s="1"/>
  <c r="M22"/>
  <c r="N22" s="1"/>
  <c r="P22" s="1"/>
  <c r="M21"/>
  <c r="N21" s="1"/>
  <c r="P21" s="1"/>
  <c r="N15"/>
  <c r="M15"/>
  <c r="L15"/>
  <c r="K15"/>
  <c r="J15"/>
  <c r="G15"/>
  <c r="F15"/>
  <c r="E15"/>
  <c r="D15"/>
  <c r="C15"/>
  <c r="N14"/>
  <c r="M14"/>
  <c r="L14"/>
  <c r="K14"/>
  <c r="J14"/>
  <c r="F14"/>
  <c r="E14"/>
  <c r="D14"/>
  <c r="C14"/>
  <c r="N13"/>
  <c r="M13"/>
  <c r="L13"/>
  <c r="K13"/>
  <c r="J13"/>
  <c r="G13"/>
  <c r="F13"/>
  <c r="E13"/>
  <c r="D13"/>
  <c r="C13"/>
  <c r="N12"/>
  <c r="M12"/>
  <c r="L12"/>
  <c r="K12"/>
  <c r="J12"/>
  <c r="G12"/>
  <c r="F12"/>
  <c r="E12"/>
  <c r="D12"/>
  <c r="C12"/>
  <c r="N11"/>
  <c r="M11"/>
  <c r="L11"/>
  <c r="K11"/>
  <c r="J11"/>
  <c r="N10"/>
  <c r="M10"/>
  <c r="L10"/>
  <c r="K10"/>
  <c r="J10"/>
  <c r="N9"/>
  <c r="M9"/>
  <c r="L9"/>
  <c r="K9"/>
  <c r="J9"/>
  <c r="N8"/>
  <c r="M8"/>
  <c r="L8"/>
  <c r="K8"/>
  <c r="J8"/>
  <c r="B2"/>
  <c r="J6" i="1"/>
  <c r="J17" i="12"/>
  <c r="J15"/>
  <c r="J11"/>
  <c r="N1020" i="18"/>
  <c r="M1020"/>
  <c r="N1019"/>
  <c r="M1019"/>
  <c r="M1018"/>
  <c r="N1018" s="1"/>
  <c r="M1017"/>
  <c r="N1016"/>
  <c r="M1016"/>
  <c r="N1015"/>
  <c r="M1015"/>
  <c r="M1014"/>
  <c r="N1014" s="1"/>
  <c r="M1013"/>
  <c r="N1012"/>
  <c r="M1012"/>
  <c r="N1011"/>
  <c r="M1011"/>
  <c r="M1010"/>
  <c r="N1010" s="1"/>
  <c r="M1009"/>
  <c r="N1008"/>
  <c r="M1008"/>
  <c r="N1007"/>
  <c r="M1007"/>
  <c r="M1006"/>
  <c r="N1006" s="1"/>
  <c r="M1005"/>
  <c r="N1004"/>
  <c r="M1004"/>
  <c r="N1003"/>
  <c r="M1003"/>
  <c r="M1002"/>
  <c r="N1002" s="1"/>
  <c r="M1001"/>
  <c r="N1000"/>
  <c r="M1000"/>
  <c r="N999"/>
  <c r="M999"/>
  <c r="M998"/>
  <c r="N998" s="1"/>
  <c r="M997"/>
  <c r="N996"/>
  <c r="M996"/>
  <c r="N995"/>
  <c r="M995"/>
  <c r="M994"/>
  <c r="N994" s="1"/>
  <c r="M993"/>
  <c r="N992"/>
  <c r="M992"/>
  <c r="N991"/>
  <c r="M991"/>
  <c r="M990"/>
  <c r="N990" s="1"/>
  <c r="M989"/>
  <c r="N988"/>
  <c r="M988"/>
  <c r="N987"/>
  <c r="M987"/>
  <c r="M986"/>
  <c r="N986" s="1"/>
  <c r="M985"/>
  <c r="N984"/>
  <c r="M984"/>
  <c r="N983"/>
  <c r="M983"/>
  <c r="M982"/>
  <c r="N982" s="1"/>
  <c r="M981"/>
  <c r="N980"/>
  <c r="M980"/>
  <c r="N979"/>
  <c r="M979"/>
  <c r="M978"/>
  <c r="N978" s="1"/>
  <c r="M977"/>
  <c r="N976"/>
  <c r="M976"/>
  <c r="N975"/>
  <c r="M975"/>
  <c r="M974"/>
  <c r="N974" s="1"/>
  <c r="M973"/>
  <c r="N972"/>
  <c r="M972"/>
  <c r="N971"/>
  <c r="M971"/>
  <c r="M970"/>
  <c r="N970" s="1"/>
  <c r="M969"/>
  <c r="N968"/>
  <c r="M968"/>
  <c r="N967"/>
  <c r="M967"/>
  <c r="M966"/>
  <c r="N966" s="1"/>
  <c r="M965"/>
  <c r="N964"/>
  <c r="M964"/>
  <c r="N963"/>
  <c r="M963"/>
  <c r="N962"/>
  <c r="M962"/>
  <c r="M961"/>
  <c r="N960"/>
  <c r="M960"/>
  <c r="N959"/>
  <c r="M959"/>
  <c r="N958"/>
  <c r="M958"/>
  <c r="M957"/>
  <c r="N956"/>
  <c r="M956"/>
  <c r="N955"/>
  <c r="M955"/>
  <c r="N954"/>
  <c r="M954"/>
  <c r="M953"/>
  <c r="N952"/>
  <c r="M952"/>
  <c r="N951"/>
  <c r="M951"/>
  <c r="N950"/>
  <c r="M950"/>
  <c r="M949"/>
  <c r="N948"/>
  <c r="M948"/>
  <c r="N947"/>
  <c r="M947"/>
  <c r="M946"/>
  <c r="N946" s="1"/>
  <c r="M945"/>
  <c r="N944"/>
  <c r="M944"/>
  <c r="N943"/>
  <c r="M943"/>
  <c r="N942"/>
  <c r="M942"/>
  <c r="M941"/>
  <c r="N940"/>
  <c r="M940"/>
  <c r="N939"/>
  <c r="M939"/>
  <c r="N938"/>
  <c r="M938"/>
  <c r="M937"/>
  <c r="N936"/>
  <c r="M936"/>
  <c r="N935"/>
  <c r="M935"/>
  <c r="N934"/>
  <c r="M934"/>
  <c r="M933"/>
  <c r="N932"/>
  <c r="M932"/>
  <c r="N931"/>
  <c r="M931"/>
  <c r="N930"/>
  <c r="M930"/>
  <c r="M929"/>
  <c r="N928"/>
  <c r="M928"/>
  <c r="N927"/>
  <c r="M927"/>
  <c r="N926"/>
  <c r="M926"/>
  <c r="M925"/>
  <c r="N924"/>
  <c r="M924"/>
  <c r="N923"/>
  <c r="M923"/>
  <c r="N922"/>
  <c r="M922"/>
  <c r="M921"/>
  <c r="N920"/>
  <c r="M920"/>
  <c r="N919"/>
  <c r="M919"/>
  <c r="N918"/>
  <c r="M918"/>
  <c r="M917"/>
  <c r="N916"/>
  <c r="M916"/>
  <c r="N915"/>
  <c r="M915"/>
  <c r="N914"/>
  <c r="M914"/>
  <c r="M913"/>
  <c r="N912"/>
  <c r="M912"/>
  <c r="N911"/>
  <c r="M911"/>
  <c r="N910"/>
  <c r="M910"/>
  <c r="M909"/>
  <c r="N908"/>
  <c r="M908"/>
  <c r="N907"/>
  <c r="M907"/>
  <c r="N906"/>
  <c r="M906"/>
  <c r="M905"/>
  <c r="N904"/>
  <c r="M904"/>
  <c r="N903"/>
  <c r="M903"/>
  <c r="N902"/>
  <c r="M902"/>
  <c r="M901"/>
  <c r="N900"/>
  <c r="M900"/>
  <c r="N899"/>
  <c r="M899"/>
  <c r="N898"/>
  <c r="M898"/>
  <c r="M897"/>
  <c r="N896"/>
  <c r="M896"/>
  <c r="N895"/>
  <c r="M895"/>
  <c r="N894"/>
  <c r="M894"/>
  <c r="M893"/>
  <c r="N892"/>
  <c r="M892"/>
  <c r="N891"/>
  <c r="M891"/>
  <c r="N890"/>
  <c r="M890"/>
  <c r="M889"/>
  <c r="N888"/>
  <c r="M888"/>
  <c r="N887"/>
  <c r="M887"/>
  <c r="M886"/>
  <c r="N886" s="1"/>
  <c r="M885"/>
  <c r="N884"/>
  <c r="M884"/>
  <c r="N883"/>
  <c r="M883"/>
  <c r="M882"/>
  <c r="N882" s="1"/>
  <c r="M881"/>
  <c r="N880"/>
  <c r="M880"/>
  <c r="N879"/>
  <c r="M879"/>
  <c r="M878"/>
  <c r="N878" s="1"/>
  <c r="M877"/>
  <c r="N876"/>
  <c r="M876"/>
  <c r="N875"/>
  <c r="M875"/>
  <c r="M874"/>
  <c r="N874" s="1"/>
  <c r="M873"/>
  <c r="N872"/>
  <c r="M872"/>
  <c r="N871"/>
  <c r="M871"/>
  <c r="M870"/>
  <c r="N870" s="1"/>
  <c r="M869"/>
  <c r="N868"/>
  <c r="M868"/>
  <c r="N867"/>
  <c r="M867"/>
  <c r="M866"/>
  <c r="N866" s="1"/>
  <c r="M865"/>
  <c r="N864"/>
  <c r="M864"/>
  <c r="N863"/>
  <c r="M863"/>
  <c r="M862"/>
  <c r="N862" s="1"/>
  <c r="M861"/>
  <c r="N860"/>
  <c r="M860"/>
  <c r="N859"/>
  <c r="M859"/>
  <c r="M858"/>
  <c r="N858" s="1"/>
  <c r="M857"/>
  <c r="N856"/>
  <c r="M856"/>
  <c r="N855"/>
  <c r="M855"/>
  <c r="M854"/>
  <c r="N854" s="1"/>
  <c r="M853"/>
  <c r="N852"/>
  <c r="M852"/>
  <c r="N851"/>
  <c r="M851"/>
  <c r="N850"/>
  <c r="M850"/>
  <c r="M849"/>
  <c r="N848"/>
  <c r="M848"/>
  <c r="N847"/>
  <c r="M847"/>
  <c r="N846"/>
  <c r="M846"/>
  <c r="M845"/>
  <c r="N844"/>
  <c r="M844"/>
  <c r="N843"/>
  <c r="M843"/>
  <c r="N842"/>
  <c r="M842"/>
  <c r="M841"/>
  <c r="N840"/>
  <c r="M840"/>
  <c r="N839"/>
  <c r="M839"/>
  <c r="N838"/>
  <c r="M838"/>
  <c r="M837"/>
  <c r="N836"/>
  <c r="M836"/>
  <c r="N835"/>
  <c r="M835"/>
  <c r="N834"/>
  <c r="M834"/>
  <c r="M833"/>
  <c r="N832"/>
  <c r="M832"/>
  <c r="N831"/>
  <c r="M831"/>
  <c r="M830"/>
  <c r="N830" s="1"/>
  <c r="M829"/>
  <c r="N828"/>
  <c r="M828"/>
  <c r="N827"/>
  <c r="M827"/>
  <c r="M826"/>
  <c r="N826" s="1"/>
  <c r="M825"/>
  <c r="N824"/>
  <c r="M824"/>
  <c r="N823"/>
  <c r="M823"/>
  <c r="N822"/>
  <c r="M822"/>
  <c r="M821"/>
  <c r="N820"/>
  <c r="M820"/>
  <c r="N819"/>
  <c r="M819"/>
  <c r="N818"/>
  <c r="M818"/>
  <c r="M817"/>
  <c r="N816"/>
  <c r="M816"/>
  <c r="N815"/>
  <c r="M815"/>
  <c r="N814"/>
  <c r="M814"/>
  <c r="M813"/>
  <c r="N812"/>
  <c r="M812"/>
  <c r="N811"/>
  <c r="M811"/>
  <c r="N810"/>
  <c r="M810"/>
  <c r="M809"/>
  <c r="N808"/>
  <c r="M808"/>
  <c r="N807"/>
  <c r="M807"/>
  <c r="N806"/>
  <c r="M806"/>
  <c r="M805"/>
  <c r="N804"/>
  <c r="M804"/>
  <c r="N803"/>
  <c r="M803"/>
  <c r="N802"/>
  <c r="M802"/>
  <c r="M801"/>
  <c r="N800"/>
  <c r="M800"/>
  <c r="N799"/>
  <c r="M799"/>
  <c r="N798"/>
  <c r="M798"/>
  <c r="M797"/>
  <c r="N796"/>
  <c r="M796"/>
  <c r="N795"/>
  <c r="M795"/>
  <c r="N794"/>
  <c r="M794"/>
  <c r="M793"/>
  <c r="N792"/>
  <c r="M792"/>
  <c r="N791"/>
  <c r="M791"/>
  <c r="N790"/>
  <c r="M790"/>
  <c r="M789"/>
  <c r="N788"/>
  <c r="M788"/>
  <c r="N787"/>
  <c r="M787"/>
  <c r="N786"/>
  <c r="M786"/>
  <c r="M785"/>
  <c r="N784"/>
  <c r="M784"/>
  <c r="N783"/>
  <c r="M783"/>
  <c r="N782"/>
  <c r="M782"/>
  <c r="M781"/>
  <c r="N780"/>
  <c r="M780"/>
  <c r="N779"/>
  <c r="M779"/>
  <c r="N778"/>
  <c r="M778"/>
  <c r="M777"/>
  <c r="N776"/>
  <c r="M776"/>
  <c r="N775"/>
  <c r="M775"/>
  <c r="N774"/>
  <c r="M774"/>
  <c r="M773"/>
  <c r="N772"/>
  <c r="M772"/>
  <c r="N771"/>
  <c r="M771"/>
  <c r="N770"/>
  <c r="M770"/>
  <c r="M769"/>
  <c r="N768"/>
  <c r="M768"/>
  <c r="N767"/>
  <c r="M767"/>
  <c r="N766"/>
  <c r="M766"/>
  <c r="M765"/>
  <c r="N764"/>
  <c r="M764"/>
  <c r="N763"/>
  <c r="M763"/>
  <c r="N762"/>
  <c r="M762"/>
  <c r="M761"/>
  <c r="N760"/>
  <c r="M760"/>
  <c r="N759"/>
  <c r="M759"/>
  <c r="N758"/>
  <c r="M758"/>
  <c r="M757"/>
  <c r="N756"/>
  <c r="M756"/>
  <c r="N755"/>
  <c r="M755"/>
  <c r="M754"/>
  <c r="N754" s="1"/>
  <c r="M753"/>
  <c r="N752"/>
  <c r="M752"/>
  <c r="N751"/>
  <c r="M751"/>
  <c r="M750"/>
  <c r="N750" s="1"/>
  <c r="M749"/>
  <c r="N748"/>
  <c r="M748"/>
  <c r="N747"/>
  <c r="M747"/>
  <c r="N746"/>
  <c r="M746"/>
  <c r="M745"/>
  <c r="N744"/>
  <c r="M744"/>
  <c r="N743"/>
  <c r="M743"/>
  <c r="N742"/>
  <c r="M742"/>
  <c r="M741"/>
  <c r="N740"/>
  <c r="M740"/>
  <c r="N739"/>
  <c r="M739"/>
  <c r="M738"/>
  <c r="M737"/>
  <c r="N736"/>
  <c r="M736"/>
  <c r="N735"/>
  <c r="M735"/>
  <c r="M734"/>
  <c r="M733"/>
  <c r="N732"/>
  <c r="M732"/>
  <c r="N731"/>
  <c r="M731"/>
  <c r="N730"/>
  <c r="M730"/>
  <c r="M729"/>
  <c r="N728"/>
  <c r="M728"/>
  <c r="N727"/>
  <c r="M727"/>
  <c r="N726"/>
  <c r="M726"/>
  <c r="M725"/>
  <c r="N724"/>
  <c r="M724"/>
  <c r="N723"/>
  <c r="M723"/>
  <c r="M722"/>
  <c r="M721"/>
  <c r="N720"/>
  <c r="M720"/>
  <c r="N719"/>
  <c r="M719"/>
  <c r="M718"/>
  <c r="M717"/>
  <c r="N716"/>
  <c r="M716"/>
  <c r="N715"/>
  <c r="M715"/>
  <c r="N714"/>
  <c r="M714"/>
  <c r="M713"/>
  <c r="N712"/>
  <c r="M712"/>
  <c r="N711"/>
  <c r="M711"/>
  <c r="N710"/>
  <c r="M710"/>
  <c r="M709"/>
  <c r="N708"/>
  <c r="M708"/>
  <c r="N707"/>
  <c r="M707"/>
  <c r="M706"/>
  <c r="M705"/>
  <c r="N704"/>
  <c r="M704"/>
  <c r="N703"/>
  <c r="M703"/>
  <c r="M702"/>
  <c r="M701"/>
  <c r="N700"/>
  <c r="M700"/>
  <c r="N699"/>
  <c r="M699"/>
  <c r="N698"/>
  <c r="M698"/>
  <c r="M697"/>
  <c r="N696"/>
  <c r="M696"/>
  <c r="N695"/>
  <c r="M695"/>
  <c r="N694"/>
  <c r="M694"/>
  <c r="M693"/>
  <c r="N692"/>
  <c r="M692"/>
  <c r="N691"/>
  <c r="M691"/>
  <c r="M690"/>
  <c r="M689"/>
  <c r="N688"/>
  <c r="M688"/>
  <c r="N687"/>
  <c r="M687"/>
  <c r="M686"/>
  <c r="M685"/>
  <c r="N684"/>
  <c r="M684"/>
  <c r="N683"/>
  <c r="M683"/>
  <c r="N682"/>
  <c r="M682"/>
  <c r="M681"/>
  <c r="N680"/>
  <c r="M680"/>
  <c r="N679"/>
  <c r="M679"/>
  <c r="N678"/>
  <c r="M678"/>
  <c r="M677"/>
  <c r="N676"/>
  <c r="M676"/>
  <c r="N675"/>
  <c r="M675"/>
  <c r="M674"/>
  <c r="M673"/>
  <c r="N672"/>
  <c r="M672"/>
  <c r="N671"/>
  <c r="M671"/>
  <c r="M670"/>
  <c r="M669"/>
  <c r="N668"/>
  <c r="M668"/>
  <c r="N667"/>
  <c r="M667"/>
  <c r="N666"/>
  <c r="M666"/>
  <c r="M665"/>
  <c r="N664"/>
  <c r="M664"/>
  <c r="N663"/>
  <c r="M663"/>
  <c r="N662"/>
  <c r="M662"/>
  <c r="M661"/>
  <c r="N660"/>
  <c r="M660"/>
  <c r="N659"/>
  <c r="M659"/>
  <c r="M658"/>
  <c r="M657"/>
  <c r="N656"/>
  <c r="M656"/>
  <c r="N655"/>
  <c r="M655"/>
  <c r="M654"/>
  <c r="M653"/>
  <c r="N652"/>
  <c r="M652"/>
  <c r="N651"/>
  <c r="M651"/>
  <c r="N650"/>
  <c r="M650"/>
  <c r="M649"/>
  <c r="N648"/>
  <c r="M648"/>
  <c r="N647"/>
  <c r="M647"/>
  <c r="N646"/>
  <c r="M646"/>
  <c r="M645"/>
  <c r="N644"/>
  <c r="M644"/>
  <c r="N643"/>
  <c r="M643"/>
  <c r="M642"/>
  <c r="M641"/>
  <c r="N640"/>
  <c r="M640"/>
  <c r="N639"/>
  <c r="M639"/>
  <c r="M638"/>
  <c r="M637"/>
  <c r="N636"/>
  <c r="M636"/>
  <c r="N635"/>
  <c r="M635"/>
  <c r="N634"/>
  <c r="M634"/>
  <c r="M633"/>
  <c r="N632"/>
  <c r="M632"/>
  <c r="N631"/>
  <c r="M631"/>
  <c r="N630"/>
  <c r="M630"/>
  <c r="M629"/>
  <c r="N628"/>
  <c r="M628"/>
  <c r="N627"/>
  <c r="M627"/>
  <c r="M626"/>
  <c r="M625"/>
  <c r="N624"/>
  <c r="M624"/>
  <c r="N623"/>
  <c r="M623"/>
  <c r="M622"/>
  <c r="M621"/>
  <c r="N620"/>
  <c r="M620"/>
  <c r="N619"/>
  <c r="M619"/>
  <c r="N618"/>
  <c r="M618"/>
  <c r="M617"/>
  <c r="N616"/>
  <c r="M616"/>
  <c r="N615"/>
  <c r="M615"/>
  <c r="N614"/>
  <c r="M614"/>
  <c r="M613"/>
  <c r="N612"/>
  <c r="M612"/>
  <c r="N611"/>
  <c r="M611"/>
  <c r="M610"/>
  <c r="M609"/>
  <c r="N608"/>
  <c r="M608"/>
  <c r="N607"/>
  <c r="M607"/>
  <c r="M606"/>
  <c r="M605"/>
  <c r="N604"/>
  <c r="M604"/>
  <c r="N603"/>
  <c r="M603"/>
  <c r="N602"/>
  <c r="M602"/>
  <c r="M601"/>
  <c r="N600"/>
  <c r="M600"/>
  <c r="N599"/>
  <c r="M599"/>
  <c r="N598"/>
  <c r="M598"/>
  <c r="M597"/>
  <c r="N596"/>
  <c r="M596"/>
  <c r="N595"/>
  <c r="M595"/>
  <c r="M594"/>
  <c r="M593"/>
  <c r="N592"/>
  <c r="M592"/>
  <c r="N591"/>
  <c r="M591"/>
  <c r="M590"/>
  <c r="M589"/>
  <c r="N588"/>
  <c r="M588"/>
  <c r="N587"/>
  <c r="M587"/>
  <c r="N586"/>
  <c r="M586"/>
  <c r="M585"/>
  <c r="N584"/>
  <c r="M584"/>
  <c r="N583"/>
  <c r="M583"/>
  <c r="N582"/>
  <c r="M582"/>
  <c r="M581"/>
  <c r="N580"/>
  <c r="M580"/>
  <c r="N579"/>
  <c r="M579"/>
  <c r="M578"/>
  <c r="M577"/>
  <c r="N577" s="1"/>
  <c r="N576"/>
  <c r="M576"/>
  <c r="M575"/>
  <c r="N575" s="1"/>
  <c r="N574"/>
  <c r="M574"/>
  <c r="M573"/>
  <c r="N573" s="1"/>
  <c r="N572"/>
  <c r="M572"/>
  <c r="N571"/>
  <c r="M571"/>
  <c r="M570"/>
  <c r="M569"/>
  <c r="N569" s="1"/>
  <c r="N568"/>
  <c r="M568"/>
  <c r="M567"/>
  <c r="N567" s="1"/>
  <c r="N566"/>
  <c r="M566"/>
  <c r="M565"/>
  <c r="N565" s="1"/>
  <c r="N564"/>
  <c r="M564"/>
  <c r="N563"/>
  <c r="M563"/>
  <c r="M562"/>
  <c r="M561"/>
  <c r="N561" s="1"/>
  <c r="N560"/>
  <c r="M560"/>
  <c r="M559"/>
  <c r="N559" s="1"/>
  <c r="N558"/>
  <c r="M558"/>
  <c r="M557"/>
  <c r="N557" s="1"/>
  <c r="N556"/>
  <c r="M556"/>
  <c r="N555"/>
  <c r="M555"/>
  <c r="M554"/>
  <c r="M553"/>
  <c r="N553" s="1"/>
  <c r="N552"/>
  <c r="M552"/>
  <c r="M551"/>
  <c r="N551" s="1"/>
  <c r="N550"/>
  <c r="M550"/>
  <c r="M549"/>
  <c r="N549" s="1"/>
  <c r="N548"/>
  <c r="M548"/>
  <c r="N547"/>
  <c r="M547"/>
  <c r="M546"/>
  <c r="M545"/>
  <c r="N545" s="1"/>
  <c r="N544"/>
  <c r="M544"/>
  <c r="M543"/>
  <c r="N543" s="1"/>
  <c r="N542"/>
  <c r="M542"/>
  <c r="M541"/>
  <c r="N541" s="1"/>
  <c r="N540"/>
  <c r="M540"/>
  <c r="N539"/>
  <c r="M539"/>
  <c r="M538"/>
  <c r="M537"/>
  <c r="N537" s="1"/>
  <c r="N536"/>
  <c r="M536"/>
  <c r="M535"/>
  <c r="N535" s="1"/>
  <c r="N534"/>
  <c r="M534"/>
  <c r="M533"/>
  <c r="N533" s="1"/>
  <c r="N532"/>
  <c r="M532"/>
  <c r="N531"/>
  <c r="M531"/>
  <c r="M530"/>
  <c r="M529"/>
  <c r="N529" s="1"/>
  <c r="N528"/>
  <c r="M528"/>
  <c r="M527"/>
  <c r="N527" s="1"/>
  <c r="N526"/>
  <c r="M526"/>
  <c r="M525"/>
  <c r="N525" s="1"/>
  <c r="N524"/>
  <c r="M524"/>
  <c r="N523"/>
  <c r="M523"/>
  <c r="M522"/>
  <c r="M521"/>
  <c r="N521" s="1"/>
  <c r="N520"/>
  <c r="M520"/>
  <c r="M519"/>
  <c r="N519" s="1"/>
  <c r="N518"/>
  <c r="M518"/>
  <c r="M517"/>
  <c r="N517" s="1"/>
  <c r="N516"/>
  <c r="M516"/>
  <c r="N515"/>
  <c r="M515"/>
  <c r="M514"/>
  <c r="N513"/>
  <c r="M513"/>
  <c r="N512"/>
  <c r="M512"/>
  <c r="M511"/>
  <c r="N511" s="1"/>
  <c r="M510"/>
  <c r="N510" s="1"/>
  <c r="N509"/>
  <c r="M509"/>
  <c r="N508"/>
  <c r="M508"/>
  <c r="M507"/>
  <c r="N507" s="1"/>
  <c r="M506"/>
  <c r="N506" s="1"/>
  <c r="N505"/>
  <c r="M505"/>
  <c r="N504"/>
  <c r="M504"/>
  <c r="M503"/>
  <c r="N503" s="1"/>
  <c r="M502"/>
  <c r="N502" s="1"/>
  <c r="N501"/>
  <c r="M501"/>
  <c r="N500"/>
  <c r="M500"/>
  <c r="M499"/>
  <c r="N499" s="1"/>
  <c r="M498"/>
  <c r="N498" s="1"/>
  <c r="N497"/>
  <c r="M497"/>
  <c r="N496"/>
  <c r="M496"/>
  <c r="M495"/>
  <c r="N495" s="1"/>
  <c r="M494"/>
  <c r="N494" s="1"/>
  <c r="N493"/>
  <c r="M493"/>
  <c r="N492"/>
  <c r="M492"/>
  <c r="M491"/>
  <c r="N491" s="1"/>
  <c r="M490"/>
  <c r="N490" s="1"/>
  <c r="N489"/>
  <c r="M489"/>
  <c r="N488"/>
  <c r="M488"/>
  <c r="M487"/>
  <c r="N487" s="1"/>
  <c r="M486"/>
  <c r="N486" s="1"/>
  <c r="N485"/>
  <c r="M485"/>
  <c r="N484"/>
  <c r="M484"/>
  <c r="M483"/>
  <c r="N483" s="1"/>
  <c r="M482"/>
  <c r="N482" s="1"/>
  <c r="N481"/>
  <c r="M481"/>
  <c r="N480"/>
  <c r="M480"/>
  <c r="M479"/>
  <c r="N479" s="1"/>
  <c r="M478"/>
  <c r="N478" s="1"/>
  <c r="N477"/>
  <c r="M477"/>
  <c r="N476"/>
  <c r="M476"/>
  <c r="M475"/>
  <c r="N475" s="1"/>
  <c r="M474"/>
  <c r="N474" s="1"/>
  <c r="N473"/>
  <c r="M473"/>
  <c r="N472"/>
  <c r="M472"/>
  <c r="M471"/>
  <c r="N471" s="1"/>
  <c r="M470"/>
  <c r="N470" s="1"/>
  <c r="N469"/>
  <c r="M469"/>
  <c r="N468"/>
  <c r="M468"/>
  <c r="M467"/>
  <c r="N467" s="1"/>
  <c r="M466"/>
  <c r="N466" s="1"/>
  <c r="N465"/>
  <c r="M465"/>
  <c r="N464"/>
  <c r="M464"/>
  <c r="M463"/>
  <c r="N463" s="1"/>
  <c r="M462"/>
  <c r="N462" s="1"/>
  <c r="N461"/>
  <c r="M461"/>
  <c r="N460"/>
  <c r="M460"/>
  <c r="M459"/>
  <c r="N459" s="1"/>
  <c r="M458"/>
  <c r="N458" s="1"/>
  <c r="N457"/>
  <c r="M457"/>
  <c r="N456"/>
  <c r="M456"/>
  <c r="M455"/>
  <c r="N455" s="1"/>
  <c r="M454"/>
  <c r="N454" s="1"/>
  <c r="N453"/>
  <c r="M453"/>
  <c r="N452"/>
  <c r="M452"/>
  <c r="M451"/>
  <c r="N451" s="1"/>
  <c r="M450"/>
  <c r="N450" s="1"/>
  <c r="N449"/>
  <c r="M449"/>
  <c r="N448"/>
  <c r="M448"/>
  <c r="M447"/>
  <c r="N447" s="1"/>
  <c r="M446"/>
  <c r="N446" s="1"/>
  <c r="N445"/>
  <c r="M445"/>
  <c r="N444"/>
  <c r="M444"/>
  <c r="M443"/>
  <c r="N443" s="1"/>
  <c r="M442"/>
  <c r="N442" s="1"/>
  <c r="N441"/>
  <c r="M441"/>
  <c r="N440"/>
  <c r="M440"/>
  <c r="M439"/>
  <c r="N439" s="1"/>
  <c r="M438"/>
  <c r="N438" s="1"/>
  <c r="N437"/>
  <c r="M437"/>
  <c r="N436"/>
  <c r="M436"/>
  <c r="M435"/>
  <c r="N435" s="1"/>
  <c r="M434"/>
  <c r="N434" s="1"/>
  <c r="N433"/>
  <c r="M433"/>
  <c r="N432"/>
  <c r="M432"/>
  <c r="M431"/>
  <c r="N431" s="1"/>
  <c r="M430"/>
  <c r="N430" s="1"/>
  <c r="N429"/>
  <c r="M429"/>
  <c r="N428"/>
  <c r="M428"/>
  <c r="M427"/>
  <c r="N427" s="1"/>
  <c r="M426"/>
  <c r="N426" s="1"/>
  <c r="N425"/>
  <c r="M425"/>
  <c r="N424"/>
  <c r="M424"/>
  <c r="M423"/>
  <c r="N423" s="1"/>
  <c r="M422"/>
  <c r="N422" s="1"/>
  <c r="N421"/>
  <c r="M421"/>
  <c r="N420"/>
  <c r="M420"/>
  <c r="M419"/>
  <c r="N419" s="1"/>
  <c r="M418"/>
  <c r="N418" s="1"/>
  <c r="N417"/>
  <c r="M417"/>
  <c r="N416"/>
  <c r="M416"/>
  <c r="M415"/>
  <c r="N415" s="1"/>
  <c r="M414"/>
  <c r="N414" s="1"/>
  <c r="N413"/>
  <c r="M413"/>
  <c r="N412"/>
  <c r="M412"/>
  <c r="M411"/>
  <c r="N411" s="1"/>
  <c r="M410"/>
  <c r="N410" s="1"/>
  <c r="N409"/>
  <c r="M409"/>
  <c r="N408"/>
  <c r="M408"/>
  <c r="M407"/>
  <c r="N407" s="1"/>
  <c r="M406"/>
  <c r="N406" s="1"/>
  <c r="N405"/>
  <c r="M405"/>
  <c r="N404"/>
  <c r="M404"/>
  <c r="M403"/>
  <c r="N403" s="1"/>
  <c r="M402"/>
  <c r="N402" s="1"/>
  <c r="N401"/>
  <c r="M401"/>
  <c r="N400"/>
  <c r="M400"/>
  <c r="M399"/>
  <c r="N399" s="1"/>
  <c r="M398"/>
  <c r="N398" s="1"/>
  <c r="N397"/>
  <c r="M397"/>
  <c r="N396"/>
  <c r="M396"/>
  <c r="M395"/>
  <c r="N395" s="1"/>
  <c r="M394"/>
  <c r="N394" s="1"/>
  <c r="N393"/>
  <c r="M393"/>
  <c r="N392"/>
  <c r="M392"/>
  <c r="M391"/>
  <c r="N391" s="1"/>
  <c r="M390"/>
  <c r="N390" s="1"/>
  <c r="N389"/>
  <c r="M389"/>
  <c r="N388"/>
  <c r="M388"/>
  <c r="M387"/>
  <c r="N387" s="1"/>
  <c r="M386"/>
  <c r="N386" s="1"/>
  <c r="N385"/>
  <c r="M385"/>
  <c r="N384"/>
  <c r="M384"/>
  <c r="M383"/>
  <c r="N383" s="1"/>
  <c r="M382"/>
  <c r="N382" s="1"/>
  <c r="N381"/>
  <c r="M381"/>
  <c r="N380"/>
  <c r="M380"/>
  <c r="M379"/>
  <c r="N379" s="1"/>
  <c r="M378"/>
  <c r="N378" s="1"/>
  <c r="N377"/>
  <c r="M377"/>
  <c r="N376"/>
  <c r="M376"/>
  <c r="M375"/>
  <c r="N375" s="1"/>
  <c r="M374"/>
  <c r="N374" s="1"/>
  <c r="N373"/>
  <c r="M373"/>
  <c r="N372"/>
  <c r="M372"/>
  <c r="M371"/>
  <c r="N371" s="1"/>
  <c r="M370"/>
  <c r="N370" s="1"/>
  <c r="N369"/>
  <c r="M369"/>
  <c r="N368"/>
  <c r="M368"/>
  <c r="M367"/>
  <c r="N367" s="1"/>
  <c r="M366"/>
  <c r="N366" s="1"/>
  <c r="N365"/>
  <c r="M365"/>
  <c r="N364"/>
  <c r="M364"/>
  <c r="M363"/>
  <c r="N363" s="1"/>
  <c r="M362"/>
  <c r="N362" s="1"/>
  <c r="N361"/>
  <c r="M361"/>
  <c r="N360"/>
  <c r="M360"/>
  <c r="M359"/>
  <c r="N359" s="1"/>
  <c r="M358"/>
  <c r="N358" s="1"/>
  <c r="N357"/>
  <c r="M357"/>
  <c r="N356"/>
  <c r="M356"/>
  <c r="M355"/>
  <c r="N355" s="1"/>
  <c r="M354"/>
  <c r="N354" s="1"/>
  <c r="N353"/>
  <c r="M353"/>
  <c r="N352"/>
  <c r="M352"/>
  <c r="M351"/>
  <c r="N351" s="1"/>
  <c r="M350"/>
  <c r="N350" s="1"/>
  <c r="N349"/>
  <c r="M349"/>
  <c r="N348"/>
  <c r="M348"/>
  <c r="M347"/>
  <c r="N347" s="1"/>
  <c r="M346"/>
  <c r="N346" s="1"/>
  <c r="N345"/>
  <c r="M345"/>
  <c r="N344"/>
  <c r="M344"/>
  <c r="M343"/>
  <c r="N343" s="1"/>
  <c r="M342"/>
  <c r="N342" s="1"/>
  <c r="N341"/>
  <c r="M341"/>
  <c r="N340"/>
  <c r="M340"/>
  <c r="M339"/>
  <c r="N339" s="1"/>
  <c r="M338"/>
  <c r="N338" s="1"/>
  <c r="N337"/>
  <c r="M337"/>
  <c r="N336"/>
  <c r="M336"/>
  <c r="M335"/>
  <c r="N335" s="1"/>
  <c r="M334"/>
  <c r="N334" s="1"/>
  <c r="N333"/>
  <c r="M333"/>
  <c r="N332"/>
  <c r="M332"/>
  <c r="M331"/>
  <c r="N331" s="1"/>
  <c r="M330"/>
  <c r="N330" s="1"/>
  <c r="N329"/>
  <c r="M329"/>
  <c r="N328"/>
  <c r="M328"/>
  <c r="M327"/>
  <c r="N327" s="1"/>
  <c r="M326"/>
  <c r="N326" s="1"/>
  <c r="N325"/>
  <c r="M325"/>
  <c r="N324"/>
  <c r="M324"/>
  <c r="M323"/>
  <c r="N323" s="1"/>
  <c r="M322"/>
  <c r="N322" s="1"/>
  <c r="N321"/>
  <c r="M321"/>
  <c r="N320"/>
  <c r="M320"/>
  <c r="M319"/>
  <c r="N319" s="1"/>
  <c r="M318"/>
  <c r="N318" s="1"/>
  <c r="N317"/>
  <c r="M317"/>
  <c r="N316"/>
  <c r="M316"/>
  <c r="M315"/>
  <c r="N315" s="1"/>
  <c r="M314"/>
  <c r="N314" s="1"/>
  <c r="N313"/>
  <c r="M313"/>
  <c r="N312"/>
  <c r="M312"/>
  <c r="M311"/>
  <c r="N311" s="1"/>
  <c r="M310"/>
  <c r="N310" s="1"/>
  <c r="N309"/>
  <c r="M309"/>
  <c r="N308"/>
  <c r="M308"/>
  <c r="M307"/>
  <c r="N307" s="1"/>
  <c r="M306"/>
  <c r="N306" s="1"/>
  <c r="N305"/>
  <c r="M305"/>
  <c r="N304"/>
  <c r="M304"/>
  <c r="M303"/>
  <c r="N303" s="1"/>
  <c r="M302"/>
  <c r="N302" s="1"/>
  <c r="N301"/>
  <c r="M301"/>
  <c r="N300"/>
  <c r="M300"/>
  <c r="M299"/>
  <c r="N299" s="1"/>
  <c r="M298"/>
  <c r="N298" s="1"/>
  <c r="N297"/>
  <c r="M297"/>
  <c r="N296"/>
  <c r="M296"/>
  <c r="M295"/>
  <c r="N295" s="1"/>
  <c r="M294"/>
  <c r="N294" s="1"/>
  <c r="N293"/>
  <c r="M293"/>
  <c r="N292"/>
  <c r="M292"/>
  <c r="M291"/>
  <c r="N291" s="1"/>
  <c r="M290"/>
  <c r="N290" s="1"/>
  <c r="N289"/>
  <c r="M289"/>
  <c r="N288"/>
  <c r="M288"/>
  <c r="M287"/>
  <c r="N287" s="1"/>
  <c r="M286"/>
  <c r="N286" s="1"/>
  <c r="N285"/>
  <c r="M285"/>
  <c r="N284"/>
  <c r="M284"/>
  <c r="M283"/>
  <c r="N283" s="1"/>
  <c r="M282"/>
  <c r="N282" s="1"/>
  <c r="N281"/>
  <c r="M281"/>
  <c r="N280"/>
  <c r="M280"/>
  <c r="M279"/>
  <c r="N279" s="1"/>
  <c r="M278"/>
  <c r="N278" s="1"/>
  <c r="N277"/>
  <c r="M277"/>
  <c r="N276"/>
  <c r="M276"/>
  <c r="M275"/>
  <c r="N275" s="1"/>
  <c r="M274"/>
  <c r="N274" s="1"/>
  <c r="N273"/>
  <c r="M273"/>
  <c r="N272"/>
  <c r="M272"/>
  <c r="M271"/>
  <c r="N271" s="1"/>
  <c r="M270"/>
  <c r="N270" s="1"/>
  <c r="N269"/>
  <c r="M269"/>
  <c r="N268"/>
  <c r="M268"/>
  <c r="M267"/>
  <c r="N267" s="1"/>
  <c r="M266"/>
  <c r="N266" s="1"/>
  <c r="N265"/>
  <c r="M265"/>
  <c r="N264"/>
  <c r="M264"/>
  <c r="M263"/>
  <c r="N263" s="1"/>
  <c r="M262"/>
  <c r="N262" s="1"/>
  <c r="N261"/>
  <c r="M261"/>
  <c r="N260"/>
  <c r="M260"/>
  <c r="M259"/>
  <c r="N259" s="1"/>
  <c r="M258"/>
  <c r="N258" s="1"/>
  <c r="N257"/>
  <c r="M257"/>
  <c r="N256"/>
  <c r="M256"/>
  <c r="M255"/>
  <c r="N255" s="1"/>
  <c r="M254"/>
  <c r="N254" s="1"/>
  <c r="N253"/>
  <c r="M253"/>
  <c r="N252"/>
  <c r="M252"/>
  <c r="M251"/>
  <c r="N251" s="1"/>
  <c r="M250"/>
  <c r="N250" s="1"/>
  <c r="N249"/>
  <c r="M249"/>
  <c r="N248"/>
  <c r="M248"/>
  <c r="M247"/>
  <c r="N247" s="1"/>
  <c r="M246"/>
  <c r="N246" s="1"/>
  <c r="N245"/>
  <c r="M245"/>
  <c r="N244"/>
  <c r="M244"/>
  <c r="M243"/>
  <c r="N243" s="1"/>
  <c r="M242"/>
  <c r="N242" s="1"/>
  <c r="N241"/>
  <c r="M241"/>
  <c r="N240"/>
  <c r="M240"/>
  <c r="M239"/>
  <c r="N239" s="1"/>
  <c r="M238"/>
  <c r="N238" s="1"/>
  <c r="N237"/>
  <c r="M237"/>
  <c r="N236"/>
  <c r="M236"/>
  <c r="M235"/>
  <c r="N235" s="1"/>
  <c r="M234"/>
  <c r="N234" s="1"/>
  <c r="N233"/>
  <c r="M233"/>
  <c r="N232"/>
  <c r="M232"/>
  <c r="M231"/>
  <c r="N231" s="1"/>
  <c r="M230"/>
  <c r="N230" s="1"/>
  <c r="N229"/>
  <c r="M229"/>
  <c r="N228"/>
  <c r="M228"/>
  <c r="M227"/>
  <c r="N227" s="1"/>
  <c r="M226"/>
  <c r="N226" s="1"/>
  <c r="N225"/>
  <c r="M225"/>
  <c r="N224"/>
  <c r="M224"/>
  <c r="M223"/>
  <c r="N223" s="1"/>
  <c r="M222"/>
  <c r="N222" s="1"/>
  <c r="N221"/>
  <c r="M221"/>
  <c r="N220"/>
  <c r="M220"/>
  <c r="M219"/>
  <c r="N219" s="1"/>
  <c r="M218"/>
  <c r="N218" s="1"/>
  <c r="N217"/>
  <c r="M217"/>
  <c r="N216"/>
  <c r="M216"/>
  <c r="M215"/>
  <c r="N215" s="1"/>
  <c r="M214"/>
  <c r="N214" s="1"/>
  <c r="N213"/>
  <c r="M213"/>
  <c r="N212"/>
  <c r="M212"/>
  <c r="M211"/>
  <c r="N211" s="1"/>
  <c r="M210"/>
  <c r="N210" s="1"/>
  <c r="N209"/>
  <c r="M209"/>
  <c r="N208"/>
  <c r="M208"/>
  <c r="M207"/>
  <c r="N207" s="1"/>
  <c r="M206"/>
  <c r="N206" s="1"/>
  <c r="N205"/>
  <c r="M205"/>
  <c r="N204"/>
  <c r="M204"/>
  <c r="M203"/>
  <c r="N203" s="1"/>
  <c r="M202"/>
  <c r="N202" s="1"/>
  <c r="N201"/>
  <c r="M201"/>
  <c r="N200"/>
  <c r="M200"/>
  <c r="M199"/>
  <c r="N199" s="1"/>
  <c r="M198"/>
  <c r="N198" s="1"/>
  <c r="N197"/>
  <c r="M197"/>
  <c r="N196"/>
  <c r="M196"/>
  <c r="M195"/>
  <c r="N195" s="1"/>
  <c r="M194"/>
  <c r="N194" s="1"/>
  <c r="N193"/>
  <c r="M193"/>
  <c r="N192"/>
  <c r="M192"/>
  <c r="M191"/>
  <c r="N191" s="1"/>
  <c r="M190"/>
  <c r="N190" s="1"/>
  <c r="N189"/>
  <c r="M189"/>
  <c r="N188"/>
  <c r="M188"/>
  <c r="M187"/>
  <c r="N187" s="1"/>
  <c r="M186"/>
  <c r="N186" s="1"/>
  <c r="N185"/>
  <c r="M185"/>
  <c r="N184"/>
  <c r="M184"/>
  <c r="M183"/>
  <c r="N183" s="1"/>
  <c r="M182"/>
  <c r="N182" s="1"/>
  <c r="N181"/>
  <c r="M181"/>
  <c r="N180"/>
  <c r="M180"/>
  <c r="M179"/>
  <c r="N179" s="1"/>
  <c r="M178"/>
  <c r="N178" s="1"/>
  <c r="N177"/>
  <c r="M177"/>
  <c r="N176"/>
  <c r="M176"/>
  <c r="M175"/>
  <c r="N175" s="1"/>
  <c r="M174"/>
  <c r="N174" s="1"/>
  <c r="N173"/>
  <c r="M173"/>
  <c r="N172"/>
  <c r="M172"/>
  <c r="M171"/>
  <c r="N171" s="1"/>
  <c r="M170"/>
  <c r="N170" s="1"/>
  <c r="N169"/>
  <c r="M169"/>
  <c r="N168"/>
  <c r="M168"/>
  <c r="M167"/>
  <c r="N167" s="1"/>
  <c r="M166"/>
  <c r="N166" s="1"/>
  <c r="N165"/>
  <c r="M165"/>
  <c r="N164"/>
  <c r="M164"/>
  <c r="M163"/>
  <c r="N163" s="1"/>
  <c r="M162"/>
  <c r="N162" s="1"/>
  <c r="N161"/>
  <c r="M161"/>
  <c r="N160"/>
  <c r="M160"/>
  <c r="M159"/>
  <c r="N159" s="1"/>
  <c r="M158"/>
  <c r="N158" s="1"/>
  <c r="N157"/>
  <c r="M157"/>
  <c r="N156"/>
  <c r="M156"/>
  <c r="M155"/>
  <c r="N155" s="1"/>
  <c r="M154"/>
  <c r="N154" s="1"/>
  <c r="N153"/>
  <c r="M153"/>
  <c r="N152"/>
  <c r="M152"/>
  <c r="M151"/>
  <c r="N151" s="1"/>
  <c r="M150"/>
  <c r="N150" s="1"/>
  <c r="N149"/>
  <c r="M149"/>
  <c r="N148"/>
  <c r="M148"/>
  <c r="M147"/>
  <c r="N147" s="1"/>
  <c r="M146"/>
  <c r="N146" s="1"/>
  <c r="N145"/>
  <c r="M145"/>
  <c r="N144"/>
  <c r="M144"/>
  <c r="M143"/>
  <c r="N143" s="1"/>
  <c r="M142"/>
  <c r="N142" s="1"/>
  <c r="N141"/>
  <c r="M141"/>
  <c r="N140"/>
  <c r="M140"/>
  <c r="M139"/>
  <c r="N139" s="1"/>
  <c r="M138"/>
  <c r="N138" s="1"/>
  <c r="N137"/>
  <c r="M137"/>
  <c r="N136"/>
  <c r="M136"/>
  <c r="M135"/>
  <c r="N135" s="1"/>
  <c r="M134"/>
  <c r="N134" s="1"/>
  <c r="N133"/>
  <c r="M133"/>
  <c r="N132"/>
  <c r="M132"/>
  <c r="M131"/>
  <c r="N131" s="1"/>
  <c r="M130"/>
  <c r="N130" s="1"/>
  <c r="N129"/>
  <c r="M129"/>
  <c r="N128"/>
  <c r="M128"/>
  <c r="M127"/>
  <c r="N127" s="1"/>
  <c r="M126"/>
  <c r="N126" s="1"/>
  <c r="N125"/>
  <c r="M125"/>
  <c r="N124"/>
  <c r="M124"/>
  <c r="M123"/>
  <c r="N123" s="1"/>
  <c r="M122"/>
  <c r="N122" s="1"/>
  <c r="N121"/>
  <c r="M121"/>
  <c r="N120"/>
  <c r="M120"/>
  <c r="M119"/>
  <c r="N119" s="1"/>
  <c r="M118"/>
  <c r="N118" s="1"/>
  <c r="N117"/>
  <c r="M117"/>
  <c r="N116"/>
  <c r="M116"/>
  <c r="M115"/>
  <c r="N115" s="1"/>
  <c r="M114"/>
  <c r="N114" s="1"/>
  <c r="N113"/>
  <c r="M113"/>
  <c r="N112"/>
  <c r="M112"/>
  <c r="M111"/>
  <c r="N111" s="1"/>
  <c r="M110"/>
  <c r="N110" s="1"/>
  <c r="N109"/>
  <c r="M109"/>
  <c r="N108"/>
  <c r="M108"/>
  <c r="M107"/>
  <c r="N107" s="1"/>
  <c r="M106"/>
  <c r="N106" s="1"/>
  <c r="N105"/>
  <c r="M105"/>
  <c r="N104"/>
  <c r="M104"/>
  <c r="M103"/>
  <c r="N103" s="1"/>
  <c r="M102"/>
  <c r="N102" s="1"/>
  <c r="N101"/>
  <c r="M101"/>
  <c r="N100"/>
  <c r="M100"/>
  <c r="M99"/>
  <c r="N99" s="1"/>
  <c r="M98"/>
  <c r="N98" s="1"/>
  <c r="N97"/>
  <c r="M97"/>
  <c r="N96"/>
  <c r="M96"/>
  <c r="M95"/>
  <c r="N95" s="1"/>
  <c r="M94"/>
  <c r="N94" s="1"/>
  <c r="N93"/>
  <c r="M93"/>
  <c r="N92"/>
  <c r="M92"/>
  <c r="M91"/>
  <c r="N91" s="1"/>
  <c r="M90"/>
  <c r="N90" s="1"/>
  <c r="N89"/>
  <c r="M89"/>
  <c r="N88"/>
  <c r="M88"/>
  <c r="M87"/>
  <c r="N87" s="1"/>
  <c r="M86"/>
  <c r="N86" s="1"/>
  <c r="N85"/>
  <c r="M85"/>
  <c r="N84"/>
  <c r="M84"/>
  <c r="M83"/>
  <c r="N83" s="1"/>
  <c r="M82"/>
  <c r="N82" s="1"/>
  <c r="N81"/>
  <c r="M81"/>
  <c r="N80"/>
  <c r="M80"/>
  <c r="M79"/>
  <c r="N79" s="1"/>
  <c r="M78"/>
  <c r="N78" s="1"/>
  <c r="N77"/>
  <c r="M77"/>
  <c r="N76"/>
  <c r="M76"/>
  <c r="M75"/>
  <c r="N75" s="1"/>
  <c r="M74"/>
  <c r="N74" s="1"/>
  <c r="N73"/>
  <c r="M73"/>
  <c r="N72"/>
  <c r="M72"/>
  <c r="M71"/>
  <c r="N71" s="1"/>
  <c r="M70"/>
  <c r="N70" s="1"/>
  <c r="N69"/>
  <c r="M69"/>
  <c r="N68"/>
  <c r="M68"/>
  <c r="M67"/>
  <c r="N67" s="1"/>
  <c r="M66"/>
  <c r="N66" s="1"/>
  <c r="N65"/>
  <c r="M65"/>
  <c r="N64"/>
  <c r="M64"/>
  <c r="M63"/>
  <c r="M62"/>
  <c r="N62" s="1"/>
  <c r="N61"/>
  <c r="M61"/>
  <c r="N60"/>
  <c r="M60"/>
  <c r="M59"/>
  <c r="M58"/>
  <c r="N58" s="1"/>
  <c r="N57"/>
  <c r="M57"/>
  <c r="N56"/>
  <c r="M56"/>
  <c r="M55"/>
  <c r="M54"/>
  <c r="N54" s="1"/>
  <c r="N53"/>
  <c r="M53"/>
  <c r="N52"/>
  <c r="M52"/>
  <c r="M51"/>
  <c r="M50"/>
  <c r="N50" s="1"/>
  <c r="N49"/>
  <c r="M49"/>
  <c r="N48"/>
  <c r="M48"/>
  <c r="M47"/>
  <c r="M46"/>
  <c r="N46" s="1"/>
  <c r="N45"/>
  <c r="M45"/>
  <c r="M44"/>
  <c r="M43"/>
  <c r="M42"/>
  <c r="N42" s="1"/>
  <c r="N41"/>
  <c r="M41"/>
  <c r="M40"/>
  <c r="M39"/>
  <c r="M38"/>
  <c r="N38" s="1"/>
  <c r="N37"/>
  <c r="M37"/>
  <c r="M36"/>
  <c r="N35"/>
  <c r="M35"/>
  <c r="M34"/>
  <c r="N34" s="1"/>
  <c r="M33"/>
  <c r="N33" s="1"/>
  <c r="M32"/>
  <c r="M31"/>
  <c r="M30"/>
  <c r="N30" s="1"/>
  <c r="M29"/>
  <c r="N29" s="1"/>
  <c r="M28"/>
  <c r="M27"/>
  <c r="M26"/>
  <c r="N25"/>
  <c r="M25"/>
  <c r="M24"/>
  <c r="N24" s="1"/>
  <c r="M23"/>
  <c r="M22"/>
  <c r="N22" s="1"/>
  <c r="M21"/>
  <c r="N21" s="1"/>
  <c r="L15"/>
  <c r="K15"/>
  <c r="J15"/>
  <c r="G15"/>
  <c r="F15"/>
  <c r="E15"/>
  <c r="D15"/>
  <c r="C15"/>
  <c r="N14"/>
  <c r="M14"/>
  <c r="L14"/>
  <c r="K14"/>
  <c r="J14"/>
  <c r="F14"/>
  <c r="E14"/>
  <c r="D14"/>
  <c r="C14"/>
  <c r="N13"/>
  <c r="M13"/>
  <c r="L13"/>
  <c r="K13"/>
  <c r="J13"/>
  <c r="G13"/>
  <c r="F13"/>
  <c r="E13"/>
  <c r="D13"/>
  <c r="C13"/>
  <c r="N12"/>
  <c r="M12"/>
  <c r="L12"/>
  <c r="K12"/>
  <c r="J12"/>
  <c r="G12"/>
  <c r="F12"/>
  <c r="E12"/>
  <c r="D12"/>
  <c r="D17" s="1"/>
  <c r="D1021" s="1"/>
  <c r="C12"/>
  <c r="C17" s="1"/>
  <c r="C1021" s="1"/>
  <c r="N11"/>
  <c r="M11"/>
  <c r="L11"/>
  <c r="K11"/>
  <c r="J11"/>
  <c r="N10"/>
  <c r="M10"/>
  <c r="L10"/>
  <c r="K10"/>
  <c r="J10"/>
  <c r="N9"/>
  <c r="M9"/>
  <c r="L9"/>
  <c r="K9"/>
  <c r="J9"/>
  <c r="N8"/>
  <c r="M8"/>
  <c r="L8"/>
  <c r="K8"/>
  <c r="J8"/>
  <c r="J17" s="1"/>
  <c r="J1021" s="1"/>
  <c r="B2"/>
  <c r="B3" i="4"/>
  <c r="G15" i="16"/>
  <c r="F15"/>
  <c r="E15"/>
  <c r="D15"/>
  <c r="C15"/>
  <c r="E14"/>
  <c r="D14"/>
  <c r="C14"/>
  <c r="G13"/>
  <c r="F13"/>
  <c r="E13"/>
  <c r="D13"/>
  <c r="C13"/>
  <c r="C12"/>
  <c r="G16" i="1"/>
  <c r="F16"/>
  <c r="E16"/>
  <c r="D16"/>
  <c r="C16"/>
  <c r="C15"/>
  <c r="G14"/>
  <c r="F14"/>
  <c r="E14"/>
  <c r="D14"/>
  <c r="C14"/>
  <c r="C13"/>
  <c r="G12"/>
  <c r="F12"/>
  <c r="E12"/>
  <c r="D12"/>
  <c r="C12"/>
  <c r="D14" i="14"/>
  <c r="C14"/>
  <c r="G13"/>
  <c r="F13"/>
  <c r="E13"/>
  <c r="D13"/>
  <c r="C13"/>
  <c r="G12"/>
  <c r="F12"/>
  <c r="E12"/>
  <c r="D12"/>
  <c r="C12"/>
  <c r="N14"/>
  <c r="M14"/>
  <c r="L14"/>
  <c r="K14"/>
  <c r="J14"/>
  <c r="N13"/>
  <c r="M13"/>
  <c r="L13"/>
  <c r="K13"/>
  <c r="J13"/>
  <c r="K12"/>
  <c r="J12"/>
  <c r="K11"/>
  <c r="J11"/>
  <c r="N10"/>
  <c r="M10"/>
  <c r="L10"/>
  <c r="K10"/>
  <c r="J10"/>
  <c r="N9"/>
  <c r="M9"/>
  <c r="L9"/>
  <c r="K9"/>
  <c r="J9"/>
  <c r="N8"/>
  <c r="M8"/>
  <c r="L8"/>
  <c r="K8"/>
  <c r="J8"/>
  <c r="N7"/>
  <c r="M7"/>
  <c r="L7"/>
  <c r="K7"/>
  <c r="J7"/>
  <c r="N6"/>
  <c r="M6"/>
  <c r="L6"/>
  <c r="K6"/>
  <c r="J6"/>
  <c r="L15" i="16"/>
  <c r="K15"/>
  <c r="J15"/>
  <c r="N14"/>
  <c r="M14"/>
  <c r="L14"/>
  <c r="K14"/>
  <c r="J14"/>
  <c r="N13"/>
  <c r="M13"/>
  <c r="L13"/>
  <c r="K13"/>
  <c r="J13"/>
  <c r="N12"/>
  <c r="M12"/>
  <c r="L12"/>
  <c r="K12"/>
  <c r="H59" i="7" s="1"/>
  <c r="J12" i="16"/>
  <c r="N11"/>
  <c r="M11"/>
  <c r="L11"/>
  <c r="K11"/>
  <c r="J11"/>
  <c r="N10"/>
  <c r="M10"/>
  <c r="L10"/>
  <c r="K10"/>
  <c r="J10"/>
  <c r="J9"/>
  <c r="L8"/>
  <c r="K8"/>
  <c r="J8"/>
  <c r="E12"/>
  <c r="D12"/>
  <c r="N16" i="1"/>
  <c r="M16"/>
  <c r="L16"/>
  <c r="K16"/>
  <c r="J16"/>
  <c r="N15"/>
  <c r="M15"/>
  <c r="L15"/>
  <c r="K15"/>
  <c r="J15"/>
  <c r="N14"/>
  <c r="M14"/>
  <c r="L14"/>
  <c r="K14"/>
  <c r="J14"/>
  <c r="N13"/>
  <c r="M13"/>
  <c r="L13"/>
  <c r="K13"/>
  <c r="J13"/>
  <c r="N12"/>
  <c r="M12"/>
  <c r="L12"/>
  <c r="K12"/>
  <c r="J12"/>
  <c r="N11"/>
  <c r="M11"/>
  <c r="L11"/>
  <c r="K11"/>
  <c r="J11"/>
  <c r="N10"/>
  <c r="M10"/>
  <c r="L10"/>
  <c r="K10"/>
  <c r="J10"/>
  <c r="N9"/>
  <c r="M9"/>
  <c r="L9"/>
  <c r="K9"/>
  <c r="J9"/>
  <c r="N8"/>
  <c r="M8"/>
  <c r="L8"/>
  <c r="K8"/>
  <c r="J8"/>
  <c r="J7"/>
  <c r="Q23" i="19" l="1"/>
  <c r="Q22"/>
  <c r="Q21"/>
  <c r="Q24"/>
  <c r="G10" i="12"/>
  <c r="G19" s="1"/>
  <c r="G14" i="19"/>
  <c r="G17" s="1"/>
  <c r="E17"/>
  <c r="E1021" s="1"/>
  <c r="H10" i="12"/>
  <c r="H19" s="1"/>
  <c r="F17" i="19"/>
  <c r="F1021" s="1"/>
  <c r="L17"/>
  <c r="L1021" s="1"/>
  <c r="K17"/>
  <c r="K1021" s="1"/>
  <c r="D17"/>
  <c r="D1021" s="1"/>
  <c r="J17"/>
  <c r="J1021" s="1"/>
  <c r="N17"/>
  <c r="M17"/>
  <c r="M1021" s="1"/>
  <c r="C17"/>
  <c r="C1021" s="1"/>
  <c r="N1318" i="1"/>
  <c r="N1362"/>
  <c r="N1380"/>
  <c r="N1396"/>
  <c r="N1412"/>
  <c r="N1416"/>
  <c r="N1424"/>
  <c r="N1452"/>
  <c r="N1460"/>
  <c r="N1466"/>
  <c r="N1468"/>
  <c r="N1474"/>
  <c r="N1478"/>
  <c r="N1480"/>
  <c r="N1482"/>
  <c r="N1498"/>
  <c r="N1500"/>
  <c r="N1502"/>
  <c r="N1504"/>
  <c r="N1506"/>
  <c r="N1524"/>
  <c r="N1532"/>
  <c r="N1538"/>
  <c r="N1670"/>
  <c r="N1674"/>
  <c r="N1678"/>
  <c r="N1680"/>
  <c r="N1878"/>
  <c r="N1880"/>
  <c r="N1884"/>
  <c r="N1886"/>
  <c r="N1892"/>
  <c r="N1896"/>
  <c r="N1900"/>
  <c r="N1908"/>
  <c r="N1912"/>
  <c r="N1920"/>
  <c r="N1924"/>
  <c r="N1926"/>
  <c r="N1932"/>
  <c r="N1936"/>
  <c r="N1940"/>
  <c r="N1944"/>
  <c r="N1948"/>
  <c r="N1956"/>
  <c r="N1960"/>
  <c r="N1964"/>
  <c r="N1972"/>
  <c r="N1976"/>
  <c r="N1980"/>
  <c r="N1988"/>
  <c r="N1992"/>
  <c r="N2000"/>
  <c r="N2002"/>
  <c r="N2004"/>
  <c r="N2006"/>
  <c r="N2008"/>
  <c r="N2010"/>
  <c r="N2012"/>
  <c r="N2014"/>
  <c r="N2016"/>
  <c r="N2018"/>
  <c r="N2020"/>
  <c r="N2022"/>
  <c r="N2024"/>
  <c r="N2026"/>
  <c r="N2028"/>
  <c r="N2030"/>
  <c r="N2032"/>
  <c r="N2034"/>
  <c r="N2036"/>
  <c r="N2038"/>
  <c r="N2040"/>
  <c r="N2042"/>
  <c r="N2044"/>
  <c r="N2046"/>
  <c r="N2048"/>
  <c r="N2050"/>
  <c r="N2052"/>
  <c r="N2054"/>
  <c r="N2056"/>
  <c r="N2058"/>
  <c r="N2060"/>
  <c r="N2062"/>
  <c r="N2407"/>
  <c r="N2409"/>
  <c r="N2411"/>
  <c r="N2413"/>
  <c r="N2415"/>
  <c r="N2417"/>
  <c r="N2419"/>
  <c r="N2421"/>
  <c r="N2423"/>
  <c r="N2425"/>
  <c r="N2427"/>
  <c r="N2429"/>
  <c r="N2431"/>
  <c r="N2433"/>
  <c r="N2435"/>
  <c r="N2437"/>
  <c r="N2439"/>
  <c r="N2441"/>
  <c r="N2443"/>
  <c r="N2445"/>
  <c r="N2447"/>
  <c r="N2449"/>
  <c r="N2451"/>
  <c r="N2453"/>
  <c r="N2455"/>
  <c r="N2457"/>
  <c r="N2459"/>
  <c r="N2461"/>
  <c r="N2463"/>
  <c r="N2465"/>
  <c r="N2467"/>
  <c r="N2469"/>
  <c r="N2471"/>
  <c r="N2473"/>
  <c r="N2475"/>
  <c r="N2477"/>
  <c r="N2491"/>
  <c r="N2493"/>
  <c r="N2495"/>
  <c r="N2492"/>
  <c r="N2494"/>
  <c r="N2238"/>
  <c r="N2302"/>
  <c r="N2366"/>
  <c r="N2270"/>
  <c r="N2334"/>
  <c r="N2254"/>
  <c r="N2286"/>
  <c r="N2318"/>
  <c r="N2350"/>
  <c r="N2382"/>
  <c r="N1117"/>
  <c r="N1401"/>
  <c r="N1405"/>
  <c r="N1431"/>
  <c r="N1477"/>
  <c r="N1485"/>
  <c r="N1487"/>
  <c r="N1673"/>
  <c r="N1679"/>
  <c r="N1707"/>
  <c r="N1715"/>
  <c r="N1739"/>
  <c r="N1743"/>
  <c r="N1763"/>
  <c r="N1771"/>
  <c r="N1999"/>
  <c r="N2001"/>
  <c r="N2003"/>
  <c r="N2005"/>
  <c r="N2007"/>
  <c r="N2009"/>
  <c r="N2011"/>
  <c r="N2074"/>
  <c r="N2076"/>
  <c r="N2078"/>
  <c r="N2080"/>
  <c r="N2082"/>
  <c r="N2084"/>
  <c r="N2086"/>
  <c r="N2088"/>
  <c r="N2090"/>
  <c r="N2092"/>
  <c r="N2094"/>
  <c r="N2096"/>
  <c r="N2098"/>
  <c r="N2100"/>
  <c r="N2102"/>
  <c r="N2104"/>
  <c r="N2106"/>
  <c r="N2108"/>
  <c r="N2110"/>
  <c r="N2112"/>
  <c r="N2114"/>
  <c r="N2116"/>
  <c r="N2118"/>
  <c r="N2120"/>
  <c r="N2122"/>
  <c r="N2124"/>
  <c r="N2230"/>
  <c r="N2246"/>
  <c r="N2262"/>
  <c r="N2278"/>
  <c r="N2294"/>
  <c r="N2310"/>
  <c r="N2326"/>
  <c r="N2342"/>
  <c r="N2358"/>
  <c r="N2374"/>
  <c r="N2390"/>
  <c r="N2406"/>
  <c r="N2408"/>
  <c r="N2410"/>
  <c r="N2412"/>
  <c r="N2414"/>
  <c r="N2416"/>
  <c r="N2418"/>
  <c r="N2420"/>
  <c r="N2422"/>
  <c r="N2424"/>
  <c r="N2426"/>
  <c r="N2428"/>
  <c r="N2430"/>
  <c r="N2432"/>
  <c r="N2434"/>
  <c r="N2436"/>
  <c r="N2438"/>
  <c r="N2440"/>
  <c r="N2442"/>
  <c r="N2444"/>
  <c r="N2446"/>
  <c r="N2448"/>
  <c r="N2450"/>
  <c r="N2452"/>
  <c r="N2454"/>
  <c r="N2456"/>
  <c r="N2458"/>
  <c r="N2460"/>
  <c r="N2462"/>
  <c r="N2464"/>
  <c r="N2466"/>
  <c r="N2468"/>
  <c r="N2470"/>
  <c r="N2472"/>
  <c r="N2474"/>
  <c r="N2476"/>
  <c r="N2478"/>
  <c r="N2480"/>
  <c r="N2482"/>
  <c r="N1473"/>
  <c r="N1495"/>
  <c r="N1727"/>
  <c r="N1799"/>
  <c r="N2398"/>
  <c r="N2392"/>
  <c r="N2400"/>
  <c r="N2126"/>
  <c r="N2128"/>
  <c r="N2130"/>
  <c r="N2132"/>
  <c r="N2134"/>
  <c r="N2136"/>
  <c r="N2138"/>
  <c r="N2140"/>
  <c r="N2142"/>
  <c r="N2144"/>
  <c r="N2146"/>
  <c r="N2148"/>
  <c r="N2150"/>
  <c r="N2152"/>
  <c r="N2154"/>
  <c r="N2156"/>
  <c r="N2158"/>
  <c r="N2160"/>
  <c r="N2162"/>
  <c r="N2164"/>
  <c r="N2234"/>
  <c r="N2242"/>
  <c r="N2250"/>
  <c r="N2258"/>
  <c r="N2266"/>
  <c r="N2274"/>
  <c r="N2282"/>
  <c r="N2290"/>
  <c r="N2298"/>
  <c r="N2306"/>
  <c r="N2314"/>
  <c r="N2322"/>
  <c r="N2330"/>
  <c r="N2338"/>
  <c r="N2346"/>
  <c r="N2354"/>
  <c r="N2362"/>
  <c r="N2370"/>
  <c r="N2378"/>
  <c r="N2386"/>
  <c r="N2394"/>
  <c r="N2402"/>
  <c r="N2075"/>
  <c r="N2077"/>
  <c r="N2079"/>
  <c r="N2081"/>
  <c r="N2083"/>
  <c r="N2085"/>
  <c r="N2087"/>
  <c r="N2089"/>
  <c r="N2091"/>
  <c r="N2093"/>
  <c r="N2095"/>
  <c r="N2097"/>
  <c r="N2099"/>
  <c r="N2101"/>
  <c r="N2103"/>
  <c r="N2105"/>
  <c r="N2107"/>
  <c r="N2109"/>
  <c r="N2111"/>
  <c r="N2113"/>
  <c r="N2115"/>
  <c r="N2117"/>
  <c r="N2119"/>
  <c r="N2121"/>
  <c r="N2123"/>
  <c r="N2125"/>
  <c r="N2127"/>
  <c r="N2129"/>
  <c r="N2131"/>
  <c r="N2133"/>
  <c r="N2135"/>
  <c r="N2137"/>
  <c r="N2139"/>
  <c r="N2141"/>
  <c r="N2143"/>
  <c r="N2145"/>
  <c r="N2147"/>
  <c r="N2149"/>
  <c r="N2151"/>
  <c r="N2153"/>
  <c r="N2155"/>
  <c r="N2157"/>
  <c r="N2159"/>
  <c r="N2161"/>
  <c r="N2163"/>
  <c r="N2165"/>
  <c r="N2167"/>
  <c r="N2169"/>
  <c r="N2171"/>
  <c r="N2173"/>
  <c r="N2175"/>
  <c r="N2177"/>
  <c r="N2179"/>
  <c r="N2181"/>
  <c r="N2183"/>
  <c r="N2185"/>
  <c r="N2187"/>
  <c r="N2189"/>
  <c r="N2191"/>
  <c r="N2193"/>
  <c r="N2195"/>
  <c r="N2197"/>
  <c r="N2199"/>
  <c r="N2201"/>
  <c r="N2203"/>
  <c r="N2166"/>
  <c r="N2168"/>
  <c r="N2170"/>
  <c r="N2172"/>
  <c r="N2174"/>
  <c r="N2176"/>
  <c r="N2178"/>
  <c r="N2180"/>
  <c r="N2182"/>
  <c r="N2184"/>
  <c r="N2186"/>
  <c r="N2188"/>
  <c r="N2190"/>
  <c r="N2192"/>
  <c r="N2194"/>
  <c r="N2196"/>
  <c r="N2198"/>
  <c r="N2200"/>
  <c r="N2202"/>
  <c r="N2064"/>
  <c r="N2066"/>
  <c r="N2068"/>
  <c r="M2204"/>
  <c r="N2204" s="1"/>
  <c r="M2205"/>
  <c r="N2205" s="1"/>
  <c r="M2206"/>
  <c r="N2206" s="1"/>
  <c r="M2207"/>
  <c r="N2207" s="1"/>
  <c r="M2208"/>
  <c r="N2208" s="1"/>
  <c r="M2209"/>
  <c r="N2209" s="1"/>
  <c r="M2210"/>
  <c r="N2210" s="1"/>
  <c r="M2211"/>
  <c r="N2211" s="1"/>
  <c r="M2212"/>
  <c r="N2212" s="1"/>
  <c r="M2213"/>
  <c r="N2213" s="1"/>
  <c r="M2214"/>
  <c r="N2214" s="1"/>
  <c r="M2215"/>
  <c r="N2215" s="1"/>
  <c r="M2216"/>
  <c r="N2216" s="1"/>
  <c r="M2217"/>
  <c r="N2217" s="1"/>
  <c r="M2218"/>
  <c r="N2218" s="1"/>
  <c r="M2219"/>
  <c r="N2219" s="1"/>
  <c r="M2220"/>
  <c r="N2220" s="1"/>
  <c r="M2221"/>
  <c r="N2221" s="1"/>
  <c r="M2222"/>
  <c r="N2222" s="1"/>
  <c r="M2223"/>
  <c r="N2223" s="1"/>
  <c r="M2224"/>
  <c r="N2224" s="1"/>
  <c r="M2225"/>
  <c r="N2225" s="1"/>
  <c r="M2226"/>
  <c r="N2226" s="1"/>
  <c r="N2229"/>
  <c r="N2233"/>
  <c r="N2237"/>
  <c r="N2241"/>
  <c r="N2245"/>
  <c r="N2249"/>
  <c r="N2253"/>
  <c r="N2257"/>
  <c r="N2261"/>
  <c r="N2265"/>
  <c r="N2269"/>
  <c r="N2273"/>
  <c r="N2277"/>
  <c r="N2281"/>
  <c r="N2285"/>
  <c r="N2289"/>
  <c r="N2293"/>
  <c r="N2297"/>
  <c r="N2301"/>
  <c r="N2305"/>
  <c r="N2309"/>
  <c r="N2313"/>
  <c r="N2317"/>
  <c r="N2321"/>
  <c r="N2325"/>
  <c r="N2329"/>
  <c r="N2333"/>
  <c r="N2337"/>
  <c r="N2341"/>
  <c r="N2345"/>
  <c r="N2349"/>
  <c r="N2353"/>
  <c r="N2357"/>
  <c r="N2361"/>
  <c r="N2365"/>
  <c r="N2369"/>
  <c r="N2373"/>
  <c r="N2377"/>
  <c r="N2381"/>
  <c r="N2385"/>
  <c r="N2389"/>
  <c r="N2393"/>
  <c r="N2397"/>
  <c r="N2401"/>
  <c r="N2405"/>
  <c r="N2227"/>
  <c r="N2231"/>
  <c r="N2235"/>
  <c r="N2239"/>
  <c r="N2243"/>
  <c r="N2247"/>
  <c r="N2251"/>
  <c r="N2255"/>
  <c r="N2259"/>
  <c r="N2263"/>
  <c r="N2267"/>
  <c r="N2271"/>
  <c r="N2275"/>
  <c r="N2279"/>
  <c r="N2283"/>
  <c r="N2287"/>
  <c r="N2291"/>
  <c r="N2295"/>
  <c r="N2299"/>
  <c r="N2303"/>
  <c r="N2307"/>
  <c r="N2311"/>
  <c r="N2315"/>
  <c r="N2319"/>
  <c r="N2323"/>
  <c r="N2327"/>
  <c r="N2331"/>
  <c r="N2335"/>
  <c r="N2339"/>
  <c r="N2343"/>
  <c r="N2347"/>
  <c r="N2351"/>
  <c r="N2355"/>
  <c r="N2359"/>
  <c r="N2363"/>
  <c r="N2367"/>
  <c r="N2371"/>
  <c r="N2375"/>
  <c r="N2379"/>
  <c r="N2383"/>
  <c r="N2387"/>
  <c r="N2391"/>
  <c r="N2395"/>
  <c r="N2399"/>
  <c r="N2403"/>
  <c r="N2228"/>
  <c r="N2232"/>
  <c r="N2236"/>
  <c r="N2240"/>
  <c r="N2244"/>
  <c r="N2248"/>
  <c r="N2252"/>
  <c r="N2256"/>
  <c r="N2260"/>
  <c r="N2264"/>
  <c r="N2268"/>
  <c r="N2272"/>
  <c r="N2276"/>
  <c r="N2280"/>
  <c r="N2284"/>
  <c r="N2288"/>
  <c r="N2292"/>
  <c r="N2296"/>
  <c r="N2300"/>
  <c r="N2304"/>
  <c r="N2308"/>
  <c r="N2312"/>
  <c r="N2316"/>
  <c r="N2320"/>
  <c r="N2324"/>
  <c r="N2328"/>
  <c r="N2332"/>
  <c r="N2336"/>
  <c r="N2340"/>
  <c r="N2344"/>
  <c r="N2348"/>
  <c r="N2352"/>
  <c r="N2356"/>
  <c r="N2360"/>
  <c r="N2364"/>
  <c r="N2368"/>
  <c r="N2372"/>
  <c r="N2376"/>
  <c r="N2380"/>
  <c r="N2384"/>
  <c r="N2388"/>
  <c r="N2396"/>
  <c r="N2404"/>
  <c r="N2479"/>
  <c r="N2481"/>
  <c r="N2013"/>
  <c r="N2015"/>
  <c r="N2017"/>
  <c r="N2019"/>
  <c r="N2021"/>
  <c r="N2023"/>
  <c r="N2025"/>
  <c r="N2027"/>
  <c r="N2029"/>
  <c r="N2031"/>
  <c r="N2033"/>
  <c r="N2035"/>
  <c r="N2037"/>
  <c r="N2039"/>
  <c r="N2041"/>
  <c r="N2043"/>
  <c r="N2045"/>
  <c r="N2047"/>
  <c r="N2049"/>
  <c r="N2051"/>
  <c r="N2053"/>
  <c r="N2055"/>
  <c r="N2057"/>
  <c r="N2059"/>
  <c r="N2061"/>
  <c r="N2063"/>
  <c r="N2065"/>
  <c r="N2067"/>
  <c r="N2069"/>
  <c r="N2071"/>
  <c r="N2073"/>
  <c r="N2483"/>
  <c r="N2485"/>
  <c r="N2487"/>
  <c r="N2489"/>
  <c r="N2497"/>
  <c r="N2499"/>
  <c r="N2070"/>
  <c r="N2072"/>
  <c r="N2484"/>
  <c r="N2486"/>
  <c r="N2488"/>
  <c r="N2490"/>
  <c r="N2496"/>
  <c r="N2498"/>
  <c r="N1815"/>
  <c r="N1877"/>
  <c r="N1889"/>
  <c r="N1897"/>
  <c r="N1403"/>
  <c r="N1455"/>
  <c r="N1467"/>
  <c r="N1232"/>
  <c r="N1234"/>
  <c r="N1236"/>
  <c r="N1238"/>
  <c r="N1240"/>
  <c r="N1242"/>
  <c r="N1244"/>
  <c r="N1246"/>
  <c r="N1252"/>
  <c r="N1254"/>
  <c r="N1256"/>
  <c r="N1258"/>
  <c r="N1260"/>
  <c r="N1262"/>
  <c r="N1264"/>
  <c r="N1266"/>
  <c r="N1268"/>
  <c r="N1270"/>
  <c r="N1272"/>
  <c r="N1276"/>
  <c r="N1280"/>
  <c r="N1282"/>
  <c r="N1284"/>
  <c r="N1286"/>
  <c r="N1288"/>
  <c r="N1290"/>
  <c r="N1294"/>
  <c r="N1296"/>
  <c r="N1298"/>
  <c r="N1300"/>
  <c r="N1302"/>
  <c r="N1304"/>
  <c r="N1306"/>
  <c r="N1308"/>
  <c r="N1310"/>
  <c r="N1312"/>
  <c r="N1314"/>
  <c r="N1322"/>
  <c r="N1326"/>
  <c r="N1330"/>
  <c r="N1332"/>
  <c r="N1334"/>
  <c r="N1336"/>
  <c r="N1338"/>
  <c r="N1340"/>
  <c r="N1342"/>
  <c r="N1344"/>
  <c r="N1348"/>
  <c r="N1350"/>
  <c r="N1352"/>
  <c r="N1354"/>
  <c r="N1356"/>
  <c r="N1358"/>
  <c r="N1360"/>
  <c r="N1364"/>
  <c r="N1366"/>
  <c r="N1368"/>
  <c r="N1370"/>
  <c r="N1374"/>
  <c r="N1376"/>
  <c r="N1378"/>
  <c r="N1382"/>
  <c r="N1384"/>
  <c r="N1386"/>
  <c r="N1394"/>
  <c r="N1398"/>
  <c r="N1402"/>
  <c r="N1404"/>
  <c r="N1408"/>
  <c r="N1414"/>
  <c r="N1418"/>
  <c r="N1420"/>
  <c r="N1422"/>
  <c r="N1426"/>
  <c r="N1430"/>
  <c r="N1434"/>
  <c r="N1438"/>
  <c r="N1440"/>
  <c r="N1442"/>
  <c r="N1446"/>
  <c r="N1448"/>
  <c r="N1450"/>
  <c r="N1454"/>
  <c r="N1456"/>
  <c r="N1462"/>
  <c r="N1464"/>
  <c r="N1470"/>
  <c r="N1476"/>
  <c r="N1486"/>
  <c r="N1488"/>
  <c r="N1490"/>
  <c r="N1492"/>
  <c r="N1520"/>
  <c r="N1526"/>
  <c r="N1536"/>
  <c r="N1542"/>
  <c r="N1015"/>
  <c r="N1017"/>
  <c r="N1019"/>
  <c r="N1021"/>
  <c r="N1023"/>
  <c r="N1025"/>
  <c r="N1027"/>
  <c r="N1029"/>
  <c r="N1033"/>
  <c r="N1035"/>
  <c r="N1037"/>
  <c r="N1039"/>
  <c r="N1041"/>
  <c r="N1043"/>
  <c r="N1045"/>
  <c r="N1047"/>
  <c r="N1049"/>
  <c r="N1051"/>
  <c r="N1053"/>
  <c r="N1055"/>
  <c r="N1057"/>
  <c r="N1059"/>
  <c r="N1061"/>
  <c r="N1063"/>
  <c r="N1067"/>
  <c r="N1069"/>
  <c r="N1071"/>
  <c r="N1073"/>
  <c r="N1075"/>
  <c r="N1077"/>
  <c r="N1079"/>
  <c r="N1083"/>
  <c r="N1085"/>
  <c r="N1087"/>
  <c r="N1091"/>
  <c r="N1095"/>
  <c r="N1099"/>
  <c r="N1103"/>
  <c r="N1105"/>
  <c r="N1107"/>
  <c r="N1111"/>
  <c r="N1113"/>
  <c r="N1115"/>
  <c r="N1119"/>
  <c r="N1123"/>
  <c r="N1125"/>
  <c r="N1127"/>
  <c r="N1131"/>
  <c r="N1133"/>
  <c r="N1135"/>
  <c r="N1139"/>
  <c r="N1141"/>
  <c r="N1143"/>
  <c r="N1145"/>
  <c r="N1147"/>
  <c r="N1149"/>
  <c r="N1151"/>
  <c r="N1153"/>
  <c r="N1155"/>
  <c r="N1157"/>
  <c r="N1159"/>
  <c r="N1161"/>
  <c r="N1163"/>
  <c r="N1165"/>
  <c r="N1167"/>
  <c r="N1169"/>
  <c r="N1171"/>
  <c r="N1173"/>
  <c r="N1175"/>
  <c r="N1177"/>
  <c r="N1181"/>
  <c r="N1183"/>
  <c r="N1187"/>
  <c r="N1189"/>
  <c r="N1191"/>
  <c r="N1231"/>
  <c r="N1233"/>
  <c r="N1235"/>
  <c r="N1237"/>
  <c r="N1239"/>
  <c r="N1251"/>
  <c r="N1253"/>
  <c r="N1255"/>
  <c r="N1257"/>
  <c r="N1259"/>
  <c r="N1261"/>
  <c r="N1263"/>
  <c r="N1265"/>
  <c r="N1267"/>
  <c r="N1269"/>
  <c r="N1271"/>
  <c r="N1273"/>
  <c r="N1275"/>
  <c r="N1277"/>
  <c r="N1279"/>
  <c r="N1393"/>
  <c r="N1395"/>
  <c r="N1397"/>
  <c r="N1399"/>
  <c r="N1407"/>
  <c r="N1411"/>
  <c r="N1413"/>
  <c r="N1415"/>
  <c r="N1419"/>
  <c r="N1423"/>
  <c r="N1425"/>
  <c r="N1427"/>
  <c r="N1429"/>
  <c r="N1433"/>
  <c r="N1435"/>
  <c r="N1439"/>
  <c r="N1443"/>
  <c r="N1451"/>
  <c r="N1459"/>
  <c r="N1461"/>
  <c r="N1465"/>
  <c r="N1469"/>
  <c r="N1471"/>
  <c r="N1475"/>
  <c r="N1479"/>
  <c r="N1483"/>
  <c r="N1491"/>
  <c r="N1497"/>
  <c r="N1501"/>
  <c r="N1505"/>
  <c r="N1677"/>
  <c r="N1687"/>
  <c r="N1703"/>
  <c r="N1719"/>
  <c r="N1447"/>
  <c r="N1457"/>
  <c r="N1481"/>
  <c r="N1489"/>
  <c r="N1503"/>
  <c r="N1671"/>
  <c r="N1675"/>
  <c r="N1691"/>
  <c r="N1711"/>
  <c r="N1731"/>
  <c r="N1755"/>
  <c r="N1775"/>
  <c r="N1823"/>
  <c r="N1881"/>
  <c r="N1893"/>
  <c r="N1901"/>
  <c r="N1735"/>
  <c r="N1751"/>
  <c r="N1767"/>
  <c r="N1791"/>
  <c r="N1839"/>
  <c r="N1566"/>
  <c r="N1101"/>
  <c r="N1568"/>
  <c r="N1570"/>
  <c r="N1572"/>
  <c r="N1453"/>
  <c r="N26" i="14"/>
  <c r="N21"/>
  <c r="N29"/>
  <c r="N65"/>
  <c r="N1683" i="1"/>
  <c r="N1109"/>
  <c r="N1137"/>
  <c r="N1458"/>
  <c r="N1484"/>
  <c r="N1941"/>
  <c r="N69" i="14"/>
  <c r="N1031" i="1"/>
  <c r="N28" i="14"/>
  <c r="N33"/>
  <c r="N41"/>
  <c r="N43"/>
  <c r="N47"/>
  <c r="N82"/>
  <c r="N94"/>
  <c r="N98"/>
  <c r="N110"/>
  <c r="N1179" i="1"/>
  <c r="N1316"/>
  <c r="N1388"/>
  <c r="N1406"/>
  <c r="N30" i="14"/>
  <c r="N50"/>
  <c r="N62"/>
  <c r="N71"/>
  <c r="N73"/>
  <c r="N75"/>
  <c r="N81"/>
  <c r="N101"/>
  <c r="N1065" i="1"/>
  <c r="N1089"/>
  <c r="N1522"/>
  <c r="N1550"/>
  <c r="N1410"/>
  <c r="N1428"/>
  <c r="N1552"/>
  <c r="N1554"/>
  <c r="N1676"/>
  <c r="N27" i="14"/>
  <c r="N34"/>
  <c r="N38"/>
  <c r="N40"/>
  <c r="N42"/>
  <c r="N59"/>
  <c r="N70"/>
  <c r="N74"/>
  <c r="N78"/>
  <c r="N95"/>
  <c r="N97"/>
  <c r="N1121" i="1"/>
  <c r="N1129"/>
  <c r="N1320"/>
  <c r="N1957"/>
  <c r="N1961"/>
  <c r="N1967"/>
  <c r="N49" i="14"/>
  <c r="N66"/>
  <c r="N85"/>
  <c r="N1417" i="1"/>
  <c r="N1441"/>
  <c r="N1445"/>
  <c r="N1449"/>
  <c r="N1494"/>
  <c r="N1779"/>
  <c r="N1787"/>
  <c r="N1795"/>
  <c r="N1803"/>
  <c r="N37" i="14"/>
  <c r="N111"/>
  <c r="N113"/>
  <c r="N1093" i="1"/>
  <c r="N1185"/>
  <c r="N1248"/>
  <c r="N1274"/>
  <c r="N1278"/>
  <c r="N1292"/>
  <c r="N1942"/>
  <c r="N1954"/>
  <c r="N1958"/>
  <c r="N1966"/>
  <c r="N1974"/>
  <c r="N1986"/>
  <c r="N1097"/>
  <c r="N1528"/>
  <c r="N1530"/>
  <c r="N1544"/>
  <c r="N1807"/>
  <c r="N1859"/>
  <c r="N1867"/>
  <c r="N1875"/>
  <c r="N1883"/>
  <c r="N1939"/>
  <c r="N1946"/>
  <c r="N1950"/>
  <c r="N1970"/>
  <c r="N23" i="14"/>
  <c r="N25"/>
  <c r="N31"/>
  <c r="N46"/>
  <c r="N51"/>
  <c r="N53"/>
  <c r="N87"/>
  <c r="N89"/>
  <c r="N91"/>
  <c r="N103"/>
  <c r="N105"/>
  <c r="N107"/>
  <c r="N114"/>
  <c r="N1955" i="1"/>
  <c r="N1962"/>
  <c r="N1990"/>
  <c r="N1081"/>
  <c r="N1392"/>
  <c r="N1400"/>
  <c r="N1421"/>
  <c r="N1516"/>
  <c r="N1556"/>
  <c r="N1558"/>
  <c r="N1562"/>
  <c r="N1890"/>
  <c r="N1894"/>
  <c r="N1898"/>
  <c r="N1902"/>
  <c r="N1906"/>
  <c r="N1910"/>
  <c r="N1914"/>
  <c r="N1918"/>
  <c r="N1922"/>
  <c r="N1930"/>
  <c r="N1934"/>
  <c r="N1938"/>
  <c r="N1945"/>
  <c r="N1947"/>
  <c r="N1949"/>
  <c r="N1969"/>
  <c r="N1973"/>
  <c r="N24" i="14"/>
  <c r="N45"/>
  <c r="N52"/>
  <c r="N63"/>
  <c r="N68"/>
  <c r="N79"/>
  <c r="N86"/>
  <c r="N90"/>
  <c r="N102"/>
  <c r="N104"/>
  <c r="N106"/>
  <c r="N1324" i="1"/>
  <c r="N1328"/>
  <c r="N1346"/>
  <c r="N1372"/>
  <c r="N1409"/>
  <c r="N1432"/>
  <c r="N1436"/>
  <c r="N1982"/>
  <c r="N1811"/>
  <c r="N1819"/>
  <c r="N1827"/>
  <c r="N1831"/>
  <c r="N1835"/>
  <c r="N1843"/>
  <c r="N1847"/>
  <c r="N1851"/>
  <c r="N1855"/>
  <c r="N1887"/>
  <c r="N1903"/>
  <c r="N1937"/>
  <c r="N1963"/>
  <c r="N1965"/>
  <c r="N1978"/>
  <c r="N22" i="14"/>
  <c r="N36"/>
  <c r="N54"/>
  <c r="N56"/>
  <c r="N58"/>
  <c r="N61"/>
  <c r="N67"/>
  <c r="N84"/>
  <c r="N93"/>
  <c r="N99"/>
  <c r="N116"/>
  <c r="N118"/>
  <c r="N1518" i="1"/>
  <c r="N1546"/>
  <c r="N1548"/>
  <c r="N1564"/>
  <c r="N1879"/>
  <c r="N1899"/>
  <c r="N1943"/>
  <c r="N1971"/>
  <c r="N39" i="14"/>
  <c r="N1534" i="1"/>
  <c r="N1540"/>
  <c r="N1560"/>
  <c r="N1871"/>
  <c r="N1895"/>
  <c r="N1951"/>
  <c r="N1953"/>
  <c r="N1959"/>
  <c r="N35" i="14"/>
  <c r="N44"/>
  <c r="N55"/>
  <c r="N57"/>
  <c r="N77"/>
  <c r="N83"/>
  <c r="N109"/>
  <c r="N115"/>
  <c r="N119"/>
  <c r="N1863" i="1"/>
  <c r="N1891"/>
  <c r="N1907"/>
  <c r="N1975"/>
  <c r="N1994"/>
  <c r="N60" i="14"/>
  <c r="N76"/>
  <c r="N92"/>
  <c r="N108"/>
  <c r="N117"/>
  <c r="N120"/>
  <c r="N32"/>
  <c r="N48"/>
  <c r="N64"/>
  <c r="N80"/>
  <c r="N96"/>
  <c r="N112"/>
  <c r="N100"/>
  <c r="N72"/>
  <c r="N88"/>
  <c r="N1995" i="1"/>
  <c r="N1997"/>
  <c r="N1996"/>
  <c r="N1998"/>
  <c r="N1509"/>
  <c r="N1515"/>
  <c r="N1517"/>
  <c r="N1519"/>
  <c r="N1521"/>
  <c r="N1523"/>
  <c r="N1525"/>
  <c r="N1527"/>
  <c r="N1529"/>
  <c r="N1531"/>
  <c r="N1533"/>
  <c r="N1535"/>
  <c r="N1537"/>
  <c r="N1539"/>
  <c r="N1541"/>
  <c r="N1543"/>
  <c r="N1545"/>
  <c r="N1547"/>
  <c r="N1549"/>
  <c r="N1551"/>
  <c r="N1553"/>
  <c r="N1555"/>
  <c r="N1557"/>
  <c r="N1559"/>
  <c r="N1561"/>
  <c r="N1563"/>
  <c r="N1565"/>
  <c r="N1567"/>
  <c r="N1569"/>
  <c r="N1571"/>
  <c r="N1573"/>
  <c r="N1575"/>
  <c r="N1577"/>
  <c r="N1579"/>
  <c r="N1581"/>
  <c r="N1583"/>
  <c r="N1585"/>
  <c r="N1587"/>
  <c r="N1589"/>
  <c r="N1591"/>
  <c r="N1593"/>
  <c r="N1595"/>
  <c r="N1597"/>
  <c r="N1599"/>
  <c r="N1601"/>
  <c r="N1603"/>
  <c r="N1605"/>
  <c r="N1607"/>
  <c r="N1609"/>
  <c r="N1977"/>
  <c r="N1979"/>
  <c r="N1981"/>
  <c r="N1983"/>
  <c r="N1985"/>
  <c r="N1987"/>
  <c r="N1989"/>
  <c r="N1991"/>
  <c r="N1993"/>
  <c r="N1513"/>
  <c r="N1611"/>
  <c r="N1507"/>
  <c r="N1508"/>
  <c r="N1667"/>
  <c r="N1511"/>
  <c r="N1193"/>
  <c r="N1195"/>
  <c r="N1197"/>
  <c r="N1199"/>
  <c r="N1201"/>
  <c r="N1203"/>
  <c r="N1205"/>
  <c r="N1207"/>
  <c r="N1209"/>
  <c r="N1211"/>
  <c r="N1213"/>
  <c r="N1215"/>
  <c r="N1217"/>
  <c r="N1219"/>
  <c r="N1221"/>
  <c r="N1223"/>
  <c r="N1225"/>
  <c r="N1227"/>
  <c r="N1229"/>
  <c r="N1250"/>
  <c r="N1666"/>
  <c r="N1510"/>
  <c r="N1576"/>
  <c r="N1578"/>
  <c r="N1580"/>
  <c r="N1582"/>
  <c r="N1584"/>
  <c r="N1586"/>
  <c r="N1588"/>
  <c r="N1590"/>
  <c r="N1592"/>
  <c r="N1594"/>
  <c r="N1596"/>
  <c r="N1598"/>
  <c r="N1600"/>
  <c r="N1602"/>
  <c r="N1604"/>
  <c r="N1606"/>
  <c r="N1608"/>
  <c r="N1616"/>
  <c r="N1620"/>
  <c r="N1624"/>
  <c r="N1628"/>
  <c r="N1632"/>
  <c r="N1636"/>
  <c r="N1640"/>
  <c r="N1644"/>
  <c r="N1648"/>
  <c r="N1652"/>
  <c r="N1656"/>
  <c r="N1660"/>
  <c r="N1664"/>
  <c r="N1668"/>
  <c r="N1617"/>
  <c r="N1621"/>
  <c r="N1625"/>
  <c r="N1629"/>
  <c r="N1633"/>
  <c r="N1637"/>
  <c r="N1641"/>
  <c r="N1645"/>
  <c r="N1649"/>
  <c r="N1653"/>
  <c r="N1657"/>
  <c r="N1661"/>
  <c r="N1665"/>
  <c r="N1669"/>
  <c r="N1614"/>
  <c r="N1618"/>
  <c r="N1622"/>
  <c r="N1626"/>
  <c r="N1630"/>
  <c r="N1634"/>
  <c r="N1638"/>
  <c r="N1642"/>
  <c r="N1646"/>
  <c r="N1650"/>
  <c r="N1654"/>
  <c r="N1658"/>
  <c r="N1662"/>
  <c r="N1612"/>
  <c r="N1615"/>
  <c r="N1619"/>
  <c r="N1623"/>
  <c r="N1627"/>
  <c r="N1631"/>
  <c r="N1635"/>
  <c r="N1639"/>
  <c r="N1643"/>
  <c r="N1647"/>
  <c r="N1651"/>
  <c r="N1655"/>
  <c r="N1659"/>
  <c r="N1663"/>
  <c r="N1613"/>
  <c r="N1512"/>
  <c r="N1514"/>
  <c r="N1610"/>
  <c r="N1682"/>
  <c r="N1686"/>
  <c r="N1690"/>
  <c r="N1694"/>
  <c r="N1698"/>
  <c r="N1702"/>
  <c r="N1706"/>
  <c r="N1710"/>
  <c r="N1714"/>
  <c r="N1718"/>
  <c r="N1722"/>
  <c r="N1726"/>
  <c r="N1730"/>
  <c r="N1734"/>
  <c r="N1738"/>
  <c r="N1742"/>
  <c r="N1746"/>
  <c r="N1750"/>
  <c r="N1754"/>
  <c r="N1758"/>
  <c r="N1762"/>
  <c r="N1766"/>
  <c r="N1770"/>
  <c r="N1774"/>
  <c r="N1778"/>
  <c r="N1782"/>
  <c r="N1786"/>
  <c r="N1790"/>
  <c r="N1794"/>
  <c r="N1798"/>
  <c r="N1802"/>
  <c r="N1806"/>
  <c r="N1810"/>
  <c r="N1814"/>
  <c r="N1818"/>
  <c r="N1822"/>
  <c r="N1826"/>
  <c r="N1830"/>
  <c r="N1834"/>
  <c r="N1838"/>
  <c r="N1842"/>
  <c r="N1846"/>
  <c r="N1850"/>
  <c r="N1854"/>
  <c r="N1858"/>
  <c r="N1862"/>
  <c r="N1866"/>
  <c r="N1870"/>
  <c r="N1874"/>
  <c r="N1684"/>
  <c r="N1688"/>
  <c r="N1692"/>
  <c r="N1696"/>
  <c r="N1700"/>
  <c r="N1704"/>
  <c r="N1708"/>
  <c r="N1712"/>
  <c r="N1716"/>
  <c r="N1720"/>
  <c r="N1724"/>
  <c r="N1728"/>
  <c r="N1732"/>
  <c r="N1736"/>
  <c r="N1740"/>
  <c r="N1744"/>
  <c r="N1748"/>
  <c r="N1752"/>
  <c r="N1756"/>
  <c r="N1760"/>
  <c r="N1764"/>
  <c r="N1768"/>
  <c r="N1772"/>
  <c r="N1776"/>
  <c r="N1780"/>
  <c r="N1784"/>
  <c r="N1788"/>
  <c r="N1792"/>
  <c r="N1796"/>
  <c r="N1800"/>
  <c r="N1804"/>
  <c r="N1808"/>
  <c r="N1812"/>
  <c r="N1816"/>
  <c r="N1820"/>
  <c r="N1824"/>
  <c r="N1828"/>
  <c r="N1832"/>
  <c r="N1836"/>
  <c r="N1840"/>
  <c r="N1844"/>
  <c r="N1848"/>
  <c r="N1852"/>
  <c r="N1856"/>
  <c r="N1860"/>
  <c r="N1864"/>
  <c r="N1868"/>
  <c r="N1872"/>
  <c r="N1876"/>
  <c r="N1681"/>
  <c r="N1685"/>
  <c r="N1689"/>
  <c r="N1693"/>
  <c r="N1697"/>
  <c r="N1701"/>
  <c r="N1705"/>
  <c r="N1709"/>
  <c r="N1713"/>
  <c r="N1717"/>
  <c r="N1721"/>
  <c r="N1725"/>
  <c r="N1729"/>
  <c r="N1733"/>
  <c r="N1737"/>
  <c r="N1741"/>
  <c r="N1745"/>
  <c r="N1749"/>
  <c r="N1753"/>
  <c r="N1757"/>
  <c r="N1761"/>
  <c r="N1765"/>
  <c r="N1769"/>
  <c r="N1773"/>
  <c r="N1777"/>
  <c r="N1781"/>
  <c r="N1785"/>
  <c r="N1789"/>
  <c r="N1793"/>
  <c r="N1797"/>
  <c r="N1801"/>
  <c r="N1805"/>
  <c r="N1809"/>
  <c r="N1813"/>
  <c r="N1817"/>
  <c r="N1821"/>
  <c r="N1825"/>
  <c r="N1829"/>
  <c r="N1833"/>
  <c r="N1837"/>
  <c r="N1841"/>
  <c r="N1845"/>
  <c r="N1849"/>
  <c r="N1853"/>
  <c r="N1857"/>
  <c r="N1861"/>
  <c r="N1865"/>
  <c r="N1869"/>
  <c r="N1873"/>
  <c r="N1909"/>
  <c r="N1911"/>
  <c r="N1913"/>
  <c r="N1915"/>
  <c r="N1917"/>
  <c r="N1919"/>
  <c r="N1921"/>
  <c r="N1923"/>
  <c r="N1925"/>
  <c r="N1927"/>
  <c r="N1929"/>
  <c r="N1931"/>
  <c r="N1933"/>
  <c r="N1935"/>
  <c r="N1281"/>
  <c r="N1283"/>
  <c r="N1285"/>
  <c r="N1287"/>
  <c r="N1289"/>
  <c r="N1291"/>
  <c r="N1293"/>
  <c r="N1295"/>
  <c r="N1297"/>
  <c r="N1299"/>
  <c r="N1301"/>
  <c r="N1303"/>
  <c r="N1305"/>
  <c r="N1307"/>
  <c r="N1309"/>
  <c r="N1311"/>
  <c r="N1313"/>
  <c r="N1315"/>
  <c r="N1317"/>
  <c r="N1319"/>
  <c r="N1321"/>
  <c r="N1323"/>
  <c r="N1325"/>
  <c r="N1327"/>
  <c r="N1329"/>
  <c r="N1331"/>
  <c r="N1333"/>
  <c r="N1335"/>
  <c r="N1337"/>
  <c r="N1339"/>
  <c r="N1341"/>
  <c r="N1343"/>
  <c r="N1345"/>
  <c r="N1347"/>
  <c r="N1349"/>
  <c r="N1351"/>
  <c r="N1353"/>
  <c r="N1355"/>
  <c r="N1357"/>
  <c r="N1359"/>
  <c r="N1361"/>
  <c r="N1363"/>
  <c r="N1365"/>
  <c r="N1367"/>
  <c r="N1369"/>
  <c r="N1371"/>
  <c r="N1373"/>
  <c r="N1375"/>
  <c r="N1377"/>
  <c r="N1379"/>
  <c r="N1381"/>
  <c r="N1383"/>
  <c r="N1385"/>
  <c r="N1387"/>
  <c r="N1389"/>
  <c r="N1391"/>
  <c r="N1016"/>
  <c r="N1018"/>
  <c r="N1020"/>
  <c r="N1022"/>
  <c r="N1024"/>
  <c r="N1026"/>
  <c r="N1028"/>
  <c r="N1030"/>
  <c r="N1032"/>
  <c r="N1034"/>
  <c r="N1036"/>
  <c r="N1038"/>
  <c r="N1040"/>
  <c r="N1042"/>
  <c r="N1044"/>
  <c r="N1046"/>
  <c r="N1048"/>
  <c r="N1050"/>
  <c r="N1052"/>
  <c r="N1054"/>
  <c r="N1056"/>
  <c r="N1058"/>
  <c r="N1060"/>
  <c r="N1062"/>
  <c r="N1064"/>
  <c r="N1066"/>
  <c r="N1068"/>
  <c r="N1070"/>
  <c r="N1072"/>
  <c r="N1074"/>
  <c r="N1076"/>
  <c r="N1078"/>
  <c r="N1080"/>
  <c r="N1082"/>
  <c r="N1084"/>
  <c r="N1086"/>
  <c r="N1088"/>
  <c r="N1090"/>
  <c r="N1092"/>
  <c r="N1094"/>
  <c r="N1096"/>
  <c r="N1098"/>
  <c r="N1100"/>
  <c r="N1102"/>
  <c r="N1104"/>
  <c r="N1106"/>
  <c r="N1108"/>
  <c r="N1110"/>
  <c r="N1112"/>
  <c r="N1114"/>
  <c r="N1116"/>
  <c r="N1118"/>
  <c r="N1120"/>
  <c r="N1122"/>
  <c r="N1124"/>
  <c r="N1126"/>
  <c r="N1128"/>
  <c r="N1130"/>
  <c r="N1132"/>
  <c r="N1134"/>
  <c r="N1136"/>
  <c r="N1138"/>
  <c r="N1140"/>
  <c r="N1142"/>
  <c r="N1144"/>
  <c r="N1146"/>
  <c r="N1148"/>
  <c r="N1150"/>
  <c r="N1152"/>
  <c r="N1154"/>
  <c r="N1156"/>
  <c r="N1158"/>
  <c r="N1160"/>
  <c r="N1162"/>
  <c r="N1164"/>
  <c r="N1166"/>
  <c r="N1168"/>
  <c r="N1170"/>
  <c r="N1172"/>
  <c r="N1174"/>
  <c r="N1176"/>
  <c r="N1178"/>
  <c r="N1180"/>
  <c r="N1182"/>
  <c r="N1184"/>
  <c r="N1186"/>
  <c r="N1188"/>
  <c r="N1190"/>
  <c r="N1192"/>
  <c r="N1194"/>
  <c r="N1196"/>
  <c r="N1198"/>
  <c r="N1200"/>
  <c r="N1202"/>
  <c r="N1204"/>
  <c r="N1206"/>
  <c r="N1208"/>
  <c r="N1210"/>
  <c r="N1212"/>
  <c r="N1214"/>
  <c r="N1216"/>
  <c r="N1218"/>
  <c r="N1220"/>
  <c r="N1222"/>
  <c r="N1224"/>
  <c r="N1226"/>
  <c r="N1228"/>
  <c r="N1230"/>
  <c r="N1241"/>
  <c r="N1243"/>
  <c r="N1245"/>
  <c r="N1247"/>
  <c r="N442" i="19"/>
  <c r="N458"/>
  <c r="N474"/>
  <c r="N490"/>
  <c r="N506"/>
  <c r="N517"/>
  <c r="N530"/>
  <c r="N535"/>
  <c r="N549"/>
  <c r="N562"/>
  <c r="N567"/>
  <c r="N581"/>
  <c r="N594"/>
  <c r="N599"/>
  <c r="N613"/>
  <c r="N626"/>
  <c r="N631"/>
  <c r="N645"/>
  <c r="N658"/>
  <c r="N663"/>
  <c r="N677"/>
  <c r="N690"/>
  <c r="N695"/>
  <c r="N709"/>
  <c r="N722"/>
  <c r="N727"/>
  <c r="N741"/>
  <c r="N754"/>
  <c r="N759"/>
  <c r="N446"/>
  <c r="N462"/>
  <c r="N478"/>
  <c r="N494"/>
  <c r="N510"/>
  <c r="N522"/>
  <c r="N527"/>
  <c r="N541"/>
  <c r="N554"/>
  <c r="N559"/>
  <c r="N573"/>
  <c r="N586"/>
  <c r="N591"/>
  <c r="N605"/>
  <c r="N618"/>
  <c r="N623"/>
  <c r="N637"/>
  <c r="N650"/>
  <c r="N655"/>
  <c r="N669"/>
  <c r="N682"/>
  <c r="N687"/>
  <c r="N701"/>
  <c r="N714"/>
  <c r="N719"/>
  <c r="N733"/>
  <c r="N746"/>
  <c r="N751"/>
  <c r="N765"/>
  <c r="N197"/>
  <c r="N205"/>
  <c r="N213"/>
  <c r="N221"/>
  <c r="N229"/>
  <c r="N237"/>
  <c r="N245"/>
  <c r="N253"/>
  <c r="N261"/>
  <c r="N269"/>
  <c r="N277"/>
  <c r="N285"/>
  <c r="N290"/>
  <c r="N294"/>
  <c r="N298"/>
  <c r="N302"/>
  <c r="N306"/>
  <c r="N310"/>
  <c r="N314"/>
  <c r="N318"/>
  <c r="N322"/>
  <c r="N326"/>
  <c r="N330"/>
  <c r="N334"/>
  <c r="N338"/>
  <c r="N342"/>
  <c r="N346"/>
  <c r="N350"/>
  <c r="N354"/>
  <c r="N358"/>
  <c r="N362"/>
  <c r="N366"/>
  <c r="N370"/>
  <c r="N374"/>
  <c r="N378"/>
  <c r="N382"/>
  <c r="N386"/>
  <c r="N390"/>
  <c r="N394"/>
  <c r="N398"/>
  <c r="N402"/>
  <c r="N406"/>
  <c r="N410"/>
  <c r="N414"/>
  <c r="N418"/>
  <c r="N422"/>
  <c r="N426"/>
  <c r="N430"/>
  <c r="N434"/>
  <c r="N450"/>
  <c r="N466"/>
  <c r="N482"/>
  <c r="N498"/>
  <c r="N514"/>
  <c r="N519"/>
  <c r="N533"/>
  <c r="N546"/>
  <c r="N551"/>
  <c r="N565"/>
  <c r="N578"/>
  <c r="N583"/>
  <c r="N597"/>
  <c r="N610"/>
  <c r="N615"/>
  <c r="N629"/>
  <c r="N642"/>
  <c r="N647"/>
  <c r="N661"/>
  <c r="N674"/>
  <c r="N679"/>
  <c r="N693"/>
  <c r="N706"/>
  <c r="N711"/>
  <c r="N725"/>
  <c r="N738"/>
  <c r="N743"/>
  <c r="N757"/>
  <c r="N770"/>
  <c r="N293"/>
  <c r="N297"/>
  <c r="N301"/>
  <c r="N305"/>
  <c r="N309"/>
  <c r="N313"/>
  <c r="N317"/>
  <c r="N321"/>
  <c r="N325"/>
  <c r="N329"/>
  <c r="N333"/>
  <c r="N337"/>
  <c r="N341"/>
  <c r="N345"/>
  <c r="N349"/>
  <c r="N353"/>
  <c r="N357"/>
  <c r="N361"/>
  <c r="N365"/>
  <c r="N369"/>
  <c r="N373"/>
  <c r="N377"/>
  <c r="N381"/>
  <c r="N385"/>
  <c r="N389"/>
  <c r="N393"/>
  <c r="N397"/>
  <c r="N401"/>
  <c r="N405"/>
  <c r="N409"/>
  <c r="N413"/>
  <c r="N417"/>
  <c r="N421"/>
  <c r="N425"/>
  <c r="N429"/>
  <c r="N433"/>
  <c r="N438"/>
  <c r="N454"/>
  <c r="N470"/>
  <c r="N486"/>
  <c r="N502"/>
  <c r="N525"/>
  <c r="N538"/>
  <c r="N543"/>
  <c r="N557"/>
  <c r="N570"/>
  <c r="N575"/>
  <c r="N589"/>
  <c r="N602"/>
  <c r="N607"/>
  <c r="N621"/>
  <c r="N634"/>
  <c r="N639"/>
  <c r="N653"/>
  <c r="N666"/>
  <c r="N671"/>
  <c r="N685"/>
  <c r="N698"/>
  <c r="N703"/>
  <c r="N717"/>
  <c r="N730"/>
  <c r="N735"/>
  <c r="N749"/>
  <c r="N762"/>
  <c r="N767"/>
  <c r="N779"/>
  <c r="N795"/>
  <c r="N811"/>
  <c r="N827"/>
  <c r="N843"/>
  <c r="N859"/>
  <c r="N875"/>
  <c r="N201"/>
  <c r="N209"/>
  <c r="N217"/>
  <c r="N225"/>
  <c r="N233"/>
  <c r="N241"/>
  <c r="N249"/>
  <c r="N257"/>
  <c r="N265"/>
  <c r="N273"/>
  <c r="N281"/>
  <c r="N289"/>
  <c r="N783"/>
  <c r="N799"/>
  <c r="N815"/>
  <c r="N831"/>
  <c r="N847"/>
  <c r="N863"/>
  <c r="N879"/>
  <c r="N883"/>
  <c r="N887"/>
  <c r="N891"/>
  <c r="N895"/>
  <c r="N899"/>
  <c r="N903"/>
  <c r="N907"/>
  <c r="N911"/>
  <c r="N915"/>
  <c r="N919"/>
  <c r="N923"/>
  <c r="N927"/>
  <c r="N931"/>
  <c r="N935"/>
  <c r="N939"/>
  <c r="N943"/>
  <c r="N947"/>
  <c r="N951"/>
  <c r="N955"/>
  <c r="N959"/>
  <c r="N963"/>
  <c r="N967"/>
  <c r="N971"/>
  <c r="N975"/>
  <c r="N979"/>
  <c r="N983"/>
  <c r="N987"/>
  <c r="N991"/>
  <c r="N995"/>
  <c r="N999"/>
  <c r="N1003"/>
  <c r="N1007"/>
  <c r="N1011"/>
  <c r="N1015"/>
  <c r="N1019"/>
  <c r="N518"/>
  <c r="N526"/>
  <c r="N534"/>
  <c r="N542"/>
  <c r="N550"/>
  <c r="N558"/>
  <c r="N566"/>
  <c r="N574"/>
  <c r="N582"/>
  <c r="N590"/>
  <c r="N598"/>
  <c r="N606"/>
  <c r="N614"/>
  <c r="N622"/>
  <c r="N630"/>
  <c r="N638"/>
  <c r="N646"/>
  <c r="N654"/>
  <c r="N662"/>
  <c r="N670"/>
  <c r="N678"/>
  <c r="N686"/>
  <c r="N694"/>
  <c r="N702"/>
  <c r="N710"/>
  <c r="N718"/>
  <c r="N726"/>
  <c r="N734"/>
  <c r="N742"/>
  <c r="N750"/>
  <c r="N758"/>
  <c r="N766"/>
  <c r="N787"/>
  <c r="N803"/>
  <c r="N819"/>
  <c r="N835"/>
  <c r="N851"/>
  <c r="N867"/>
  <c r="N771"/>
  <c r="N775"/>
  <c r="N791"/>
  <c r="N807"/>
  <c r="N823"/>
  <c r="N839"/>
  <c r="N855"/>
  <c r="N871"/>
  <c r="N32" i="18"/>
  <c r="F17"/>
  <c r="F1021" s="1"/>
  <c r="P21"/>
  <c r="N23"/>
  <c r="N28"/>
  <c r="L17"/>
  <c r="L1021" s="1"/>
  <c r="E17"/>
  <c r="E1021" s="1"/>
  <c r="N31"/>
  <c r="N36"/>
  <c r="K17"/>
  <c r="K1021" s="1"/>
  <c r="N27"/>
  <c r="N40"/>
  <c r="N44"/>
  <c r="N26"/>
  <c r="M15"/>
  <c r="M17" s="1"/>
  <c r="M1021" s="1"/>
  <c r="N39"/>
  <c r="N43"/>
  <c r="N47"/>
  <c r="N51"/>
  <c r="N55"/>
  <c r="N59"/>
  <c r="N63"/>
  <c r="N585"/>
  <c r="N601"/>
  <c r="N617"/>
  <c r="N633"/>
  <c r="N649"/>
  <c r="N665"/>
  <c r="N681"/>
  <c r="N697"/>
  <c r="N713"/>
  <c r="N729"/>
  <c r="N745"/>
  <c r="N514"/>
  <c r="N522"/>
  <c r="N530"/>
  <c r="N538"/>
  <c r="N546"/>
  <c r="N554"/>
  <c r="N562"/>
  <c r="N570"/>
  <c r="N578"/>
  <c r="N594"/>
  <c r="N610"/>
  <c r="N626"/>
  <c r="N642"/>
  <c r="N658"/>
  <c r="N674"/>
  <c r="N690"/>
  <c r="N706"/>
  <c r="N722"/>
  <c r="N738"/>
  <c r="N581"/>
  <c r="N597"/>
  <c r="N613"/>
  <c r="N629"/>
  <c r="N645"/>
  <c r="N661"/>
  <c r="N677"/>
  <c r="N693"/>
  <c r="N709"/>
  <c r="N725"/>
  <c r="N741"/>
  <c r="N590"/>
  <c r="N606"/>
  <c r="N622"/>
  <c r="N638"/>
  <c r="N654"/>
  <c r="N670"/>
  <c r="N686"/>
  <c r="N702"/>
  <c r="N718"/>
  <c r="N734"/>
  <c r="N593"/>
  <c r="N609"/>
  <c r="N625"/>
  <c r="N641"/>
  <c r="N657"/>
  <c r="N673"/>
  <c r="N689"/>
  <c r="N705"/>
  <c r="N721"/>
  <c r="N737"/>
  <c r="N589"/>
  <c r="N605"/>
  <c r="N621"/>
  <c r="N637"/>
  <c r="N653"/>
  <c r="N669"/>
  <c r="N685"/>
  <c r="N701"/>
  <c r="N717"/>
  <c r="N733"/>
  <c r="N749"/>
  <c r="N753"/>
  <c r="N757"/>
  <c r="N761"/>
  <c r="N765"/>
  <c r="N769"/>
  <c r="N773"/>
  <c r="N777"/>
  <c r="N781"/>
  <c r="N785"/>
  <c r="N789"/>
  <c r="N793"/>
  <c r="N797"/>
  <c r="N801"/>
  <c r="N805"/>
  <c r="N809"/>
  <c r="N813"/>
  <c r="N817"/>
  <c r="N821"/>
  <c r="N825"/>
  <c r="N829"/>
  <c r="N833"/>
  <c r="N837"/>
  <c r="N841"/>
  <c r="N845"/>
  <c r="N849"/>
  <c r="N853"/>
  <c r="N857"/>
  <c r="N861"/>
  <c r="N865"/>
  <c r="N869"/>
  <c r="N873"/>
  <c r="N877"/>
  <c r="N881"/>
  <c r="N885"/>
  <c r="N889"/>
  <c r="N893"/>
  <c r="N897"/>
  <c r="N901"/>
  <c r="N905"/>
  <c r="N909"/>
  <c r="N913"/>
  <c r="N917"/>
  <c r="N921"/>
  <c r="N925"/>
  <c r="N929"/>
  <c r="N933"/>
  <c r="N937"/>
  <c r="N941"/>
  <c r="N945"/>
  <c r="N949"/>
  <c r="N953"/>
  <c r="N957"/>
  <c r="N961"/>
  <c r="N965"/>
  <c r="N969"/>
  <c r="N973"/>
  <c r="N977"/>
  <c r="N981"/>
  <c r="N985"/>
  <c r="N989"/>
  <c r="N993"/>
  <c r="N997"/>
  <c r="N1001"/>
  <c r="N1005"/>
  <c r="N1009"/>
  <c r="N1013"/>
  <c r="N1017"/>
  <c r="L9" i="16"/>
  <c r="K9"/>
  <c r="I114" i="17"/>
  <c r="I113"/>
  <c r="I112"/>
  <c r="I111"/>
  <c r="I110"/>
  <c r="I109"/>
  <c r="I107"/>
  <c r="I108"/>
  <c r="I106"/>
  <c r="I105"/>
  <c r="I104"/>
  <c r="I103"/>
  <c r="I102"/>
  <c r="I101"/>
  <c r="I116"/>
  <c r="I115"/>
  <c r="I100"/>
  <c r="I92"/>
  <c r="J66"/>
  <c r="J68" s="1"/>
  <c r="I29"/>
  <c r="I37" s="1"/>
  <c r="I41" s="1"/>
  <c r="C7"/>
  <c r="C8" s="1"/>
  <c r="D6" i="7"/>
  <c r="D7" s="1"/>
  <c r="G1021" i="19" l="1"/>
  <c r="N1021"/>
  <c r="G14" i="18"/>
  <c r="G17" s="1"/>
  <c r="G1021" s="1"/>
  <c r="N15"/>
  <c r="N17" s="1"/>
  <c r="N1021" s="1"/>
  <c r="I117" i="17"/>
  <c r="K51" i="4"/>
  <c r="J51"/>
  <c r="I51"/>
  <c r="H51"/>
  <c r="K50"/>
  <c r="J50"/>
  <c r="I50"/>
  <c r="H50"/>
  <c r="K49"/>
  <c r="J49"/>
  <c r="I49"/>
  <c r="H49"/>
  <c r="K48"/>
  <c r="J48"/>
  <c r="I48"/>
  <c r="H48"/>
  <c r="H47"/>
  <c r="K46"/>
  <c r="J46"/>
  <c r="I46"/>
  <c r="H46"/>
  <c r="K45"/>
  <c r="J45"/>
  <c r="I45"/>
  <c r="H45"/>
  <c r="K44"/>
  <c r="J44"/>
  <c r="I44"/>
  <c r="H44"/>
  <c r="K43"/>
  <c r="J43"/>
  <c r="I43"/>
  <c r="H43"/>
  <c r="K42"/>
  <c r="J42"/>
  <c r="I42"/>
  <c r="H42"/>
  <c r="K41"/>
  <c r="J41"/>
  <c r="I41"/>
  <c r="H41"/>
  <c r="K40"/>
  <c r="J40"/>
  <c r="I40"/>
  <c r="H40"/>
  <c r="K39"/>
  <c r="J39"/>
  <c r="I39"/>
  <c r="H39"/>
  <c r="K38"/>
  <c r="J38"/>
  <c r="I38"/>
  <c r="H38"/>
  <c r="K37"/>
  <c r="J37"/>
  <c r="I37"/>
  <c r="H37"/>
  <c r="K36"/>
  <c r="J36"/>
  <c r="I36"/>
  <c r="H36"/>
  <c r="H35"/>
  <c r="H34"/>
  <c r="J78"/>
  <c r="O78" s="1"/>
  <c r="I78"/>
  <c r="N78" s="1"/>
  <c r="H78"/>
  <c r="M78" s="1"/>
  <c r="J77"/>
  <c r="O77" s="1"/>
  <c r="I77"/>
  <c r="N77" s="1"/>
  <c r="H77"/>
  <c r="J76"/>
  <c r="O76" s="1"/>
  <c r="I76"/>
  <c r="N76" s="1"/>
  <c r="H76"/>
  <c r="M76" s="1"/>
  <c r="K75"/>
  <c r="J75"/>
  <c r="I75"/>
  <c r="N75" s="1"/>
  <c r="H75"/>
  <c r="M75" s="1"/>
  <c r="K74"/>
  <c r="J74"/>
  <c r="O74" s="1"/>
  <c r="I74"/>
  <c r="N74" s="1"/>
  <c r="H74"/>
  <c r="M74" s="1"/>
  <c r="K73"/>
  <c r="J73"/>
  <c r="O73" s="1"/>
  <c r="I73"/>
  <c r="N73" s="1"/>
  <c r="H73"/>
  <c r="M73" s="1"/>
  <c r="K72"/>
  <c r="J72"/>
  <c r="O72" s="1"/>
  <c r="I72"/>
  <c r="N72" s="1"/>
  <c r="H72"/>
  <c r="M72" s="1"/>
  <c r="K71"/>
  <c r="J71"/>
  <c r="O71" s="1"/>
  <c r="I71"/>
  <c r="N71" s="1"/>
  <c r="H71"/>
  <c r="M71" s="1"/>
  <c r="J70"/>
  <c r="O70" s="1"/>
  <c r="I70"/>
  <c r="N70" s="1"/>
  <c r="H70"/>
  <c r="M70" s="1"/>
  <c r="K69"/>
  <c r="J69"/>
  <c r="O69" s="1"/>
  <c r="I69"/>
  <c r="N69" s="1"/>
  <c r="H69"/>
  <c r="M69" s="1"/>
  <c r="J68"/>
  <c r="O68" s="1"/>
  <c r="I68"/>
  <c r="N68" s="1"/>
  <c r="H68"/>
  <c r="M68" s="1"/>
  <c r="K67"/>
  <c r="J67"/>
  <c r="O67" s="1"/>
  <c r="I67"/>
  <c r="N67" s="1"/>
  <c r="H67"/>
  <c r="M67" s="1"/>
  <c r="K66"/>
  <c r="J66"/>
  <c r="O66" s="1"/>
  <c r="I66"/>
  <c r="N66" s="1"/>
  <c r="H66"/>
  <c r="M66" s="1"/>
  <c r="J65"/>
  <c r="O65" s="1"/>
  <c r="I65"/>
  <c r="N65" s="1"/>
  <c r="H65"/>
  <c r="M65" s="1"/>
  <c r="K64"/>
  <c r="J64"/>
  <c r="O64" s="1"/>
  <c r="I64"/>
  <c r="N64" s="1"/>
  <c r="H64"/>
  <c r="M64" s="1"/>
  <c r="J63"/>
  <c r="O63" s="1"/>
  <c r="I63"/>
  <c r="N63" s="1"/>
  <c r="H63"/>
  <c r="M63" s="1"/>
  <c r="J62"/>
  <c r="O62" s="1"/>
  <c r="I62"/>
  <c r="N62" s="1"/>
  <c r="H62"/>
  <c r="M62" s="1"/>
  <c r="J61"/>
  <c r="O61" s="1"/>
  <c r="I61"/>
  <c r="N61" s="1"/>
  <c r="H61"/>
  <c r="M61" s="1"/>
  <c r="H25"/>
  <c r="K24"/>
  <c r="J24"/>
  <c r="I24"/>
  <c r="H24"/>
  <c r="K23"/>
  <c r="J23"/>
  <c r="I23"/>
  <c r="H23"/>
  <c r="K22"/>
  <c r="J22"/>
  <c r="I22"/>
  <c r="H22"/>
  <c r="K21"/>
  <c r="J21"/>
  <c r="I21"/>
  <c r="H21"/>
  <c r="K20"/>
  <c r="J20"/>
  <c r="I20"/>
  <c r="H20"/>
  <c r="H19"/>
  <c r="K18"/>
  <c r="J18"/>
  <c r="I18"/>
  <c r="H18"/>
  <c r="K17"/>
  <c r="J17"/>
  <c r="I17"/>
  <c r="H17"/>
  <c r="K16"/>
  <c r="J16"/>
  <c r="I16"/>
  <c r="H16"/>
  <c r="H15"/>
  <c r="K14"/>
  <c r="J14"/>
  <c r="I14"/>
  <c r="H14"/>
  <c r="H13"/>
  <c r="K12"/>
  <c r="J12"/>
  <c r="I12"/>
  <c r="H12"/>
  <c r="K11"/>
  <c r="J11"/>
  <c r="I11"/>
  <c r="H11"/>
  <c r="K10"/>
  <c r="J10"/>
  <c r="I10"/>
  <c r="H10"/>
  <c r="K9"/>
  <c r="J9"/>
  <c r="I9"/>
  <c r="H9"/>
  <c r="J8"/>
  <c r="I8"/>
  <c r="H8"/>
  <c r="F78"/>
  <c r="M77"/>
  <c r="F77"/>
  <c r="F76"/>
  <c r="O75"/>
  <c r="F75"/>
  <c r="F74"/>
  <c r="F73"/>
  <c r="F72"/>
  <c r="F71"/>
  <c r="F70"/>
  <c r="F69"/>
  <c r="F68"/>
  <c r="F67"/>
  <c r="F66"/>
  <c r="F65"/>
  <c r="F64"/>
  <c r="F63"/>
  <c r="F62"/>
  <c r="F61"/>
  <c r="B56"/>
  <c r="B29"/>
  <c r="P73" l="1"/>
  <c r="P64"/>
  <c r="P71"/>
  <c r="P67"/>
  <c r="P69"/>
  <c r="P66"/>
  <c r="P72"/>
  <c r="P74"/>
  <c r="P75"/>
  <c r="M1020" i="16"/>
  <c r="M1019"/>
  <c r="M1018"/>
  <c r="M1017"/>
  <c r="M1016"/>
  <c r="M1015"/>
  <c r="M1014"/>
  <c r="M1013"/>
  <c r="M1012"/>
  <c r="M1011"/>
  <c r="M1010"/>
  <c r="M1009"/>
  <c r="M1008"/>
  <c r="M1007"/>
  <c r="M1006"/>
  <c r="M1005"/>
  <c r="M1004"/>
  <c r="M1003"/>
  <c r="M1002"/>
  <c r="M1001"/>
  <c r="M1000"/>
  <c r="M999"/>
  <c r="M998"/>
  <c r="M997"/>
  <c r="M996"/>
  <c r="M995"/>
  <c r="M994"/>
  <c r="M993"/>
  <c r="M992"/>
  <c r="M991"/>
  <c r="M990"/>
  <c r="M989"/>
  <c r="M988"/>
  <c r="M987"/>
  <c r="M986"/>
  <c r="M985"/>
  <c r="M984"/>
  <c r="M983"/>
  <c r="M982"/>
  <c r="M981"/>
  <c r="M980"/>
  <c r="M979"/>
  <c r="M978"/>
  <c r="M977"/>
  <c r="M976"/>
  <c r="M975"/>
  <c r="M974"/>
  <c r="M973"/>
  <c r="M972"/>
  <c r="M971"/>
  <c r="M970"/>
  <c r="M969"/>
  <c r="M968"/>
  <c r="M967"/>
  <c r="M966"/>
  <c r="M965"/>
  <c r="M964"/>
  <c r="M963"/>
  <c r="M962"/>
  <c r="M961"/>
  <c r="M960"/>
  <c r="M959"/>
  <c r="M958"/>
  <c r="M957"/>
  <c r="M956"/>
  <c r="M955"/>
  <c r="M954"/>
  <c r="M953"/>
  <c r="M952"/>
  <c r="M951"/>
  <c r="M950"/>
  <c r="M949"/>
  <c r="M948"/>
  <c r="M947"/>
  <c r="M946"/>
  <c r="M945"/>
  <c r="M944"/>
  <c r="M943"/>
  <c r="M942"/>
  <c r="M941"/>
  <c r="M940"/>
  <c r="M939"/>
  <c r="M938"/>
  <c r="M937"/>
  <c r="M936"/>
  <c r="M935"/>
  <c r="M934"/>
  <c r="M933"/>
  <c r="M932"/>
  <c r="M931"/>
  <c r="M930"/>
  <c r="M929"/>
  <c r="M928"/>
  <c r="M927"/>
  <c r="M926"/>
  <c r="M925"/>
  <c r="M924"/>
  <c r="M923"/>
  <c r="M922"/>
  <c r="M921"/>
  <c r="M920"/>
  <c r="M919"/>
  <c r="M918"/>
  <c r="M917"/>
  <c r="M916"/>
  <c r="M915"/>
  <c r="M914"/>
  <c r="M913"/>
  <c r="M912"/>
  <c r="M911"/>
  <c r="M910"/>
  <c r="M909"/>
  <c r="M908"/>
  <c r="M907"/>
  <c r="M906"/>
  <c r="M905"/>
  <c r="M904"/>
  <c r="M903"/>
  <c r="M902"/>
  <c r="M901"/>
  <c r="M900"/>
  <c r="M899"/>
  <c r="M898"/>
  <c r="M897"/>
  <c r="M896"/>
  <c r="M895"/>
  <c r="M894"/>
  <c r="M893"/>
  <c r="M892"/>
  <c r="M891"/>
  <c r="M890"/>
  <c r="M889"/>
  <c r="M888"/>
  <c r="M887"/>
  <c r="M886"/>
  <c r="M885"/>
  <c r="M884"/>
  <c r="M883"/>
  <c r="M882"/>
  <c r="M881"/>
  <c r="M880"/>
  <c r="M879"/>
  <c r="M878"/>
  <c r="M877"/>
  <c r="M876"/>
  <c r="M875"/>
  <c r="M874"/>
  <c r="M873"/>
  <c r="M872"/>
  <c r="M871"/>
  <c r="M870"/>
  <c r="M869"/>
  <c r="M868"/>
  <c r="M867"/>
  <c r="M866"/>
  <c r="M865"/>
  <c r="M864"/>
  <c r="M863"/>
  <c r="M862"/>
  <c r="M861"/>
  <c r="M860"/>
  <c r="M859"/>
  <c r="M858"/>
  <c r="M857"/>
  <c r="M856"/>
  <c r="M855"/>
  <c r="M854"/>
  <c r="M853"/>
  <c r="M852"/>
  <c r="M851"/>
  <c r="M850"/>
  <c r="M849"/>
  <c r="M848"/>
  <c r="M847"/>
  <c r="M846"/>
  <c r="M845"/>
  <c r="M844"/>
  <c r="M843"/>
  <c r="M842"/>
  <c r="M841"/>
  <c r="M840"/>
  <c r="M839"/>
  <c r="M838"/>
  <c r="M837"/>
  <c r="M836"/>
  <c r="M835"/>
  <c r="M834"/>
  <c r="M833"/>
  <c r="M832"/>
  <c r="M831"/>
  <c r="M830"/>
  <c r="M829"/>
  <c r="M828"/>
  <c r="M827"/>
  <c r="M826"/>
  <c r="M825"/>
  <c r="M824"/>
  <c r="M823"/>
  <c r="M822"/>
  <c r="M821"/>
  <c r="M820"/>
  <c r="M819"/>
  <c r="M818"/>
  <c r="M817"/>
  <c r="M816"/>
  <c r="M815"/>
  <c r="M814"/>
  <c r="M813"/>
  <c r="M812"/>
  <c r="M811"/>
  <c r="M810"/>
  <c r="M809"/>
  <c r="M808"/>
  <c r="M807"/>
  <c r="M806"/>
  <c r="M805"/>
  <c r="M804"/>
  <c r="M803"/>
  <c r="M802"/>
  <c r="M801"/>
  <c r="M800"/>
  <c r="M799"/>
  <c r="M798"/>
  <c r="M797"/>
  <c r="M796"/>
  <c r="M795"/>
  <c r="M794"/>
  <c r="M793"/>
  <c r="M792"/>
  <c r="M791"/>
  <c r="M790"/>
  <c r="M789"/>
  <c r="M788"/>
  <c r="M787"/>
  <c r="M786"/>
  <c r="M785"/>
  <c r="M784"/>
  <c r="M783"/>
  <c r="M782"/>
  <c r="M781"/>
  <c r="M780"/>
  <c r="M779"/>
  <c r="M778"/>
  <c r="M777"/>
  <c r="M776"/>
  <c r="M775"/>
  <c r="M774"/>
  <c r="M773"/>
  <c r="M772"/>
  <c r="M771"/>
  <c r="M770"/>
  <c r="M769"/>
  <c r="M768"/>
  <c r="M767"/>
  <c r="M766"/>
  <c r="M765"/>
  <c r="M764"/>
  <c r="M763"/>
  <c r="M762"/>
  <c r="M761"/>
  <c r="M760"/>
  <c r="M759"/>
  <c r="M758"/>
  <c r="M757"/>
  <c r="M756"/>
  <c r="M755"/>
  <c r="M754"/>
  <c r="M753"/>
  <c r="M752"/>
  <c r="M751"/>
  <c r="M750"/>
  <c r="M749"/>
  <c r="M748"/>
  <c r="M747"/>
  <c r="M746"/>
  <c r="M745"/>
  <c r="M744"/>
  <c r="M743"/>
  <c r="M742"/>
  <c r="M741"/>
  <c r="M740"/>
  <c r="M739"/>
  <c r="M738"/>
  <c r="M737"/>
  <c r="M736"/>
  <c r="M735"/>
  <c r="M734"/>
  <c r="M733"/>
  <c r="M732"/>
  <c r="M731"/>
  <c r="M730"/>
  <c r="M729"/>
  <c r="M728"/>
  <c r="M727"/>
  <c r="M726"/>
  <c r="M725"/>
  <c r="M724"/>
  <c r="M723"/>
  <c r="M722"/>
  <c r="M721"/>
  <c r="M720"/>
  <c r="M719"/>
  <c r="M718"/>
  <c r="M717"/>
  <c r="M716"/>
  <c r="M715"/>
  <c r="M714"/>
  <c r="M713"/>
  <c r="M712"/>
  <c r="M711"/>
  <c r="M710"/>
  <c r="M709"/>
  <c r="M708"/>
  <c r="M707"/>
  <c r="M706"/>
  <c r="M705"/>
  <c r="M704"/>
  <c r="M703"/>
  <c r="M702"/>
  <c r="M701"/>
  <c r="M700"/>
  <c r="M699"/>
  <c r="M698"/>
  <c r="M697"/>
  <c r="M696"/>
  <c r="M695"/>
  <c r="M694"/>
  <c r="M693"/>
  <c r="M692"/>
  <c r="M691"/>
  <c r="M690"/>
  <c r="M689"/>
  <c r="M688"/>
  <c r="M687"/>
  <c r="M686"/>
  <c r="M685"/>
  <c r="M684"/>
  <c r="M683"/>
  <c r="M682"/>
  <c r="M681"/>
  <c r="M680"/>
  <c r="M679"/>
  <c r="M678"/>
  <c r="M677"/>
  <c r="M676"/>
  <c r="M675"/>
  <c r="M674"/>
  <c r="M673"/>
  <c r="M672"/>
  <c r="M671"/>
  <c r="M670"/>
  <c r="M669"/>
  <c r="M668"/>
  <c r="M667"/>
  <c r="M666"/>
  <c r="M665"/>
  <c r="M664"/>
  <c r="M663"/>
  <c r="M662"/>
  <c r="M661"/>
  <c r="M660"/>
  <c r="M659"/>
  <c r="M658"/>
  <c r="M657"/>
  <c r="M656"/>
  <c r="M655"/>
  <c r="M654"/>
  <c r="M653"/>
  <c r="M652"/>
  <c r="M651"/>
  <c r="M650"/>
  <c r="M649"/>
  <c r="M648"/>
  <c r="M647"/>
  <c r="M646"/>
  <c r="M645"/>
  <c r="M644"/>
  <c r="M643"/>
  <c r="M642"/>
  <c r="M641"/>
  <c r="M640"/>
  <c r="M639"/>
  <c r="M638"/>
  <c r="M637"/>
  <c r="M636"/>
  <c r="M635"/>
  <c r="M634"/>
  <c r="M633"/>
  <c r="M632"/>
  <c r="M631"/>
  <c r="M630"/>
  <c r="M629"/>
  <c r="M628"/>
  <c r="M627"/>
  <c r="M626"/>
  <c r="M625"/>
  <c r="M624"/>
  <c r="M623"/>
  <c r="M622"/>
  <c r="M621"/>
  <c r="M620"/>
  <c r="M619"/>
  <c r="M618"/>
  <c r="M617"/>
  <c r="M616"/>
  <c r="M615"/>
  <c r="M614"/>
  <c r="M613"/>
  <c r="M612"/>
  <c r="M611"/>
  <c r="M610"/>
  <c r="M609"/>
  <c r="M608"/>
  <c r="M607"/>
  <c r="M606"/>
  <c r="M605"/>
  <c r="M604"/>
  <c r="M603"/>
  <c r="M602"/>
  <c r="M601"/>
  <c r="M600"/>
  <c r="M599"/>
  <c r="M598"/>
  <c r="M597"/>
  <c r="M596"/>
  <c r="M595"/>
  <c r="M594"/>
  <c r="M593"/>
  <c r="M592"/>
  <c r="M591"/>
  <c r="M590"/>
  <c r="M589"/>
  <c r="M588"/>
  <c r="M587"/>
  <c r="M586"/>
  <c r="M585"/>
  <c r="M584"/>
  <c r="M583"/>
  <c r="M582"/>
  <c r="M581"/>
  <c r="M580"/>
  <c r="M579"/>
  <c r="M578"/>
  <c r="M577"/>
  <c r="M576"/>
  <c r="M575"/>
  <c r="M574"/>
  <c r="M573"/>
  <c r="M572"/>
  <c r="M571"/>
  <c r="M570"/>
  <c r="M569"/>
  <c r="M568"/>
  <c r="M567"/>
  <c r="M566"/>
  <c r="M565"/>
  <c r="M564"/>
  <c r="M563"/>
  <c r="M562"/>
  <c r="M561"/>
  <c r="M560"/>
  <c r="M559"/>
  <c r="M558"/>
  <c r="M557"/>
  <c r="M556"/>
  <c r="M555"/>
  <c r="M554"/>
  <c r="M553"/>
  <c r="M552"/>
  <c r="M551"/>
  <c r="M550"/>
  <c r="M549"/>
  <c r="M548"/>
  <c r="M547"/>
  <c r="M546"/>
  <c r="M545"/>
  <c r="M544"/>
  <c r="M543"/>
  <c r="M542"/>
  <c r="M541"/>
  <c r="M540"/>
  <c r="M539"/>
  <c r="M538"/>
  <c r="M537"/>
  <c r="M536"/>
  <c r="M535"/>
  <c r="M534"/>
  <c r="M533"/>
  <c r="M532"/>
  <c r="M531"/>
  <c r="M530"/>
  <c r="M529"/>
  <c r="M528"/>
  <c r="M527"/>
  <c r="M526"/>
  <c r="M525"/>
  <c r="M524"/>
  <c r="M523"/>
  <c r="M522"/>
  <c r="M521"/>
  <c r="M520"/>
  <c r="M519"/>
  <c r="M518"/>
  <c r="M517"/>
  <c r="M516"/>
  <c r="M515"/>
  <c r="M514"/>
  <c r="M513"/>
  <c r="M512"/>
  <c r="M511"/>
  <c r="M510"/>
  <c r="M509"/>
  <c r="M508"/>
  <c r="M507"/>
  <c r="M506"/>
  <c r="M505"/>
  <c r="M504"/>
  <c r="M503"/>
  <c r="M502"/>
  <c r="M501"/>
  <c r="M500"/>
  <c r="M499"/>
  <c r="M498"/>
  <c r="M497"/>
  <c r="M496"/>
  <c r="M495"/>
  <c r="M494"/>
  <c r="M493"/>
  <c r="M492"/>
  <c r="M491"/>
  <c r="M490"/>
  <c r="M489"/>
  <c r="M488"/>
  <c r="M487"/>
  <c r="M486"/>
  <c r="M485"/>
  <c r="M484"/>
  <c r="M483"/>
  <c r="M482"/>
  <c r="M481"/>
  <c r="M480"/>
  <c r="M479"/>
  <c r="M478"/>
  <c r="M477"/>
  <c r="M476"/>
  <c r="M475"/>
  <c r="M474"/>
  <c r="M473"/>
  <c r="M472"/>
  <c r="M471"/>
  <c r="M470"/>
  <c r="M469"/>
  <c r="M468"/>
  <c r="M467"/>
  <c r="M466"/>
  <c r="M465"/>
  <c r="M464"/>
  <c r="M463"/>
  <c r="M462"/>
  <c r="M461"/>
  <c r="M460"/>
  <c r="M459"/>
  <c r="M458"/>
  <c r="M457"/>
  <c r="M456"/>
  <c r="M455"/>
  <c r="M454"/>
  <c r="M453"/>
  <c r="M452"/>
  <c r="M451"/>
  <c r="M450"/>
  <c r="M449"/>
  <c r="M448"/>
  <c r="M447"/>
  <c r="M446"/>
  <c r="M445"/>
  <c r="M444"/>
  <c r="M443"/>
  <c r="M442"/>
  <c r="M441"/>
  <c r="M440"/>
  <c r="M439"/>
  <c r="M438"/>
  <c r="M437"/>
  <c r="M436"/>
  <c r="M435"/>
  <c r="M434"/>
  <c r="M433"/>
  <c r="M432"/>
  <c r="M431"/>
  <c r="M430"/>
  <c r="M429"/>
  <c r="M428"/>
  <c r="M427"/>
  <c r="M426"/>
  <c r="M425"/>
  <c r="M424"/>
  <c r="M423"/>
  <c r="M422"/>
  <c r="M421"/>
  <c r="M420"/>
  <c r="M419"/>
  <c r="M418"/>
  <c r="M417"/>
  <c r="M416"/>
  <c r="M415"/>
  <c r="M414"/>
  <c r="M413"/>
  <c r="M412"/>
  <c r="M411"/>
  <c r="M410"/>
  <c r="M409"/>
  <c r="M408"/>
  <c r="M407"/>
  <c r="M406"/>
  <c r="M405"/>
  <c r="M404"/>
  <c r="M403"/>
  <c r="M402"/>
  <c r="M401"/>
  <c r="M400"/>
  <c r="M399"/>
  <c r="M398"/>
  <c r="M397"/>
  <c r="M396"/>
  <c r="M395"/>
  <c r="M394"/>
  <c r="M393"/>
  <c r="M392"/>
  <c r="M391"/>
  <c r="M390"/>
  <c r="M389"/>
  <c r="M388"/>
  <c r="M387"/>
  <c r="M386"/>
  <c r="M385"/>
  <c r="M384"/>
  <c r="M383"/>
  <c r="M382"/>
  <c r="M381"/>
  <c r="M380"/>
  <c r="M379"/>
  <c r="M378"/>
  <c r="M377"/>
  <c r="M376"/>
  <c r="M375"/>
  <c r="M374"/>
  <c r="M373"/>
  <c r="M372"/>
  <c r="M371"/>
  <c r="M370"/>
  <c r="M369"/>
  <c r="M368"/>
  <c r="M367"/>
  <c r="M366"/>
  <c r="M365"/>
  <c r="M364"/>
  <c r="M363"/>
  <c r="M362"/>
  <c r="M361"/>
  <c r="M360"/>
  <c r="M359"/>
  <c r="M358"/>
  <c r="M357"/>
  <c r="M356"/>
  <c r="M355"/>
  <c r="M354"/>
  <c r="M353"/>
  <c r="M352"/>
  <c r="M351"/>
  <c r="M350"/>
  <c r="M349"/>
  <c r="M348"/>
  <c r="M347"/>
  <c r="M346"/>
  <c r="M345"/>
  <c r="M344"/>
  <c r="M343"/>
  <c r="M342"/>
  <c r="M341"/>
  <c r="M340"/>
  <c r="M339"/>
  <c r="M338"/>
  <c r="M337"/>
  <c r="M336"/>
  <c r="M335"/>
  <c r="M334"/>
  <c r="M333"/>
  <c r="M332"/>
  <c r="M331"/>
  <c r="M330"/>
  <c r="M329"/>
  <c r="M328"/>
  <c r="M327"/>
  <c r="M326"/>
  <c r="M325"/>
  <c r="M324"/>
  <c r="M323"/>
  <c r="M322"/>
  <c r="M321"/>
  <c r="M320"/>
  <c r="M319"/>
  <c r="M318"/>
  <c r="M317"/>
  <c r="M316"/>
  <c r="M315"/>
  <c r="M314"/>
  <c r="M313"/>
  <c r="M312"/>
  <c r="M311"/>
  <c r="M310"/>
  <c r="M309"/>
  <c r="M308"/>
  <c r="M307"/>
  <c r="M306"/>
  <c r="M305"/>
  <c r="M304"/>
  <c r="M303"/>
  <c r="M302"/>
  <c r="M301"/>
  <c r="M300"/>
  <c r="M299"/>
  <c r="M298"/>
  <c r="M297"/>
  <c r="M296"/>
  <c r="M295"/>
  <c r="M294"/>
  <c r="M293"/>
  <c r="M292"/>
  <c r="M291"/>
  <c r="M290"/>
  <c r="M289"/>
  <c r="M288"/>
  <c r="M287"/>
  <c r="M286"/>
  <c r="M285"/>
  <c r="M284"/>
  <c r="M283"/>
  <c r="M282"/>
  <c r="M281"/>
  <c r="M280"/>
  <c r="M279"/>
  <c r="M278"/>
  <c r="M277"/>
  <c r="M276"/>
  <c r="M275"/>
  <c r="M274"/>
  <c r="M273"/>
  <c r="M272"/>
  <c r="M271"/>
  <c r="M270"/>
  <c r="M269"/>
  <c r="M268"/>
  <c r="M267"/>
  <c r="M266"/>
  <c r="M265"/>
  <c r="M264"/>
  <c r="M263"/>
  <c r="M262"/>
  <c r="M261"/>
  <c r="M260"/>
  <c r="M259"/>
  <c r="M258"/>
  <c r="M257"/>
  <c r="M256"/>
  <c r="M255"/>
  <c r="M254"/>
  <c r="M253"/>
  <c r="M252"/>
  <c r="M251"/>
  <c r="M250"/>
  <c r="M249"/>
  <c r="M248"/>
  <c r="M247"/>
  <c r="M246"/>
  <c r="M245"/>
  <c r="M244"/>
  <c r="M243"/>
  <c r="M242"/>
  <c r="M241"/>
  <c r="M240"/>
  <c r="M239"/>
  <c r="M238"/>
  <c r="M237"/>
  <c r="M236"/>
  <c r="M235"/>
  <c r="M234"/>
  <c r="M233"/>
  <c r="M232"/>
  <c r="M231"/>
  <c r="M230"/>
  <c r="M229"/>
  <c r="M228"/>
  <c r="M227"/>
  <c r="M226"/>
  <c r="M225"/>
  <c r="M224"/>
  <c r="M223"/>
  <c r="M222"/>
  <c r="M221"/>
  <c r="M220"/>
  <c r="M219"/>
  <c r="M218"/>
  <c r="M217"/>
  <c r="M216"/>
  <c r="M215"/>
  <c r="M214"/>
  <c r="M213"/>
  <c r="M212"/>
  <c r="M211"/>
  <c r="M210"/>
  <c r="M209"/>
  <c r="M208"/>
  <c r="M207"/>
  <c r="M206"/>
  <c r="M205"/>
  <c r="M204"/>
  <c r="M203"/>
  <c r="M202"/>
  <c r="M201"/>
  <c r="M200"/>
  <c r="M199"/>
  <c r="M198"/>
  <c r="M197"/>
  <c r="M196"/>
  <c r="M195"/>
  <c r="M194"/>
  <c r="M193"/>
  <c r="M192"/>
  <c r="M191"/>
  <c r="M190"/>
  <c r="M189"/>
  <c r="M188"/>
  <c r="M187"/>
  <c r="M186"/>
  <c r="M185"/>
  <c r="M184"/>
  <c r="M183"/>
  <c r="M182"/>
  <c r="M181"/>
  <c r="M180"/>
  <c r="M179"/>
  <c r="M178"/>
  <c r="M177"/>
  <c r="M176"/>
  <c r="M175"/>
  <c r="M174"/>
  <c r="M173"/>
  <c r="M172"/>
  <c r="M171"/>
  <c r="M170"/>
  <c r="M169"/>
  <c r="M168"/>
  <c r="M167"/>
  <c r="M166"/>
  <c r="M165"/>
  <c r="M164"/>
  <c r="M163"/>
  <c r="M162"/>
  <c r="M161"/>
  <c r="M160"/>
  <c r="M159"/>
  <c r="M158"/>
  <c r="M157"/>
  <c r="M156"/>
  <c r="M155"/>
  <c r="M154"/>
  <c r="M153"/>
  <c r="M152"/>
  <c r="M151"/>
  <c r="M150"/>
  <c r="M149"/>
  <c r="M148"/>
  <c r="M147"/>
  <c r="M146"/>
  <c r="M145"/>
  <c r="M144"/>
  <c r="M143"/>
  <c r="M142"/>
  <c r="M141"/>
  <c r="M140"/>
  <c r="M139"/>
  <c r="M138"/>
  <c r="M137"/>
  <c r="M136"/>
  <c r="M135"/>
  <c r="M134"/>
  <c r="M133"/>
  <c r="M132"/>
  <c r="M131"/>
  <c r="M130"/>
  <c r="M129"/>
  <c r="M128"/>
  <c r="M127"/>
  <c r="M126"/>
  <c r="M125"/>
  <c r="M124"/>
  <c r="M123"/>
  <c r="M122"/>
  <c r="M121"/>
  <c r="M120"/>
  <c r="M119"/>
  <c r="M118"/>
  <c r="M117"/>
  <c r="M116"/>
  <c r="M115"/>
  <c r="M114"/>
  <c r="M113"/>
  <c r="M112"/>
  <c r="M111"/>
  <c r="M110"/>
  <c r="M109"/>
  <c r="M108"/>
  <c r="M107"/>
  <c r="M106"/>
  <c r="M105"/>
  <c r="M104"/>
  <c r="M103"/>
  <c r="M102"/>
  <c r="M101"/>
  <c r="M100"/>
  <c r="M99"/>
  <c r="M98"/>
  <c r="M97"/>
  <c r="M96"/>
  <c r="M95"/>
  <c r="M94"/>
  <c r="M93"/>
  <c r="M92"/>
  <c r="M91"/>
  <c r="M90"/>
  <c r="M89"/>
  <c r="M88"/>
  <c r="M87"/>
  <c r="M86"/>
  <c r="M85"/>
  <c r="M84"/>
  <c r="M83"/>
  <c r="M82"/>
  <c r="M81"/>
  <c r="M80"/>
  <c r="M79"/>
  <c r="M78"/>
  <c r="M77"/>
  <c r="M76"/>
  <c r="M75"/>
  <c r="M74"/>
  <c r="M73"/>
  <c r="M72"/>
  <c r="M71"/>
  <c r="M70"/>
  <c r="M69"/>
  <c r="M68"/>
  <c r="M67"/>
  <c r="M66"/>
  <c r="M65"/>
  <c r="M64"/>
  <c r="M63"/>
  <c r="M62"/>
  <c r="M61"/>
  <c r="M60"/>
  <c r="M59"/>
  <c r="M58"/>
  <c r="M57"/>
  <c r="M56"/>
  <c r="M55"/>
  <c r="M54"/>
  <c r="M53"/>
  <c r="M52"/>
  <c r="M51"/>
  <c r="M50"/>
  <c r="M49"/>
  <c r="M48"/>
  <c r="M47"/>
  <c r="M46"/>
  <c r="M45"/>
  <c r="M44"/>
  <c r="M43"/>
  <c r="M42"/>
  <c r="M41"/>
  <c r="M40"/>
  <c r="M39"/>
  <c r="M38"/>
  <c r="M37"/>
  <c r="M36"/>
  <c r="M35"/>
  <c r="M34"/>
  <c r="M33"/>
  <c r="M32"/>
  <c r="M31"/>
  <c r="M30"/>
  <c r="M29"/>
  <c r="M28"/>
  <c r="M27"/>
  <c r="M26"/>
  <c r="M25"/>
  <c r="M24"/>
  <c r="M23"/>
  <c r="Q23" s="1"/>
  <c r="M22"/>
  <c r="Q22" s="1"/>
  <c r="M21"/>
  <c r="Q21" l="1"/>
  <c r="I8" i="12"/>
  <c r="K70" i="4"/>
  <c r="P70" s="1"/>
  <c r="K76"/>
  <c r="P76" s="1"/>
  <c r="K63"/>
  <c r="P63" s="1"/>
  <c r="K62"/>
  <c r="P62" s="1"/>
  <c r="M8" i="16"/>
  <c r="K65" i="4"/>
  <c r="P65" s="1"/>
  <c r="M15" i="16"/>
  <c r="K78" i="4"/>
  <c r="P78" s="1"/>
  <c r="K68"/>
  <c r="P68" s="1"/>
  <c r="M9" i="16"/>
  <c r="J51" i="7" s="1"/>
  <c r="K77" i="4"/>
  <c r="P77" s="1"/>
  <c r="F14" i="16"/>
  <c r="K61" i="4"/>
  <c r="P61" s="1"/>
  <c r="F12" i="16"/>
  <c r="N938"/>
  <c r="N936"/>
  <c r="N934"/>
  <c r="N932"/>
  <c r="N930"/>
  <c r="N928"/>
  <c r="N926"/>
  <c r="N924"/>
  <c r="N922"/>
  <c r="N920"/>
  <c r="N918"/>
  <c r="N916"/>
  <c r="N914"/>
  <c r="N912"/>
  <c r="N910"/>
  <c r="N908"/>
  <c r="N906"/>
  <c r="N904"/>
  <c r="N902"/>
  <c r="N900"/>
  <c r="N898"/>
  <c r="N896"/>
  <c r="N894"/>
  <c r="N892"/>
  <c r="N890"/>
  <c r="N888"/>
  <c r="N886"/>
  <c r="N884"/>
  <c r="N882"/>
  <c r="N880"/>
  <c r="N878"/>
  <c r="N876"/>
  <c r="N874"/>
  <c r="N872"/>
  <c r="N870"/>
  <c r="N868"/>
  <c r="N866"/>
  <c r="N864"/>
  <c r="N862"/>
  <c r="N860"/>
  <c r="N858"/>
  <c r="N856"/>
  <c r="N854"/>
  <c r="N852"/>
  <c r="N850"/>
  <c r="N848"/>
  <c r="N846"/>
  <c r="N844"/>
  <c r="N842"/>
  <c r="N840"/>
  <c r="N838"/>
  <c r="N836"/>
  <c r="N834"/>
  <c r="N832"/>
  <c r="N830"/>
  <c r="N809"/>
  <c r="N637"/>
  <c r="N621"/>
  <c r="N606"/>
  <c r="H58" i="7"/>
  <c r="H51"/>
  <c r="H49"/>
  <c r="H60"/>
  <c r="J54"/>
  <c r="I54"/>
  <c r="H54"/>
  <c r="J50"/>
  <c r="I50"/>
  <c r="H50"/>
  <c r="B2" i="16"/>
  <c r="B55" i="4" s="1"/>
  <c r="I49" i="7" l="1"/>
  <c r="I51"/>
  <c r="C17" i="16"/>
  <c r="C1021" s="1"/>
  <c r="J17"/>
  <c r="E17"/>
  <c r="E1021" s="1"/>
  <c r="N503"/>
  <c r="N505"/>
  <c r="N511"/>
  <c r="N513"/>
  <c r="N519"/>
  <c r="N521"/>
  <c r="N529"/>
  <c r="N534"/>
  <c r="N538"/>
  <c r="N542"/>
  <c r="N554"/>
  <c r="N558"/>
  <c r="N566"/>
  <c r="N570"/>
  <c r="N574"/>
  <c r="N21"/>
  <c r="P21" s="1"/>
  <c r="N23"/>
  <c r="P23" s="1"/>
  <c r="N25"/>
  <c r="N27"/>
  <c r="N29"/>
  <c r="N31"/>
  <c r="N33"/>
  <c r="N35"/>
  <c r="N37"/>
  <c r="N39"/>
  <c r="N41"/>
  <c r="N43"/>
  <c r="N45"/>
  <c r="N47"/>
  <c r="N49"/>
  <c r="N650"/>
  <c r="N654"/>
  <c r="N662"/>
  <c r="N666"/>
  <c r="N670"/>
  <c r="N682"/>
  <c r="N686"/>
  <c r="N694"/>
  <c r="N698"/>
  <c r="N702"/>
  <c r="N766"/>
  <c r="N774"/>
  <c r="N798"/>
  <c r="N806"/>
  <c r="N22"/>
  <c r="P22" s="1"/>
  <c r="N24"/>
  <c r="N26"/>
  <c r="N28"/>
  <c r="N30"/>
  <c r="N32"/>
  <c r="N34"/>
  <c r="N36"/>
  <c r="N38"/>
  <c r="N40"/>
  <c r="N42"/>
  <c r="N44"/>
  <c r="N46"/>
  <c r="N48"/>
  <c r="N50"/>
  <c r="N52"/>
  <c r="N54"/>
  <c r="N56"/>
  <c r="N58"/>
  <c r="N60"/>
  <c r="N62"/>
  <c r="N64"/>
  <c r="N66"/>
  <c r="N68"/>
  <c r="N92"/>
  <c r="N94"/>
  <c r="N98"/>
  <c r="N100"/>
  <c r="N102"/>
  <c r="N108"/>
  <c r="N110"/>
  <c r="N114"/>
  <c r="N116"/>
  <c r="N118"/>
  <c r="N124"/>
  <c r="N126"/>
  <c r="N130"/>
  <c r="N132"/>
  <c r="N134"/>
  <c r="N140"/>
  <c r="N142"/>
  <c r="N705"/>
  <c r="N707"/>
  <c r="N711"/>
  <c r="N713"/>
  <c r="N715"/>
  <c r="N721"/>
  <c r="N731"/>
  <c r="N733"/>
  <c r="N735"/>
  <c r="N743"/>
  <c r="N589"/>
  <c r="N605"/>
  <c r="N518"/>
  <c r="N557"/>
  <c r="N573"/>
  <c r="N618"/>
  <c r="N622"/>
  <c r="N630"/>
  <c r="N634"/>
  <c r="N685"/>
  <c r="N701"/>
  <c r="N718"/>
  <c r="N734"/>
  <c r="N742"/>
  <c r="N829"/>
  <c r="N831"/>
  <c r="N833"/>
  <c r="N835"/>
  <c r="N837"/>
  <c r="N839"/>
  <c r="N841"/>
  <c r="N843"/>
  <c r="N845"/>
  <c r="N847"/>
  <c r="N849"/>
  <c r="N851"/>
  <c r="N853"/>
  <c r="N855"/>
  <c r="N857"/>
  <c r="N859"/>
  <c r="N861"/>
  <c r="N863"/>
  <c r="N865"/>
  <c r="N867"/>
  <c r="N869"/>
  <c r="N871"/>
  <c r="N873"/>
  <c r="N875"/>
  <c r="N877"/>
  <c r="N879"/>
  <c r="N881"/>
  <c r="N883"/>
  <c r="N885"/>
  <c r="N887"/>
  <c r="N889"/>
  <c r="N891"/>
  <c r="N893"/>
  <c r="N895"/>
  <c r="N897"/>
  <c r="N899"/>
  <c r="N901"/>
  <c r="N903"/>
  <c r="N905"/>
  <c r="N907"/>
  <c r="N909"/>
  <c r="N911"/>
  <c r="N913"/>
  <c r="N915"/>
  <c r="N917"/>
  <c r="N919"/>
  <c r="N921"/>
  <c r="N923"/>
  <c r="N925"/>
  <c r="N927"/>
  <c r="N929"/>
  <c r="N931"/>
  <c r="N933"/>
  <c r="N935"/>
  <c r="N937"/>
  <c r="N939"/>
  <c r="N941"/>
  <c r="N943"/>
  <c r="N945"/>
  <c r="N947"/>
  <c r="N949"/>
  <c r="N951"/>
  <c r="N953"/>
  <c r="N955"/>
  <c r="N957"/>
  <c r="N959"/>
  <c r="N961"/>
  <c r="N963"/>
  <c r="N965"/>
  <c r="N967"/>
  <c r="N969"/>
  <c r="N971"/>
  <c r="N973"/>
  <c r="N975"/>
  <c r="N977"/>
  <c r="N979"/>
  <c r="N981"/>
  <c r="N983"/>
  <c r="N985"/>
  <c r="N51"/>
  <c r="N53"/>
  <c r="N55"/>
  <c r="N57"/>
  <c r="N59"/>
  <c r="N61"/>
  <c r="N63"/>
  <c r="N65"/>
  <c r="N67"/>
  <c r="N69"/>
  <c r="N71"/>
  <c r="N73"/>
  <c r="N75"/>
  <c r="N77"/>
  <c r="N79"/>
  <c r="N81"/>
  <c r="N83"/>
  <c r="N85"/>
  <c r="N87"/>
  <c r="N89"/>
  <c r="N91"/>
  <c r="N99"/>
  <c r="N107"/>
  <c r="N115"/>
  <c r="N119"/>
  <c r="N123"/>
  <c r="N131"/>
  <c r="N139"/>
  <c r="N141"/>
  <c r="N143"/>
  <c r="N145"/>
  <c r="N147"/>
  <c r="N149"/>
  <c r="N502"/>
  <c r="N541"/>
  <c r="N586"/>
  <c r="N590"/>
  <c r="N598"/>
  <c r="N602"/>
  <c r="N653"/>
  <c r="N669"/>
  <c r="N710"/>
  <c r="N714"/>
  <c r="N765"/>
  <c r="N767"/>
  <c r="N775"/>
  <c r="N777"/>
  <c r="N793"/>
  <c r="N797"/>
  <c r="N799"/>
  <c r="N801"/>
  <c r="N807"/>
  <c r="N638"/>
  <c r="K17"/>
  <c r="J8" i="12" s="1"/>
  <c r="N129" i="16"/>
  <c r="N137"/>
  <c r="N156"/>
  <c r="N164"/>
  <c r="N172"/>
  <c r="N180"/>
  <c r="N188"/>
  <c r="N196"/>
  <c r="N204"/>
  <c r="N212"/>
  <c r="N244"/>
  <c r="N252"/>
  <c r="N321"/>
  <c r="N337"/>
  <c r="N353"/>
  <c r="N369"/>
  <c r="N509"/>
  <c r="N510"/>
  <c r="N514"/>
  <c r="N516"/>
  <c r="N525"/>
  <c r="N526"/>
  <c r="N530"/>
  <c r="N549"/>
  <c r="N550"/>
  <c r="N562"/>
  <c r="N581"/>
  <c r="N582"/>
  <c r="N594"/>
  <c r="N613"/>
  <c r="N614"/>
  <c r="N626"/>
  <c r="N645"/>
  <c r="N646"/>
  <c r="N658"/>
  <c r="N677"/>
  <c r="N678"/>
  <c r="N690"/>
  <c r="N723"/>
  <c r="N727"/>
  <c r="N729"/>
  <c r="N750"/>
  <c r="N758"/>
  <c r="N759"/>
  <c r="N781"/>
  <c r="N783"/>
  <c r="N785"/>
  <c r="N791"/>
  <c r="N814"/>
  <c r="N822"/>
  <c r="N825"/>
  <c r="D17"/>
  <c r="D1021" s="1"/>
  <c r="N152"/>
  <c r="N160"/>
  <c r="N168"/>
  <c r="N176"/>
  <c r="N184"/>
  <c r="N192"/>
  <c r="N200"/>
  <c r="N216"/>
  <c r="N248"/>
  <c r="N313"/>
  <c r="N329"/>
  <c r="N345"/>
  <c r="N361"/>
  <c r="N377"/>
  <c r="N501"/>
  <c r="N506"/>
  <c r="N508"/>
  <c r="N517"/>
  <c r="N522"/>
  <c r="N533"/>
  <c r="N546"/>
  <c r="N565"/>
  <c r="N578"/>
  <c r="N597"/>
  <c r="N610"/>
  <c r="N629"/>
  <c r="N642"/>
  <c r="N661"/>
  <c r="N674"/>
  <c r="N693"/>
  <c r="N717"/>
  <c r="N726"/>
  <c r="N730"/>
  <c r="N749"/>
  <c r="N751"/>
  <c r="N782"/>
  <c r="N790"/>
  <c r="N813"/>
  <c r="N815"/>
  <c r="N817"/>
  <c r="N823"/>
  <c r="N95"/>
  <c r="N104"/>
  <c r="N111"/>
  <c r="N120"/>
  <c r="N125"/>
  <c r="N127"/>
  <c r="N136"/>
  <c r="N151"/>
  <c r="N155"/>
  <c r="N159"/>
  <c r="N163"/>
  <c r="N167"/>
  <c r="N171"/>
  <c r="N175"/>
  <c r="N179"/>
  <c r="N183"/>
  <c r="N187"/>
  <c r="N191"/>
  <c r="N195"/>
  <c r="N199"/>
  <c r="N203"/>
  <c r="N207"/>
  <c r="N211"/>
  <c r="N215"/>
  <c r="N219"/>
  <c r="N223"/>
  <c r="N227"/>
  <c r="N231"/>
  <c r="N235"/>
  <c r="N239"/>
  <c r="N243"/>
  <c r="N247"/>
  <c r="N251"/>
  <c r="N255"/>
  <c r="N259"/>
  <c r="N263"/>
  <c r="N267"/>
  <c r="N271"/>
  <c r="N275"/>
  <c r="N279"/>
  <c r="N283"/>
  <c r="N287"/>
  <c r="N291"/>
  <c r="N295"/>
  <c r="N299"/>
  <c r="N303"/>
  <c r="N307"/>
  <c r="N315"/>
  <c r="N323"/>
  <c r="N331"/>
  <c r="N339"/>
  <c r="N347"/>
  <c r="N355"/>
  <c r="N363"/>
  <c r="N371"/>
  <c r="N379"/>
  <c r="N387"/>
  <c r="N395"/>
  <c r="N403"/>
  <c r="N411"/>
  <c r="N419"/>
  <c r="N427"/>
  <c r="N435"/>
  <c r="N443"/>
  <c r="N451"/>
  <c r="N459"/>
  <c r="N467"/>
  <c r="N475"/>
  <c r="N483"/>
  <c r="N498"/>
  <c r="N940"/>
  <c r="N942"/>
  <c r="N944"/>
  <c r="N946"/>
  <c r="N948"/>
  <c r="N950"/>
  <c r="N952"/>
  <c r="N954"/>
  <c r="N986"/>
  <c r="N990"/>
  <c r="N994"/>
  <c r="N998"/>
  <c r="N1002"/>
  <c r="N1006"/>
  <c r="N1010"/>
  <c r="N1014"/>
  <c r="N1018"/>
  <c r="N208"/>
  <c r="N220"/>
  <c r="N224"/>
  <c r="N228"/>
  <c r="N232"/>
  <c r="N236"/>
  <c r="N240"/>
  <c r="N256"/>
  <c r="N260"/>
  <c r="N264"/>
  <c r="N268"/>
  <c r="N272"/>
  <c r="N276"/>
  <c r="N280"/>
  <c r="N284"/>
  <c r="N288"/>
  <c r="N292"/>
  <c r="N296"/>
  <c r="N300"/>
  <c r="N304"/>
  <c r="N385"/>
  <c r="N393"/>
  <c r="N401"/>
  <c r="N409"/>
  <c r="N417"/>
  <c r="N425"/>
  <c r="N433"/>
  <c r="N441"/>
  <c r="N449"/>
  <c r="N457"/>
  <c r="N465"/>
  <c r="N473"/>
  <c r="N481"/>
  <c r="N487"/>
  <c r="N491"/>
  <c r="N495"/>
  <c r="N499"/>
  <c r="N524"/>
  <c r="N527"/>
  <c r="N532"/>
  <c r="N535"/>
  <c r="N540"/>
  <c r="N543"/>
  <c r="N548"/>
  <c r="N551"/>
  <c r="N556"/>
  <c r="N559"/>
  <c r="N564"/>
  <c r="N567"/>
  <c r="N572"/>
  <c r="N575"/>
  <c r="N580"/>
  <c r="N583"/>
  <c r="N588"/>
  <c r="N591"/>
  <c r="N596"/>
  <c r="N599"/>
  <c r="N604"/>
  <c r="N607"/>
  <c r="N612"/>
  <c r="N615"/>
  <c r="N620"/>
  <c r="N623"/>
  <c r="N628"/>
  <c r="N631"/>
  <c r="N636"/>
  <c r="N639"/>
  <c r="N644"/>
  <c r="N647"/>
  <c r="N652"/>
  <c r="N655"/>
  <c r="N660"/>
  <c r="N663"/>
  <c r="N668"/>
  <c r="N671"/>
  <c r="N676"/>
  <c r="N679"/>
  <c r="N684"/>
  <c r="N687"/>
  <c r="N692"/>
  <c r="N695"/>
  <c r="N737"/>
  <c r="N739"/>
  <c r="N753"/>
  <c r="N755"/>
  <c r="N769"/>
  <c r="N771"/>
  <c r="N778"/>
  <c r="N787"/>
  <c r="N794"/>
  <c r="N803"/>
  <c r="N810"/>
  <c r="N819"/>
  <c r="N826"/>
  <c r="N987"/>
  <c r="N991"/>
  <c r="N995"/>
  <c r="N999"/>
  <c r="N1003"/>
  <c r="N1007"/>
  <c r="N1011"/>
  <c r="N1015"/>
  <c r="N1019"/>
  <c r="N96"/>
  <c r="N103"/>
  <c r="N106"/>
  <c r="N112"/>
  <c r="N122"/>
  <c r="N128"/>
  <c r="N133"/>
  <c r="N135"/>
  <c r="N138"/>
  <c r="N153"/>
  <c r="N157"/>
  <c r="N161"/>
  <c r="N165"/>
  <c r="N169"/>
  <c r="N173"/>
  <c r="N177"/>
  <c r="N181"/>
  <c r="N185"/>
  <c r="N189"/>
  <c r="N193"/>
  <c r="N197"/>
  <c r="N201"/>
  <c r="N205"/>
  <c r="N209"/>
  <c r="N213"/>
  <c r="N217"/>
  <c r="N221"/>
  <c r="N225"/>
  <c r="N229"/>
  <c r="N233"/>
  <c r="N237"/>
  <c r="N241"/>
  <c r="N245"/>
  <c r="N249"/>
  <c r="N253"/>
  <c r="N257"/>
  <c r="N261"/>
  <c r="N265"/>
  <c r="N269"/>
  <c r="N273"/>
  <c r="N277"/>
  <c r="N281"/>
  <c r="N285"/>
  <c r="N289"/>
  <c r="N293"/>
  <c r="N297"/>
  <c r="N301"/>
  <c r="N305"/>
  <c r="N311"/>
  <c r="N319"/>
  <c r="N327"/>
  <c r="N335"/>
  <c r="N343"/>
  <c r="N351"/>
  <c r="N359"/>
  <c r="N367"/>
  <c r="N375"/>
  <c r="N383"/>
  <c r="N391"/>
  <c r="N399"/>
  <c r="N407"/>
  <c r="N415"/>
  <c r="N423"/>
  <c r="N431"/>
  <c r="N439"/>
  <c r="N447"/>
  <c r="N455"/>
  <c r="N463"/>
  <c r="N471"/>
  <c r="N479"/>
  <c r="N488"/>
  <c r="N492"/>
  <c r="N496"/>
  <c r="N500"/>
  <c r="N988"/>
  <c r="N992"/>
  <c r="N996"/>
  <c r="N1000"/>
  <c r="N1004"/>
  <c r="N1008"/>
  <c r="N1012"/>
  <c r="N1016"/>
  <c r="N1020"/>
  <c r="N144"/>
  <c r="N146"/>
  <c r="N148"/>
  <c r="N150"/>
  <c r="N154"/>
  <c r="N158"/>
  <c r="N162"/>
  <c r="N166"/>
  <c r="N170"/>
  <c r="N174"/>
  <c r="N178"/>
  <c r="N182"/>
  <c r="N186"/>
  <c r="N190"/>
  <c r="N194"/>
  <c r="N198"/>
  <c r="N202"/>
  <c r="N206"/>
  <c r="N210"/>
  <c r="N214"/>
  <c r="N218"/>
  <c r="N222"/>
  <c r="N226"/>
  <c r="N230"/>
  <c r="N234"/>
  <c r="N238"/>
  <c r="N242"/>
  <c r="N246"/>
  <c r="N250"/>
  <c r="N254"/>
  <c r="N258"/>
  <c r="N262"/>
  <c r="N266"/>
  <c r="N270"/>
  <c r="N274"/>
  <c r="N278"/>
  <c r="N282"/>
  <c r="N286"/>
  <c r="N290"/>
  <c r="N294"/>
  <c r="N298"/>
  <c r="N302"/>
  <c r="N306"/>
  <c r="N309"/>
  <c r="N317"/>
  <c r="N325"/>
  <c r="N333"/>
  <c r="N341"/>
  <c r="N349"/>
  <c r="N357"/>
  <c r="N365"/>
  <c r="N373"/>
  <c r="N381"/>
  <c r="N389"/>
  <c r="N397"/>
  <c r="N405"/>
  <c r="N413"/>
  <c r="N421"/>
  <c r="N429"/>
  <c r="N437"/>
  <c r="N445"/>
  <c r="N453"/>
  <c r="N461"/>
  <c r="N469"/>
  <c r="N485"/>
  <c r="N489"/>
  <c r="N497"/>
  <c r="N504"/>
  <c r="N507"/>
  <c r="N512"/>
  <c r="N515"/>
  <c r="N520"/>
  <c r="N523"/>
  <c r="N528"/>
  <c r="N531"/>
  <c r="N536"/>
  <c r="N537"/>
  <c r="N539"/>
  <c r="N544"/>
  <c r="N545"/>
  <c r="N547"/>
  <c r="N552"/>
  <c r="N553"/>
  <c r="N555"/>
  <c r="N560"/>
  <c r="N561"/>
  <c r="N563"/>
  <c r="N568"/>
  <c r="N569"/>
  <c r="N571"/>
  <c r="N576"/>
  <c r="N577"/>
  <c r="N579"/>
  <c r="N584"/>
  <c r="N585"/>
  <c r="N587"/>
  <c r="N592"/>
  <c r="N593"/>
  <c r="N595"/>
  <c r="N600"/>
  <c r="N601"/>
  <c r="N603"/>
  <c r="N608"/>
  <c r="N609"/>
  <c r="N611"/>
  <c r="N616"/>
  <c r="N617"/>
  <c r="N619"/>
  <c r="N624"/>
  <c r="N625"/>
  <c r="N627"/>
  <c r="N632"/>
  <c r="N633"/>
  <c r="N635"/>
  <c r="N640"/>
  <c r="N641"/>
  <c r="N643"/>
  <c r="N648"/>
  <c r="N649"/>
  <c r="N651"/>
  <c r="N656"/>
  <c r="N657"/>
  <c r="N659"/>
  <c r="N664"/>
  <c r="N665"/>
  <c r="N667"/>
  <c r="N672"/>
  <c r="N673"/>
  <c r="N675"/>
  <c r="N680"/>
  <c r="N681"/>
  <c r="N683"/>
  <c r="N688"/>
  <c r="N689"/>
  <c r="N691"/>
  <c r="N696"/>
  <c r="N697"/>
  <c r="N699"/>
  <c r="N703"/>
  <c r="N706"/>
  <c r="N709"/>
  <c r="N719"/>
  <c r="N722"/>
  <c r="N725"/>
  <c r="N741"/>
  <c r="N745"/>
  <c r="N747"/>
  <c r="N757"/>
  <c r="N761"/>
  <c r="N763"/>
  <c r="N773"/>
  <c r="N779"/>
  <c r="N786"/>
  <c r="N789"/>
  <c r="N795"/>
  <c r="N802"/>
  <c r="N805"/>
  <c r="N811"/>
  <c r="N818"/>
  <c r="N821"/>
  <c r="N827"/>
  <c r="N989"/>
  <c r="N993"/>
  <c r="N997"/>
  <c r="N1001"/>
  <c r="N1005"/>
  <c r="N1009"/>
  <c r="N1013"/>
  <c r="N1017"/>
  <c r="F17"/>
  <c r="N70"/>
  <c r="N72"/>
  <c r="N74"/>
  <c r="N76"/>
  <c r="N78"/>
  <c r="N80"/>
  <c r="N82"/>
  <c r="N84"/>
  <c r="N86"/>
  <c r="N88"/>
  <c r="N90"/>
  <c r="N93"/>
  <c r="N97"/>
  <c r="N101"/>
  <c r="N105"/>
  <c r="N109"/>
  <c r="N113"/>
  <c r="N117"/>
  <c r="N121"/>
  <c r="N310"/>
  <c r="N314"/>
  <c r="N318"/>
  <c r="N322"/>
  <c r="N326"/>
  <c r="N330"/>
  <c r="N334"/>
  <c r="N338"/>
  <c r="N342"/>
  <c r="N346"/>
  <c r="N350"/>
  <c r="N354"/>
  <c r="N358"/>
  <c r="N362"/>
  <c r="N366"/>
  <c r="N370"/>
  <c r="N374"/>
  <c r="N378"/>
  <c r="N382"/>
  <c r="N386"/>
  <c r="N390"/>
  <c r="N394"/>
  <c r="N398"/>
  <c r="N402"/>
  <c r="N406"/>
  <c r="N410"/>
  <c r="N414"/>
  <c r="N418"/>
  <c r="N422"/>
  <c r="N426"/>
  <c r="N430"/>
  <c r="N434"/>
  <c r="N438"/>
  <c r="N442"/>
  <c r="N446"/>
  <c r="N450"/>
  <c r="N454"/>
  <c r="N458"/>
  <c r="N462"/>
  <c r="N466"/>
  <c r="N470"/>
  <c r="N474"/>
  <c r="N478"/>
  <c r="N482"/>
  <c r="N486"/>
  <c r="N490"/>
  <c r="N494"/>
  <c r="N308"/>
  <c r="N312"/>
  <c r="N316"/>
  <c r="N320"/>
  <c r="N324"/>
  <c r="N328"/>
  <c r="N332"/>
  <c r="N336"/>
  <c r="N340"/>
  <c r="N344"/>
  <c r="N348"/>
  <c r="N352"/>
  <c r="N356"/>
  <c r="N360"/>
  <c r="N364"/>
  <c r="N368"/>
  <c r="N372"/>
  <c r="N376"/>
  <c r="N380"/>
  <c r="N384"/>
  <c r="N388"/>
  <c r="N392"/>
  <c r="N396"/>
  <c r="N400"/>
  <c r="N404"/>
  <c r="N408"/>
  <c r="N412"/>
  <c r="N416"/>
  <c r="N420"/>
  <c r="N424"/>
  <c r="N428"/>
  <c r="N432"/>
  <c r="N436"/>
  <c r="N440"/>
  <c r="N444"/>
  <c r="N448"/>
  <c r="N452"/>
  <c r="N456"/>
  <c r="N460"/>
  <c r="N464"/>
  <c r="N468"/>
  <c r="N472"/>
  <c r="N476"/>
  <c r="N480"/>
  <c r="N484"/>
  <c r="N477"/>
  <c r="N493"/>
  <c r="N780"/>
  <c r="N796"/>
  <c r="N812"/>
  <c r="N700"/>
  <c r="N704"/>
  <c r="N708"/>
  <c r="N712"/>
  <c r="N716"/>
  <c r="N720"/>
  <c r="N724"/>
  <c r="N728"/>
  <c r="N732"/>
  <c r="N740"/>
  <c r="N748"/>
  <c r="N756"/>
  <c r="N764"/>
  <c r="N776"/>
  <c r="N792"/>
  <c r="N808"/>
  <c r="N824"/>
  <c r="N772"/>
  <c r="N788"/>
  <c r="N804"/>
  <c r="N820"/>
  <c r="N736"/>
  <c r="N744"/>
  <c r="N752"/>
  <c r="N760"/>
  <c r="N768"/>
  <c r="N784"/>
  <c r="N800"/>
  <c r="N816"/>
  <c r="N738"/>
  <c r="N746"/>
  <c r="N754"/>
  <c r="N762"/>
  <c r="N770"/>
  <c r="N956"/>
  <c r="N958"/>
  <c r="N960"/>
  <c r="N962"/>
  <c r="N964"/>
  <c r="N966"/>
  <c r="N968"/>
  <c r="N970"/>
  <c r="N972"/>
  <c r="N974"/>
  <c r="N976"/>
  <c r="N978"/>
  <c r="N980"/>
  <c r="N982"/>
  <c r="N984"/>
  <c r="N828"/>
  <c r="N8" l="1"/>
  <c r="J1021"/>
  <c r="N15"/>
  <c r="G14"/>
  <c r="G12"/>
  <c r="N9"/>
  <c r="K1021"/>
  <c r="H48" i="7"/>
  <c r="L17" i="16"/>
  <c r="F1021"/>
  <c r="I47" i="4"/>
  <c r="I35"/>
  <c r="L12" i="14"/>
  <c r="E56" i="17"/>
  <c r="H54"/>
  <c r="G54"/>
  <c r="I54"/>
  <c r="E54"/>
  <c r="G52"/>
  <c r="E52"/>
  <c r="B2" i="14"/>
  <c r="B28" i="4" s="1"/>
  <c r="J522" i="13"/>
  <c r="M1050"/>
  <c r="L1050"/>
  <c r="K1050"/>
  <c r="J1050"/>
  <c r="I1050"/>
  <c r="H1050"/>
  <c r="G1050"/>
  <c r="F1050"/>
  <c r="E1050"/>
  <c r="D1050"/>
  <c r="C1050"/>
  <c r="B1050"/>
  <c r="M1049"/>
  <c r="L1049"/>
  <c r="K1049"/>
  <c r="J1049"/>
  <c r="I1049"/>
  <c r="H1049"/>
  <c r="G1049"/>
  <c r="F1049"/>
  <c r="E1049"/>
  <c r="D1049"/>
  <c r="C1049"/>
  <c r="B1049"/>
  <c r="M1048"/>
  <c r="L1048"/>
  <c r="K1048"/>
  <c r="J1048"/>
  <c r="I1048"/>
  <c r="H1048"/>
  <c r="G1048"/>
  <c r="F1048"/>
  <c r="E1048"/>
  <c r="D1048"/>
  <c r="C1048"/>
  <c r="B1048"/>
  <c r="M1047"/>
  <c r="L1047"/>
  <c r="K1047"/>
  <c r="J1047"/>
  <c r="I1047"/>
  <c r="H1047"/>
  <c r="G1047"/>
  <c r="F1047"/>
  <c r="E1047"/>
  <c r="D1047"/>
  <c r="C1047"/>
  <c r="B1047"/>
  <c r="M1046"/>
  <c r="L1046"/>
  <c r="K1046"/>
  <c r="J1046"/>
  <c r="I1046"/>
  <c r="H1046"/>
  <c r="G1046"/>
  <c r="F1046"/>
  <c r="E1046"/>
  <c r="D1046"/>
  <c r="C1046"/>
  <c r="B1046"/>
  <c r="M1045"/>
  <c r="L1045"/>
  <c r="K1045"/>
  <c r="J1045"/>
  <c r="I1045"/>
  <c r="H1045"/>
  <c r="G1045"/>
  <c r="F1045"/>
  <c r="E1045"/>
  <c r="D1045"/>
  <c r="C1045"/>
  <c r="B1045"/>
  <c r="M1044"/>
  <c r="L1044"/>
  <c r="K1044"/>
  <c r="J1044"/>
  <c r="I1044"/>
  <c r="H1044"/>
  <c r="G1044"/>
  <c r="F1044"/>
  <c r="E1044"/>
  <c r="D1044"/>
  <c r="C1044"/>
  <c r="B1044"/>
  <c r="M1043"/>
  <c r="L1043"/>
  <c r="K1043"/>
  <c r="J1043"/>
  <c r="I1043"/>
  <c r="H1043"/>
  <c r="G1043"/>
  <c r="F1043"/>
  <c r="E1043"/>
  <c r="D1043"/>
  <c r="C1043"/>
  <c r="B1043"/>
  <c r="M1042"/>
  <c r="L1042"/>
  <c r="K1042"/>
  <c r="J1042"/>
  <c r="I1042"/>
  <c r="H1042"/>
  <c r="G1042"/>
  <c r="F1042"/>
  <c r="E1042"/>
  <c r="D1042"/>
  <c r="C1042"/>
  <c r="B1042"/>
  <c r="M1041"/>
  <c r="L1041"/>
  <c r="K1041"/>
  <c r="J1041"/>
  <c r="I1041"/>
  <c r="H1041"/>
  <c r="G1041"/>
  <c r="F1041"/>
  <c r="E1041"/>
  <c r="D1041"/>
  <c r="C1041"/>
  <c r="B1041"/>
  <c r="M1040"/>
  <c r="L1040"/>
  <c r="K1040"/>
  <c r="J1040"/>
  <c r="I1040"/>
  <c r="H1040"/>
  <c r="G1040"/>
  <c r="F1040"/>
  <c r="E1040"/>
  <c r="D1040"/>
  <c r="C1040"/>
  <c r="B1040"/>
  <c r="M1039"/>
  <c r="L1039"/>
  <c r="K1039"/>
  <c r="J1039"/>
  <c r="I1039"/>
  <c r="H1039"/>
  <c r="G1039"/>
  <c r="F1039"/>
  <c r="E1039"/>
  <c r="D1039"/>
  <c r="C1039"/>
  <c r="B1039"/>
  <c r="M1038"/>
  <c r="L1038"/>
  <c r="K1038"/>
  <c r="J1038"/>
  <c r="I1038"/>
  <c r="H1038"/>
  <c r="G1038"/>
  <c r="F1038"/>
  <c r="E1038"/>
  <c r="D1038"/>
  <c r="C1038"/>
  <c r="B1038"/>
  <c r="M1037"/>
  <c r="L1037"/>
  <c r="K1037"/>
  <c r="J1037"/>
  <c r="I1037"/>
  <c r="H1037"/>
  <c r="G1037"/>
  <c r="F1037"/>
  <c r="E1037"/>
  <c r="D1037"/>
  <c r="C1037"/>
  <c r="B1037"/>
  <c r="M1036"/>
  <c r="L1036"/>
  <c r="K1036"/>
  <c r="J1036"/>
  <c r="I1036"/>
  <c r="H1036"/>
  <c r="G1036"/>
  <c r="F1036"/>
  <c r="E1036"/>
  <c r="D1036"/>
  <c r="C1036"/>
  <c r="B1036"/>
  <c r="M1035"/>
  <c r="L1035"/>
  <c r="K1035"/>
  <c r="J1035"/>
  <c r="I1035"/>
  <c r="H1035"/>
  <c r="G1035"/>
  <c r="F1035"/>
  <c r="E1035"/>
  <c r="D1035"/>
  <c r="C1035"/>
  <c r="B1035"/>
  <c r="M1034"/>
  <c r="L1034"/>
  <c r="K1034"/>
  <c r="J1034"/>
  <c r="I1034"/>
  <c r="H1034"/>
  <c r="G1034"/>
  <c r="F1034"/>
  <c r="E1034"/>
  <c r="D1034"/>
  <c r="C1034"/>
  <c r="B1034"/>
  <c r="M1033"/>
  <c r="L1033"/>
  <c r="K1033"/>
  <c r="J1033"/>
  <c r="I1033"/>
  <c r="H1033"/>
  <c r="G1033"/>
  <c r="F1033"/>
  <c r="E1033"/>
  <c r="D1033"/>
  <c r="C1033"/>
  <c r="B1033"/>
  <c r="M1032"/>
  <c r="L1032"/>
  <c r="K1032"/>
  <c r="J1032"/>
  <c r="I1032"/>
  <c r="H1032"/>
  <c r="G1032"/>
  <c r="F1032"/>
  <c r="E1032"/>
  <c r="D1032"/>
  <c r="C1032"/>
  <c r="B1032"/>
  <c r="M1031"/>
  <c r="L1031"/>
  <c r="K1031"/>
  <c r="J1031"/>
  <c r="I1031"/>
  <c r="H1031"/>
  <c r="G1031"/>
  <c r="F1031"/>
  <c r="E1031"/>
  <c r="D1031"/>
  <c r="C1031"/>
  <c r="B1031"/>
  <c r="M1030"/>
  <c r="L1030"/>
  <c r="K1030"/>
  <c r="J1030"/>
  <c r="I1030"/>
  <c r="H1030"/>
  <c r="G1030"/>
  <c r="F1030"/>
  <c r="E1030"/>
  <c r="D1030"/>
  <c r="C1030"/>
  <c r="B1030"/>
  <c r="M1029"/>
  <c r="L1029"/>
  <c r="K1029"/>
  <c r="J1029"/>
  <c r="I1029"/>
  <c r="H1029"/>
  <c r="G1029"/>
  <c r="F1029"/>
  <c r="E1029"/>
  <c r="D1029"/>
  <c r="C1029"/>
  <c r="B1029"/>
  <c r="M1028"/>
  <c r="L1028"/>
  <c r="K1028"/>
  <c r="J1028"/>
  <c r="I1028"/>
  <c r="H1028"/>
  <c r="G1028"/>
  <c r="F1028"/>
  <c r="E1028"/>
  <c r="D1028"/>
  <c r="C1028"/>
  <c r="B1028"/>
  <c r="M1027"/>
  <c r="L1027"/>
  <c r="K1027"/>
  <c r="J1027"/>
  <c r="I1027"/>
  <c r="H1027"/>
  <c r="G1027"/>
  <c r="F1027"/>
  <c r="E1027"/>
  <c r="D1027"/>
  <c r="C1027"/>
  <c r="B1027"/>
  <c r="M1026"/>
  <c r="L1026"/>
  <c r="K1026"/>
  <c r="J1026"/>
  <c r="I1026"/>
  <c r="H1026"/>
  <c r="G1026"/>
  <c r="F1026"/>
  <c r="E1026"/>
  <c r="D1026"/>
  <c r="C1026"/>
  <c r="B1026"/>
  <c r="M1025"/>
  <c r="L1025"/>
  <c r="K1025"/>
  <c r="J1025"/>
  <c r="I1025"/>
  <c r="H1025"/>
  <c r="G1025"/>
  <c r="F1025"/>
  <c r="E1025"/>
  <c r="D1025"/>
  <c r="C1025"/>
  <c r="B1025"/>
  <c r="M1024"/>
  <c r="L1024"/>
  <c r="K1024"/>
  <c r="J1024"/>
  <c r="I1024"/>
  <c r="H1024"/>
  <c r="G1024"/>
  <c r="F1024"/>
  <c r="E1024"/>
  <c r="D1024"/>
  <c r="C1024"/>
  <c r="B1024"/>
  <c r="M1023"/>
  <c r="L1023"/>
  <c r="K1023"/>
  <c r="J1023"/>
  <c r="I1023"/>
  <c r="H1023"/>
  <c r="G1023"/>
  <c r="F1023"/>
  <c r="E1023"/>
  <c r="D1023"/>
  <c r="C1023"/>
  <c r="B1023"/>
  <c r="M1022"/>
  <c r="L1022"/>
  <c r="K1022"/>
  <c r="J1022"/>
  <c r="I1022"/>
  <c r="H1022"/>
  <c r="G1022"/>
  <c r="F1022"/>
  <c r="E1022"/>
  <c r="D1022"/>
  <c r="C1022"/>
  <c r="B1022"/>
  <c r="M1021"/>
  <c r="L1021"/>
  <c r="K1021"/>
  <c r="J1021"/>
  <c r="I1021"/>
  <c r="H1021"/>
  <c r="G1021"/>
  <c r="F1021"/>
  <c r="E1021"/>
  <c r="D1021"/>
  <c r="C1021"/>
  <c r="B1021"/>
  <c r="M1020"/>
  <c r="L1020"/>
  <c r="K1020"/>
  <c r="J1020"/>
  <c r="I1020"/>
  <c r="H1020"/>
  <c r="G1020"/>
  <c r="F1020"/>
  <c r="E1020"/>
  <c r="D1020"/>
  <c r="C1020"/>
  <c r="B1020"/>
  <c r="M1019"/>
  <c r="L1019"/>
  <c r="K1019"/>
  <c r="J1019"/>
  <c r="I1019"/>
  <c r="H1019"/>
  <c r="G1019"/>
  <c r="F1019"/>
  <c r="E1019"/>
  <c r="D1019"/>
  <c r="C1019"/>
  <c r="B1019"/>
  <c r="M1018"/>
  <c r="L1018"/>
  <c r="K1018"/>
  <c r="J1018"/>
  <c r="I1018"/>
  <c r="H1018"/>
  <c r="G1018"/>
  <c r="F1018"/>
  <c r="E1018"/>
  <c r="D1018"/>
  <c r="C1018"/>
  <c r="B1018"/>
  <c r="M1017"/>
  <c r="L1017"/>
  <c r="K1017"/>
  <c r="J1017"/>
  <c r="I1017"/>
  <c r="H1017"/>
  <c r="G1017"/>
  <c r="F1017"/>
  <c r="E1017"/>
  <c r="D1017"/>
  <c r="C1017"/>
  <c r="B1017"/>
  <c r="M1016"/>
  <c r="L1016"/>
  <c r="K1016"/>
  <c r="J1016"/>
  <c r="I1016"/>
  <c r="H1016"/>
  <c r="G1016"/>
  <c r="F1016"/>
  <c r="E1016"/>
  <c r="D1016"/>
  <c r="C1016"/>
  <c r="B1016"/>
  <c r="M1015"/>
  <c r="L1015"/>
  <c r="K1015"/>
  <c r="J1015"/>
  <c r="I1015"/>
  <c r="H1015"/>
  <c r="G1015"/>
  <c r="F1015"/>
  <c r="E1015"/>
  <c r="D1015"/>
  <c r="C1015"/>
  <c r="B1015"/>
  <c r="M1014"/>
  <c r="L1014"/>
  <c r="K1014"/>
  <c r="J1014"/>
  <c r="I1014"/>
  <c r="H1014"/>
  <c r="G1014"/>
  <c r="F1014"/>
  <c r="E1014"/>
  <c r="D1014"/>
  <c r="C1014"/>
  <c r="B1014"/>
  <c r="M1013"/>
  <c r="L1013"/>
  <c r="K1013"/>
  <c r="J1013"/>
  <c r="I1013"/>
  <c r="H1013"/>
  <c r="G1013"/>
  <c r="F1013"/>
  <c r="E1013"/>
  <c r="D1013"/>
  <c r="C1013"/>
  <c r="B1013"/>
  <c r="M1012"/>
  <c r="L1012"/>
  <c r="K1012"/>
  <c r="J1012"/>
  <c r="I1012"/>
  <c r="H1012"/>
  <c r="G1012"/>
  <c r="F1012"/>
  <c r="E1012"/>
  <c r="D1012"/>
  <c r="C1012"/>
  <c r="B1012"/>
  <c r="M1011"/>
  <c r="L1011"/>
  <c r="K1011"/>
  <c r="J1011"/>
  <c r="I1011"/>
  <c r="H1011"/>
  <c r="G1011"/>
  <c r="F1011"/>
  <c r="E1011"/>
  <c r="D1011"/>
  <c r="C1011"/>
  <c r="B1011"/>
  <c r="M1010"/>
  <c r="L1010"/>
  <c r="K1010"/>
  <c r="J1010"/>
  <c r="I1010"/>
  <c r="H1010"/>
  <c r="G1010"/>
  <c r="F1010"/>
  <c r="E1010"/>
  <c r="D1010"/>
  <c r="C1010"/>
  <c r="B1010"/>
  <c r="M1009"/>
  <c r="L1009"/>
  <c r="K1009"/>
  <c r="J1009"/>
  <c r="I1009"/>
  <c r="H1009"/>
  <c r="G1009"/>
  <c r="F1009"/>
  <c r="E1009"/>
  <c r="D1009"/>
  <c r="C1009"/>
  <c r="B1009"/>
  <c r="M1008"/>
  <c r="L1008"/>
  <c r="K1008"/>
  <c r="J1008"/>
  <c r="I1008"/>
  <c r="H1008"/>
  <c r="G1008"/>
  <c r="F1008"/>
  <c r="E1008"/>
  <c r="D1008"/>
  <c r="C1008"/>
  <c r="B1008"/>
  <c r="M1007"/>
  <c r="L1007"/>
  <c r="K1007"/>
  <c r="J1007"/>
  <c r="I1007"/>
  <c r="H1007"/>
  <c r="G1007"/>
  <c r="F1007"/>
  <c r="E1007"/>
  <c r="D1007"/>
  <c r="C1007"/>
  <c r="B1007"/>
  <c r="M1006"/>
  <c r="L1006"/>
  <c r="K1006"/>
  <c r="J1006"/>
  <c r="I1006"/>
  <c r="H1006"/>
  <c r="G1006"/>
  <c r="F1006"/>
  <c r="E1006"/>
  <c r="D1006"/>
  <c r="C1006"/>
  <c r="B1006"/>
  <c r="M1005"/>
  <c r="L1005"/>
  <c r="K1005"/>
  <c r="J1005"/>
  <c r="I1005"/>
  <c r="H1005"/>
  <c r="G1005"/>
  <c r="F1005"/>
  <c r="E1005"/>
  <c r="D1005"/>
  <c r="C1005"/>
  <c r="B1005"/>
  <c r="M1004"/>
  <c r="L1004"/>
  <c r="K1004"/>
  <c r="J1004"/>
  <c r="I1004"/>
  <c r="H1004"/>
  <c r="G1004"/>
  <c r="F1004"/>
  <c r="E1004"/>
  <c r="D1004"/>
  <c r="C1004"/>
  <c r="B1004"/>
  <c r="M1003"/>
  <c r="L1003"/>
  <c r="K1003"/>
  <c r="J1003"/>
  <c r="I1003"/>
  <c r="H1003"/>
  <c r="G1003"/>
  <c r="F1003"/>
  <c r="E1003"/>
  <c r="D1003"/>
  <c r="C1003"/>
  <c r="B1003"/>
  <c r="M1002"/>
  <c r="L1002"/>
  <c r="K1002"/>
  <c r="J1002"/>
  <c r="I1002"/>
  <c r="H1002"/>
  <c r="G1002"/>
  <c r="F1002"/>
  <c r="E1002"/>
  <c r="D1002"/>
  <c r="C1002"/>
  <c r="B1002"/>
  <c r="M1001"/>
  <c r="L1001"/>
  <c r="K1001"/>
  <c r="J1001"/>
  <c r="I1001"/>
  <c r="H1001"/>
  <c r="G1001"/>
  <c r="F1001"/>
  <c r="E1001"/>
  <c r="D1001"/>
  <c r="C1001"/>
  <c r="B1001"/>
  <c r="M1000"/>
  <c r="L1000"/>
  <c r="K1000"/>
  <c r="J1000"/>
  <c r="I1000"/>
  <c r="H1000"/>
  <c r="G1000"/>
  <c r="F1000"/>
  <c r="E1000"/>
  <c r="D1000"/>
  <c r="C1000"/>
  <c r="B1000"/>
  <c r="M999"/>
  <c r="L999"/>
  <c r="K999"/>
  <c r="J999"/>
  <c r="I999"/>
  <c r="H999"/>
  <c r="G999"/>
  <c r="F999"/>
  <c r="E999"/>
  <c r="D999"/>
  <c r="C999"/>
  <c r="B999"/>
  <c r="M998"/>
  <c r="L998"/>
  <c r="K998"/>
  <c r="J998"/>
  <c r="I998"/>
  <c r="H998"/>
  <c r="G998"/>
  <c r="F998"/>
  <c r="E998"/>
  <c r="D998"/>
  <c r="C998"/>
  <c r="B998"/>
  <c r="M997"/>
  <c r="L997"/>
  <c r="K997"/>
  <c r="J997"/>
  <c r="I997"/>
  <c r="H997"/>
  <c r="G997"/>
  <c r="F997"/>
  <c r="E997"/>
  <c r="D997"/>
  <c r="C997"/>
  <c r="B997"/>
  <c r="M996"/>
  <c r="L996"/>
  <c r="K996"/>
  <c r="J996"/>
  <c r="I996"/>
  <c r="H996"/>
  <c r="G996"/>
  <c r="F996"/>
  <c r="E996"/>
  <c r="D996"/>
  <c r="C996"/>
  <c r="B996"/>
  <c r="M995"/>
  <c r="L995"/>
  <c r="K995"/>
  <c r="J995"/>
  <c r="I995"/>
  <c r="H995"/>
  <c r="G995"/>
  <c r="F995"/>
  <c r="E995"/>
  <c r="D995"/>
  <c r="C995"/>
  <c r="B995"/>
  <c r="M994"/>
  <c r="L994"/>
  <c r="K994"/>
  <c r="J994"/>
  <c r="I994"/>
  <c r="H994"/>
  <c r="G994"/>
  <c r="F994"/>
  <c r="E994"/>
  <c r="D994"/>
  <c r="C994"/>
  <c r="B994"/>
  <c r="M993"/>
  <c r="L993"/>
  <c r="K993"/>
  <c r="J993"/>
  <c r="I993"/>
  <c r="H993"/>
  <c r="G993"/>
  <c r="F993"/>
  <c r="E993"/>
  <c r="D993"/>
  <c r="C993"/>
  <c r="B993"/>
  <c r="M992"/>
  <c r="L992"/>
  <c r="K992"/>
  <c r="J992"/>
  <c r="I992"/>
  <c r="H992"/>
  <c r="G992"/>
  <c r="F992"/>
  <c r="E992"/>
  <c r="D992"/>
  <c r="C992"/>
  <c r="B992"/>
  <c r="M991"/>
  <c r="L991"/>
  <c r="K991"/>
  <c r="J991"/>
  <c r="I991"/>
  <c r="H991"/>
  <c r="G991"/>
  <c r="F991"/>
  <c r="E991"/>
  <c r="D991"/>
  <c r="C991"/>
  <c r="B991"/>
  <c r="M990"/>
  <c r="L990"/>
  <c r="K990"/>
  <c r="J990"/>
  <c r="I990"/>
  <c r="H990"/>
  <c r="G990"/>
  <c r="F990"/>
  <c r="E990"/>
  <c r="D990"/>
  <c r="C990"/>
  <c r="B990"/>
  <c r="M989"/>
  <c r="L989"/>
  <c r="K989"/>
  <c r="J989"/>
  <c r="I989"/>
  <c r="H989"/>
  <c r="G989"/>
  <c r="F989"/>
  <c r="E989"/>
  <c r="D989"/>
  <c r="C989"/>
  <c r="B989"/>
  <c r="M988"/>
  <c r="L988"/>
  <c r="K988"/>
  <c r="J988"/>
  <c r="I988"/>
  <c r="H988"/>
  <c r="G988"/>
  <c r="F988"/>
  <c r="E988"/>
  <c r="D988"/>
  <c r="C988"/>
  <c r="B988"/>
  <c r="M987"/>
  <c r="L987"/>
  <c r="K987"/>
  <c r="J987"/>
  <c r="I987"/>
  <c r="H987"/>
  <c r="G987"/>
  <c r="F987"/>
  <c r="E987"/>
  <c r="D987"/>
  <c r="C987"/>
  <c r="B987"/>
  <c r="M986"/>
  <c r="L986"/>
  <c r="K986"/>
  <c r="J986"/>
  <c r="I986"/>
  <c r="H986"/>
  <c r="G986"/>
  <c r="F986"/>
  <c r="E986"/>
  <c r="D986"/>
  <c r="C986"/>
  <c r="B986"/>
  <c r="M985"/>
  <c r="L985"/>
  <c r="K985"/>
  <c r="J985"/>
  <c r="I985"/>
  <c r="H985"/>
  <c r="G985"/>
  <c r="F985"/>
  <c r="E985"/>
  <c r="D985"/>
  <c r="C985"/>
  <c r="B985"/>
  <c r="M984"/>
  <c r="L984"/>
  <c r="K984"/>
  <c r="J984"/>
  <c r="I984"/>
  <c r="H984"/>
  <c r="G984"/>
  <c r="F984"/>
  <c r="E984"/>
  <c r="D984"/>
  <c r="C984"/>
  <c r="B984"/>
  <c r="M983"/>
  <c r="L983"/>
  <c r="K983"/>
  <c r="J983"/>
  <c r="I983"/>
  <c r="H983"/>
  <c r="G983"/>
  <c r="F983"/>
  <c r="E983"/>
  <c r="D983"/>
  <c r="C983"/>
  <c r="B983"/>
  <c r="M982"/>
  <c r="L982"/>
  <c r="K982"/>
  <c r="J982"/>
  <c r="I982"/>
  <c r="H982"/>
  <c r="G982"/>
  <c r="F982"/>
  <c r="E982"/>
  <c r="D982"/>
  <c r="C982"/>
  <c r="B982"/>
  <c r="M981"/>
  <c r="L981"/>
  <c r="K981"/>
  <c r="J981"/>
  <c r="I981"/>
  <c r="H981"/>
  <c r="G981"/>
  <c r="F981"/>
  <c r="E981"/>
  <c r="D981"/>
  <c r="C981"/>
  <c r="B981"/>
  <c r="M980"/>
  <c r="L980"/>
  <c r="K980"/>
  <c r="J980"/>
  <c r="I980"/>
  <c r="H980"/>
  <c r="G980"/>
  <c r="F980"/>
  <c r="E980"/>
  <c r="D980"/>
  <c r="C980"/>
  <c r="B980"/>
  <c r="M979"/>
  <c r="L979"/>
  <c r="K979"/>
  <c r="J979"/>
  <c r="I979"/>
  <c r="H979"/>
  <c r="G979"/>
  <c r="F979"/>
  <c r="E979"/>
  <c r="D979"/>
  <c r="C979"/>
  <c r="B979"/>
  <c r="M978"/>
  <c r="L978"/>
  <c r="K978"/>
  <c r="J978"/>
  <c r="I978"/>
  <c r="H978"/>
  <c r="G978"/>
  <c r="F978"/>
  <c r="E978"/>
  <c r="D978"/>
  <c r="C978"/>
  <c r="B978"/>
  <c r="M977"/>
  <c r="L977"/>
  <c r="K977"/>
  <c r="J977"/>
  <c r="I977"/>
  <c r="H977"/>
  <c r="G977"/>
  <c r="F977"/>
  <c r="E977"/>
  <c r="D977"/>
  <c r="C977"/>
  <c r="B977"/>
  <c r="M976"/>
  <c r="L976"/>
  <c r="K976"/>
  <c r="J976"/>
  <c r="I976"/>
  <c r="H976"/>
  <c r="G976"/>
  <c r="F976"/>
  <c r="E976"/>
  <c r="D976"/>
  <c r="C976"/>
  <c r="B976"/>
  <c r="M975"/>
  <c r="L975"/>
  <c r="K975"/>
  <c r="J975"/>
  <c r="I975"/>
  <c r="H975"/>
  <c r="G975"/>
  <c r="F975"/>
  <c r="E975"/>
  <c r="D975"/>
  <c r="C975"/>
  <c r="B975"/>
  <c r="M974"/>
  <c r="L974"/>
  <c r="K974"/>
  <c r="J974"/>
  <c r="I974"/>
  <c r="H974"/>
  <c r="G974"/>
  <c r="F974"/>
  <c r="E974"/>
  <c r="D974"/>
  <c r="C974"/>
  <c r="B974"/>
  <c r="M973"/>
  <c r="L973"/>
  <c r="K973"/>
  <c r="J973"/>
  <c r="I973"/>
  <c r="H973"/>
  <c r="G973"/>
  <c r="F973"/>
  <c r="E973"/>
  <c r="D973"/>
  <c r="C973"/>
  <c r="B973"/>
  <c r="M972"/>
  <c r="L972"/>
  <c r="K972"/>
  <c r="J972"/>
  <c r="I972"/>
  <c r="H972"/>
  <c r="G972"/>
  <c r="F972"/>
  <c r="E972"/>
  <c r="D972"/>
  <c r="C972"/>
  <c r="B972"/>
  <c r="M971"/>
  <c r="L971"/>
  <c r="K971"/>
  <c r="J971"/>
  <c r="I971"/>
  <c r="H971"/>
  <c r="G971"/>
  <c r="F971"/>
  <c r="E971"/>
  <c r="D971"/>
  <c r="C971"/>
  <c r="B971"/>
  <c r="M970"/>
  <c r="L970"/>
  <c r="K970"/>
  <c r="J970"/>
  <c r="I970"/>
  <c r="H970"/>
  <c r="G970"/>
  <c r="F970"/>
  <c r="E970"/>
  <c r="D970"/>
  <c r="C970"/>
  <c r="B970"/>
  <c r="M969"/>
  <c r="L969"/>
  <c r="K969"/>
  <c r="J969"/>
  <c r="I969"/>
  <c r="H969"/>
  <c r="G969"/>
  <c r="F969"/>
  <c r="E969"/>
  <c r="D969"/>
  <c r="C969"/>
  <c r="B969"/>
  <c r="M968"/>
  <c r="L968"/>
  <c r="K968"/>
  <c r="J968"/>
  <c r="I968"/>
  <c r="H968"/>
  <c r="G968"/>
  <c r="F968"/>
  <c r="E968"/>
  <c r="D968"/>
  <c r="C968"/>
  <c r="B968"/>
  <c r="M967"/>
  <c r="L967"/>
  <c r="K967"/>
  <c r="J967"/>
  <c r="I967"/>
  <c r="H967"/>
  <c r="G967"/>
  <c r="F967"/>
  <c r="E967"/>
  <c r="D967"/>
  <c r="C967"/>
  <c r="B967"/>
  <c r="M966"/>
  <c r="L966"/>
  <c r="K966"/>
  <c r="J966"/>
  <c r="I966"/>
  <c r="H966"/>
  <c r="G966"/>
  <c r="F966"/>
  <c r="E966"/>
  <c r="D966"/>
  <c r="C966"/>
  <c r="B966"/>
  <c r="M965"/>
  <c r="L965"/>
  <c r="K965"/>
  <c r="J965"/>
  <c r="I965"/>
  <c r="H965"/>
  <c r="G965"/>
  <c r="F965"/>
  <c r="E965"/>
  <c r="D965"/>
  <c r="C965"/>
  <c r="B965"/>
  <c r="M964"/>
  <c r="L964"/>
  <c r="K964"/>
  <c r="J964"/>
  <c r="I964"/>
  <c r="H964"/>
  <c r="G964"/>
  <c r="F964"/>
  <c r="E964"/>
  <c r="D964"/>
  <c r="C964"/>
  <c r="B964"/>
  <c r="M963"/>
  <c r="L963"/>
  <c r="K963"/>
  <c r="J963"/>
  <c r="I963"/>
  <c r="H963"/>
  <c r="G963"/>
  <c r="F963"/>
  <c r="E963"/>
  <c r="D963"/>
  <c r="C963"/>
  <c r="B963"/>
  <c r="M962"/>
  <c r="L962"/>
  <c r="K962"/>
  <c r="J962"/>
  <c r="I962"/>
  <c r="H962"/>
  <c r="G962"/>
  <c r="F962"/>
  <c r="E962"/>
  <c r="D962"/>
  <c r="C962"/>
  <c r="B962"/>
  <c r="M961"/>
  <c r="L961"/>
  <c r="K961"/>
  <c r="J961"/>
  <c r="I961"/>
  <c r="H961"/>
  <c r="G961"/>
  <c r="F961"/>
  <c r="E961"/>
  <c r="D961"/>
  <c r="C961"/>
  <c r="B961"/>
  <c r="M960"/>
  <c r="L960"/>
  <c r="K960"/>
  <c r="J960"/>
  <c r="I960"/>
  <c r="H960"/>
  <c r="G960"/>
  <c r="F960"/>
  <c r="E960"/>
  <c r="D960"/>
  <c r="C960"/>
  <c r="B960"/>
  <c r="M959"/>
  <c r="L959"/>
  <c r="K959"/>
  <c r="J959"/>
  <c r="I959"/>
  <c r="H959"/>
  <c r="G959"/>
  <c r="F959"/>
  <c r="E959"/>
  <c r="D959"/>
  <c r="C959"/>
  <c r="B959"/>
  <c r="M958"/>
  <c r="L958"/>
  <c r="K958"/>
  <c r="J958"/>
  <c r="I958"/>
  <c r="H958"/>
  <c r="G958"/>
  <c r="F958"/>
  <c r="E958"/>
  <c r="D958"/>
  <c r="C958"/>
  <c r="B958"/>
  <c r="M957"/>
  <c r="L957"/>
  <c r="K957"/>
  <c r="J957"/>
  <c r="I957"/>
  <c r="H957"/>
  <c r="G957"/>
  <c r="F957"/>
  <c r="E957"/>
  <c r="D957"/>
  <c r="C957"/>
  <c r="B957"/>
  <c r="M956"/>
  <c r="L956"/>
  <c r="K956"/>
  <c r="J956"/>
  <c r="I956"/>
  <c r="H956"/>
  <c r="G956"/>
  <c r="F956"/>
  <c r="E956"/>
  <c r="D956"/>
  <c r="C956"/>
  <c r="B956"/>
  <c r="M955"/>
  <c r="L955"/>
  <c r="K955"/>
  <c r="J955"/>
  <c r="I955"/>
  <c r="H955"/>
  <c r="G955"/>
  <c r="F955"/>
  <c r="E955"/>
  <c r="D955"/>
  <c r="C955"/>
  <c r="B955"/>
  <c r="M954"/>
  <c r="L954"/>
  <c r="K954"/>
  <c r="J954"/>
  <c r="I954"/>
  <c r="H954"/>
  <c r="G954"/>
  <c r="F954"/>
  <c r="E954"/>
  <c r="D954"/>
  <c r="C954"/>
  <c r="B954"/>
  <c r="M953"/>
  <c r="L953"/>
  <c r="K953"/>
  <c r="J953"/>
  <c r="I953"/>
  <c r="H953"/>
  <c r="G953"/>
  <c r="F953"/>
  <c r="E953"/>
  <c r="D953"/>
  <c r="C953"/>
  <c r="B953"/>
  <c r="M952"/>
  <c r="L952"/>
  <c r="K952"/>
  <c r="J952"/>
  <c r="I952"/>
  <c r="H952"/>
  <c r="G952"/>
  <c r="F952"/>
  <c r="E952"/>
  <c r="D952"/>
  <c r="C952"/>
  <c r="B952"/>
  <c r="M951"/>
  <c r="L951"/>
  <c r="K951"/>
  <c r="J951"/>
  <c r="I951"/>
  <c r="H951"/>
  <c r="G951"/>
  <c r="F951"/>
  <c r="E951"/>
  <c r="D951"/>
  <c r="C951"/>
  <c r="B951"/>
  <c r="M950"/>
  <c r="L950"/>
  <c r="K950"/>
  <c r="J950"/>
  <c r="I950"/>
  <c r="H950"/>
  <c r="G950"/>
  <c r="F950"/>
  <c r="E950"/>
  <c r="D950"/>
  <c r="C950"/>
  <c r="B950"/>
  <c r="M949"/>
  <c r="L949"/>
  <c r="K949"/>
  <c r="J949"/>
  <c r="I949"/>
  <c r="H949"/>
  <c r="G949"/>
  <c r="F949"/>
  <c r="E949"/>
  <c r="D949"/>
  <c r="C949"/>
  <c r="B949"/>
  <c r="M948"/>
  <c r="L948"/>
  <c r="K948"/>
  <c r="J948"/>
  <c r="I948"/>
  <c r="H948"/>
  <c r="G948"/>
  <c r="F948"/>
  <c r="E948"/>
  <c r="D948"/>
  <c r="C948"/>
  <c r="B948"/>
  <c r="M947"/>
  <c r="L947"/>
  <c r="K947"/>
  <c r="J947"/>
  <c r="I947"/>
  <c r="H947"/>
  <c r="G947"/>
  <c r="F947"/>
  <c r="E947"/>
  <c r="D947"/>
  <c r="C947"/>
  <c r="B947"/>
  <c r="M946"/>
  <c r="L946"/>
  <c r="K946"/>
  <c r="J946"/>
  <c r="I946"/>
  <c r="H946"/>
  <c r="G946"/>
  <c r="F946"/>
  <c r="E946"/>
  <c r="D946"/>
  <c r="C946"/>
  <c r="B946"/>
  <c r="M945"/>
  <c r="L945"/>
  <c r="K945"/>
  <c r="J945"/>
  <c r="I945"/>
  <c r="H945"/>
  <c r="G945"/>
  <c r="F945"/>
  <c r="E945"/>
  <c r="D945"/>
  <c r="C945"/>
  <c r="B945"/>
  <c r="M944"/>
  <c r="L944"/>
  <c r="K944"/>
  <c r="J944"/>
  <c r="I944"/>
  <c r="H944"/>
  <c r="G944"/>
  <c r="F944"/>
  <c r="E944"/>
  <c r="D944"/>
  <c r="C944"/>
  <c r="B944"/>
  <c r="M943"/>
  <c r="L943"/>
  <c r="K943"/>
  <c r="J943"/>
  <c r="I943"/>
  <c r="H943"/>
  <c r="G943"/>
  <c r="F943"/>
  <c r="E943"/>
  <c r="D943"/>
  <c r="C943"/>
  <c r="B943"/>
  <c r="M942"/>
  <c r="L942"/>
  <c r="K942"/>
  <c r="J942"/>
  <c r="I942"/>
  <c r="H942"/>
  <c r="G942"/>
  <c r="F942"/>
  <c r="E942"/>
  <c r="D942"/>
  <c r="C942"/>
  <c r="B942"/>
  <c r="M941"/>
  <c r="L941"/>
  <c r="K941"/>
  <c r="J941"/>
  <c r="I941"/>
  <c r="H941"/>
  <c r="G941"/>
  <c r="F941"/>
  <c r="E941"/>
  <c r="D941"/>
  <c r="C941"/>
  <c r="B941"/>
  <c r="M940"/>
  <c r="L940"/>
  <c r="K940"/>
  <c r="J940"/>
  <c r="I940"/>
  <c r="H940"/>
  <c r="G940"/>
  <c r="F940"/>
  <c r="E940"/>
  <c r="D940"/>
  <c r="C940"/>
  <c r="B940"/>
  <c r="M939"/>
  <c r="L939"/>
  <c r="K939"/>
  <c r="J939"/>
  <c r="I939"/>
  <c r="H939"/>
  <c r="G939"/>
  <c r="F939"/>
  <c r="E939"/>
  <c r="D939"/>
  <c r="C939"/>
  <c r="B939"/>
  <c r="M938"/>
  <c r="L938"/>
  <c r="K938"/>
  <c r="J938"/>
  <c r="I938"/>
  <c r="H938"/>
  <c r="G938"/>
  <c r="F938"/>
  <c r="E938"/>
  <c r="D938"/>
  <c r="C938"/>
  <c r="B938"/>
  <c r="M937"/>
  <c r="L937"/>
  <c r="K937"/>
  <c r="J937"/>
  <c r="I937"/>
  <c r="H937"/>
  <c r="G937"/>
  <c r="F937"/>
  <c r="E937"/>
  <c r="D937"/>
  <c r="C937"/>
  <c r="B937"/>
  <c r="M936"/>
  <c r="L936"/>
  <c r="K936"/>
  <c r="J936"/>
  <c r="I936"/>
  <c r="H936"/>
  <c r="G936"/>
  <c r="F936"/>
  <c r="E936"/>
  <c r="D936"/>
  <c r="C936"/>
  <c r="B936"/>
  <c r="M935"/>
  <c r="L935"/>
  <c r="K935"/>
  <c r="J935"/>
  <c r="I935"/>
  <c r="H935"/>
  <c r="G935"/>
  <c r="F935"/>
  <c r="E935"/>
  <c r="D935"/>
  <c r="C935"/>
  <c r="B935"/>
  <c r="M934"/>
  <c r="L934"/>
  <c r="K934"/>
  <c r="J934"/>
  <c r="I934"/>
  <c r="H934"/>
  <c r="G934"/>
  <c r="F934"/>
  <c r="E934"/>
  <c r="D934"/>
  <c r="C934"/>
  <c r="B934"/>
  <c r="M933"/>
  <c r="L933"/>
  <c r="K933"/>
  <c r="J933"/>
  <c r="I933"/>
  <c r="H933"/>
  <c r="G933"/>
  <c r="F933"/>
  <c r="E933"/>
  <c r="D933"/>
  <c r="C933"/>
  <c r="B933"/>
  <c r="M932"/>
  <c r="L932"/>
  <c r="K932"/>
  <c r="J932"/>
  <c r="I932"/>
  <c r="H932"/>
  <c r="G932"/>
  <c r="F932"/>
  <c r="E932"/>
  <c r="D932"/>
  <c r="C932"/>
  <c r="B932"/>
  <c r="M931"/>
  <c r="L931"/>
  <c r="K931"/>
  <c r="J931"/>
  <c r="I931"/>
  <c r="H931"/>
  <c r="G931"/>
  <c r="F931"/>
  <c r="E931"/>
  <c r="D931"/>
  <c r="C931"/>
  <c r="B931"/>
  <c r="M930"/>
  <c r="L930"/>
  <c r="K930"/>
  <c r="J930"/>
  <c r="I930"/>
  <c r="H930"/>
  <c r="G930"/>
  <c r="F930"/>
  <c r="E930"/>
  <c r="D930"/>
  <c r="C930"/>
  <c r="B930"/>
  <c r="M929"/>
  <c r="L929"/>
  <c r="K929"/>
  <c r="J929"/>
  <c r="I929"/>
  <c r="H929"/>
  <c r="G929"/>
  <c r="F929"/>
  <c r="E929"/>
  <c r="D929"/>
  <c r="C929"/>
  <c r="B929"/>
  <c r="M928"/>
  <c r="L928"/>
  <c r="K928"/>
  <c r="J928"/>
  <c r="I928"/>
  <c r="H928"/>
  <c r="G928"/>
  <c r="F928"/>
  <c r="E928"/>
  <c r="D928"/>
  <c r="C928"/>
  <c r="B928"/>
  <c r="M927"/>
  <c r="L927"/>
  <c r="K927"/>
  <c r="J927"/>
  <c r="I927"/>
  <c r="H927"/>
  <c r="G927"/>
  <c r="F927"/>
  <c r="E927"/>
  <c r="D927"/>
  <c r="C927"/>
  <c r="B927"/>
  <c r="M926"/>
  <c r="L926"/>
  <c r="K926"/>
  <c r="J926"/>
  <c r="I926"/>
  <c r="H926"/>
  <c r="G926"/>
  <c r="F926"/>
  <c r="E926"/>
  <c r="D926"/>
  <c r="C926"/>
  <c r="B926"/>
  <c r="M925"/>
  <c r="L925"/>
  <c r="K925"/>
  <c r="J925"/>
  <c r="I925"/>
  <c r="H925"/>
  <c r="G925"/>
  <c r="F925"/>
  <c r="E925"/>
  <c r="D925"/>
  <c r="C925"/>
  <c r="B925"/>
  <c r="M924"/>
  <c r="L924"/>
  <c r="K924"/>
  <c r="J924"/>
  <c r="I924"/>
  <c r="H924"/>
  <c r="G924"/>
  <c r="F924"/>
  <c r="E924"/>
  <c r="D924"/>
  <c r="C924"/>
  <c r="B924"/>
  <c r="M923"/>
  <c r="L923"/>
  <c r="K923"/>
  <c r="J923"/>
  <c r="I923"/>
  <c r="H923"/>
  <c r="G923"/>
  <c r="F923"/>
  <c r="E923"/>
  <c r="D923"/>
  <c r="C923"/>
  <c r="B923"/>
  <c r="M922"/>
  <c r="L922"/>
  <c r="K922"/>
  <c r="J922"/>
  <c r="I922"/>
  <c r="H922"/>
  <c r="G922"/>
  <c r="F922"/>
  <c r="E922"/>
  <c r="D922"/>
  <c r="C922"/>
  <c r="B922"/>
  <c r="M921"/>
  <c r="L921"/>
  <c r="K921"/>
  <c r="J921"/>
  <c r="I921"/>
  <c r="H921"/>
  <c r="G921"/>
  <c r="F921"/>
  <c r="E921"/>
  <c r="D921"/>
  <c r="C921"/>
  <c r="B921"/>
  <c r="M920"/>
  <c r="L920"/>
  <c r="K920"/>
  <c r="J920"/>
  <c r="I920"/>
  <c r="H920"/>
  <c r="G920"/>
  <c r="F920"/>
  <c r="E920"/>
  <c r="D920"/>
  <c r="C920"/>
  <c r="B920"/>
  <c r="M919"/>
  <c r="L919"/>
  <c r="K919"/>
  <c r="J919"/>
  <c r="I919"/>
  <c r="H919"/>
  <c r="G919"/>
  <c r="F919"/>
  <c r="E919"/>
  <c r="D919"/>
  <c r="C919"/>
  <c r="B919"/>
  <c r="M918"/>
  <c r="L918"/>
  <c r="K918"/>
  <c r="J918"/>
  <c r="I918"/>
  <c r="H918"/>
  <c r="G918"/>
  <c r="F918"/>
  <c r="E918"/>
  <c r="D918"/>
  <c r="C918"/>
  <c r="B918"/>
  <c r="M917"/>
  <c r="L917"/>
  <c r="K917"/>
  <c r="J917"/>
  <c r="I917"/>
  <c r="H917"/>
  <c r="G917"/>
  <c r="F917"/>
  <c r="E917"/>
  <c r="D917"/>
  <c r="C917"/>
  <c r="B917"/>
  <c r="M916"/>
  <c r="L916"/>
  <c r="K916"/>
  <c r="J916"/>
  <c r="I916"/>
  <c r="H916"/>
  <c r="G916"/>
  <c r="F916"/>
  <c r="E916"/>
  <c r="D916"/>
  <c r="C916"/>
  <c r="B916"/>
  <c r="M915"/>
  <c r="L915"/>
  <c r="K915"/>
  <c r="J915"/>
  <c r="I915"/>
  <c r="H915"/>
  <c r="G915"/>
  <c r="F915"/>
  <c r="E915"/>
  <c r="D915"/>
  <c r="C915"/>
  <c r="B915"/>
  <c r="M914"/>
  <c r="L914"/>
  <c r="K914"/>
  <c r="J914"/>
  <c r="I914"/>
  <c r="H914"/>
  <c r="G914"/>
  <c r="F914"/>
  <c r="E914"/>
  <c r="D914"/>
  <c r="C914"/>
  <c r="B914"/>
  <c r="M913"/>
  <c r="L913"/>
  <c r="K913"/>
  <c r="J913"/>
  <c r="I913"/>
  <c r="H913"/>
  <c r="G913"/>
  <c r="F913"/>
  <c r="E913"/>
  <c r="D913"/>
  <c r="C913"/>
  <c r="B913"/>
  <c r="M912"/>
  <c r="L912"/>
  <c r="K912"/>
  <c r="J912"/>
  <c r="I912"/>
  <c r="H912"/>
  <c r="G912"/>
  <c r="F912"/>
  <c r="E912"/>
  <c r="D912"/>
  <c r="C912"/>
  <c r="B912"/>
  <c r="M911"/>
  <c r="L911"/>
  <c r="K911"/>
  <c r="J911"/>
  <c r="I911"/>
  <c r="H911"/>
  <c r="G911"/>
  <c r="F911"/>
  <c r="E911"/>
  <c r="D911"/>
  <c r="C911"/>
  <c r="B911"/>
  <c r="M910"/>
  <c r="L910"/>
  <c r="K910"/>
  <c r="J910"/>
  <c r="I910"/>
  <c r="H910"/>
  <c r="G910"/>
  <c r="F910"/>
  <c r="E910"/>
  <c r="D910"/>
  <c r="C910"/>
  <c r="B910"/>
  <c r="M909"/>
  <c r="L909"/>
  <c r="K909"/>
  <c r="J909"/>
  <c r="I909"/>
  <c r="H909"/>
  <c r="G909"/>
  <c r="F909"/>
  <c r="E909"/>
  <c r="D909"/>
  <c r="C909"/>
  <c r="B909"/>
  <c r="M908"/>
  <c r="L908"/>
  <c r="K908"/>
  <c r="J908"/>
  <c r="I908"/>
  <c r="H908"/>
  <c r="G908"/>
  <c r="F908"/>
  <c r="E908"/>
  <c r="D908"/>
  <c r="C908"/>
  <c r="B908"/>
  <c r="M907"/>
  <c r="L907"/>
  <c r="K907"/>
  <c r="J907"/>
  <c r="I907"/>
  <c r="H907"/>
  <c r="G907"/>
  <c r="F907"/>
  <c r="E907"/>
  <c r="D907"/>
  <c r="C907"/>
  <c r="B907"/>
  <c r="M906"/>
  <c r="L906"/>
  <c r="K906"/>
  <c r="J906"/>
  <c r="I906"/>
  <c r="H906"/>
  <c r="G906"/>
  <c r="F906"/>
  <c r="E906"/>
  <c r="D906"/>
  <c r="C906"/>
  <c r="B906"/>
  <c r="M905"/>
  <c r="L905"/>
  <c r="K905"/>
  <c r="J905"/>
  <c r="I905"/>
  <c r="H905"/>
  <c r="G905"/>
  <c r="F905"/>
  <c r="E905"/>
  <c r="D905"/>
  <c r="C905"/>
  <c r="B905"/>
  <c r="M904"/>
  <c r="L904"/>
  <c r="K904"/>
  <c r="J904"/>
  <c r="I904"/>
  <c r="H904"/>
  <c r="G904"/>
  <c r="F904"/>
  <c r="E904"/>
  <c r="D904"/>
  <c r="C904"/>
  <c r="B904"/>
  <c r="M903"/>
  <c r="L903"/>
  <c r="K903"/>
  <c r="J903"/>
  <c r="I903"/>
  <c r="H903"/>
  <c r="G903"/>
  <c r="F903"/>
  <c r="E903"/>
  <c r="D903"/>
  <c r="C903"/>
  <c r="B903"/>
  <c r="M902"/>
  <c r="L902"/>
  <c r="K902"/>
  <c r="J902"/>
  <c r="I902"/>
  <c r="H902"/>
  <c r="G902"/>
  <c r="F902"/>
  <c r="E902"/>
  <c r="D902"/>
  <c r="C902"/>
  <c r="B902"/>
  <c r="M901"/>
  <c r="L901"/>
  <c r="K901"/>
  <c r="J901"/>
  <c r="I901"/>
  <c r="H901"/>
  <c r="G901"/>
  <c r="F901"/>
  <c r="E901"/>
  <c r="D901"/>
  <c r="C901"/>
  <c r="B901"/>
  <c r="M900"/>
  <c r="L900"/>
  <c r="K900"/>
  <c r="J900"/>
  <c r="I900"/>
  <c r="H900"/>
  <c r="G900"/>
  <c r="F900"/>
  <c r="E900"/>
  <c r="D900"/>
  <c r="C900"/>
  <c r="B900"/>
  <c r="M899"/>
  <c r="L899"/>
  <c r="K899"/>
  <c r="J899"/>
  <c r="I899"/>
  <c r="H899"/>
  <c r="G899"/>
  <c r="F899"/>
  <c r="E899"/>
  <c r="D899"/>
  <c r="C899"/>
  <c r="B899"/>
  <c r="M898"/>
  <c r="L898"/>
  <c r="K898"/>
  <c r="J898"/>
  <c r="I898"/>
  <c r="H898"/>
  <c r="G898"/>
  <c r="F898"/>
  <c r="E898"/>
  <c r="D898"/>
  <c r="C898"/>
  <c r="B898"/>
  <c r="M897"/>
  <c r="L897"/>
  <c r="K897"/>
  <c r="J897"/>
  <c r="I897"/>
  <c r="H897"/>
  <c r="G897"/>
  <c r="F897"/>
  <c r="E897"/>
  <c r="D897"/>
  <c r="C897"/>
  <c r="B897"/>
  <c r="M896"/>
  <c r="L896"/>
  <c r="K896"/>
  <c r="J896"/>
  <c r="I896"/>
  <c r="H896"/>
  <c r="G896"/>
  <c r="F896"/>
  <c r="E896"/>
  <c r="D896"/>
  <c r="C896"/>
  <c r="B896"/>
  <c r="M895"/>
  <c r="L895"/>
  <c r="K895"/>
  <c r="J895"/>
  <c r="I895"/>
  <c r="H895"/>
  <c r="G895"/>
  <c r="F895"/>
  <c r="E895"/>
  <c r="D895"/>
  <c r="C895"/>
  <c r="B895"/>
  <c r="M894"/>
  <c r="L894"/>
  <c r="K894"/>
  <c r="J894"/>
  <c r="I894"/>
  <c r="H894"/>
  <c r="G894"/>
  <c r="F894"/>
  <c r="E894"/>
  <c r="D894"/>
  <c r="C894"/>
  <c r="B894"/>
  <c r="M893"/>
  <c r="L893"/>
  <c r="K893"/>
  <c r="J893"/>
  <c r="I893"/>
  <c r="H893"/>
  <c r="G893"/>
  <c r="F893"/>
  <c r="E893"/>
  <c r="D893"/>
  <c r="C893"/>
  <c r="B893"/>
  <c r="M892"/>
  <c r="L892"/>
  <c r="K892"/>
  <c r="J892"/>
  <c r="I892"/>
  <c r="H892"/>
  <c r="G892"/>
  <c r="F892"/>
  <c r="E892"/>
  <c r="D892"/>
  <c r="C892"/>
  <c r="B892"/>
  <c r="M891"/>
  <c r="L891"/>
  <c r="K891"/>
  <c r="J891"/>
  <c r="I891"/>
  <c r="H891"/>
  <c r="G891"/>
  <c r="F891"/>
  <c r="E891"/>
  <c r="D891"/>
  <c r="C891"/>
  <c r="B891"/>
  <c r="M890"/>
  <c r="L890"/>
  <c r="K890"/>
  <c r="J890"/>
  <c r="I890"/>
  <c r="H890"/>
  <c r="G890"/>
  <c r="F890"/>
  <c r="E890"/>
  <c r="D890"/>
  <c r="C890"/>
  <c r="B890"/>
  <c r="M889"/>
  <c r="L889"/>
  <c r="K889"/>
  <c r="J889"/>
  <c r="I889"/>
  <c r="H889"/>
  <c r="G889"/>
  <c r="F889"/>
  <c r="E889"/>
  <c r="D889"/>
  <c r="C889"/>
  <c r="B889"/>
  <c r="M888"/>
  <c r="L888"/>
  <c r="K888"/>
  <c r="J888"/>
  <c r="I888"/>
  <c r="H888"/>
  <c r="G888"/>
  <c r="F888"/>
  <c r="E888"/>
  <c r="D888"/>
  <c r="C888"/>
  <c r="B888"/>
  <c r="M887"/>
  <c r="L887"/>
  <c r="K887"/>
  <c r="J887"/>
  <c r="I887"/>
  <c r="H887"/>
  <c r="G887"/>
  <c r="F887"/>
  <c r="E887"/>
  <c r="D887"/>
  <c r="C887"/>
  <c r="B887"/>
  <c r="M886"/>
  <c r="L886"/>
  <c r="K886"/>
  <c r="J886"/>
  <c r="I886"/>
  <c r="H886"/>
  <c r="G886"/>
  <c r="F886"/>
  <c r="E886"/>
  <c r="D886"/>
  <c r="C886"/>
  <c r="B886"/>
  <c r="M885"/>
  <c r="L885"/>
  <c r="K885"/>
  <c r="J885"/>
  <c r="I885"/>
  <c r="H885"/>
  <c r="G885"/>
  <c r="F885"/>
  <c r="E885"/>
  <c r="D885"/>
  <c r="C885"/>
  <c r="B885"/>
  <c r="M884"/>
  <c r="L884"/>
  <c r="K884"/>
  <c r="J884"/>
  <c r="I884"/>
  <c r="H884"/>
  <c r="G884"/>
  <c r="F884"/>
  <c r="E884"/>
  <c r="D884"/>
  <c r="C884"/>
  <c r="B884"/>
  <c r="M883"/>
  <c r="L883"/>
  <c r="K883"/>
  <c r="J883"/>
  <c r="I883"/>
  <c r="H883"/>
  <c r="G883"/>
  <c r="F883"/>
  <c r="E883"/>
  <c r="D883"/>
  <c r="C883"/>
  <c r="B883"/>
  <c r="M882"/>
  <c r="L882"/>
  <c r="K882"/>
  <c r="J882"/>
  <c r="I882"/>
  <c r="H882"/>
  <c r="G882"/>
  <c r="F882"/>
  <c r="E882"/>
  <c r="D882"/>
  <c r="C882"/>
  <c r="B882"/>
  <c r="M881"/>
  <c r="L881"/>
  <c r="K881"/>
  <c r="J881"/>
  <c r="I881"/>
  <c r="H881"/>
  <c r="G881"/>
  <c r="F881"/>
  <c r="E881"/>
  <c r="D881"/>
  <c r="C881"/>
  <c r="B881"/>
  <c r="M880"/>
  <c r="L880"/>
  <c r="K880"/>
  <c r="J880"/>
  <c r="I880"/>
  <c r="H880"/>
  <c r="G880"/>
  <c r="F880"/>
  <c r="E880"/>
  <c r="D880"/>
  <c r="C880"/>
  <c r="B880"/>
  <c r="M879"/>
  <c r="L879"/>
  <c r="K879"/>
  <c r="J879"/>
  <c r="I879"/>
  <c r="H879"/>
  <c r="G879"/>
  <c r="F879"/>
  <c r="E879"/>
  <c r="D879"/>
  <c r="C879"/>
  <c r="B879"/>
  <c r="M878"/>
  <c r="L878"/>
  <c r="K878"/>
  <c r="J878"/>
  <c r="I878"/>
  <c r="H878"/>
  <c r="G878"/>
  <c r="F878"/>
  <c r="E878"/>
  <c r="D878"/>
  <c r="C878"/>
  <c r="B878"/>
  <c r="M877"/>
  <c r="L877"/>
  <c r="K877"/>
  <c r="J877"/>
  <c r="I877"/>
  <c r="H877"/>
  <c r="G877"/>
  <c r="F877"/>
  <c r="E877"/>
  <c r="D877"/>
  <c r="C877"/>
  <c r="B877"/>
  <c r="M876"/>
  <c r="L876"/>
  <c r="K876"/>
  <c r="J876"/>
  <c r="I876"/>
  <c r="H876"/>
  <c r="G876"/>
  <c r="F876"/>
  <c r="E876"/>
  <c r="D876"/>
  <c r="C876"/>
  <c r="B876"/>
  <c r="M875"/>
  <c r="L875"/>
  <c r="K875"/>
  <c r="J875"/>
  <c r="I875"/>
  <c r="H875"/>
  <c r="G875"/>
  <c r="F875"/>
  <c r="E875"/>
  <c r="D875"/>
  <c r="C875"/>
  <c r="B875"/>
  <c r="M874"/>
  <c r="L874"/>
  <c r="K874"/>
  <c r="J874"/>
  <c r="I874"/>
  <c r="H874"/>
  <c r="G874"/>
  <c r="F874"/>
  <c r="E874"/>
  <c r="D874"/>
  <c r="C874"/>
  <c r="B874"/>
  <c r="M873"/>
  <c r="L873"/>
  <c r="K873"/>
  <c r="J873"/>
  <c r="I873"/>
  <c r="H873"/>
  <c r="G873"/>
  <c r="F873"/>
  <c r="E873"/>
  <c r="D873"/>
  <c r="C873"/>
  <c r="B873"/>
  <c r="M872"/>
  <c r="L872"/>
  <c r="K872"/>
  <c r="J872"/>
  <c r="I872"/>
  <c r="H872"/>
  <c r="G872"/>
  <c r="F872"/>
  <c r="E872"/>
  <c r="D872"/>
  <c r="C872"/>
  <c r="B872"/>
  <c r="M871"/>
  <c r="L871"/>
  <c r="K871"/>
  <c r="J871"/>
  <c r="I871"/>
  <c r="H871"/>
  <c r="G871"/>
  <c r="F871"/>
  <c r="E871"/>
  <c r="D871"/>
  <c r="C871"/>
  <c r="B871"/>
  <c r="M870"/>
  <c r="L870"/>
  <c r="K870"/>
  <c r="J870"/>
  <c r="I870"/>
  <c r="H870"/>
  <c r="G870"/>
  <c r="F870"/>
  <c r="E870"/>
  <c r="D870"/>
  <c r="C870"/>
  <c r="B870"/>
  <c r="M869"/>
  <c r="L869"/>
  <c r="K869"/>
  <c r="J869"/>
  <c r="I869"/>
  <c r="H869"/>
  <c r="G869"/>
  <c r="F869"/>
  <c r="E869"/>
  <c r="D869"/>
  <c r="C869"/>
  <c r="B869"/>
  <c r="M868"/>
  <c r="L868"/>
  <c r="K868"/>
  <c r="J868"/>
  <c r="I868"/>
  <c r="H868"/>
  <c r="G868"/>
  <c r="F868"/>
  <c r="E868"/>
  <c r="D868"/>
  <c r="C868"/>
  <c r="B868"/>
  <c r="M867"/>
  <c r="L867"/>
  <c r="K867"/>
  <c r="J867"/>
  <c r="I867"/>
  <c r="H867"/>
  <c r="G867"/>
  <c r="F867"/>
  <c r="E867"/>
  <c r="D867"/>
  <c r="C867"/>
  <c r="B867"/>
  <c r="M866"/>
  <c r="L866"/>
  <c r="K866"/>
  <c r="J866"/>
  <c r="I866"/>
  <c r="H866"/>
  <c r="G866"/>
  <c r="F866"/>
  <c r="E866"/>
  <c r="D866"/>
  <c r="C866"/>
  <c r="B866"/>
  <c r="M865"/>
  <c r="L865"/>
  <c r="K865"/>
  <c r="J865"/>
  <c r="I865"/>
  <c r="H865"/>
  <c r="G865"/>
  <c r="F865"/>
  <c r="E865"/>
  <c r="D865"/>
  <c r="C865"/>
  <c r="B865"/>
  <c r="M864"/>
  <c r="L864"/>
  <c r="K864"/>
  <c r="J864"/>
  <c r="I864"/>
  <c r="H864"/>
  <c r="G864"/>
  <c r="F864"/>
  <c r="E864"/>
  <c r="D864"/>
  <c r="C864"/>
  <c r="B864"/>
  <c r="M863"/>
  <c r="L863"/>
  <c r="K863"/>
  <c r="J863"/>
  <c r="I863"/>
  <c r="H863"/>
  <c r="G863"/>
  <c r="F863"/>
  <c r="E863"/>
  <c r="D863"/>
  <c r="C863"/>
  <c r="B863"/>
  <c r="M862"/>
  <c r="L862"/>
  <c r="K862"/>
  <c r="J862"/>
  <c r="I862"/>
  <c r="H862"/>
  <c r="G862"/>
  <c r="F862"/>
  <c r="E862"/>
  <c r="D862"/>
  <c r="C862"/>
  <c r="B862"/>
  <c r="M861"/>
  <c r="L861"/>
  <c r="K861"/>
  <c r="J861"/>
  <c r="I861"/>
  <c r="H861"/>
  <c r="G861"/>
  <c r="F861"/>
  <c r="E861"/>
  <c r="D861"/>
  <c r="C861"/>
  <c r="B861"/>
  <c r="M860"/>
  <c r="L860"/>
  <c r="K860"/>
  <c r="J860"/>
  <c r="I860"/>
  <c r="H860"/>
  <c r="G860"/>
  <c r="F860"/>
  <c r="E860"/>
  <c r="D860"/>
  <c r="C860"/>
  <c r="B860"/>
  <c r="M859"/>
  <c r="L859"/>
  <c r="K859"/>
  <c r="J859"/>
  <c r="I859"/>
  <c r="H859"/>
  <c r="G859"/>
  <c r="F859"/>
  <c r="E859"/>
  <c r="D859"/>
  <c r="C859"/>
  <c r="B859"/>
  <c r="M858"/>
  <c r="L858"/>
  <c r="K858"/>
  <c r="J858"/>
  <c r="I858"/>
  <c r="H858"/>
  <c r="G858"/>
  <c r="F858"/>
  <c r="E858"/>
  <c r="D858"/>
  <c r="C858"/>
  <c r="B858"/>
  <c r="M857"/>
  <c r="L857"/>
  <c r="K857"/>
  <c r="J857"/>
  <c r="I857"/>
  <c r="H857"/>
  <c r="G857"/>
  <c r="F857"/>
  <c r="E857"/>
  <c r="D857"/>
  <c r="C857"/>
  <c r="B857"/>
  <c r="M856"/>
  <c r="L856"/>
  <c r="K856"/>
  <c r="J856"/>
  <c r="I856"/>
  <c r="H856"/>
  <c r="G856"/>
  <c r="F856"/>
  <c r="E856"/>
  <c r="D856"/>
  <c r="C856"/>
  <c r="B856"/>
  <c r="M855"/>
  <c r="L855"/>
  <c r="K855"/>
  <c r="J855"/>
  <c r="I855"/>
  <c r="H855"/>
  <c r="G855"/>
  <c r="F855"/>
  <c r="E855"/>
  <c r="D855"/>
  <c r="C855"/>
  <c r="B855"/>
  <c r="M854"/>
  <c r="L854"/>
  <c r="K854"/>
  <c r="J854"/>
  <c r="I854"/>
  <c r="H854"/>
  <c r="G854"/>
  <c r="F854"/>
  <c r="E854"/>
  <c r="D854"/>
  <c r="C854"/>
  <c r="B854"/>
  <c r="M853"/>
  <c r="L853"/>
  <c r="K853"/>
  <c r="J853"/>
  <c r="I853"/>
  <c r="H853"/>
  <c r="G853"/>
  <c r="F853"/>
  <c r="E853"/>
  <c r="D853"/>
  <c r="C853"/>
  <c r="B853"/>
  <c r="M852"/>
  <c r="L852"/>
  <c r="K852"/>
  <c r="J852"/>
  <c r="I852"/>
  <c r="H852"/>
  <c r="G852"/>
  <c r="F852"/>
  <c r="E852"/>
  <c r="D852"/>
  <c r="C852"/>
  <c r="B852"/>
  <c r="M851"/>
  <c r="L851"/>
  <c r="K851"/>
  <c r="J851"/>
  <c r="I851"/>
  <c r="H851"/>
  <c r="G851"/>
  <c r="F851"/>
  <c r="E851"/>
  <c r="D851"/>
  <c r="C851"/>
  <c r="B851"/>
  <c r="M850"/>
  <c r="L850"/>
  <c r="K850"/>
  <c r="J850"/>
  <c r="I850"/>
  <c r="H850"/>
  <c r="G850"/>
  <c r="F850"/>
  <c r="E850"/>
  <c r="D850"/>
  <c r="C850"/>
  <c r="B850"/>
  <c r="M849"/>
  <c r="L849"/>
  <c r="K849"/>
  <c r="J849"/>
  <c r="I849"/>
  <c r="H849"/>
  <c r="G849"/>
  <c r="F849"/>
  <c r="E849"/>
  <c r="D849"/>
  <c r="C849"/>
  <c r="B849"/>
  <c r="M848"/>
  <c r="L848"/>
  <c r="K848"/>
  <c r="J848"/>
  <c r="I848"/>
  <c r="H848"/>
  <c r="G848"/>
  <c r="F848"/>
  <c r="E848"/>
  <c r="D848"/>
  <c r="C848"/>
  <c r="B848"/>
  <c r="M847"/>
  <c r="L847"/>
  <c r="K847"/>
  <c r="J847"/>
  <c r="I847"/>
  <c r="H847"/>
  <c r="G847"/>
  <c r="F847"/>
  <c r="E847"/>
  <c r="D847"/>
  <c r="C847"/>
  <c r="B847"/>
  <c r="M846"/>
  <c r="L846"/>
  <c r="K846"/>
  <c r="J846"/>
  <c r="I846"/>
  <c r="H846"/>
  <c r="G846"/>
  <c r="F846"/>
  <c r="E846"/>
  <c r="D846"/>
  <c r="C846"/>
  <c r="B846"/>
  <c r="M845"/>
  <c r="L845"/>
  <c r="K845"/>
  <c r="J845"/>
  <c r="I845"/>
  <c r="H845"/>
  <c r="G845"/>
  <c r="F845"/>
  <c r="E845"/>
  <c r="D845"/>
  <c r="C845"/>
  <c r="B845"/>
  <c r="M844"/>
  <c r="L844"/>
  <c r="K844"/>
  <c r="J844"/>
  <c r="I844"/>
  <c r="H844"/>
  <c r="G844"/>
  <c r="F844"/>
  <c r="E844"/>
  <c r="D844"/>
  <c r="C844"/>
  <c r="B844"/>
  <c r="M843"/>
  <c r="L843"/>
  <c r="K843"/>
  <c r="J843"/>
  <c r="I843"/>
  <c r="H843"/>
  <c r="G843"/>
  <c r="F843"/>
  <c r="E843"/>
  <c r="D843"/>
  <c r="C843"/>
  <c r="B843"/>
  <c r="M842"/>
  <c r="L842"/>
  <c r="K842"/>
  <c r="J842"/>
  <c r="I842"/>
  <c r="H842"/>
  <c r="G842"/>
  <c r="F842"/>
  <c r="E842"/>
  <c r="D842"/>
  <c r="C842"/>
  <c r="B842"/>
  <c r="M841"/>
  <c r="L841"/>
  <c r="K841"/>
  <c r="J841"/>
  <c r="I841"/>
  <c r="H841"/>
  <c r="G841"/>
  <c r="F841"/>
  <c r="E841"/>
  <c r="D841"/>
  <c r="C841"/>
  <c r="B841"/>
  <c r="M840"/>
  <c r="L840"/>
  <c r="K840"/>
  <c r="J840"/>
  <c r="I840"/>
  <c r="H840"/>
  <c r="G840"/>
  <c r="F840"/>
  <c r="E840"/>
  <c r="D840"/>
  <c r="C840"/>
  <c r="B840"/>
  <c r="M839"/>
  <c r="L839"/>
  <c r="K839"/>
  <c r="J839"/>
  <c r="I839"/>
  <c r="H839"/>
  <c r="G839"/>
  <c r="F839"/>
  <c r="E839"/>
  <c r="D839"/>
  <c r="C839"/>
  <c r="B839"/>
  <c r="M838"/>
  <c r="L838"/>
  <c r="K838"/>
  <c r="J838"/>
  <c r="I838"/>
  <c r="H838"/>
  <c r="G838"/>
  <c r="F838"/>
  <c r="E838"/>
  <c r="D838"/>
  <c r="C838"/>
  <c r="B838"/>
  <c r="M837"/>
  <c r="L837"/>
  <c r="K837"/>
  <c r="J837"/>
  <c r="I837"/>
  <c r="H837"/>
  <c r="G837"/>
  <c r="F837"/>
  <c r="E837"/>
  <c r="D837"/>
  <c r="C837"/>
  <c r="B837"/>
  <c r="M836"/>
  <c r="L836"/>
  <c r="K836"/>
  <c r="J836"/>
  <c r="I836"/>
  <c r="H836"/>
  <c r="G836"/>
  <c r="F836"/>
  <c r="E836"/>
  <c r="D836"/>
  <c r="C836"/>
  <c r="B836"/>
  <c r="M835"/>
  <c r="L835"/>
  <c r="K835"/>
  <c r="J835"/>
  <c r="I835"/>
  <c r="H835"/>
  <c r="G835"/>
  <c r="F835"/>
  <c r="E835"/>
  <c r="D835"/>
  <c r="C835"/>
  <c r="B835"/>
  <c r="M834"/>
  <c r="L834"/>
  <c r="K834"/>
  <c r="J834"/>
  <c r="I834"/>
  <c r="H834"/>
  <c r="G834"/>
  <c r="F834"/>
  <c r="E834"/>
  <c r="D834"/>
  <c r="C834"/>
  <c r="B834"/>
  <c r="M833"/>
  <c r="L833"/>
  <c r="K833"/>
  <c r="J833"/>
  <c r="I833"/>
  <c r="H833"/>
  <c r="G833"/>
  <c r="F833"/>
  <c r="E833"/>
  <c r="D833"/>
  <c r="C833"/>
  <c r="B833"/>
  <c r="M832"/>
  <c r="L832"/>
  <c r="K832"/>
  <c r="J832"/>
  <c r="I832"/>
  <c r="H832"/>
  <c r="G832"/>
  <c r="F832"/>
  <c r="E832"/>
  <c r="D832"/>
  <c r="C832"/>
  <c r="B832"/>
  <c r="M831"/>
  <c r="L831"/>
  <c r="K831"/>
  <c r="J831"/>
  <c r="I831"/>
  <c r="H831"/>
  <c r="G831"/>
  <c r="F831"/>
  <c r="E831"/>
  <c r="D831"/>
  <c r="C831"/>
  <c r="B831"/>
  <c r="M830"/>
  <c r="L830"/>
  <c r="K830"/>
  <c r="J830"/>
  <c r="I830"/>
  <c r="H830"/>
  <c r="G830"/>
  <c r="F830"/>
  <c r="E830"/>
  <c r="D830"/>
  <c r="C830"/>
  <c r="B830"/>
  <c r="M829"/>
  <c r="L829"/>
  <c r="K829"/>
  <c r="J829"/>
  <c r="I829"/>
  <c r="H829"/>
  <c r="G829"/>
  <c r="F829"/>
  <c r="E829"/>
  <c r="D829"/>
  <c r="C829"/>
  <c r="B829"/>
  <c r="M828"/>
  <c r="L828"/>
  <c r="K828"/>
  <c r="J828"/>
  <c r="I828"/>
  <c r="H828"/>
  <c r="G828"/>
  <c r="F828"/>
  <c r="E828"/>
  <c r="D828"/>
  <c r="C828"/>
  <c r="B828"/>
  <c r="M827"/>
  <c r="L827"/>
  <c r="K827"/>
  <c r="J827"/>
  <c r="I827"/>
  <c r="H827"/>
  <c r="G827"/>
  <c r="F827"/>
  <c r="E827"/>
  <c r="D827"/>
  <c r="C827"/>
  <c r="B827"/>
  <c r="M826"/>
  <c r="L826"/>
  <c r="K826"/>
  <c r="J826"/>
  <c r="I826"/>
  <c r="H826"/>
  <c r="G826"/>
  <c r="F826"/>
  <c r="E826"/>
  <c r="D826"/>
  <c r="C826"/>
  <c r="B826"/>
  <c r="M825"/>
  <c r="L825"/>
  <c r="K825"/>
  <c r="J825"/>
  <c r="I825"/>
  <c r="H825"/>
  <c r="G825"/>
  <c r="F825"/>
  <c r="E825"/>
  <c r="D825"/>
  <c r="C825"/>
  <c r="B825"/>
  <c r="M824"/>
  <c r="L824"/>
  <c r="K824"/>
  <c r="J824"/>
  <c r="I824"/>
  <c r="H824"/>
  <c r="G824"/>
  <c r="F824"/>
  <c r="E824"/>
  <c r="D824"/>
  <c r="C824"/>
  <c r="B824"/>
  <c r="M823"/>
  <c r="L823"/>
  <c r="K823"/>
  <c r="J823"/>
  <c r="I823"/>
  <c r="H823"/>
  <c r="G823"/>
  <c r="F823"/>
  <c r="E823"/>
  <c r="D823"/>
  <c r="C823"/>
  <c r="B823"/>
  <c r="M822"/>
  <c r="L822"/>
  <c r="K822"/>
  <c r="J822"/>
  <c r="I822"/>
  <c r="H822"/>
  <c r="G822"/>
  <c r="F822"/>
  <c r="E822"/>
  <c r="D822"/>
  <c r="C822"/>
  <c r="B822"/>
  <c r="M821"/>
  <c r="L821"/>
  <c r="K821"/>
  <c r="J821"/>
  <c r="I821"/>
  <c r="H821"/>
  <c r="G821"/>
  <c r="F821"/>
  <c r="E821"/>
  <c r="D821"/>
  <c r="C821"/>
  <c r="B821"/>
  <c r="M820"/>
  <c r="L820"/>
  <c r="K820"/>
  <c r="J820"/>
  <c r="I820"/>
  <c r="H820"/>
  <c r="G820"/>
  <c r="F820"/>
  <c r="E820"/>
  <c r="D820"/>
  <c r="C820"/>
  <c r="B820"/>
  <c r="M819"/>
  <c r="L819"/>
  <c r="K819"/>
  <c r="J819"/>
  <c r="I819"/>
  <c r="H819"/>
  <c r="G819"/>
  <c r="F819"/>
  <c r="E819"/>
  <c r="D819"/>
  <c r="C819"/>
  <c r="B819"/>
  <c r="M818"/>
  <c r="L818"/>
  <c r="K818"/>
  <c r="J818"/>
  <c r="I818"/>
  <c r="H818"/>
  <c r="G818"/>
  <c r="F818"/>
  <c r="E818"/>
  <c r="D818"/>
  <c r="C818"/>
  <c r="B818"/>
  <c r="M817"/>
  <c r="L817"/>
  <c r="K817"/>
  <c r="J817"/>
  <c r="I817"/>
  <c r="H817"/>
  <c r="G817"/>
  <c r="F817"/>
  <c r="E817"/>
  <c r="D817"/>
  <c r="C817"/>
  <c r="B817"/>
  <c r="M816"/>
  <c r="L816"/>
  <c r="K816"/>
  <c r="J816"/>
  <c r="I816"/>
  <c r="H816"/>
  <c r="G816"/>
  <c r="F816"/>
  <c r="E816"/>
  <c r="D816"/>
  <c r="C816"/>
  <c r="B816"/>
  <c r="M815"/>
  <c r="L815"/>
  <c r="K815"/>
  <c r="J815"/>
  <c r="I815"/>
  <c r="H815"/>
  <c r="G815"/>
  <c r="F815"/>
  <c r="E815"/>
  <c r="D815"/>
  <c r="C815"/>
  <c r="B815"/>
  <c r="M814"/>
  <c r="L814"/>
  <c r="K814"/>
  <c r="J814"/>
  <c r="I814"/>
  <c r="H814"/>
  <c r="G814"/>
  <c r="F814"/>
  <c r="E814"/>
  <c r="D814"/>
  <c r="C814"/>
  <c r="B814"/>
  <c r="M813"/>
  <c r="L813"/>
  <c r="K813"/>
  <c r="J813"/>
  <c r="I813"/>
  <c r="H813"/>
  <c r="G813"/>
  <c r="F813"/>
  <c r="E813"/>
  <c r="D813"/>
  <c r="C813"/>
  <c r="B813"/>
  <c r="M812"/>
  <c r="L812"/>
  <c r="K812"/>
  <c r="J812"/>
  <c r="I812"/>
  <c r="H812"/>
  <c r="G812"/>
  <c r="F812"/>
  <c r="E812"/>
  <c r="D812"/>
  <c r="C812"/>
  <c r="B812"/>
  <c r="M811"/>
  <c r="L811"/>
  <c r="K811"/>
  <c r="J811"/>
  <c r="I811"/>
  <c r="H811"/>
  <c r="G811"/>
  <c r="F811"/>
  <c r="E811"/>
  <c r="D811"/>
  <c r="C811"/>
  <c r="B811"/>
  <c r="M810"/>
  <c r="L810"/>
  <c r="K810"/>
  <c r="J810"/>
  <c r="I810"/>
  <c r="H810"/>
  <c r="G810"/>
  <c r="F810"/>
  <c r="E810"/>
  <c r="D810"/>
  <c r="C810"/>
  <c r="B810"/>
  <c r="M809"/>
  <c r="L809"/>
  <c r="K809"/>
  <c r="J809"/>
  <c r="I809"/>
  <c r="H809"/>
  <c r="G809"/>
  <c r="F809"/>
  <c r="E809"/>
  <c r="D809"/>
  <c r="C809"/>
  <c r="B809"/>
  <c r="M808"/>
  <c r="L808"/>
  <c r="K808"/>
  <c r="J808"/>
  <c r="I808"/>
  <c r="H808"/>
  <c r="G808"/>
  <c r="F808"/>
  <c r="E808"/>
  <c r="D808"/>
  <c r="C808"/>
  <c r="B808"/>
  <c r="M807"/>
  <c r="L807"/>
  <c r="K807"/>
  <c r="J807"/>
  <c r="I807"/>
  <c r="H807"/>
  <c r="G807"/>
  <c r="F807"/>
  <c r="E807"/>
  <c r="D807"/>
  <c r="C807"/>
  <c r="B807"/>
  <c r="M806"/>
  <c r="L806"/>
  <c r="K806"/>
  <c r="J806"/>
  <c r="I806"/>
  <c r="H806"/>
  <c r="G806"/>
  <c r="F806"/>
  <c r="E806"/>
  <c r="D806"/>
  <c r="C806"/>
  <c r="B806"/>
  <c r="M805"/>
  <c r="L805"/>
  <c r="K805"/>
  <c r="J805"/>
  <c r="I805"/>
  <c r="H805"/>
  <c r="G805"/>
  <c r="F805"/>
  <c r="E805"/>
  <c r="D805"/>
  <c r="C805"/>
  <c r="B805"/>
  <c r="M804"/>
  <c r="L804"/>
  <c r="K804"/>
  <c r="J804"/>
  <c r="I804"/>
  <c r="H804"/>
  <c r="G804"/>
  <c r="F804"/>
  <c r="E804"/>
  <c r="D804"/>
  <c r="C804"/>
  <c r="B804"/>
  <c r="M803"/>
  <c r="L803"/>
  <c r="K803"/>
  <c r="J803"/>
  <c r="I803"/>
  <c r="H803"/>
  <c r="G803"/>
  <c r="F803"/>
  <c r="E803"/>
  <c r="D803"/>
  <c r="C803"/>
  <c r="B803"/>
  <c r="M802"/>
  <c r="L802"/>
  <c r="K802"/>
  <c r="J802"/>
  <c r="I802"/>
  <c r="H802"/>
  <c r="G802"/>
  <c r="F802"/>
  <c r="E802"/>
  <c r="D802"/>
  <c r="C802"/>
  <c r="B802"/>
  <c r="M801"/>
  <c r="L801"/>
  <c r="K801"/>
  <c r="J801"/>
  <c r="I801"/>
  <c r="H801"/>
  <c r="G801"/>
  <c r="F801"/>
  <c r="E801"/>
  <c r="D801"/>
  <c r="C801"/>
  <c r="B801"/>
  <c r="M800"/>
  <c r="L800"/>
  <c r="K800"/>
  <c r="J800"/>
  <c r="I800"/>
  <c r="H800"/>
  <c r="G800"/>
  <c r="F800"/>
  <c r="E800"/>
  <c r="D800"/>
  <c r="C800"/>
  <c r="B800"/>
  <c r="M799"/>
  <c r="L799"/>
  <c r="K799"/>
  <c r="J799"/>
  <c r="I799"/>
  <c r="H799"/>
  <c r="G799"/>
  <c r="F799"/>
  <c r="E799"/>
  <c r="D799"/>
  <c r="C799"/>
  <c r="B799"/>
  <c r="M798"/>
  <c r="L798"/>
  <c r="K798"/>
  <c r="J798"/>
  <c r="I798"/>
  <c r="H798"/>
  <c r="G798"/>
  <c r="F798"/>
  <c r="E798"/>
  <c r="D798"/>
  <c r="C798"/>
  <c r="B798"/>
  <c r="M797"/>
  <c r="L797"/>
  <c r="K797"/>
  <c r="J797"/>
  <c r="I797"/>
  <c r="H797"/>
  <c r="G797"/>
  <c r="F797"/>
  <c r="E797"/>
  <c r="D797"/>
  <c r="C797"/>
  <c r="B797"/>
  <c r="M796"/>
  <c r="L796"/>
  <c r="K796"/>
  <c r="J796"/>
  <c r="I796"/>
  <c r="H796"/>
  <c r="G796"/>
  <c r="F796"/>
  <c r="E796"/>
  <c r="D796"/>
  <c r="C796"/>
  <c r="B796"/>
  <c r="M795"/>
  <c r="L795"/>
  <c r="K795"/>
  <c r="J795"/>
  <c r="I795"/>
  <c r="H795"/>
  <c r="G795"/>
  <c r="F795"/>
  <c r="E795"/>
  <c r="D795"/>
  <c r="C795"/>
  <c r="B795"/>
  <c r="M794"/>
  <c r="L794"/>
  <c r="K794"/>
  <c r="J794"/>
  <c r="I794"/>
  <c r="H794"/>
  <c r="G794"/>
  <c r="F794"/>
  <c r="E794"/>
  <c r="D794"/>
  <c r="C794"/>
  <c r="B794"/>
  <c r="M793"/>
  <c r="L793"/>
  <c r="K793"/>
  <c r="J793"/>
  <c r="I793"/>
  <c r="H793"/>
  <c r="G793"/>
  <c r="F793"/>
  <c r="E793"/>
  <c r="D793"/>
  <c r="C793"/>
  <c r="B793"/>
  <c r="M792"/>
  <c r="L792"/>
  <c r="K792"/>
  <c r="J792"/>
  <c r="I792"/>
  <c r="H792"/>
  <c r="G792"/>
  <c r="F792"/>
  <c r="E792"/>
  <c r="D792"/>
  <c r="C792"/>
  <c r="B792"/>
  <c r="M791"/>
  <c r="L791"/>
  <c r="K791"/>
  <c r="J791"/>
  <c r="I791"/>
  <c r="H791"/>
  <c r="G791"/>
  <c r="F791"/>
  <c r="E791"/>
  <c r="D791"/>
  <c r="C791"/>
  <c r="B791"/>
  <c r="M790"/>
  <c r="L790"/>
  <c r="K790"/>
  <c r="J790"/>
  <c r="I790"/>
  <c r="H790"/>
  <c r="G790"/>
  <c r="F790"/>
  <c r="E790"/>
  <c r="D790"/>
  <c r="C790"/>
  <c r="B790"/>
  <c r="M789"/>
  <c r="L789"/>
  <c r="K789"/>
  <c r="J789"/>
  <c r="I789"/>
  <c r="H789"/>
  <c r="G789"/>
  <c r="F789"/>
  <c r="E789"/>
  <c r="D789"/>
  <c r="C789"/>
  <c r="B789"/>
  <c r="M788"/>
  <c r="L788"/>
  <c r="K788"/>
  <c r="J788"/>
  <c r="I788"/>
  <c r="H788"/>
  <c r="G788"/>
  <c r="F788"/>
  <c r="E788"/>
  <c r="D788"/>
  <c r="C788"/>
  <c r="B788"/>
  <c r="M787"/>
  <c r="L787"/>
  <c r="K787"/>
  <c r="J787"/>
  <c r="I787"/>
  <c r="H787"/>
  <c r="G787"/>
  <c r="F787"/>
  <c r="E787"/>
  <c r="D787"/>
  <c r="C787"/>
  <c r="B787"/>
  <c r="M786"/>
  <c r="L786"/>
  <c r="K786"/>
  <c r="J786"/>
  <c r="I786"/>
  <c r="H786"/>
  <c r="G786"/>
  <c r="F786"/>
  <c r="E786"/>
  <c r="D786"/>
  <c r="C786"/>
  <c r="B786"/>
  <c r="M785"/>
  <c r="L785"/>
  <c r="K785"/>
  <c r="J785"/>
  <c r="I785"/>
  <c r="H785"/>
  <c r="G785"/>
  <c r="F785"/>
  <c r="E785"/>
  <c r="D785"/>
  <c r="C785"/>
  <c r="B785"/>
  <c r="M784"/>
  <c r="L784"/>
  <c r="K784"/>
  <c r="J784"/>
  <c r="I784"/>
  <c r="H784"/>
  <c r="G784"/>
  <c r="F784"/>
  <c r="E784"/>
  <c r="D784"/>
  <c r="C784"/>
  <c r="B784"/>
  <c r="M783"/>
  <c r="L783"/>
  <c r="K783"/>
  <c r="J783"/>
  <c r="I783"/>
  <c r="H783"/>
  <c r="G783"/>
  <c r="F783"/>
  <c r="E783"/>
  <c r="D783"/>
  <c r="C783"/>
  <c r="B783"/>
  <c r="M782"/>
  <c r="L782"/>
  <c r="K782"/>
  <c r="J782"/>
  <c r="I782"/>
  <c r="H782"/>
  <c r="G782"/>
  <c r="F782"/>
  <c r="E782"/>
  <c r="D782"/>
  <c r="C782"/>
  <c r="B782"/>
  <c r="M781"/>
  <c r="L781"/>
  <c r="K781"/>
  <c r="J781"/>
  <c r="I781"/>
  <c r="H781"/>
  <c r="G781"/>
  <c r="F781"/>
  <c r="E781"/>
  <c r="D781"/>
  <c r="C781"/>
  <c r="B781"/>
  <c r="M780"/>
  <c r="L780"/>
  <c r="K780"/>
  <c r="J780"/>
  <c r="I780"/>
  <c r="H780"/>
  <c r="G780"/>
  <c r="F780"/>
  <c r="E780"/>
  <c r="D780"/>
  <c r="C780"/>
  <c r="B780"/>
  <c r="M779"/>
  <c r="L779"/>
  <c r="K779"/>
  <c r="J779"/>
  <c r="I779"/>
  <c r="H779"/>
  <c r="G779"/>
  <c r="F779"/>
  <c r="E779"/>
  <c r="D779"/>
  <c r="C779"/>
  <c r="B779"/>
  <c r="M778"/>
  <c r="L778"/>
  <c r="K778"/>
  <c r="J778"/>
  <c r="I778"/>
  <c r="H778"/>
  <c r="G778"/>
  <c r="F778"/>
  <c r="E778"/>
  <c r="D778"/>
  <c r="C778"/>
  <c r="B778"/>
  <c r="M777"/>
  <c r="L777"/>
  <c r="K777"/>
  <c r="J777"/>
  <c r="I777"/>
  <c r="H777"/>
  <c r="G777"/>
  <c r="F777"/>
  <c r="E777"/>
  <c r="D777"/>
  <c r="C777"/>
  <c r="B777"/>
  <c r="M776"/>
  <c r="L776"/>
  <c r="K776"/>
  <c r="J776"/>
  <c r="I776"/>
  <c r="H776"/>
  <c r="G776"/>
  <c r="F776"/>
  <c r="E776"/>
  <c r="D776"/>
  <c r="C776"/>
  <c r="B776"/>
  <c r="M775"/>
  <c r="L775"/>
  <c r="K775"/>
  <c r="J775"/>
  <c r="I775"/>
  <c r="H775"/>
  <c r="G775"/>
  <c r="F775"/>
  <c r="E775"/>
  <c r="D775"/>
  <c r="C775"/>
  <c r="B775"/>
  <c r="M774"/>
  <c r="L774"/>
  <c r="K774"/>
  <c r="J774"/>
  <c r="I774"/>
  <c r="H774"/>
  <c r="G774"/>
  <c r="F774"/>
  <c r="E774"/>
  <c r="D774"/>
  <c r="C774"/>
  <c r="B774"/>
  <c r="M773"/>
  <c r="L773"/>
  <c r="K773"/>
  <c r="J773"/>
  <c r="I773"/>
  <c r="H773"/>
  <c r="G773"/>
  <c r="F773"/>
  <c r="E773"/>
  <c r="D773"/>
  <c r="C773"/>
  <c r="B773"/>
  <c r="M772"/>
  <c r="L772"/>
  <c r="K772"/>
  <c r="J772"/>
  <c r="I772"/>
  <c r="H772"/>
  <c r="G772"/>
  <c r="F772"/>
  <c r="E772"/>
  <c r="D772"/>
  <c r="C772"/>
  <c r="B772"/>
  <c r="M771"/>
  <c r="L771"/>
  <c r="K771"/>
  <c r="J771"/>
  <c r="I771"/>
  <c r="H771"/>
  <c r="G771"/>
  <c r="F771"/>
  <c r="E771"/>
  <c r="D771"/>
  <c r="C771"/>
  <c r="B771"/>
  <c r="M770"/>
  <c r="L770"/>
  <c r="K770"/>
  <c r="J770"/>
  <c r="I770"/>
  <c r="H770"/>
  <c r="G770"/>
  <c r="F770"/>
  <c r="E770"/>
  <c r="D770"/>
  <c r="C770"/>
  <c r="B770"/>
  <c r="M769"/>
  <c r="L769"/>
  <c r="K769"/>
  <c r="J769"/>
  <c r="I769"/>
  <c r="H769"/>
  <c r="G769"/>
  <c r="F769"/>
  <c r="E769"/>
  <c r="D769"/>
  <c r="C769"/>
  <c r="B769"/>
  <c r="M768"/>
  <c r="L768"/>
  <c r="K768"/>
  <c r="J768"/>
  <c r="I768"/>
  <c r="H768"/>
  <c r="G768"/>
  <c r="F768"/>
  <c r="E768"/>
  <c r="D768"/>
  <c r="C768"/>
  <c r="B768"/>
  <c r="M767"/>
  <c r="L767"/>
  <c r="K767"/>
  <c r="J767"/>
  <c r="I767"/>
  <c r="H767"/>
  <c r="G767"/>
  <c r="F767"/>
  <c r="E767"/>
  <c r="D767"/>
  <c r="C767"/>
  <c r="B767"/>
  <c r="M766"/>
  <c r="L766"/>
  <c r="K766"/>
  <c r="J766"/>
  <c r="I766"/>
  <c r="H766"/>
  <c r="G766"/>
  <c r="F766"/>
  <c r="E766"/>
  <c r="D766"/>
  <c r="C766"/>
  <c r="B766"/>
  <c r="M765"/>
  <c r="L765"/>
  <c r="K765"/>
  <c r="J765"/>
  <c r="I765"/>
  <c r="H765"/>
  <c r="G765"/>
  <c r="F765"/>
  <c r="E765"/>
  <c r="D765"/>
  <c r="C765"/>
  <c r="B765"/>
  <c r="M764"/>
  <c r="L764"/>
  <c r="K764"/>
  <c r="J764"/>
  <c r="I764"/>
  <c r="H764"/>
  <c r="G764"/>
  <c r="F764"/>
  <c r="E764"/>
  <c r="D764"/>
  <c r="C764"/>
  <c r="B764"/>
  <c r="M763"/>
  <c r="L763"/>
  <c r="K763"/>
  <c r="J763"/>
  <c r="I763"/>
  <c r="H763"/>
  <c r="G763"/>
  <c r="F763"/>
  <c r="E763"/>
  <c r="D763"/>
  <c r="C763"/>
  <c r="B763"/>
  <c r="M762"/>
  <c r="L762"/>
  <c r="K762"/>
  <c r="J762"/>
  <c r="I762"/>
  <c r="H762"/>
  <c r="G762"/>
  <c r="F762"/>
  <c r="E762"/>
  <c r="D762"/>
  <c r="C762"/>
  <c r="B762"/>
  <c r="M761"/>
  <c r="L761"/>
  <c r="K761"/>
  <c r="J761"/>
  <c r="I761"/>
  <c r="H761"/>
  <c r="G761"/>
  <c r="F761"/>
  <c r="E761"/>
  <c r="D761"/>
  <c r="C761"/>
  <c r="B761"/>
  <c r="M760"/>
  <c r="L760"/>
  <c r="K760"/>
  <c r="J760"/>
  <c r="I760"/>
  <c r="H760"/>
  <c r="G760"/>
  <c r="F760"/>
  <c r="E760"/>
  <c r="D760"/>
  <c r="C760"/>
  <c r="B760"/>
  <c r="M759"/>
  <c r="L759"/>
  <c r="K759"/>
  <c r="J759"/>
  <c r="I759"/>
  <c r="H759"/>
  <c r="G759"/>
  <c r="F759"/>
  <c r="E759"/>
  <c r="D759"/>
  <c r="C759"/>
  <c r="B759"/>
  <c r="M758"/>
  <c r="L758"/>
  <c r="K758"/>
  <c r="J758"/>
  <c r="I758"/>
  <c r="H758"/>
  <c r="G758"/>
  <c r="F758"/>
  <c r="E758"/>
  <c r="D758"/>
  <c r="C758"/>
  <c r="B758"/>
  <c r="M757"/>
  <c r="L757"/>
  <c r="K757"/>
  <c r="J757"/>
  <c r="I757"/>
  <c r="H757"/>
  <c r="G757"/>
  <c r="F757"/>
  <c r="E757"/>
  <c r="D757"/>
  <c r="C757"/>
  <c r="B757"/>
  <c r="M756"/>
  <c r="L756"/>
  <c r="K756"/>
  <c r="J756"/>
  <c r="I756"/>
  <c r="H756"/>
  <c r="G756"/>
  <c r="F756"/>
  <c r="E756"/>
  <c r="D756"/>
  <c r="C756"/>
  <c r="B756"/>
  <c r="M755"/>
  <c r="L755"/>
  <c r="K755"/>
  <c r="J755"/>
  <c r="I755"/>
  <c r="H755"/>
  <c r="G755"/>
  <c r="F755"/>
  <c r="E755"/>
  <c r="D755"/>
  <c r="C755"/>
  <c r="B755"/>
  <c r="M754"/>
  <c r="L754"/>
  <c r="K754"/>
  <c r="J754"/>
  <c r="I754"/>
  <c r="H754"/>
  <c r="G754"/>
  <c r="F754"/>
  <c r="E754"/>
  <c r="D754"/>
  <c r="C754"/>
  <c r="B754"/>
  <c r="M753"/>
  <c r="L753"/>
  <c r="K753"/>
  <c r="J753"/>
  <c r="I753"/>
  <c r="H753"/>
  <c r="G753"/>
  <c r="F753"/>
  <c r="E753"/>
  <c r="D753"/>
  <c r="C753"/>
  <c r="B753"/>
  <c r="M752"/>
  <c r="L752"/>
  <c r="K752"/>
  <c r="J752"/>
  <c r="I752"/>
  <c r="H752"/>
  <c r="G752"/>
  <c r="F752"/>
  <c r="E752"/>
  <c r="D752"/>
  <c r="C752"/>
  <c r="B752"/>
  <c r="M751"/>
  <c r="L751"/>
  <c r="K751"/>
  <c r="J751"/>
  <c r="I751"/>
  <c r="H751"/>
  <c r="G751"/>
  <c r="F751"/>
  <c r="E751"/>
  <c r="D751"/>
  <c r="C751"/>
  <c r="B751"/>
  <c r="M750"/>
  <c r="L750"/>
  <c r="K750"/>
  <c r="J750"/>
  <c r="I750"/>
  <c r="H750"/>
  <c r="G750"/>
  <c r="F750"/>
  <c r="E750"/>
  <c r="D750"/>
  <c r="C750"/>
  <c r="B750"/>
  <c r="M749"/>
  <c r="L749"/>
  <c r="K749"/>
  <c r="J749"/>
  <c r="I749"/>
  <c r="H749"/>
  <c r="G749"/>
  <c r="F749"/>
  <c r="E749"/>
  <c r="D749"/>
  <c r="C749"/>
  <c r="B749"/>
  <c r="M748"/>
  <c r="L748"/>
  <c r="K748"/>
  <c r="J748"/>
  <c r="I748"/>
  <c r="H748"/>
  <c r="G748"/>
  <c r="F748"/>
  <c r="E748"/>
  <c r="D748"/>
  <c r="C748"/>
  <c r="B748"/>
  <c r="M747"/>
  <c r="L747"/>
  <c r="K747"/>
  <c r="J747"/>
  <c r="I747"/>
  <c r="H747"/>
  <c r="G747"/>
  <c r="F747"/>
  <c r="E747"/>
  <c r="D747"/>
  <c r="C747"/>
  <c r="B747"/>
  <c r="M746"/>
  <c r="L746"/>
  <c r="K746"/>
  <c r="J746"/>
  <c r="I746"/>
  <c r="H746"/>
  <c r="G746"/>
  <c r="F746"/>
  <c r="E746"/>
  <c r="D746"/>
  <c r="C746"/>
  <c r="B746"/>
  <c r="M745"/>
  <c r="L745"/>
  <c r="K745"/>
  <c r="J745"/>
  <c r="I745"/>
  <c r="H745"/>
  <c r="G745"/>
  <c r="F745"/>
  <c r="E745"/>
  <c r="D745"/>
  <c r="C745"/>
  <c r="B745"/>
  <c r="M744"/>
  <c r="L744"/>
  <c r="K744"/>
  <c r="J744"/>
  <c r="I744"/>
  <c r="H744"/>
  <c r="G744"/>
  <c r="F744"/>
  <c r="E744"/>
  <c r="D744"/>
  <c r="C744"/>
  <c r="B744"/>
  <c r="M743"/>
  <c r="L743"/>
  <c r="K743"/>
  <c r="J743"/>
  <c r="I743"/>
  <c r="H743"/>
  <c r="G743"/>
  <c r="F743"/>
  <c r="E743"/>
  <c r="D743"/>
  <c r="C743"/>
  <c r="B743"/>
  <c r="M742"/>
  <c r="L742"/>
  <c r="K742"/>
  <c r="J742"/>
  <c r="I742"/>
  <c r="H742"/>
  <c r="G742"/>
  <c r="F742"/>
  <c r="E742"/>
  <c r="D742"/>
  <c r="C742"/>
  <c r="B742"/>
  <c r="M741"/>
  <c r="L741"/>
  <c r="K741"/>
  <c r="J741"/>
  <c r="I741"/>
  <c r="H741"/>
  <c r="G741"/>
  <c r="F741"/>
  <c r="E741"/>
  <c r="D741"/>
  <c r="C741"/>
  <c r="B741"/>
  <c r="M740"/>
  <c r="L740"/>
  <c r="K740"/>
  <c r="J740"/>
  <c r="I740"/>
  <c r="H740"/>
  <c r="G740"/>
  <c r="F740"/>
  <c r="E740"/>
  <c r="D740"/>
  <c r="C740"/>
  <c r="B740"/>
  <c r="M739"/>
  <c r="L739"/>
  <c r="K739"/>
  <c r="J739"/>
  <c r="I739"/>
  <c r="H739"/>
  <c r="G739"/>
  <c r="F739"/>
  <c r="E739"/>
  <c r="D739"/>
  <c r="C739"/>
  <c r="B739"/>
  <c r="M738"/>
  <c r="L738"/>
  <c r="K738"/>
  <c r="J738"/>
  <c r="I738"/>
  <c r="H738"/>
  <c r="G738"/>
  <c r="F738"/>
  <c r="E738"/>
  <c r="D738"/>
  <c r="C738"/>
  <c r="B738"/>
  <c r="M737"/>
  <c r="L737"/>
  <c r="K737"/>
  <c r="J737"/>
  <c r="I737"/>
  <c r="H737"/>
  <c r="G737"/>
  <c r="F737"/>
  <c r="E737"/>
  <c r="D737"/>
  <c r="C737"/>
  <c r="B737"/>
  <c r="M736"/>
  <c r="L736"/>
  <c r="K736"/>
  <c r="J736"/>
  <c r="I736"/>
  <c r="H736"/>
  <c r="G736"/>
  <c r="F736"/>
  <c r="E736"/>
  <c r="D736"/>
  <c r="C736"/>
  <c r="B736"/>
  <c r="M735"/>
  <c r="L735"/>
  <c r="K735"/>
  <c r="J735"/>
  <c r="I735"/>
  <c r="H735"/>
  <c r="G735"/>
  <c r="F735"/>
  <c r="E735"/>
  <c r="D735"/>
  <c r="C735"/>
  <c r="B735"/>
  <c r="M734"/>
  <c r="L734"/>
  <c r="K734"/>
  <c r="J734"/>
  <c r="I734"/>
  <c r="H734"/>
  <c r="G734"/>
  <c r="F734"/>
  <c r="E734"/>
  <c r="D734"/>
  <c r="C734"/>
  <c r="B734"/>
  <c r="M733"/>
  <c r="L733"/>
  <c r="K733"/>
  <c r="J733"/>
  <c r="I733"/>
  <c r="H733"/>
  <c r="G733"/>
  <c r="F733"/>
  <c r="E733"/>
  <c r="D733"/>
  <c r="C733"/>
  <c r="B733"/>
  <c r="M732"/>
  <c r="L732"/>
  <c r="K732"/>
  <c r="J732"/>
  <c r="I732"/>
  <c r="H732"/>
  <c r="G732"/>
  <c r="F732"/>
  <c r="E732"/>
  <c r="D732"/>
  <c r="C732"/>
  <c r="B732"/>
  <c r="M731"/>
  <c r="L731"/>
  <c r="K731"/>
  <c r="J731"/>
  <c r="I731"/>
  <c r="H731"/>
  <c r="G731"/>
  <c r="F731"/>
  <c r="E731"/>
  <c r="D731"/>
  <c r="C731"/>
  <c r="B731"/>
  <c r="M730"/>
  <c r="L730"/>
  <c r="K730"/>
  <c r="J730"/>
  <c r="I730"/>
  <c r="H730"/>
  <c r="G730"/>
  <c r="F730"/>
  <c r="E730"/>
  <c r="D730"/>
  <c r="C730"/>
  <c r="B730"/>
  <c r="M729"/>
  <c r="L729"/>
  <c r="K729"/>
  <c r="J729"/>
  <c r="I729"/>
  <c r="H729"/>
  <c r="G729"/>
  <c r="F729"/>
  <c r="E729"/>
  <c r="D729"/>
  <c r="C729"/>
  <c r="B729"/>
  <c r="M728"/>
  <c r="L728"/>
  <c r="K728"/>
  <c r="J728"/>
  <c r="I728"/>
  <c r="H728"/>
  <c r="G728"/>
  <c r="F728"/>
  <c r="E728"/>
  <c r="D728"/>
  <c r="C728"/>
  <c r="B728"/>
  <c r="M727"/>
  <c r="L727"/>
  <c r="K727"/>
  <c r="J727"/>
  <c r="I727"/>
  <c r="H727"/>
  <c r="G727"/>
  <c r="F727"/>
  <c r="E727"/>
  <c r="D727"/>
  <c r="C727"/>
  <c r="B727"/>
  <c r="M726"/>
  <c r="L726"/>
  <c r="K726"/>
  <c r="J726"/>
  <c r="I726"/>
  <c r="H726"/>
  <c r="G726"/>
  <c r="F726"/>
  <c r="E726"/>
  <c r="D726"/>
  <c r="C726"/>
  <c r="B726"/>
  <c r="M725"/>
  <c r="L725"/>
  <c r="K725"/>
  <c r="J725"/>
  <c r="I725"/>
  <c r="H725"/>
  <c r="G725"/>
  <c r="F725"/>
  <c r="E725"/>
  <c r="D725"/>
  <c r="C725"/>
  <c r="B725"/>
  <c r="M724"/>
  <c r="L724"/>
  <c r="K724"/>
  <c r="J724"/>
  <c r="I724"/>
  <c r="H724"/>
  <c r="G724"/>
  <c r="F724"/>
  <c r="E724"/>
  <c r="D724"/>
  <c r="C724"/>
  <c r="B724"/>
  <c r="M723"/>
  <c r="L723"/>
  <c r="K723"/>
  <c r="J723"/>
  <c r="I723"/>
  <c r="H723"/>
  <c r="G723"/>
  <c r="F723"/>
  <c r="E723"/>
  <c r="D723"/>
  <c r="C723"/>
  <c r="B723"/>
  <c r="M722"/>
  <c r="L722"/>
  <c r="K722"/>
  <c r="J722"/>
  <c r="I722"/>
  <c r="H722"/>
  <c r="G722"/>
  <c r="F722"/>
  <c r="E722"/>
  <c r="D722"/>
  <c r="C722"/>
  <c r="B722"/>
  <c r="M721"/>
  <c r="L721"/>
  <c r="K721"/>
  <c r="J721"/>
  <c r="I721"/>
  <c r="H721"/>
  <c r="G721"/>
  <c r="F721"/>
  <c r="E721"/>
  <c r="D721"/>
  <c r="C721"/>
  <c r="B721"/>
  <c r="M720"/>
  <c r="L720"/>
  <c r="K720"/>
  <c r="J720"/>
  <c r="I720"/>
  <c r="H720"/>
  <c r="G720"/>
  <c r="F720"/>
  <c r="E720"/>
  <c r="D720"/>
  <c r="C720"/>
  <c r="B720"/>
  <c r="M719"/>
  <c r="L719"/>
  <c r="K719"/>
  <c r="J719"/>
  <c r="I719"/>
  <c r="H719"/>
  <c r="G719"/>
  <c r="F719"/>
  <c r="E719"/>
  <c r="D719"/>
  <c r="C719"/>
  <c r="B719"/>
  <c r="M718"/>
  <c r="L718"/>
  <c r="K718"/>
  <c r="J718"/>
  <c r="I718"/>
  <c r="H718"/>
  <c r="G718"/>
  <c r="F718"/>
  <c r="E718"/>
  <c r="D718"/>
  <c r="C718"/>
  <c r="B718"/>
  <c r="M717"/>
  <c r="L717"/>
  <c r="K717"/>
  <c r="J717"/>
  <c r="I717"/>
  <c r="H717"/>
  <c r="G717"/>
  <c r="F717"/>
  <c r="E717"/>
  <c r="D717"/>
  <c r="C717"/>
  <c r="B717"/>
  <c r="M716"/>
  <c r="L716"/>
  <c r="K716"/>
  <c r="J716"/>
  <c r="I716"/>
  <c r="H716"/>
  <c r="G716"/>
  <c r="F716"/>
  <c r="E716"/>
  <c r="D716"/>
  <c r="C716"/>
  <c r="B716"/>
  <c r="M715"/>
  <c r="L715"/>
  <c r="K715"/>
  <c r="J715"/>
  <c r="I715"/>
  <c r="H715"/>
  <c r="G715"/>
  <c r="F715"/>
  <c r="E715"/>
  <c r="D715"/>
  <c r="C715"/>
  <c r="B715"/>
  <c r="M714"/>
  <c r="L714"/>
  <c r="K714"/>
  <c r="J714"/>
  <c r="I714"/>
  <c r="H714"/>
  <c r="G714"/>
  <c r="F714"/>
  <c r="E714"/>
  <c r="D714"/>
  <c r="C714"/>
  <c r="B714"/>
  <c r="M713"/>
  <c r="L713"/>
  <c r="K713"/>
  <c r="J713"/>
  <c r="I713"/>
  <c r="H713"/>
  <c r="G713"/>
  <c r="F713"/>
  <c r="E713"/>
  <c r="D713"/>
  <c r="C713"/>
  <c r="B713"/>
  <c r="M712"/>
  <c r="L712"/>
  <c r="K712"/>
  <c r="J712"/>
  <c r="I712"/>
  <c r="H712"/>
  <c r="G712"/>
  <c r="F712"/>
  <c r="E712"/>
  <c r="D712"/>
  <c r="C712"/>
  <c r="B712"/>
  <c r="M711"/>
  <c r="L711"/>
  <c r="K711"/>
  <c r="J711"/>
  <c r="I711"/>
  <c r="H711"/>
  <c r="G711"/>
  <c r="F711"/>
  <c r="E711"/>
  <c r="D711"/>
  <c r="C711"/>
  <c r="B711"/>
  <c r="M710"/>
  <c r="L710"/>
  <c r="K710"/>
  <c r="J710"/>
  <c r="I710"/>
  <c r="H710"/>
  <c r="G710"/>
  <c r="F710"/>
  <c r="E710"/>
  <c r="D710"/>
  <c r="C710"/>
  <c r="B710"/>
  <c r="M709"/>
  <c r="L709"/>
  <c r="K709"/>
  <c r="J709"/>
  <c r="I709"/>
  <c r="H709"/>
  <c r="G709"/>
  <c r="F709"/>
  <c r="E709"/>
  <c r="D709"/>
  <c r="C709"/>
  <c r="B709"/>
  <c r="M708"/>
  <c r="L708"/>
  <c r="K708"/>
  <c r="J708"/>
  <c r="I708"/>
  <c r="H708"/>
  <c r="G708"/>
  <c r="F708"/>
  <c r="E708"/>
  <c r="D708"/>
  <c r="C708"/>
  <c r="B708"/>
  <c r="M707"/>
  <c r="L707"/>
  <c r="K707"/>
  <c r="J707"/>
  <c r="I707"/>
  <c r="H707"/>
  <c r="G707"/>
  <c r="F707"/>
  <c r="E707"/>
  <c r="D707"/>
  <c r="C707"/>
  <c r="B707"/>
  <c r="M706"/>
  <c r="L706"/>
  <c r="K706"/>
  <c r="J706"/>
  <c r="I706"/>
  <c r="H706"/>
  <c r="G706"/>
  <c r="F706"/>
  <c r="E706"/>
  <c r="D706"/>
  <c r="C706"/>
  <c r="B706"/>
  <c r="M705"/>
  <c r="L705"/>
  <c r="K705"/>
  <c r="J705"/>
  <c r="I705"/>
  <c r="H705"/>
  <c r="G705"/>
  <c r="F705"/>
  <c r="E705"/>
  <c r="D705"/>
  <c r="C705"/>
  <c r="B705"/>
  <c r="M704"/>
  <c r="L704"/>
  <c r="K704"/>
  <c r="J704"/>
  <c r="I704"/>
  <c r="H704"/>
  <c r="G704"/>
  <c r="F704"/>
  <c r="E704"/>
  <c r="D704"/>
  <c r="C704"/>
  <c r="B704"/>
  <c r="M703"/>
  <c r="L703"/>
  <c r="K703"/>
  <c r="J703"/>
  <c r="I703"/>
  <c r="H703"/>
  <c r="G703"/>
  <c r="F703"/>
  <c r="E703"/>
  <c r="D703"/>
  <c r="C703"/>
  <c r="B703"/>
  <c r="M702"/>
  <c r="L702"/>
  <c r="K702"/>
  <c r="J702"/>
  <c r="I702"/>
  <c r="H702"/>
  <c r="G702"/>
  <c r="F702"/>
  <c r="E702"/>
  <c r="D702"/>
  <c r="C702"/>
  <c r="B702"/>
  <c r="M701"/>
  <c r="L701"/>
  <c r="K701"/>
  <c r="J701"/>
  <c r="I701"/>
  <c r="H701"/>
  <c r="G701"/>
  <c r="F701"/>
  <c r="E701"/>
  <c r="D701"/>
  <c r="C701"/>
  <c r="B701"/>
  <c r="M700"/>
  <c r="L700"/>
  <c r="K700"/>
  <c r="J700"/>
  <c r="I700"/>
  <c r="H700"/>
  <c r="G700"/>
  <c r="F700"/>
  <c r="E700"/>
  <c r="D700"/>
  <c r="C700"/>
  <c r="B700"/>
  <c r="M699"/>
  <c r="L699"/>
  <c r="K699"/>
  <c r="J699"/>
  <c r="I699"/>
  <c r="H699"/>
  <c r="G699"/>
  <c r="F699"/>
  <c r="E699"/>
  <c r="D699"/>
  <c r="C699"/>
  <c r="B699"/>
  <c r="M698"/>
  <c r="L698"/>
  <c r="K698"/>
  <c r="J698"/>
  <c r="I698"/>
  <c r="H698"/>
  <c r="G698"/>
  <c r="F698"/>
  <c r="E698"/>
  <c r="D698"/>
  <c r="C698"/>
  <c r="B698"/>
  <c r="M697"/>
  <c r="L697"/>
  <c r="K697"/>
  <c r="J697"/>
  <c r="I697"/>
  <c r="H697"/>
  <c r="G697"/>
  <c r="F697"/>
  <c r="E697"/>
  <c r="D697"/>
  <c r="C697"/>
  <c r="B697"/>
  <c r="M696"/>
  <c r="L696"/>
  <c r="K696"/>
  <c r="J696"/>
  <c r="I696"/>
  <c r="H696"/>
  <c r="G696"/>
  <c r="F696"/>
  <c r="E696"/>
  <c r="D696"/>
  <c r="C696"/>
  <c r="B696"/>
  <c r="M695"/>
  <c r="L695"/>
  <c r="K695"/>
  <c r="J695"/>
  <c r="I695"/>
  <c r="H695"/>
  <c r="G695"/>
  <c r="F695"/>
  <c r="E695"/>
  <c r="D695"/>
  <c r="C695"/>
  <c r="B695"/>
  <c r="M694"/>
  <c r="L694"/>
  <c r="K694"/>
  <c r="J694"/>
  <c r="I694"/>
  <c r="H694"/>
  <c r="G694"/>
  <c r="F694"/>
  <c r="E694"/>
  <c r="D694"/>
  <c r="C694"/>
  <c r="B694"/>
  <c r="M693"/>
  <c r="L693"/>
  <c r="K693"/>
  <c r="J693"/>
  <c r="I693"/>
  <c r="H693"/>
  <c r="G693"/>
  <c r="F693"/>
  <c r="E693"/>
  <c r="D693"/>
  <c r="C693"/>
  <c r="B693"/>
  <c r="M692"/>
  <c r="L692"/>
  <c r="K692"/>
  <c r="J692"/>
  <c r="I692"/>
  <c r="H692"/>
  <c r="G692"/>
  <c r="F692"/>
  <c r="E692"/>
  <c r="D692"/>
  <c r="C692"/>
  <c r="B692"/>
  <c r="M691"/>
  <c r="L691"/>
  <c r="K691"/>
  <c r="J691"/>
  <c r="I691"/>
  <c r="H691"/>
  <c r="G691"/>
  <c r="F691"/>
  <c r="E691"/>
  <c r="D691"/>
  <c r="C691"/>
  <c r="B691"/>
  <c r="M690"/>
  <c r="L690"/>
  <c r="K690"/>
  <c r="J690"/>
  <c r="I690"/>
  <c r="H690"/>
  <c r="G690"/>
  <c r="F690"/>
  <c r="E690"/>
  <c r="D690"/>
  <c r="C690"/>
  <c r="B690"/>
  <c r="M689"/>
  <c r="L689"/>
  <c r="K689"/>
  <c r="J689"/>
  <c r="I689"/>
  <c r="H689"/>
  <c r="G689"/>
  <c r="F689"/>
  <c r="E689"/>
  <c r="D689"/>
  <c r="C689"/>
  <c r="B689"/>
  <c r="M688"/>
  <c r="L688"/>
  <c r="K688"/>
  <c r="J688"/>
  <c r="I688"/>
  <c r="H688"/>
  <c r="G688"/>
  <c r="F688"/>
  <c r="E688"/>
  <c r="D688"/>
  <c r="C688"/>
  <c r="B688"/>
  <c r="M687"/>
  <c r="L687"/>
  <c r="K687"/>
  <c r="J687"/>
  <c r="I687"/>
  <c r="H687"/>
  <c r="G687"/>
  <c r="F687"/>
  <c r="E687"/>
  <c r="D687"/>
  <c r="C687"/>
  <c r="B687"/>
  <c r="M686"/>
  <c r="L686"/>
  <c r="K686"/>
  <c r="J686"/>
  <c r="I686"/>
  <c r="H686"/>
  <c r="G686"/>
  <c r="F686"/>
  <c r="E686"/>
  <c r="D686"/>
  <c r="C686"/>
  <c r="B686"/>
  <c r="M685"/>
  <c r="L685"/>
  <c r="K685"/>
  <c r="J685"/>
  <c r="I685"/>
  <c r="H685"/>
  <c r="G685"/>
  <c r="F685"/>
  <c r="E685"/>
  <c r="D685"/>
  <c r="C685"/>
  <c r="B685"/>
  <c r="M684"/>
  <c r="L684"/>
  <c r="K684"/>
  <c r="J684"/>
  <c r="I684"/>
  <c r="H684"/>
  <c r="G684"/>
  <c r="F684"/>
  <c r="E684"/>
  <c r="D684"/>
  <c r="C684"/>
  <c r="B684"/>
  <c r="M683"/>
  <c r="L683"/>
  <c r="K683"/>
  <c r="J683"/>
  <c r="I683"/>
  <c r="H683"/>
  <c r="G683"/>
  <c r="F683"/>
  <c r="E683"/>
  <c r="D683"/>
  <c r="C683"/>
  <c r="B683"/>
  <c r="M682"/>
  <c r="L682"/>
  <c r="K682"/>
  <c r="J682"/>
  <c r="I682"/>
  <c r="H682"/>
  <c r="G682"/>
  <c r="F682"/>
  <c r="E682"/>
  <c r="D682"/>
  <c r="C682"/>
  <c r="B682"/>
  <c r="M681"/>
  <c r="L681"/>
  <c r="K681"/>
  <c r="J681"/>
  <c r="I681"/>
  <c r="H681"/>
  <c r="G681"/>
  <c r="F681"/>
  <c r="E681"/>
  <c r="D681"/>
  <c r="C681"/>
  <c r="B681"/>
  <c r="M680"/>
  <c r="L680"/>
  <c r="K680"/>
  <c r="J680"/>
  <c r="I680"/>
  <c r="H680"/>
  <c r="G680"/>
  <c r="F680"/>
  <c r="E680"/>
  <c r="D680"/>
  <c r="C680"/>
  <c r="B680"/>
  <c r="M679"/>
  <c r="L679"/>
  <c r="K679"/>
  <c r="J679"/>
  <c r="I679"/>
  <c r="H679"/>
  <c r="G679"/>
  <c r="F679"/>
  <c r="E679"/>
  <c r="D679"/>
  <c r="C679"/>
  <c r="B679"/>
  <c r="M678"/>
  <c r="L678"/>
  <c r="K678"/>
  <c r="J678"/>
  <c r="I678"/>
  <c r="H678"/>
  <c r="G678"/>
  <c r="F678"/>
  <c r="E678"/>
  <c r="D678"/>
  <c r="C678"/>
  <c r="B678"/>
  <c r="M677"/>
  <c r="L677"/>
  <c r="K677"/>
  <c r="J677"/>
  <c r="I677"/>
  <c r="H677"/>
  <c r="G677"/>
  <c r="F677"/>
  <c r="E677"/>
  <c r="D677"/>
  <c r="C677"/>
  <c r="B677"/>
  <c r="M676"/>
  <c r="L676"/>
  <c r="K676"/>
  <c r="J676"/>
  <c r="I676"/>
  <c r="H676"/>
  <c r="G676"/>
  <c r="F676"/>
  <c r="E676"/>
  <c r="D676"/>
  <c r="C676"/>
  <c r="B676"/>
  <c r="M675"/>
  <c r="L675"/>
  <c r="K675"/>
  <c r="J675"/>
  <c r="I675"/>
  <c r="H675"/>
  <c r="G675"/>
  <c r="F675"/>
  <c r="E675"/>
  <c r="D675"/>
  <c r="C675"/>
  <c r="B675"/>
  <c r="M674"/>
  <c r="L674"/>
  <c r="K674"/>
  <c r="J674"/>
  <c r="I674"/>
  <c r="H674"/>
  <c r="G674"/>
  <c r="F674"/>
  <c r="E674"/>
  <c r="D674"/>
  <c r="C674"/>
  <c r="B674"/>
  <c r="M673"/>
  <c r="L673"/>
  <c r="K673"/>
  <c r="J673"/>
  <c r="I673"/>
  <c r="H673"/>
  <c r="G673"/>
  <c r="F673"/>
  <c r="E673"/>
  <c r="D673"/>
  <c r="C673"/>
  <c r="B673"/>
  <c r="M672"/>
  <c r="L672"/>
  <c r="K672"/>
  <c r="J672"/>
  <c r="I672"/>
  <c r="H672"/>
  <c r="G672"/>
  <c r="F672"/>
  <c r="E672"/>
  <c r="D672"/>
  <c r="C672"/>
  <c r="B672"/>
  <c r="M671"/>
  <c r="L671"/>
  <c r="K671"/>
  <c r="J671"/>
  <c r="I671"/>
  <c r="H671"/>
  <c r="G671"/>
  <c r="F671"/>
  <c r="E671"/>
  <c r="D671"/>
  <c r="C671"/>
  <c r="B671"/>
  <c r="M670"/>
  <c r="L670"/>
  <c r="K670"/>
  <c r="J670"/>
  <c r="I670"/>
  <c r="H670"/>
  <c r="G670"/>
  <c r="F670"/>
  <c r="E670"/>
  <c r="D670"/>
  <c r="C670"/>
  <c r="B670"/>
  <c r="M669"/>
  <c r="L669"/>
  <c r="K669"/>
  <c r="J669"/>
  <c r="I669"/>
  <c r="H669"/>
  <c r="G669"/>
  <c r="F669"/>
  <c r="E669"/>
  <c r="D669"/>
  <c r="C669"/>
  <c r="B669"/>
  <c r="M668"/>
  <c r="L668"/>
  <c r="K668"/>
  <c r="J668"/>
  <c r="I668"/>
  <c r="H668"/>
  <c r="G668"/>
  <c r="F668"/>
  <c r="E668"/>
  <c r="D668"/>
  <c r="C668"/>
  <c r="B668"/>
  <c r="M667"/>
  <c r="L667"/>
  <c r="K667"/>
  <c r="J667"/>
  <c r="I667"/>
  <c r="H667"/>
  <c r="G667"/>
  <c r="F667"/>
  <c r="E667"/>
  <c r="D667"/>
  <c r="C667"/>
  <c r="B667"/>
  <c r="M666"/>
  <c r="L666"/>
  <c r="K666"/>
  <c r="J666"/>
  <c r="I666"/>
  <c r="H666"/>
  <c r="G666"/>
  <c r="F666"/>
  <c r="E666"/>
  <c r="D666"/>
  <c r="C666"/>
  <c r="B666"/>
  <c r="M665"/>
  <c r="L665"/>
  <c r="K665"/>
  <c r="J665"/>
  <c r="I665"/>
  <c r="H665"/>
  <c r="G665"/>
  <c r="F665"/>
  <c r="E665"/>
  <c r="D665"/>
  <c r="C665"/>
  <c r="B665"/>
  <c r="M664"/>
  <c r="L664"/>
  <c r="K664"/>
  <c r="J664"/>
  <c r="I664"/>
  <c r="H664"/>
  <c r="G664"/>
  <c r="F664"/>
  <c r="E664"/>
  <c r="D664"/>
  <c r="C664"/>
  <c r="B664"/>
  <c r="M663"/>
  <c r="L663"/>
  <c r="K663"/>
  <c r="J663"/>
  <c r="I663"/>
  <c r="H663"/>
  <c r="G663"/>
  <c r="F663"/>
  <c r="E663"/>
  <c r="D663"/>
  <c r="C663"/>
  <c r="B663"/>
  <c r="M662"/>
  <c r="L662"/>
  <c r="K662"/>
  <c r="J662"/>
  <c r="I662"/>
  <c r="H662"/>
  <c r="G662"/>
  <c r="F662"/>
  <c r="E662"/>
  <c r="D662"/>
  <c r="C662"/>
  <c r="B662"/>
  <c r="M661"/>
  <c r="L661"/>
  <c r="K661"/>
  <c r="J661"/>
  <c r="I661"/>
  <c r="H661"/>
  <c r="G661"/>
  <c r="F661"/>
  <c r="E661"/>
  <c r="D661"/>
  <c r="C661"/>
  <c r="B661"/>
  <c r="M660"/>
  <c r="L660"/>
  <c r="K660"/>
  <c r="J660"/>
  <c r="I660"/>
  <c r="H660"/>
  <c r="G660"/>
  <c r="F660"/>
  <c r="E660"/>
  <c r="D660"/>
  <c r="C660"/>
  <c r="B660"/>
  <c r="M659"/>
  <c r="L659"/>
  <c r="K659"/>
  <c r="J659"/>
  <c r="I659"/>
  <c r="H659"/>
  <c r="G659"/>
  <c r="F659"/>
  <c r="E659"/>
  <c r="D659"/>
  <c r="C659"/>
  <c r="B659"/>
  <c r="M658"/>
  <c r="L658"/>
  <c r="K658"/>
  <c r="J658"/>
  <c r="I658"/>
  <c r="H658"/>
  <c r="G658"/>
  <c r="F658"/>
  <c r="E658"/>
  <c r="D658"/>
  <c r="C658"/>
  <c r="B658"/>
  <c r="M657"/>
  <c r="L657"/>
  <c r="K657"/>
  <c r="J657"/>
  <c r="I657"/>
  <c r="H657"/>
  <c r="G657"/>
  <c r="F657"/>
  <c r="E657"/>
  <c r="D657"/>
  <c r="C657"/>
  <c r="B657"/>
  <c r="M656"/>
  <c r="L656"/>
  <c r="K656"/>
  <c r="J656"/>
  <c r="I656"/>
  <c r="H656"/>
  <c r="G656"/>
  <c r="F656"/>
  <c r="E656"/>
  <c r="D656"/>
  <c r="C656"/>
  <c r="B656"/>
  <c r="M655"/>
  <c r="L655"/>
  <c r="K655"/>
  <c r="J655"/>
  <c r="I655"/>
  <c r="H655"/>
  <c r="G655"/>
  <c r="F655"/>
  <c r="E655"/>
  <c r="D655"/>
  <c r="C655"/>
  <c r="B655"/>
  <c r="M654"/>
  <c r="L654"/>
  <c r="K654"/>
  <c r="J654"/>
  <c r="I654"/>
  <c r="H654"/>
  <c r="G654"/>
  <c r="F654"/>
  <c r="E654"/>
  <c r="D654"/>
  <c r="C654"/>
  <c r="B654"/>
  <c r="M653"/>
  <c r="L653"/>
  <c r="K653"/>
  <c r="J653"/>
  <c r="I653"/>
  <c r="H653"/>
  <c r="G653"/>
  <c r="F653"/>
  <c r="E653"/>
  <c r="D653"/>
  <c r="C653"/>
  <c r="B653"/>
  <c r="M652"/>
  <c r="L652"/>
  <c r="K652"/>
  <c r="J652"/>
  <c r="I652"/>
  <c r="H652"/>
  <c r="G652"/>
  <c r="F652"/>
  <c r="E652"/>
  <c r="D652"/>
  <c r="C652"/>
  <c r="B652"/>
  <c r="M651"/>
  <c r="L651"/>
  <c r="K651"/>
  <c r="J651"/>
  <c r="I651"/>
  <c r="H651"/>
  <c r="G651"/>
  <c r="F651"/>
  <c r="E651"/>
  <c r="D651"/>
  <c r="C651"/>
  <c r="B651"/>
  <c r="M650"/>
  <c r="L650"/>
  <c r="K650"/>
  <c r="J650"/>
  <c r="I650"/>
  <c r="H650"/>
  <c r="G650"/>
  <c r="F650"/>
  <c r="E650"/>
  <c r="D650"/>
  <c r="C650"/>
  <c r="B650"/>
  <c r="M649"/>
  <c r="L649"/>
  <c r="K649"/>
  <c r="J649"/>
  <c r="I649"/>
  <c r="H649"/>
  <c r="G649"/>
  <c r="F649"/>
  <c r="E649"/>
  <c r="D649"/>
  <c r="C649"/>
  <c r="B649"/>
  <c r="M648"/>
  <c r="L648"/>
  <c r="K648"/>
  <c r="J648"/>
  <c r="I648"/>
  <c r="H648"/>
  <c r="G648"/>
  <c r="F648"/>
  <c r="E648"/>
  <c r="D648"/>
  <c r="C648"/>
  <c r="B648"/>
  <c r="M647"/>
  <c r="L647"/>
  <c r="K647"/>
  <c r="J647"/>
  <c r="I647"/>
  <c r="H647"/>
  <c r="G647"/>
  <c r="F647"/>
  <c r="E647"/>
  <c r="D647"/>
  <c r="C647"/>
  <c r="B647"/>
  <c r="M646"/>
  <c r="L646"/>
  <c r="K646"/>
  <c r="J646"/>
  <c r="I646"/>
  <c r="H646"/>
  <c r="G646"/>
  <c r="F646"/>
  <c r="E646"/>
  <c r="D646"/>
  <c r="C646"/>
  <c r="B646"/>
  <c r="M645"/>
  <c r="L645"/>
  <c r="K645"/>
  <c r="J645"/>
  <c r="I645"/>
  <c r="H645"/>
  <c r="G645"/>
  <c r="F645"/>
  <c r="E645"/>
  <c r="D645"/>
  <c r="C645"/>
  <c r="B645"/>
  <c r="M644"/>
  <c r="L644"/>
  <c r="K644"/>
  <c r="J644"/>
  <c r="I644"/>
  <c r="H644"/>
  <c r="G644"/>
  <c r="F644"/>
  <c r="E644"/>
  <c r="D644"/>
  <c r="C644"/>
  <c r="B644"/>
  <c r="M643"/>
  <c r="L643"/>
  <c r="K643"/>
  <c r="J643"/>
  <c r="I643"/>
  <c r="H643"/>
  <c r="G643"/>
  <c r="F643"/>
  <c r="E643"/>
  <c r="D643"/>
  <c r="C643"/>
  <c r="B643"/>
  <c r="M642"/>
  <c r="L642"/>
  <c r="K642"/>
  <c r="J642"/>
  <c r="I642"/>
  <c r="H642"/>
  <c r="G642"/>
  <c r="F642"/>
  <c r="E642"/>
  <c r="D642"/>
  <c r="C642"/>
  <c r="B642"/>
  <c r="M641"/>
  <c r="L641"/>
  <c r="K641"/>
  <c r="J641"/>
  <c r="I641"/>
  <c r="H641"/>
  <c r="G641"/>
  <c r="F641"/>
  <c r="E641"/>
  <c r="D641"/>
  <c r="C641"/>
  <c r="B641"/>
  <c r="M640"/>
  <c r="L640"/>
  <c r="K640"/>
  <c r="J640"/>
  <c r="I640"/>
  <c r="H640"/>
  <c r="G640"/>
  <c r="F640"/>
  <c r="E640"/>
  <c r="D640"/>
  <c r="C640"/>
  <c r="B640"/>
  <c r="M639"/>
  <c r="L639"/>
  <c r="K639"/>
  <c r="J639"/>
  <c r="I639"/>
  <c r="H639"/>
  <c r="G639"/>
  <c r="F639"/>
  <c r="E639"/>
  <c r="D639"/>
  <c r="C639"/>
  <c r="B639"/>
  <c r="M638"/>
  <c r="L638"/>
  <c r="K638"/>
  <c r="J638"/>
  <c r="I638"/>
  <c r="H638"/>
  <c r="G638"/>
  <c r="F638"/>
  <c r="E638"/>
  <c r="D638"/>
  <c r="C638"/>
  <c r="B638"/>
  <c r="M637"/>
  <c r="L637"/>
  <c r="K637"/>
  <c r="J637"/>
  <c r="I637"/>
  <c r="H637"/>
  <c r="G637"/>
  <c r="F637"/>
  <c r="E637"/>
  <c r="D637"/>
  <c r="C637"/>
  <c r="B637"/>
  <c r="M636"/>
  <c r="L636"/>
  <c r="K636"/>
  <c r="J636"/>
  <c r="I636"/>
  <c r="H636"/>
  <c r="G636"/>
  <c r="F636"/>
  <c r="E636"/>
  <c r="D636"/>
  <c r="C636"/>
  <c r="B636"/>
  <c r="M635"/>
  <c r="L635"/>
  <c r="K635"/>
  <c r="J635"/>
  <c r="I635"/>
  <c r="H635"/>
  <c r="G635"/>
  <c r="F635"/>
  <c r="E635"/>
  <c r="D635"/>
  <c r="C635"/>
  <c r="B635"/>
  <c r="M634"/>
  <c r="L634"/>
  <c r="K634"/>
  <c r="J634"/>
  <c r="I634"/>
  <c r="H634"/>
  <c r="G634"/>
  <c r="F634"/>
  <c r="E634"/>
  <c r="D634"/>
  <c r="C634"/>
  <c r="B634"/>
  <c r="M633"/>
  <c r="L633"/>
  <c r="K633"/>
  <c r="J633"/>
  <c r="I633"/>
  <c r="H633"/>
  <c r="G633"/>
  <c r="F633"/>
  <c r="E633"/>
  <c r="D633"/>
  <c r="C633"/>
  <c r="B633"/>
  <c r="M632"/>
  <c r="L632"/>
  <c r="K632"/>
  <c r="J632"/>
  <c r="I632"/>
  <c r="H632"/>
  <c r="G632"/>
  <c r="F632"/>
  <c r="E632"/>
  <c r="D632"/>
  <c r="C632"/>
  <c r="B632"/>
  <c r="M631"/>
  <c r="L631"/>
  <c r="K631"/>
  <c r="J631"/>
  <c r="I631"/>
  <c r="H631"/>
  <c r="G631"/>
  <c r="F631"/>
  <c r="E631"/>
  <c r="D631"/>
  <c r="C631"/>
  <c r="B631"/>
  <c r="M630"/>
  <c r="L630"/>
  <c r="K630"/>
  <c r="J630"/>
  <c r="I630"/>
  <c r="H630"/>
  <c r="G630"/>
  <c r="F630"/>
  <c r="E630"/>
  <c r="D630"/>
  <c r="C630"/>
  <c r="B630"/>
  <c r="M629"/>
  <c r="L629"/>
  <c r="K629"/>
  <c r="J629"/>
  <c r="I629"/>
  <c r="H629"/>
  <c r="G629"/>
  <c r="F629"/>
  <c r="E629"/>
  <c r="D629"/>
  <c r="C629"/>
  <c r="B629"/>
  <c r="M628"/>
  <c r="L628"/>
  <c r="K628"/>
  <c r="J628"/>
  <c r="I628"/>
  <c r="H628"/>
  <c r="G628"/>
  <c r="F628"/>
  <c r="E628"/>
  <c r="D628"/>
  <c r="C628"/>
  <c r="B628"/>
  <c r="M627"/>
  <c r="L627"/>
  <c r="K627"/>
  <c r="J627"/>
  <c r="I627"/>
  <c r="H627"/>
  <c r="G627"/>
  <c r="F627"/>
  <c r="E627"/>
  <c r="D627"/>
  <c r="C627"/>
  <c r="B627"/>
  <c r="M626"/>
  <c r="L626"/>
  <c r="K626"/>
  <c r="J626"/>
  <c r="I626"/>
  <c r="H626"/>
  <c r="G626"/>
  <c r="F626"/>
  <c r="E626"/>
  <c r="D626"/>
  <c r="C626"/>
  <c r="B626"/>
  <c r="M625"/>
  <c r="L625"/>
  <c r="K625"/>
  <c r="J625"/>
  <c r="I625"/>
  <c r="H625"/>
  <c r="G625"/>
  <c r="F625"/>
  <c r="E625"/>
  <c r="D625"/>
  <c r="C625"/>
  <c r="B625"/>
  <c r="M624"/>
  <c r="L624"/>
  <c r="K624"/>
  <c r="J624"/>
  <c r="I624"/>
  <c r="H624"/>
  <c r="G624"/>
  <c r="F624"/>
  <c r="E624"/>
  <c r="D624"/>
  <c r="C624"/>
  <c r="B624"/>
  <c r="M623"/>
  <c r="L623"/>
  <c r="K623"/>
  <c r="J623"/>
  <c r="I623"/>
  <c r="H623"/>
  <c r="G623"/>
  <c r="F623"/>
  <c r="E623"/>
  <c r="D623"/>
  <c r="C623"/>
  <c r="B623"/>
  <c r="M622"/>
  <c r="L622"/>
  <c r="K622"/>
  <c r="J622"/>
  <c r="I622"/>
  <c r="H622"/>
  <c r="G622"/>
  <c r="F622"/>
  <c r="E622"/>
  <c r="D622"/>
  <c r="C622"/>
  <c r="B622"/>
  <c r="M621"/>
  <c r="L621"/>
  <c r="K621"/>
  <c r="J621"/>
  <c r="I621"/>
  <c r="H621"/>
  <c r="G621"/>
  <c r="F621"/>
  <c r="E621"/>
  <c r="D621"/>
  <c r="C621"/>
  <c r="B621"/>
  <c r="M620"/>
  <c r="L620"/>
  <c r="K620"/>
  <c r="J620"/>
  <c r="I620"/>
  <c r="H620"/>
  <c r="G620"/>
  <c r="F620"/>
  <c r="E620"/>
  <c r="D620"/>
  <c r="C620"/>
  <c r="B620"/>
  <c r="M619"/>
  <c r="L619"/>
  <c r="K619"/>
  <c r="J619"/>
  <c r="I619"/>
  <c r="H619"/>
  <c r="G619"/>
  <c r="F619"/>
  <c r="E619"/>
  <c r="D619"/>
  <c r="C619"/>
  <c r="B619"/>
  <c r="M618"/>
  <c r="L618"/>
  <c r="K618"/>
  <c r="J618"/>
  <c r="I618"/>
  <c r="H618"/>
  <c r="G618"/>
  <c r="F618"/>
  <c r="E618"/>
  <c r="D618"/>
  <c r="C618"/>
  <c r="B618"/>
  <c r="M617"/>
  <c r="L617"/>
  <c r="K617"/>
  <c r="J617"/>
  <c r="I617"/>
  <c r="H617"/>
  <c r="G617"/>
  <c r="F617"/>
  <c r="E617"/>
  <c r="D617"/>
  <c r="C617"/>
  <c r="B617"/>
  <c r="M616"/>
  <c r="L616"/>
  <c r="K616"/>
  <c r="J616"/>
  <c r="I616"/>
  <c r="H616"/>
  <c r="G616"/>
  <c r="F616"/>
  <c r="E616"/>
  <c r="D616"/>
  <c r="C616"/>
  <c r="B616"/>
  <c r="M615"/>
  <c r="L615"/>
  <c r="K615"/>
  <c r="J615"/>
  <c r="I615"/>
  <c r="H615"/>
  <c r="G615"/>
  <c r="F615"/>
  <c r="E615"/>
  <c r="D615"/>
  <c r="C615"/>
  <c r="B615"/>
  <c r="M614"/>
  <c r="L614"/>
  <c r="K614"/>
  <c r="J614"/>
  <c r="I614"/>
  <c r="H614"/>
  <c r="G614"/>
  <c r="F614"/>
  <c r="E614"/>
  <c r="D614"/>
  <c r="C614"/>
  <c r="B614"/>
  <c r="M613"/>
  <c r="L613"/>
  <c r="K613"/>
  <c r="J613"/>
  <c r="I613"/>
  <c r="H613"/>
  <c r="G613"/>
  <c r="F613"/>
  <c r="E613"/>
  <c r="D613"/>
  <c r="C613"/>
  <c r="B613"/>
  <c r="M612"/>
  <c r="L612"/>
  <c r="K612"/>
  <c r="J612"/>
  <c r="I612"/>
  <c r="H612"/>
  <c r="G612"/>
  <c r="F612"/>
  <c r="E612"/>
  <c r="D612"/>
  <c r="C612"/>
  <c r="B612"/>
  <c r="M611"/>
  <c r="L611"/>
  <c r="K611"/>
  <c r="J611"/>
  <c r="I611"/>
  <c r="H611"/>
  <c r="G611"/>
  <c r="F611"/>
  <c r="E611"/>
  <c r="D611"/>
  <c r="C611"/>
  <c r="B611"/>
  <c r="M610"/>
  <c r="L610"/>
  <c r="K610"/>
  <c r="J610"/>
  <c r="I610"/>
  <c r="H610"/>
  <c r="G610"/>
  <c r="F610"/>
  <c r="E610"/>
  <c r="D610"/>
  <c r="C610"/>
  <c r="B610"/>
  <c r="M609"/>
  <c r="L609"/>
  <c r="K609"/>
  <c r="J609"/>
  <c r="I609"/>
  <c r="H609"/>
  <c r="G609"/>
  <c r="F609"/>
  <c r="E609"/>
  <c r="D609"/>
  <c r="C609"/>
  <c r="B609"/>
  <c r="M608"/>
  <c r="L608"/>
  <c r="K608"/>
  <c r="J608"/>
  <c r="I608"/>
  <c r="H608"/>
  <c r="G608"/>
  <c r="F608"/>
  <c r="E608"/>
  <c r="D608"/>
  <c r="C608"/>
  <c r="B608"/>
  <c r="M607"/>
  <c r="L607"/>
  <c r="K607"/>
  <c r="J607"/>
  <c r="I607"/>
  <c r="H607"/>
  <c r="G607"/>
  <c r="F607"/>
  <c r="E607"/>
  <c r="D607"/>
  <c r="C607"/>
  <c r="B607"/>
  <c r="M606"/>
  <c r="L606"/>
  <c r="K606"/>
  <c r="J606"/>
  <c r="I606"/>
  <c r="H606"/>
  <c r="G606"/>
  <c r="F606"/>
  <c r="E606"/>
  <c r="D606"/>
  <c r="C606"/>
  <c r="B606"/>
  <c r="M605"/>
  <c r="L605"/>
  <c r="K605"/>
  <c r="J605"/>
  <c r="I605"/>
  <c r="H605"/>
  <c r="G605"/>
  <c r="F605"/>
  <c r="E605"/>
  <c r="D605"/>
  <c r="C605"/>
  <c r="B605"/>
  <c r="M604"/>
  <c r="L604"/>
  <c r="K604"/>
  <c r="J604"/>
  <c r="I604"/>
  <c r="H604"/>
  <c r="G604"/>
  <c r="F604"/>
  <c r="E604"/>
  <c r="D604"/>
  <c r="C604"/>
  <c r="B604"/>
  <c r="M603"/>
  <c r="L603"/>
  <c r="K603"/>
  <c r="J603"/>
  <c r="I603"/>
  <c r="H603"/>
  <c r="G603"/>
  <c r="F603"/>
  <c r="E603"/>
  <c r="D603"/>
  <c r="C603"/>
  <c r="B603"/>
  <c r="M602"/>
  <c r="L602"/>
  <c r="K602"/>
  <c r="J602"/>
  <c r="I602"/>
  <c r="H602"/>
  <c r="G602"/>
  <c r="F602"/>
  <c r="E602"/>
  <c r="D602"/>
  <c r="C602"/>
  <c r="B602"/>
  <c r="M601"/>
  <c r="L601"/>
  <c r="K601"/>
  <c r="J601"/>
  <c r="I601"/>
  <c r="H601"/>
  <c r="G601"/>
  <c r="F601"/>
  <c r="E601"/>
  <c r="D601"/>
  <c r="C601"/>
  <c r="B601"/>
  <c r="M600"/>
  <c r="L600"/>
  <c r="K600"/>
  <c r="J600"/>
  <c r="I600"/>
  <c r="H600"/>
  <c r="G600"/>
  <c r="F600"/>
  <c r="E600"/>
  <c r="D600"/>
  <c r="C600"/>
  <c r="B600"/>
  <c r="M599"/>
  <c r="L599"/>
  <c r="K599"/>
  <c r="J599"/>
  <c r="I599"/>
  <c r="H599"/>
  <c r="G599"/>
  <c r="F599"/>
  <c r="E599"/>
  <c r="D599"/>
  <c r="C599"/>
  <c r="B599"/>
  <c r="M598"/>
  <c r="L598"/>
  <c r="K598"/>
  <c r="J598"/>
  <c r="I598"/>
  <c r="H598"/>
  <c r="G598"/>
  <c r="F598"/>
  <c r="E598"/>
  <c r="D598"/>
  <c r="C598"/>
  <c r="B598"/>
  <c r="M597"/>
  <c r="L597"/>
  <c r="K597"/>
  <c r="J597"/>
  <c r="I597"/>
  <c r="H597"/>
  <c r="G597"/>
  <c r="F597"/>
  <c r="E597"/>
  <c r="D597"/>
  <c r="C597"/>
  <c r="B597"/>
  <c r="M596"/>
  <c r="L596"/>
  <c r="K596"/>
  <c r="J596"/>
  <c r="I596"/>
  <c r="H596"/>
  <c r="G596"/>
  <c r="F596"/>
  <c r="E596"/>
  <c r="D596"/>
  <c r="C596"/>
  <c r="B596"/>
  <c r="M595"/>
  <c r="L595"/>
  <c r="K595"/>
  <c r="J595"/>
  <c r="I595"/>
  <c r="H595"/>
  <c r="G595"/>
  <c r="F595"/>
  <c r="E595"/>
  <c r="D595"/>
  <c r="C595"/>
  <c r="B595"/>
  <c r="M594"/>
  <c r="L594"/>
  <c r="K594"/>
  <c r="J594"/>
  <c r="I594"/>
  <c r="H594"/>
  <c r="G594"/>
  <c r="F594"/>
  <c r="E594"/>
  <c r="D594"/>
  <c r="C594"/>
  <c r="B594"/>
  <c r="M593"/>
  <c r="L593"/>
  <c r="K593"/>
  <c r="J593"/>
  <c r="I593"/>
  <c r="H593"/>
  <c r="G593"/>
  <c r="F593"/>
  <c r="E593"/>
  <c r="D593"/>
  <c r="C593"/>
  <c r="B593"/>
  <c r="M592"/>
  <c r="L592"/>
  <c r="K592"/>
  <c r="J592"/>
  <c r="I592"/>
  <c r="H592"/>
  <c r="G592"/>
  <c r="F592"/>
  <c r="E592"/>
  <c r="D592"/>
  <c r="C592"/>
  <c r="B592"/>
  <c r="M591"/>
  <c r="L591"/>
  <c r="K591"/>
  <c r="J591"/>
  <c r="I591"/>
  <c r="H591"/>
  <c r="G591"/>
  <c r="F591"/>
  <c r="E591"/>
  <c r="D591"/>
  <c r="C591"/>
  <c r="B591"/>
  <c r="M590"/>
  <c r="L590"/>
  <c r="K590"/>
  <c r="J590"/>
  <c r="I590"/>
  <c r="H590"/>
  <c r="G590"/>
  <c r="F590"/>
  <c r="E590"/>
  <c r="D590"/>
  <c r="C590"/>
  <c r="B590"/>
  <c r="M589"/>
  <c r="L589"/>
  <c r="K589"/>
  <c r="J589"/>
  <c r="I589"/>
  <c r="H589"/>
  <c r="G589"/>
  <c r="F589"/>
  <c r="E589"/>
  <c r="D589"/>
  <c r="C589"/>
  <c r="B589"/>
  <c r="M588"/>
  <c r="L588"/>
  <c r="K588"/>
  <c r="J588"/>
  <c r="I588"/>
  <c r="H588"/>
  <c r="G588"/>
  <c r="F588"/>
  <c r="E588"/>
  <c r="D588"/>
  <c r="C588"/>
  <c r="B588"/>
  <c r="M587"/>
  <c r="L587"/>
  <c r="K587"/>
  <c r="J587"/>
  <c r="I587"/>
  <c r="H587"/>
  <c r="G587"/>
  <c r="F587"/>
  <c r="E587"/>
  <c r="D587"/>
  <c r="C587"/>
  <c r="B587"/>
  <c r="M586"/>
  <c r="L586"/>
  <c r="K586"/>
  <c r="J586"/>
  <c r="I586"/>
  <c r="H586"/>
  <c r="G586"/>
  <c r="F586"/>
  <c r="E586"/>
  <c r="D586"/>
  <c r="C586"/>
  <c r="B586"/>
  <c r="M585"/>
  <c r="L585"/>
  <c r="K585"/>
  <c r="J585"/>
  <c r="I585"/>
  <c r="H585"/>
  <c r="G585"/>
  <c r="F585"/>
  <c r="E585"/>
  <c r="D585"/>
  <c r="C585"/>
  <c r="B585"/>
  <c r="M584"/>
  <c r="L584"/>
  <c r="K584"/>
  <c r="J584"/>
  <c r="I584"/>
  <c r="H584"/>
  <c r="G584"/>
  <c r="F584"/>
  <c r="E584"/>
  <c r="D584"/>
  <c r="C584"/>
  <c r="B584"/>
  <c r="M583"/>
  <c r="L583"/>
  <c r="K583"/>
  <c r="J583"/>
  <c r="I583"/>
  <c r="H583"/>
  <c r="G583"/>
  <c r="F583"/>
  <c r="E583"/>
  <c r="D583"/>
  <c r="C583"/>
  <c r="B583"/>
  <c r="M582"/>
  <c r="L582"/>
  <c r="K582"/>
  <c r="J582"/>
  <c r="I582"/>
  <c r="H582"/>
  <c r="G582"/>
  <c r="F582"/>
  <c r="E582"/>
  <c r="D582"/>
  <c r="C582"/>
  <c r="B582"/>
  <c r="M581"/>
  <c r="L581"/>
  <c r="K581"/>
  <c r="J581"/>
  <c r="I581"/>
  <c r="H581"/>
  <c r="G581"/>
  <c r="F581"/>
  <c r="E581"/>
  <c r="D581"/>
  <c r="C581"/>
  <c r="B581"/>
  <c r="M580"/>
  <c r="L580"/>
  <c r="K580"/>
  <c r="J580"/>
  <c r="I580"/>
  <c r="H580"/>
  <c r="G580"/>
  <c r="F580"/>
  <c r="E580"/>
  <c r="D580"/>
  <c r="C580"/>
  <c r="B580"/>
  <c r="M579"/>
  <c r="L579"/>
  <c r="K579"/>
  <c r="J579"/>
  <c r="I579"/>
  <c r="H579"/>
  <c r="G579"/>
  <c r="F579"/>
  <c r="E579"/>
  <c r="D579"/>
  <c r="C579"/>
  <c r="B579"/>
  <c r="M578"/>
  <c r="L578"/>
  <c r="K578"/>
  <c r="J578"/>
  <c r="I578"/>
  <c r="H578"/>
  <c r="G578"/>
  <c r="F578"/>
  <c r="E578"/>
  <c r="D578"/>
  <c r="C578"/>
  <c r="B578"/>
  <c r="M577"/>
  <c r="L577"/>
  <c r="K577"/>
  <c r="J577"/>
  <c r="I577"/>
  <c r="H577"/>
  <c r="G577"/>
  <c r="F577"/>
  <c r="E577"/>
  <c r="D577"/>
  <c r="C577"/>
  <c r="B577"/>
  <c r="M576"/>
  <c r="L576"/>
  <c r="K576"/>
  <c r="J576"/>
  <c r="I576"/>
  <c r="H576"/>
  <c r="G576"/>
  <c r="F576"/>
  <c r="E576"/>
  <c r="D576"/>
  <c r="C576"/>
  <c r="B576"/>
  <c r="M575"/>
  <c r="L575"/>
  <c r="K575"/>
  <c r="J575"/>
  <c r="I575"/>
  <c r="H575"/>
  <c r="G575"/>
  <c r="F575"/>
  <c r="E575"/>
  <c r="D575"/>
  <c r="C575"/>
  <c r="B575"/>
  <c r="M574"/>
  <c r="L574"/>
  <c r="K574"/>
  <c r="J574"/>
  <c r="I574"/>
  <c r="H574"/>
  <c r="G574"/>
  <c r="F574"/>
  <c r="E574"/>
  <c r="D574"/>
  <c r="C574"/>
  <c r="B574"/>
  <c r="M573"/>
  <c r="L573"/>
  <c r="K573"/>
  <c r="J573"/>
  <c r="I573"/>
  <c r="H573"/>
  <c r="G573"/>
  <c r="F573"/>
  <c r="E573"/>
  <c r="D573"/>
  <c r="C573"/>
  <c r="B573"/>
  <c r="M572"/>
  <c r="L572"/>
  <c r="K572"/>
  <c r="J572"/>
  <c r="I572"/>
  <c r="H572"/>
  <c r="G572"/>
  <c r="F572"/>
  <c r="E572"/>
  <c r="D572"/>
  <c r="C572"/>
  <c r="B572"/>
  <c r="M571"/>
  <c r="L571"/>
  <c r="K571"/>
  <c r="J571"/>
  <c r="I571"/>
  <c r="H571"/>
  <c r="G571"/>
  <c r="F571"/>
  <c r="E571"/>
  <c r="D571"/>
  <c r="C571"/>
  <c r="B571"/>
  <c r="M570"/>
  <c r="L570"/>
  <c r="K570"/>
  <c r="J570"/>
  <c r="I570"/>
  <c r="H570"/>
  <c r="G570"/>
  <c r="F570"/>
  <c r="E570"/>
  <c r="D570"/>
  <c r="C570"/>
  <c r="B570"/>
  <c r="M569"/>
  <c r="L569"/>
  <c r="K569"/>
  <c r="J569"/>
  <c r="I569"/>
  <c r="H569"/>
  <c r="G569"/>
  <c r="F569"/>
  <c r="E569"/>
  <c r="D569"/>
  <c r="C569"/>
  <c r="B569"/>
  <c r="M568"/>
  <c r="L568"/>
  <c r="K568"/>
  <c r="J568"/>
  <c r="I568"/>
  <c r="H568"/>
  <c r="G568"/>
  <c r="F568"/>
  <c r="E568"/>
  <c r="D568"/>
  <c r="C568"/>
  <c r="B568"/>
  <c r="M567"/>
  <c r="L567"/>
  <c r="K567"/>
  <c r="J567"/>
  <c r="I567"/>
  <c r="H567"/>
  <c r="G567"/>
  <c r="F567"/>
  <c r="E567"/>
  <c r="D567"/>
  <c r="C567"/>
  <c r="B567"/>
  <c r="M566"/>
  <c r="L566"/>
  <c r="K566"/>
  <c r="J566"/>
  <c r="I566"/>
  <c r="H566"/>
  <c r="G566"/>
  <c r="F566"/>
  <c r="E566"/>
  <c r="D566"/>
  <c r="C566"/>
  <c r="B566"/>
  <c r="M565"/>
  <c r="L565"/>
  <c r="K565"/>
  <c r="J565"/>
  <c r="I565"/>
  <c r="H565"/>
  <c r="G565"/>
  <c r="F565"/>
  <c r="E565"/>
  <c r="D565"/>
  <c r="C565"/>
  <c r="B565"/>
  <c r="M564"/>
  <c r="L564"/>
  <c r="K564"/>
  <c r="J564"/>
  <c r="I564"/>
  <c r="H564"/>
  <c r="G564"/>
  <c r="F564"/>
  <c r="E564"/>
  <c r="D564"/>
  <c r="C564"/>
  <c r="B564"/>
  <c r="M563"/>
  <c r="L563"/>
  <c r="K563"/>
  <c r="J563"/>
  <c r="I563"/>
  <c r="H563"/>
  <c r="G563"/>
  <c r="F563"/>
  <c r="E563"/>
  <c r="D563"/>
  <c r="C563"/>
  <c r="B563"/>
  <c r="M562"/>
  <c r="L562"/>
  <c r="K562"/>
  <c r="J562"/>
  <c r="I562"/>
  <c r="H562"/>
  <c r="G562"/>
  <c r="F562"/>
  <c r="E562"/>
  <c r="D562"/>
  <c r="C562"/>
  <c r="B562"/>
  <c r="M561"/>
  <c r="L561"/>
  <c r="K561"/>
  <c r="J561"/>
  <c r="I561"/>
  <c r="H561"/>
  <c r="G561"/>
  <c r="F561"/>
  <c r="E561"/>
  <c r="D561"/>
  <c r="C561"/>
  <c r="B561"/>
  <c r="M560"/>
  <c r="L560"/>
  <c r="K560"/>
  <c r="J560"/>
  <c r="I560"/>
  <c r="H560"/>
  <c r="G560"/>
  <c r="F560"/>
  <c r="E560"/>
  <c r="D560"/>
  <c r="C560"/>
  <c r="B560"/>
  <c r="M559"/>
  <c r="L559"/>
  <c r="K559"/>
  <c r="J559"/>
  <c r="I559"/>
  <c r="H559"/>
  <c r="G559"/>
  <c r="F559"/>
  <c r="E559"/>
  <c r="D559"/>
  <c r="C559"/>
  <c r="B559"/>
  <c r="M558"/>
  <c r="L558"/>
  <c r="K558"/>
  <c r="J558"/>
  <c r="I558"/>
  <c r="H558"/>
  <c r="G558"/>
  <c r="F558"/>
  <c r="E558"/>
  <c r="D558"/>
  <c r="C558"/>
  <c r="B558"/>
  <c r="M557"/>
  <c r="L557"/>
  <c r="K557"/>
  <c r="J557"/>
  <c r="I557"/>
  <c r="H557"/>
  <c r="G557"/>
  <c r="F557"/>
  <c r="E557"/>
  <c r="D557"/>
  <c r="C557"/>
  <c r="B557"/>
  <c r="M556"/>
  <c r="L556"/>
  <c r="K556"/>
  <c r="J556"/>
  <c r="I556"/>
  <c r="H556"/>
  <c r="G556"/>
  <c r="F556"/>
  <c r="E556"/>
  <c r="D556"/>
  <c r="C556"/>
  <c r="B556"/>
  <c r="J555"/>
  <c r="I555"/>
  <c r="H555"/>
  <c r="G555"/>
  <c r="F555"/>
  <c r="E555"/>
  <c r="D555"/>
  <c r="C555"/>
  <c r="B555"/>
  <c r="M554"/>
  <c r="L554"/>
  <c r="K554"/>
  <c r="J554"/>
  <c r="I554"/>
  <c r="H554"/>
  <c r="G554"/>
  <c r="F554"/>
  <c r="E554"/>
  <c r="D554"/>
  <c r="C554"/>
  <c r="B554"/>
  <c r="J553"/>
  <c r="I553"/>
  <c r="H553"/>
  <c r="G553"/>
  <c r="F553"/>
  <c r="E553"/>
  <c r="D553"/>
  <c r="C553"/>
  <c r="B553"/>
  <c r="J552"/>
  <c r="I552"/>
  <c r="H552"/>
  <c r="G552"/>
  <c r="F552"/>
  <c r="E552"/>
  <c r="D552"/>
  <c r="C552"/>
  <c r="B552"/>
  <c r="I551"/>
  <c r="H551"/>
  <c r="G551"/>
  <c r="F551"/>
  <c r="E551"/>
  <c r="D551"/>
  <c r="B551"/>
  <c r="C551"/>
  <c r="J551"/>
  <c r="N446"/>
  <c r="N975" s="1"/>
  <c r="N444"/>
  <c r="N973" s="1"/>
  <c r="N442"/>
  <c r="N971" s="1"/>
  <c r="N440"/>
  <c r="N969" s="1"/>
  <c r="N438"/>
  <c r="N967" s="1"/>
  <c r="N436"/>
  <c r="N965" s="1"/>
  <c r="N434"/>
  <c r="N963" s="1"/>
  <c r="N432"/>
  <c r="N961" s="1"/>
  <c r="N430"/>
  <c r="N959" s="1"/>
  <c r="N428"/>
  <c r="N957" s="1"/>
  <c r="N426"/>
  <c r="N955" s="1"/>
  <c r="N424"/>
  <c r="N953" s="1"/>
  <c r="N423"/>
  <c r="N952" s="1"/>
  <c r="N422"/>
  <c r="N951" s="1"/>
  <c r="N421"/>
  <c r="N950" s="1"/>
  <c r="N420"/>
  <c r="N949" s="1"/>
  <c r="N419"/>
  <c r="N948" s="1"/>
  <c r="N418"/>
  <c r="N947" s="1"/>
  <c r="N417"/>
  <c r="N946" s="1"/>
  <c r="N416"/>
  <c r="N945" s="1"/>
  <c r="N415"/>
  <c r="N944" s="1"/>
  <c r="N414"/>
  <c r="N943" s="1"/>
  <c r="N413"/>
  <c r="N942" s="1"/>
  <c r="N412"/>
  <c r="N941" s="1"/>
  <c r="N411"/>
  <c r="N940" s="1"/>
  <c r="N410"/>
  <c r="N939" s="1"/>
  <c r="N409"/>
  <c r="N938" s="1"/>
  <c r="N408"/>
  <c r="N937" s="1"/>
  <c r="N407"/>
  <c r="N936" s="1"/>
  <c r="N406"/>
  <c r="N935" s="1"/>
  <c r="N405"/>
  <c r="N934" s="1"/>
  <c r="N404"/>
  <c r="N933" s="1"/>
  <c r="N403"/>
  <c r="N932" s="1"/>
  <c r="N402"/>
  <c r="N931" s="1"/>
  <c r="N401"/>
  <c r="N930" s="1"/>
  <c r="N400"/>
  <c r="N929" s="1"/>
  <c r="N399"/>
  <c r="N928" s="1"/>
  <c r="N398"/>
  <c r="N927" s="1"/>
  <c r="N397"/>
  <c r="N926" s="1"/>
  <c r="N396"/>
  <c r="N925" s="1"/>
  <c r="N395"/>
  <c r="N924" s="1"/>
  <c r="N394"/>
  <c r="N923" s="1"/>
  <c r="N393"/>
  <c r="N922" s="1"/>
  <c r="N392"/>
  <c r="N921" s="1"/>
  <c r="N391"/>
  <c r="N920" s="1"/>
  <c r="N390"/>
  <c r="N919" s="1"/>
  <c r="N389"/>
  <c r="N918" s="1"/>
  <c r="N388"/>
  <c r="N917" s="1"/>
  <c r="N387"/>
  <c r="N916" s="1"/>
  <c r="N386"/>
  <c r="N915" s="1"/>
  <c r="N385"/>
  <c r="N914" s="1"/>
  <c r="N384"/>
  <c r="N913" s="1"/>
  <c r="N383"/>
  <c r="N912" s="1"/>
  <c r="N382"/>
  <c r="N911" s="1"/>
  <c r="N381"/>
  <c r="N910" s="1"/>
  <c r="N380"/>
  <c r="N909" s="1"/>
  <c r="N379"/>
  <c r="N908" s="1"/>
  <c r="N378"/>
  <c r="N907" s="1"/>
  <c r="N377"/>
  <c r="N906" s="1"/>
  <c r="N376"/>
  <c r="N905" s="1"/>
  <c r="N375"/>
  <c r="N904" s="1"/>
  <c r="N374"/>
  <c r="N903" s="1"/>
  <c r="N373"/>
  <c r="N902" s="1"/>
  <c r="N372"/>
  <c r="N901" s="1"/>
  <c r="N371"/>
  <c r="N900" s="1"/>
  <c r="N370"/>
  <c r="N899" s="1"/>
  <c r="N369"/>
  <c r="N898" s="1"/>
  <c r="N368"/>
  <c r="N897" s="1"/>
  <c r="N367"/>
  <c r="N896" s="1"/>
  <c r="N366"/>
  <c r="N895" s="1"/>
  <c r="N365"/>
  <c r="N894" s="1"/>
  <c r="N364"/>
  <c r="N893" s="1"/>
  <c r="N363"/>
  <c r="N892" s="1"/>
  <c r="N362"/>
  <c r="N891" s="1"/>
  <c r="N361"/>
  <c r="N890" s="1"/>
  <c r="N360"/>
  <c r="N889" s="1"/>
  <c r="N359"/>
  <c r="N888" s="1"/>
  <c r="N358"/>
  <c r="N887" s="1"/>
  <c r="N357"/>
  <c r="N886" s="1"/>
  <c r="N356"/>
  <c r="N885" s="1"/>
  <c r="N355"/>
  <c r="N884" s="1"/>
  <c r="N354"/>
  <c r="N883" s="1"/>
  <c r="N352"/>
  <c r="N881" s="1"/>
  <c r="N348"/>
  <c r="N877" s="1"/>
  <c r="N347"/>
  <c r="N876" s="1"/>
  <c r="N346"/>
  <c r="N875" s="1"/>
  <c r="N344"/>
  <c r="N873" s="1"/>
  <c r="N340"/>
  <c r="N869" s="1"/>
  <c r="N339"/>
  <c r="N868" s="1"/>
  <c r="N338"/>
  <c r="N867" s="1"/>
  <c r="N336"/>
  <c r="N865" s="1"/>
  <c r="N332"/>
  <c r="N861" s="1"/>
  <c r="N331"/>
  <c r="N860" s="1"/>
  <c r="N330"/>
  <c r="N859" s="1"/>
  <c r="N328"/>
  <c r="N857" s="1"/>
  <c r="N324"/>
  <c r="N853" s="1"/>
  <c r="N323"/>
  <c r="N852" s="1"/>
  <c r="N322"/>
  <c r="N851" s="1"/>
  <c r="N320"/>
  <c r="N849" s="1"/>
  <c r="N316"/>
  <c r="N845" s="1"/>
  <c r="N315"/>
  <c r="N844" s="1"/>
  <c r="N314"/>
  <c r="N843" s="1"/>
  <c r="N312"/>
  <c r="N841" s="1"/>
  <c r="N308"/>
  <c r="N837" s="1"/>
  <c r="N307"/>
  <c r="N836" s="1"/>
  <c r="N306"/>
  <c r="N835" s="1"/>
  <c r="N304"/>
  <c r="N833" s="1"/>
  <c r="N189"/>
  <c r="N718" s="1"/>
  <c r="N187"/>
  <c r="N716" s="1"/>
  <c r="N185"/>
  <c r="N714" s="1"/>
  <c r="N183"/>
  <c r="N712" s="1"/>
  <c r="N181"/>
  <c r="N710" s="1"/>
  <c r="N179"/>
  <c r="N708" s="1"/>
  <c r="N177"/>
  <c r="N706" s="1"/>
  <c r="N175"/>
  <c r="N704" s="1"/>
  <c r="N173"/>
  <c r="N702" s="1"/>
  <c r="N171"/>
  <c r="N700" s="1"/>
  <c r="N169"/>
  <c r="N698" s="1"/>
  <c r="N167"/>
  <c r="N696" s="1"/>
  <c r="N165"/>
  <c r="N694" s="1"/>
  <c r="N163"/>
  <c r="N692" s="1"/>
  <c r="N161"/>
  <c r="N690" s="1"/>
  <c r="N159"/>
  <c r="N688" s="1"/>
  <c r="N157"/>
  <c r="N686" s="1"/>
  <c r="N155"/>
  <c r="N684" s="1"/>
  <c r="N153"/>
  <c r="N682" s="1"/>
  <c r="N151"/>
  <c r="N680" s="1"/>
  <c r="N149"/>
  <c r="N678" s="1"/>
  <c r="N147"/>
  <c r="N676" s="1"/>
  <c r="N145"/>
  <c r="N674" s="1"/>
  <c r="N143"/>
  <c r="N672" s="1"/>
  <c r="N141"/>
  <c r="N670" s="1"/>
  <c r="N139"/>
  <c r="N668" s="1"/>
  <c r="N137"/>
  <c r="N666" s="1"/>
  <c r="N135"/>
  <c r="N664" s="1"/>
  <c r="N133"/>
  <c r="N662" s="1"/>
  <c r="N131"/>
  <c r="N660" s="1"/>
  <c r="N129"/>
  <c r="N658" s="1"/>
  <c r="N127"/>
  <c r="N656" s="1"/>
  <c r="N125"/>
  <c r="N654" s="1"/>
  <c r="N123"/>
  <c r="N652" s="1"/>
  <c r="N121"/>
  <c r="N650" s="1"/>
  <c r="N119"/>
  <c r="N648" s="1"/>
  <c r="N117"/>
  <c r="N646" s="1"/>
  <c r="N115"/>
  <c r="N644" s="1"/>
  <c r="N113"/>
  <c r="N642" s="1"/>
  <c r="N111"/>
  <c r="N640" s="1"/>
  <c r="N109"/>
  <c r="N638" s="1"/>
  <c r="N107"/>
  <c r="N636" s="1"/>
  <c r="N105"/>
  <c r="N634" s="1"/>
  <c r="N103"/>
  <c r="N632" s="1"/>
  <c r="N101"/>
  <c r="N630" s="1"/>
  <c r="N99"/>
  <c r="N628" s="1"/>
  <c r="N97"/>
  <c r="N626" s="1"/>
  <c r="N95"/>
  <c r="N624" s="1"/>
  <c r="N93"/>
  <c r="N622" s="1"/>
  <c r="N91"/>
  <c r="N620" s="1"/>
  <c r="N89"/>
  <c r="N618" s="1"/>
  <c r="N87"/>
  <c r="N616" s="1"/>
  <c r="N85"/>
  <c r="N614" s="1"/>
  <c r="N83"/>
  <c r="N612" s="1"/>
  <c r="N81"/>
  <c r="N610" s="1"/>
  <c r="N79"/>
  <c r="N608" s="1"/>
  <c r="N77"/>
  <c r="N606" s="1"/>
  <c r="N75"/>
  <c r="N604" s="1"/>
  <c r="N73"/>
  <c r="N602" s="1"/>
  <c r="N71"/>
  <c r="N600" s="1"/>
  <c r="N69"/>
  <c r="N598" s="1"/>
  <c r="N67"/>
  <c r="N596" s="1"/>
  <c r="N65"/>
  <c r="N594" s="1"/>
  <c r="N63"/>
  <c r="N592" s="1"/>
  <c r="N61"/>
  <c r="N590" s="1"/>
  <c r="N59"/>
  <c r="N588" s="1"/>
  <c r="N57"/>
  <c r="N586" s="1"/>
  <c r="N55"/>
  <c r="N584" s="1"/>
  <c r="N53"/>
  <c r="N582" s="1"/>
  <c r="N51"/>
  <c r="N580" s="1"/>
  <c r="N49"/>
  <c r="N578" s="1"/>
  <c r="N47"/>
  <c r="N576" s="1"/>
  <c r="N45"/>
  <c r="N574" s="1"/>
  <c r="N43"/>
  <c r="N572" s="1"/>
  <c r="N41"/>
  <c r="N570" s="1"/>
  <c r="N39"/>
  <c r="N568" s="1"/>
  <c r="N37"/>
  <c r="N566" s="1"/>
  <c r="N35"/>
  <c r="N564" s="1"/>
  <c r="N33"/>
  <c r="N562" s="1"/>
  <c r="N31"/>
  <c r="N560" s="1"/>
  <c r="N29"/>
  <c r="N558" s="1"/>
  <c r="N27"/>
  <c r="N556" s="1"/>
  <c r="N25"/>
  <c r="N554" s="1"/>
  <c r="M553"/>
  <c r="K553"/>
  <c r="M22"/>
  <c r="B2"/>
  <c r="B2" i="1"/>
  <c r="N681"/>
  <c r="N678"/>
  <c r="N670"/>
  <c r="N638"/>
  <c r="N630"/>
  <c r="N622"/>
  <c r="N483"/>
  <c r="N481"/>
  <c r="N479"/>
  <c r="N477"/>
  <c r="N475"/>
  <c r="N473"/>
  <c r="N471"/>
  <c r="N469"/>
  <c r="N467"/>
  <c r="N465"/>
  <c r="N463"/>
  <c r="N461"/>
  <c r="N459"/>
  <c r="N457"/>
  <c r="N455"/>
  <c r="N453"/>
  <c r="N451"/>
  <c r="N449"/>
  <c r="N447"/>
  <c r="N445"/>
  <c r="N443"/>
  <c r="N441"/>
  <c r="N439"/>
  <c r="N437"/>
  <c r="N435"/>
  <c r="N433"/>
  <c r="N431"/>
  <c r="N429"/>
  <c r="N427"/>
  <c r="N425"/>
  <c r="N423"/>
  <c r="N421"/>
  <c r="N419"/>
  <c r="N417"/>
  <c r="N415"/>
  <c r="N413"/>
  <c r="N411"/>
  <c r="N409"/>
  <c r="N407"/>
  <c r="N405"/>
  <c r="N404"/>
  <c r="N388"/>
  <c r="N385"/>
  <c r="N384"/>
  <c r="N382"/>
  <c r="N380"/>
  <c r="N378"/>
  <c r="N373"/>
  <c r="N372"/>
  <c r="N356"/>
  <c r="N353"/>
  <c r="N352"/>
  <c r="N350"/>
  <c r="N348"/>
  <c r="N346"/>
  <c r="N341"/>
  <c r="N340"/>
  <c r="N324"/>
  <c r="N321"/>
  <c r="N320"/>
  <c r="N318"/>
  <c r="N316"/>
  <c r="N314"/>
  <c r="N309"/>
  <c r="N308"/>
  <c r="N292"/>
  <c r="N289"/>
  <c r="N288"/>
  <c r="N286"/>
  <c r="N284"/>
  <c r="N282"/>
  <c r="N277"/>
  <c r="N276"/>
  <c r="N260"/>
  <c r="N257"/>
  <c r="N256"/>
  <c r="N254"/>
  <c r="N252"/>
  <c r="N250"/>
  <c r="N245"/>
  <c r="N244"/>
  <c r="N228"/>
  <c r="N225"/>
  <c r="N224"/>
  <c r="N222"/>
  <c r="N220"/>
  <c r="N218"/>
  <c r="N213"/>
  <c r="N212"/>
  <c r="N196"/>
  <c r="N193"/>
  <c r="N192"/>
  <c r="N190"/>
  <c r="N188"/>
  <c r="N186"/>
  <c r="N181"/>
  <c r="N180"/>
  <c r="N164"/>
  <c r="N161"/>
  <c r="N160"/>
  <c r="N158"/>
  <c r="N156"/>
  <c r="N154"/>
  <c r="N149"/>
  <c r="N148"/>
  <c r="N132"/>
  <c r="I15" i="4"/>
  <c r="L11" i="14" l="1"/>
  <c r="E14"/>
  <c r="J25" i="4"/>
  <c r="L6" i="1"/>
  <c r="I25" i="4"/>
  <c r="K6" i="1"/>
  <c r="L7"/>
  <c r="E15"/>
  <c r="E13"/>
  <c r="J19" i="4"/>
  <c r="D15" i="1"/>
  <c r="K7"/>
  <c r="D13"/>
  <c r="I19" i="4"/>
  <c r="G17" i="16"/>
  <c r="G1021" s="1"/>
  <c r="M16" i="13"/>
  <c r="J11"/>
  <c r="G19" i="7" s="1"/>
  <c r="M8" i="13"/>
  <c r="J7"/>
  <c r="G11" i="7" s="1"/>
  <c r="M13" i="13"/>
  <c r="L10"/>
  <c r="I20" i="7" s="1"/>
  <c r="J8" i="13"/>
  <c r="G13" i="7" s="1"/>
  <c r="J13" i="13"/>
  <c r="G26" i="7" s="1"/>
  <c r="N9" i="13"/>
  <c r="N16"/>
  <c r="K15"/>
  <c r="J12"/>
  <c r="G33" i="7" s="1"/>
  <c r="M9" i="13"/>
  <c r="K8"/>
  <c r="H13" i="7" s="1"/>
  <c r="J6" i="13"/>
  <c r="G12" i="7" s="1"/>
  <c r="K16" i="13"/>
  <c r="L15"/>
  <c r="M14"/>
  <c r="N13"/>
  <c r="L11"/>
  <c r="I19" i="7" s="1"/>
  <c r="J9" i="13"/>
  <c r="G14" i="7" s="1"/>
  <c r="L16" i="13"/>
  <c r="M15"/>
  <c r="N14"/>
  <c r="J14"/>
  <c r="G27" i="7" s="1"/>
  <c r="K13" i="13"/>
  <c r="L12"/>
  <c r="M11"/>
  <c r="J19" i="7" s="1"/>
  <c r="N10" i="13"/>
  <c r="J10"/>
  <c r="G20" i="7" s="1"/>
  <c r="K9" i="13"/>
  <c r="H14" i="7" s="1"/>
  <c r="L8" i="13"/>
  <c r="N15"/>
  <c r="J15"/>
  <c r="G29" i="7" s="1"/>
  <c r="K14" i="13"/>
  <c r="L13"/>
  <c r="M12"/>
  <c r="N11"/>
  <c r="K10"/>
  <c r="H20" i="7" s="1"/>
  <c r="L9" i="13"/>
  <c r="J16"/>
  <c r="G30" i="7" s="1"/>
  <c r="L14" i="13"/>
  <c r="N12"/>
  <c r="K11"/>
  <c r="H19" i="7" s="1"/>
  <c r="N8" i="13"/>
  <c r="K12"/>
  <c r="M10"/>
  <c r="J20" i="7" s="1"/>
  <c r="C12" i="13"/>
  <c r="F14"/>
  <c r="H53" i="17" s="1"/>
  <c r="G13" i="13"/>
  <c r="C13"/>
  <c r="G14"/>
  <c r="C14"/>
  <c r="D13"/>
  <c r="C15"/>
  <c r="D14"/>
  <c r="E13"/>
  <c r="C16"/>
  <c r="E57" i="17" s="1"/>
  <c r="E14" i="13"/>
  <c r="G53" i="17" s="1"/>
  <c r="F13" i="13"/>
  <c r="J47" i="4"/>
  <c r="J35"/>
  <c r="I34"/>
  <c r="M20" i="14"/>
  <c r="J34" i="4"/>
  <c r="J15"/>
  <c r="K552" i="13"/>
  <c r="M22" i="1"/>
  <c r="I7" i="12" s="1"/>
  <c r="J13" i="4"/>
  <c r="I13"/>
  <c r="L1021" i="16"/>
  <c r="I48" i="7"/>
  <c r="M17" i="16"/>
  <c r="J49" i="7"/>
  <c r="N721" i="1"/>
  <c r="N27"/>
  <c r="N485"/>
  <c r="N487"/>
  <c r="N489"/>
  <c r="N491"/>
  <c r="N493"/>
  <c r="N495"/>
  <c r="N497"/>
  <c r="N499"/>
  <c r="N501"/>
  <c r="N503"/>
  <c r="N505"/>
  <c r="N507"/>
  <c r="N509"/>
  <c r="N511"/>
  <c r="N513"/>
  <c r="N686"/>
  <c r="N694"/>
  <c r="N698"/>
  <c r="N714"/>
  <c r="M551" i="13"/>
  <c r="N614" i="1"/>
  <c r="N617"/>
  <c r="N697"/>
  <c r="N701"/>
  <c r="N705"/>
  <c r="N709"/>
  <c r="N713"/>
  <c r="N968"/>
  <c r="N970"/>
  <c r="N972"/>
  <c r="N974"/>
  <c r="N976"/>
  <c r="N978"/>
  <c r="N980"/>
  <c r="N982"/>
  <c r="N984"/>
  <c r="N986"/>
  <c r="N988"/>
  <c r="N990"/>
  <c r="K551" i="13"/>
  <c r="N633" i="1"/>
  <c r="N639"/>
  <c r="N641"/>
  <c r="N645"/>
  <c r="N647"/>
  <c r="N649"/>
  <c r="N655"/>
  <c r="N657"/>
  <c r="N661"/>
  <c r="N665"/>
  <c r="N671"/>
  <c r="N722"/>
  <c r="N730"/>
  <c r="L552" i="13"/>
  <c r="N17" i="16"/>
  <c r="N1021" s="1"/>
  <c r="L551" i="13"/>
  <c r="L553"/>
  <c r="M522"/>
  <c r="K522"/>
  <c r="K555"/>
  <c r="L522"/>
  <c r="M555"/>
  <c r="L555"/>
  <c r="I52" i="17"/>
  <c r="H52"/>
  <c r="K16" i="14"/>
  <c r="G12" i="12" s="1"/>
  <c r="I56" i="17"/>
  <c r="C16" i="14"/>
  <c r="C121" s="1"/>
  <c r="J16"/>
  <c r="F12" i="12" s="1"/>
  <c r="N23" i="13"/>
  <c r="N613" i="1"/>
  <c r="N615"/>
  <c r="N646"/>
  <c r="N673"/>
  <c r="N677"/>
  <c r="N679"/>
  <c r="N717"/>
  <c r="N775"/>
  <c r="N791"/>
  <c r="N807"/>
  <c r="N823"/>
  <c r="N839"/>
  <c r="N855"/>
  <c r="N871"/>
  <c r="N887"/>
  <c r="N903"/>
  <c r="N919"/>
  <c r="N935"/>
  <c r="N951"/>
  <c r="N967"/>
  <c r="N969"/>
  <c r="N971"/>
  <c r="N973"/>
  <c r="N975"/>
  <c r="N977"/>
  <c r="N979"/>
  <c r="N981"/>
  <c r="N983"/>
  <c r="N985"/>
  <c r="N987"/>
  <c r="N989"/>
  <c r="N991"/>
  <c r="N993"/>
  <c r="N995"/>
  <c r="N997"/>
  <c r="N999"/>
  <c r="N1001"/>
  <c r="N1003"/>
  <c r="N1005"/>
  <c r="N1007"/>
  <c r="N1009"/>
  <c r="N1011"/>
  <c r="N1013"/>
  <c r="N2500"/>
  <c r="N35"/>
  <c r="N43"/>
  <c r="N51"/>
  <c r="N59"/>
  <c r="N67"/>
  <c r="N75"/>
  <c r="N83"/>
  <c r="N91"/>
  <c r="N99"/>
  <c r="N107"/>
  <c r="N115"/>
  <c r="N123"/>
  <c r="N133"/>
  <c r="N145"/>
  <c r="N170"/>
  <c r="N172"/>
  <c r="N174"/>
  <c r="N176"/>
  <c r="N197"/>
  <c r="N209"/>
  <c r="N234"/>
  <c r="N236"/>
  <c r="N238"/>
  <c r="N240"/>
  <c r="N261"/>
  <c r="N273"/>
  <c r="N298"/>
  <c r="N300"/>
  <c r="N302"/>
  <c r="N304"/>
  <c r="N325"/>
  <c r="N337"/>
  <c r="N362"/>
  <c r="N364"/>
  <c r="N366"/>
  <c r="N368"/>
  <c r="N389"/>
  <c r="N401"/>
  <c r="N663"/>
  <c r="N729"/>
  <c r="N767"/>
  <c r="N783"/>
  <c r="N799"/>
  <c r="N815"/>
  <c r="N831"/>
  <c r="N847"/>
  <c r="N863"/>
  <c r="N879"/>
  <c r="N895"/>
  <c r="N911"/>
  <c r="N927"/>
  <c r="N943"/>
  <c r="N959"/>
  <c r="N31"/>
  <c r="N39"/>
  <c r="N47"/>
  <c r="N55"/>
  <c r="N63"/>
  <c r="N71"/>
  <c r="N79"/>
  <c r="N87"/>
  <c r="N95"/>
  <c r="N103"/>
  <c r="N111"/>
  <c r="N119"/>
  <c r="N127"/>
  <c r="N138"/>
  <c r="N140"/>
  <c r="N142"/>
  <c r="N144"/>
  <c r="N165"/>
  <c r="N177"/>
  <c r="N202"/>
  <c r="N204"/>
  <c r="N206"/>
  <c r="N208"/>
  <c r="N229"/>
  <c r="N241"/>
  <c r="N266"/>
  <c r="N268"/>
  <c r="N270"/>
  <c r="N272"/>
  <c r="N293"/>
  <c r="N305"/>
  <c r="N330"/>
  <c r="N332"/>
  <c r="N334"/>
  <c r="N336"/>
  <c r="N357"/>
  <c r="N369"/>
  <c r="N394"/>
  <c r="N396"/>
  <c r="N398"/>
  <c r="N400"/>
  <c r="N623"/>
  <c r="N625"/>
  <c r="N629"/>
  <c r="N631"/>
  <c r="N654"/>
  <c r="N662"/>
  <c r="N687"/>
  <c r="N689"/>
  <c r="N693"/>
  <c r="N695"/>
  <c r="N706"/>
  <c r="N725"/>
  <c r="N311" i="13"/>
  <c r="N840" s="1"/>
  <c r="N318"/>
  <c r="N847" s="1"/>
  <c r="N327"/>
  <c r="N856" s="1"/>
  <c r="N334"/>
  <c r="N863" s="1"/>
  <c r="N343"/>
  <c r="N872" s="1"/>
  <c r="N350"/>
  <c r="N879" s="1"/>
  <c r="N191"/>
  <c r="N720" s="1"/>
  <c r="N193"/>
  <c r="N722" s="1"/>
  <c r="N195"/>
  <c r="N724" s="1"/>
  <c r="N197"/>
  <c r="N726" s="1"/>
  <c r="N199"/>
  <c r="N728" s="1"/>
  <c r="N201"/>
  <c r="N730" s="1"/>
  <c r="N203"/>
  <c r="N732" s="1"/>
  <c r="N205"/>
  <c r="N734" s="1"/>
  <c r="N207"/>
  <c r="N736" s="1"/>
  <c r="N209"/>
  <c r="N738" s="1"/>
  <c r="N211"/>
  <c r="N740" s="1"/>
  <c r="N213"/>
  <c r="N742" s="1"/>
  <c r="N215"/>
  <c r="N744" s="1"/>
  <c r="N217"/>
  <c r="N746" s="1"/>
  <c r="N219"/>
  <c r="N748" s="1"/>
  <c r="N221"/>
  <c r="N750" s="1"/>
  <c r="N223"/>
  <c r="N752" s="1"/>
  <c r="N225"/>
  <c r="N754" s="1"/>
  <c r="N227"/>
  <c r="N756" s="1"/>
  <c r="N229"/>
  <c r="N758" s="1"/>
  <c r="N231"/>
  <c r="N760" s="1"/>
  <c r="N233"/>
  <c r="N762" s="1"/>
  <c r="N235"/>
  <c r="N764" s="1"/>
  <c r="N237"/>
  <c r="N766" s="1"/>
  <c r="N239"/>
  <c r="N768" s="1"/>
  <c r="N241"/>
  <c r="N770" s="1"/>
  <c r="N243"/>
  <c r="N772" s="1"/>
  <c r="N245"/>
  <c r="N774" s="1"/>
  <c r="N247"/>
  <c r="N776" s="1"/>
  <c r="N249"/>
  <c r="N778" s="1"/>
  <c r="N251"/>
  <c r="N780" s="1"/>
  <c r="N253"/>
  <c r="N782" s="1"/>
  <c r="N255"/>
  <c r="N784" s="1"/>
  <c r="N257"/>
  <c r="N786" s="1"/>
  <c r="N259"/>
  <c r="N788" s="1"/>
  <c r="N303"/>
  <c r="N832" s="1"/>
  <c r="N310"/>
  <c r="N839" s="1"/>
  <c r="N319"/>
  <c r="N848" s="1"/>
  <c r="N326"/>
  <c r="N855" s="1"/>
  <c r="N335"/>
  <c r="N864" s="1"/>
  <c r="N342"/>
  <c r="N871" s="1"/>
  <c r="N351"/>
  <c r="N880" s="1"/>
  <c r="N448"/>
  <c r="N977" s="1"/>
  <c r="N450"/>
  <c r="N979" s="1"/>
  <c r="N452"/>
  <c r="N981" s="1"/>
  <c r="N454"/>
  <c r="N983" s="1"/>
  <c r="N456"/>
  <c r="N985" s="1"/>
  <c r="N458"/>
  <c r="N987" s="1"/>
  <c r="N460"/>
  <c r="N989" s="1"/>
  <c r="N462"/>
  <c r="N991" s="1"/>
  <c r="N464"/>
  <c r="N993" s="1"/>
  <c r="N466"/>
  <c r="N995" s="1"/>
  <c r="N468"/>
  <c r="N997" s="1"/>
  <c r="N470"/>
  <c r="N999" s="1"/>
  <c r="N472"/>
  <c r="N1001" s="1"/>
  <c r="N474"/>
  <c r="N1003" s="1"/>
  <c r="N476"/>
  <c r="N1005" s="1"/>
  <c r="N478"/>
  <c r="N1007" s="1"/>
  <c r="N480"/>
  <c r="N1009" s="1"/>
  <c r="N482"/>
  <c r="N1011" s="1"/>
  <c r="N484"/>
  <c r="N1013" s="1"/>
  <c r="N486"/>
  <c r="N1015" s="1"/>
  <c r="N488"/>
  <c r="N1017" s="1"/>
  <c r="N490"/>
  <c r="N1019" s="1"/>
  <c r="N492"/>
  <c r="N1021" s="1"/>
  <c r="N494"/>
  <c r="N1023" s="1"/>
  <c r="N496"/>
  <c r="N1025" s="1"/>
  <c r="N498"/>
  <c r="N1027" s="1"/>
  <c r="N500"/>
  <c r="N1029" s="1"/>
  <c r="N502"/>
  <c r="N1031" s="1"/>
  <c r="N504"/>
  <c r="N1033" s="1"/>
  <c r="N509"/>
  <c r="N1038" s="1"/>
  <c r="N512"/>
  <c r="N1041" s="1"/>
  <c r="N517"/>
  <c r="N1046" s="1"/>
  <c r="N520"/>
  <c r="N1049" s="1"/>
  <c r="N261"/>
  <c r="N790" s="1"/>
  <c r="N263"/>
  <c r="N792" s="1"/>
  <c r="N265"/>
  <c r="N794" s="1"/>
  <c r="N267"/>
  <c r="N796" s="1"/>
  <c r="N269"/>
  <c r="N798" s="1"/>
  <c r="N271"/>
  <c r="N800" s="1"/>
  <c r="N273"/>
  <c r="N802" s="1"/>
  <c r="N275"/>
  <c r="N804" s="1"/>
  <c r="N22"/>
  <c r="N24"/>
  <c r="N553" s="1"/>
  <c r="N26"/>
  <c r="N555" s="1"/>
  <c r="N28"/>
  <c r="N557" s="1"/>
  <c r="N30"/>
  <c r="N559" s="1"/>
  <c r="N32"/>
  <c r="N561" s="1"/>
  <c r="N34"/>
  <c r="N563" s="1"/>
  <c r="N36"/>
  <c r="N565" s="1"/>
  <c r="N38"/>
  <c r="N567" s="1"/>
  <c r="N40"/>
  <c r="N569" s="1"/>
  <c r="N42"/>
  <c r="N571" s="1"/>
  <c r="N44"/>
  <c r="N573" s="1"/>
  <c r="N46"/>
  <c r="N575" s="1"/>
  <c r="N48"/>
  <c r="N577" s="1"/>
  <c r="N50"/>
  <c r="N579" s="1"/>
  <c r="N52"/>
  <c r="N581" s="1"/>
  <c r="N54"/>
  <c r="N583" s="1"/>
  <c r="N56"/>
  <c r="N585" s="1"/>
  <c r="N58"/>
  <c r="N587" s="1"/>
  <c r="N60"/>
  <c r="N589" s="1"/>
  <c r="N62"/>
  <c r="N591" s="1"/>
  <c r="N64"/>
  <c r="N593" s="1"/>
  <c r="N66"/>
  <c r="N595" s="1"/>
  <c r="N68"/>
  <c r="N597" s="1"/>
  <c r="N70"/>
  <c r="N599" s="1"/>
  <c r="N72"/>
  <c r="N601" s="1"/>
  <c r="N74"/>
  <c r="N603" s="1"/>
  <c r="N76"/>
  <c r="N605" s="1"/>
  <c r="N78"/>
  <c r="N607" s="1"/>
  <c r="N80"/>
  <c r="N609" s="1"/>
  <c r="N82"/>
  <c r="N611" s="1"/>
  <c r="N84"/>
  <c r="N613" s="1"/>
  <c r="N86"/>
  <c r="N615" s="1"/>
  <c r="N88"/>
  <c r="N617" s="1"/>
  <c r="N90"/>
  <c r="N619" s="1"/>
  <c r="N92"/>
  <c r="N621" s="1"/>
  <c r="N94"/>
  <c r="N623" s="1"/>
  <c r="N96"/>
  <c r="N625" s="1"/>
  <c r="N98"/>
  <c r="N627" s="1"/>
  <c r="N100"/>
  <c r="N629" s="1"/>
  <c r="N102"/>
  <c r="N631" s="1"/>
  <c r="N104"/>
  <c r="N633" s="1"/>
  <c r="N106"/>
  <c r="N635" s="1"/>
  <c r="N108"/>
  <c r="N637" s="1"/>
  <c r="N110"/>
  <c r="N639" s="1"/>
  <c r="N112"/>
  <c r="N641" s="1"/>
  <c r="N114"/>
  <c r="N643" s="1"/>
  <c r="N116"/>
  <c r="N645" s="1"/>
  <c r="N118"/>
  <c r="N647" s="1"/>
  <c r="N120"/>
  <c r="N649" s="1"/>
  <c r="N122"/>
  <c r="N651" s="1"/>
  <c r="N124"/>
  <c r="N653" s="1"/>
  <c r="N126"/>
  <c r="N655" s="1"/>
  <c r="N128"/>
  <c r="N657" s="1"/>
  <c r="N130"/>
  <c r="N659" s="1"/>
  <c r="N132"/>
  <c r="N661" s="1"/>
  <c r="N134"/>
  <c r="N663" s="1"/>
  <c r="N136"/>
  <c r="N665" s="1"/>
  <c r="N138"/>
  <c r="N667" s="1"/>
  <c r="N140"/>
  <c r="N669" s="1"/>
  <c r="N142"/>
  <c r="N671" s="1"/>
  <c r="N144"/>
  <c r="N673" s="1"/>
  <c r="N146"/>
  <c r="N675" s="1"/>
  <c r="N148"/>
  <c r="N677" s="1"/>
  <c r="N150"/>
  <c r="N679" s="1"/>
  <c r="N152"/>
  <c r="N681" s="1"/>
  <c r="N154"/>
  <c r="N683" s="1"/>
  <c r="N156"/>
  <c r="N685" s="1"/>
  <c r="N158"/>
  <c r="N687" s="1"/>
  <c r="N160"/>
  <c r="N689" s="1"/>
  <c r="N162"/>
  <c r="N691" s="1"/>
  <c r="N164"/>
  <c r="N693" s="1"/>
  <c r="N166"/>
  <c r="N695" s="1"/>
  <c r="N168"/>
  <c r="N697" s="1"/>
  <c r="N170"/>
  <c r="N699" s="1"/>
  <c r="N172"/>
  <c r="N701" s="1"/>
  <c r="N174"/>
  <c r="N703" s="1"/>
  <c r="N176"/>
  <c r="N705" s="1"/>
  <c r="N178"/>
  <c r="N707" s="1"/>
  <c r="N180"/>
  <c r="N709" s="1"/>
  <c r="N182"/>
  <c r="N711" s="1"/>
  <c r="N184"/>
  <c r="N713" s="1"/>
  <c r="N186"/>
  <c r="N715" s="1"/>
  <c r="N188"/>
  <c r="N717" s="1"/>
  <c r="N190"/>
  <c r="N719" s="1"/>
  <c r="N192"/>
  <c r="N721" s="1"/>
  <c r="N194"/>
  <c r="N723" s="1"/>
  <c r="N196"/>
  <c r="N725" s="1"/>
  <c r="N198"/>
  <c r="N727" s="1"/>
  <c r="N200"/>
  <c r="N729" s="1"/>
  <c r="N202"/>
  <c r="N731" s="1"/>
  <c r="N204"/>
  <c r="N733" s="1"/>
  <c r="N206"/>
  <c r="N735" s="1"/>
  <c r="N208"/>
  <c r="N737" s="1"/>
  <c r="N210"/>
  <c r="N739" s="1"/>
  <c r="N212"/>
  <c r="N741" s="1"/>
  <c r="N214"/>
  <c r="N743" s="1"/>
  <c r="N216"/>
  <c r="N745" s="1"/>
  <c r="N218"/>
  <c r="N747" s="1"/>
  <c r="N220"/>
  <c r="N749" s="1"/>
  <c r="N222"/>
  <c r="N751" s="1"/>
  <c r="N224"/>
  <c r="N753" s="1"/>
  <c r="N226"/>
  <c r="N755" s="1"/>
  <c r="N228"/>
  <c r="N757" s="1"/>
  <c r="N230"/>
  <c r="N759" s="1"/>
  <c r="N232"/>
  <c r="N761" s="1"/>
  <c r="N234"/>
  <c r="N763" s="1"/>
  <c r="N236"/>
  <c r="N765" s="1"/>
  <c r="N238"/>
  <c r="N767" s="1"/>
  <c r="N240"/>
  <c r="N769" s="1"/>
  <c r="N242"/>
  <c r="N771" s="1"/>
  <c r="N244"/>
  <c r="N773" s="1"/>
  <c r="N246"/>
  <c r="N775" s="1"/>
  <c r="N248"/>
  <c r="N777" s="1"/>
  <c r="N250"/>
  <c r="N779" s="1"/>
  <c r="N252"/>
  <c r="N781" s="1"/>
  <c r="N254"/>
  <c r="N783" s="1"/>
  <c r="N256"/>
  <c r="N785" s="1"/>
  <c r="N258"/>
  <c r="N787" s="1"/>
  <c r="N260"/>
  <c r="N789" s="1"/>
  <c r="N262"/>
  <c r="N791" s="1"/>
  <c r="N264"/>
  <c r="N793" s="1"/>
  <c r="N266"/>
  <c r="N795" s="1"/>
  <c r="N268"/>
  <c r="N797" s="1"/>
  <c r="N270"/>
  <c r="N799" s="1"/>
  <c r="N272"/>
  <c r="N801" s="1"/>
  <c r="N274"/>
  <c r="N803" s="1"/>
  <c r="N276"/>
  <c r="N805" s="1"/>
  <c r="N277"/>
  <c r="N806" s="1"/>
  <c r="N278"/>
  <c r="N807" s="1"/>
  <c r="N279"/>
  <c r="N808" s="1"/>
  <c r="N280"/>
  <c r="N809" s="1"/>
  <c r="N281"/>
  <c r="N810" s="1"/>
  <c r="N282"/>
  <c r="N811" s="1"/>
  <c r="N283"/>
  <c r="N812" s="1"/>
  <c r="N284"/>
  <c r="N813" s="1"/>
  <c r="N285"/>
  <c r="N814" s="1"/>
  <c r="N286"/>
  <c r="N815" s="1"/>
  <c r="N287"/>
  <c r="N816" s="1"/>
  <c r="N288"/>
  <c r="N817" s="1"/>
  <c r="N289"/>
  <c r="N818" s="1"/>
  <c r="N290"/>
  <c r="N819" s="1"/>
  <c r="N291"/>
  <c r="N820" s="1"/>
  <c r="N292"/>
  <c r="N821" s="1"/>
  <c r="N293"/>
  <c r="N822" s="1"/>
  <c r="N294"/>
  <c r="N823" s="1"/>
  <c r="N295"/>
  <c r="N824" s="1"/>
  <c r="N296"/>
  <c r="N825" s="1"/>
  <c r="N297"/>
  <c r="N826" s="1"/>
  <c r="N298"/>
  <c r="N827" s="1"/>
  <c r="N299"/>
  <c r="N828" s="1"/>
  <c r="N300"/>
  <c r="N829" s="1"/>
  <c r="N301"/>
  <c r="N830" s="1"/>
  <c r="N302"/>
  <c r="N831" s="1"/>
  <c r="N425"/>
  <c r="N954" s="1"/>
  <c r="N427"/>
  <c r="N956" s="1"/>
  <c r="N429"/>
  <c r="N958" s="1"/>
  <c r="N431"/>
  <c r="N960" s="1"/>
  <c r="N433"/>
  <c r="N962" s="1"/>
  <c r="N435"/>
  <c r="N964" s="1"/>
  <c r="N437"/>
  <c r="N966" s="1"/>
  <c r="N439"/>
  <c r="N968" s="1"/>
  <c r="N441"/>
  <c r="N970" s="1"/>
  <c r="N443"/>
  <c r="N972" s="1"/>
  <c r="N445"/>
  <c r="N974" s="1"/>
  <c r="N447"/>
  <c r="N976" s="1"/>
  <c r="N449"/>
  <c r="N978" s="1"/>
  <c r="N451"/>
  <c r="N980" s="1"/>
  <c r="N453"/>
  <c r="N982" s="1"/>
  <c r="N455"/>
  <c r="N984" s="1"/>
  <c r="N457"/>
  <c r="N986" s="1"/>
  <c r="N459"/>
  <c r="N988" s="1"/>
  <c r="N461"/>
  <c r="N990" s="1"/>
  <c r="N463"/>
  <c r="N992" s="1"/>
  <c r="N465"/>
  <c r="N994" s="1"/>
  <c r="N467"/>
  <c r="N996" s="1"/>
  <c r="N469"/>
  <c r="N998" s="1"/>
  <c r="N471"/>
  <c r="N1000" s="1"/>
  <c r="N473"/>
  <c r="N1002" s="1"/>
  <c r="N475"/>
  <c r="N1004" s="1"/>
  <c r="N477"/>
  <c r="N1006" s="1"/>
  <c r="N479"/>
  <c r="N1008" s="1"/>
  <c r="N481"/>
  <c r="N1010" s="1"/>
  <c r="N483"/>
  <c r="N1012" s="1"/>
  <c r="N485"/>
  <c r="N1014" s="1"/>
  <c r="N487"/>
  <c r="N1016" s="1"/>
  <c r="N489"/>
  <c r="N1018" s="1"/>
  <c r="N491"/>
  <c r="N1020" s="1"/>
  <c r="N493"/>
  <c r="N1022" s="1"/>
  <c r="N495"/>
  <c r="N1024" s="1"/>
  <c r="N497"/>
  <c r="N1026" s="1"/>
  <c r="N499"/>
  <c r="N1028" s="1"/>
  <c r="N501"/>
  <c r="N1030" s="1"/>
  <c r="N503"/>
  <c r="N1032" s="1"/>
  <c r="N505"/>
  <c r="N1034" s="1"/>
  <c r="N508"/>
  <c r="N1037" s="1"/>
  <c r="N513"/>
  <c r="N1042" s="1"/>
  <c r="N516"/>
  <c r="N1045" s="1"/>
  <c r="N521"/>
  <c r="N1050" s="1"/>
  <c r="N305"/>
  <c r="N834" s="1"/>
  <c r="N309"/>
  <c r="N838" s="1"/>
  <c r="N313"/>
  <c r="N842" s="1"/>
  <c r="N317"/>
  <c r="N846" s="1"/>
  <c r="N321"/>
  <c r="N850" s="1"/>
  <c r="N325"/>
  <c r="N854" s="1"/>
  <c r="N329"/>
  <c r="N858" s="1"/>
  <c r="N333"/>
  <c r="N862" s="1"/>
  <c r="N337"/>
  <c r="N866" s="1"/>
  <c r="N341"/>
  <c r="N870" s="1"/>
  <c r="N345"/>
  <c r="N874" s="1"/>
  <c r="N349"/>
  <c r="N878" s="1"/>
  <c r="N353"/>
  <c r="N882" s="1"/>
  <c r="N506"/>
  <c r="N1035" s="1"/>
  <c r="N510"/>
  <c r="N1039" s="1"/>
  <c r="N514"/>
  <c r="N1043" s="1"/>
  <c r="N518"/>
  <c r="N1047" s="1"/>
  <c r="N507"/>
  <c r="N1036" s="1"/>
  <c r="N511"/>
  <c r="N1040" s="1"/>
  <c r="N515"/>
  <c r="N1044" s="1"/>
  <c r="N519"/>
  <c r="N1048" s="1"/>
  <c r="N24" i="1"/>
  <c r="G13" s="1"/>
  <c r="N32"/>
  <c r="N44"/>
  <c r="N56"/>
  <c r="N25"/>
  <c r="N29"/>
  <c r="N41"/>
  <c r="N45"/>
  <c r="N49"/>
  <c r="N53"/>
  <c r="N57"/>
  <c r="N61"/>
  <c r="N65"/>
  <c r="N69"/>
  <c r="N73"/>
  <c r="N77"/>
  <c r="N81"/>
  <c r="N85"/>
  <c r="N89"/>
  <c r="N93"/>
  <c r="N97"/>
  <c r="N101"/>
  <c r="N105"/>
  <c r="N109"/>
  <c r="N113"/>
  <c r="N117"/>
  <c r="N121"/>
  <c r="N125"/>
  <c r="N129"/>
  <c r="N134"/>
  <c r="N141"/>
  <c r="N150"/>
  <c r="N157"/>
  <c r="N166"/>
  <c r="N173"/>
  <c r="N182"/>
  <c r="N189"/>
  <c r="N198"/>
  <c r="N205"/>
  <c r="N214"/>
  <c r="N221"/>
  <c r="N230"/>
  <c r="N237"/>
  <c r="N246"/>
  <c r="N253"/>
  <c r="N262"/>
  <c r="N269"/>
  <c r="N278"/>
  <c r="N285"/>
  <c r="N294"/>
  <c r="N301"/>
  <c r="N310"/>
  <c r="N317"/>
  <c r="N326"/>
  <c r="N333"/>
  <c r="N342"/>
  <c r="N349"/>
  <c r="N358"/>
  <c r="N365"/>
  <c r="N374"/>
  <c r="N381"/>
  <c r="N390"/>
  <c r="N397"/>
  <c r="N406"/>
  <c r="N408"/>
  <c r="N410"/>
  <c r="N412"/>
  <c r="N414"/>
  <c r="N416"/>
  <c r="N418"/>
  <c r="N420"/>
  <c r="N422"/>
  <c r="N424"/>
  <c r="N426"/>
  <c r="N428"/>
  <c r="N430"/>
  <c r="N432"/>
  <c r="N434"/>
  <c r="N436"/>
  <c r="N438"/>
  <c r="N440"/>
  <c r="N442"/>
  <c r="N444"/>
  <c r="N446"/>
  <c r="N448"/>
  <c r="N450"/>
  <c r="N452"/>
  <c r="N454"/>
  <c r="N456"/>
  <c r="N458"/>
  <c r="N460"/>
  <c r="N462"/>
  <c r="N464"/>
  <c r="N466"/>
  <c r="N468"/>
  <c r="N470"/>
  <c r="N472"/>
  <c r="N474"/>
  <c r="N476"/>
  <c r="N478"/>
  <c r="N480"/>
  <c r="N482"/>
  <c r="N484"/>
  <c r="N486"/>
  <c r="N488"/>
  <c r="N490"/>
  <c r="N492"/>
  <c r="N494"/>
  <c r="N496"/>
  <c r="N498"/>
  <c r="N500"/>
  <c r="N502"/>
  <c r="N504"/>
  <c r="N506"/>
  <c r="N508"/>
  <c r="N510"/>
  <c r="N512"/>
  <c r="N514"/>
  <c r="N516"/>
  <c r="N518"/>
  <c r="N520"/>
  <c r="N522"/>
  <c r="N524"/>
  <c r="N526"/>
  <c r="N528"/>
  <c r="N530"/>
  <c r="N532"/>
  <c r="N534"/>
  <c r="N536"/>
  <c r="N538"/>
  <c r="N540"/>
  <c r="N542"/>
  <c r="N544"/>
  <c r="N546"/>
  <c r="N548"/>
  <c r="N550"/>
  <c r="N552"/>
  <c r="N554"/>
  <c r="N556"/>
  <c r="N558"/>
  <c r="N560"/>
  <c r="N562"/>
  <c r="N564"/>
  <c r="N566"/>
  <c r="N568"/>
  <c r="N570"/>
  <c r="N572"/>
  <c r="N574"/>
  <c r="N576"/>
  <c r="N578"/>
  <c r="N580"/>
  <c r="N582"/>
  <c r="N584"/>
  <c r="N586"/>
  <c r="N588"/>
  <c r="N590"/>
  <c r="N619"/>
  <c r="N626"/>
  <c r="N635"/>
  <c r="N642"/>
  <c r="N651"/>
  <c r="N658"/>
  <c r="N667"/>
  <c r="N674"/>
  <c r="N683"/>
  <c r="N690"/>
  <c r="N703"/>
  <c r="N708"/>
  <c r="N711"/>
  <c r="N716"/>
  <c r="N719"/>
  <c r="N724"/>
  <c r="N727"/>
  <c r="N732"/>
  <c r="N734"/>
  <c r="N736"/>
  <c r="N738"/>
  <c r="N740"/>
  <c r="N742"/>
  <c r="N744"/>
  <c r="N746"/>
  <c r="N748"/>
  <c r="N750"/>
  <c r="N752"/>
  <c r="N754"/>
  <c r="N756"/>
  <c r="N758"/>
  <c r="N760"/>
  <c r="N762"/>
  <c r="N764"/>
  <c r="N40"/>
  <c r="N52"/>
  <c r="N33"/>
  <c r="N37"/>
  <c r="N26"/>
  <c r="N30"/>
  <c r="N34"/>
  <c r="N38"/>
  <c r="N42"/>
  <c r="N46"/>
  <c r="N50"/>
  <c r="N54"/>
  <c r="N58"/>
  <c r="N62"/>
  <c r="N66"/>
  <c r="N70"/>
  <c r="N74"/>
  <c r="N78"/>
  <c r="N82"/>
  <c r="N86"/>
  <c r="N90"/>
  <c r="N94"/>
  <c r="N98"/>
  <c r="N102"/>
  <c r="N106"/>
  <c r="N110"/>
  <c r="N114"/>
  <c r="N118"/>
  <c r="N122"/>
  <c r="N126"/>
  <c r="N130"/>
  <c r="N137"/>
  <c r="N146"/>
  <c r="N153"/>
  <c r="N162"/>
  <c r="N169"/>
  <c r="N178"/>
  <c r="N185"/>
  <c r="N194"/>
  <c r="N201"/>
  <c r="N210"/>
  <c r="N217"/>
  <c r="N226"/>
  <c r="N233"/>
  <c r="N242"/>
  <c r="N249"/>
  <c r="N258"/>
  <c r="N265"/>
  <c r="N274"/>
  <c r="N281"/>
  <c r="N290"/>
  <c r="N297"/>
  <c r="N306"/>
  <c r="N313"/>
  <c r="N322"/>
  <c r="N329"/>
  <c r="N338"/>
  <c r="N345"/>
  <c r="N354"/>
  <c r="N361"/>
  <c r="N370"/>
  <c r="N377"/>
  <c r="N386"/>
  <c r="N393"/>
  <c r="N402"/>
  <c r="N771"/>
  <c r="N779"/>
  <c r="N787"/>
  <c r="N795"/>
  <c r="N803"/>
  <c r="N811"/>
  <c r="N819"/>
  <c r="N827"/>
  <c r="N835"/>
  <c r="N843"/>
  <c r="N851"/>
  <c r="N859"/>
  <c r="N867"/>
  <c r="N875"/>
  <c r="N883"/>
  <c r="N891"/>
  <c r="N899"/>
  <c r="N907"/>
  <c r="N915"/>
  <c r="N923"/>
  <c r="N931"/>
  <c r="N939"/>
  <c r="N947"/>
  <c r="N955"/>
  <c r="N963"/>
  <c r="N136"/>
  <c r="N152"/>
  <c r="N168"/>
  <c r="N184"/>
  <c r="N200"/>
  <c r="N216"/>
  <c r="N232"/>
  <c r="N248"/>
  <c r="N264"/>
  <c r="N280"/>
  <c r="N296"/>
  <c r="N312"/>
  <c r="N328"/>
  <c r="N344"/>
  <c r="N360"/>
  <c r="N376"/>
  <c r="N392"/>
  <c r="N515"/>
  <c r="N517"/>
  <c r="N519"/>
  <c r="N521"/>
  <c r="N523"/>
  <c r="N611"/>
  <c r="N618"/>
  <c r="N621"/>
  <c r="N627"/>
  <c r="N634"/>
  <c r="N637"/>
  <c r="N643"/>
  <c r="N650"/>
  <c r="N653"/>
  <c r="N659"/>
  <c r="N666"/>
  <c r="N669"/>
  <c r="N675"/>
  <c r="N682"/>
  <c r="N685"/>
  <c r="N691"/>
  <c r="N702"/>
  <c r="N704"/>
  <c r="N707"/>
  <c r="N710"/>
  <c r="N712"/>
  <c r="N715"/>
  <c r="N718"/>
  <c r="N720"/>
  <c r="N723"/>
  <c r="N726"/>
  <c r="N728"/>
  <c r="N731"/>
  <c r="N733"/>
  <c r="N735"/>
  <c r="N737"/>
  <c r="N739"/>
  <c r="N741"/>
  <c r="N743"/>
  <c r="N745"/>
  <c r="N747"/>
  <c r="N749"/>
  <c r="N751"/>
  <c r="N753"/>
  <c r="N755"/>
  <c r="N757"/>
  <c r="N759"/>
  <c r="N761"/>
  <c r="N763"/>
  <c r="N765"/>
  <c r="N28"/>
  <c r="N36"/>
  <c r="N48"/>
  <c r="N60"/>
  <c r="N64"/>
  <c r="N68"/>
  <c r="N72"/>
  <c r="N76"/>
  <c r="N80"/>
  <c r="N84"/>
  <c r="N88"/>
  <c r="N92"/>
  <c r="N96"/>
  <c r="N100"/>
  <c r="N104"/>
  <c r="N108"/>
  <c r="N112"/>
  <c r="N116"/>
  <c r="N120"/>
  <c r="N124"/>
  <c r="N128"/>
  <c r="N23"/>
  <c r="N525"/>
  <c r="N527"/>
  <c r="N529"/>
  <c r="N531"/>
  <c r="N533"/>
  <c r="N535"/>
  <c r="N537"/>
  <c r="N539"/>
  <c r="N541"/>
  <c r="N543"/>
  <c r="N545"/>
  <c r="N547"/>
  <c r="N549"/>
  <c r="N551"/>
  <c r="N553"/>
  <c r="N555"/>
  <c r="N557"/>
  <c r="N559"/>
  <c r="N561"/>
  <c r="N563"/>
  <c r="N565"/>
  <c r="N567"/>
  <c r="N569"/>
  <c r="N571"/>
  <c r="N573"/>
  <c r="N575"/>
  <c r="N577"/>
  <c r="N579"/>
  <c r="N581"/>
  <c r="N583"/>
  <c r="N585"/>
  <c r="N587"/>
  <c r="N589"/>
  <c r="N591"/>
  <c r="N593"/>
  <c r="N595"/>
  <c r="N597"/>
  <c r="N599"/>
  <c r="N601"/>
  <c r="N603"/>
  <c r="N605"/>
  <c r="N607"/>
  <c r="N609"/>
  <c r="N131"/>
  <c r="N135"/>
  <c r="N139"/>
  <c r="N143"/>
  <c r="N147"/>
  <c r="N151"/>
  <c r="N155"/>
  <c r="N159"/>
  <c r="N163"/>
  <c r="N167"/>
  <c r="N171"/>
  <c r="N175"/>
  <c r="N179"/>
  <c r="N183"/>
  <c r="N187"/>
  <c r="N191"/>
  <c r="N195"/>
  <c r="N199"/>
  <c r="N203"/>
  <c r="N207"/>
  <c r="N211"/>
  <c r="N215"/>
  <c r="N219"/>
  <c r="N223"/>
  <c r="N227"/>
  <c r="N231"/>
  <c r="N235"/>
  <c r="N239"/>
  <c r="N243"/>
  <c r="N247"/>
  <c r="N251"/>
  <c r="N255"/>
  <c r="N259"/>
  <c r="N263"/>
  <c r="N267"/>
  <c r="N271"/>
  <c r="N275"/>
  <c r="N279"/>
  <c r="N283"/>
  <c r="N287"/>
  <c r="N291"/>
  <c r="N295"/>
  <c r="N299"/>
  <c r="N303"/>
  <c r="N307"/>
  <c r="N311"/>
  <c r="N315"/>
  <c r="N319"/>
  <c r="N323"/>
  <c r="N327"/>
  <c r="N331"/>
  <c r="N335"/>
  <c r="N339"/>
  <c r="N343"/>
  <c r="N347"/>
  <c r="N351"/>
  <c r="N355"/>
  <c r="N359"/>
  <c r="N363"/>
  <c r="N367"/>
  <c r="N371"/>
  <c r="N375"/>
  <c r="N379"/>
  <c r="N383"/>
  <c r="N387"/>
  <c r="N391"/>
  <c r="N395"/>
  <c r="N399"/>
  <c r="N403"/>
  <c r="N592"/>
  <c r="N594"/>
  <c r="N596"/>
  <c r="N598"/>
  <c r="N600"/>
  <c r="N602"/>
  <c r="N604"/>
  <c r="N606"/>
  <c r="N608"/>
  <c r="N610"/>
  <c r="N699"/>
  <c r="N612"/>
  <c r="N616"/>
  <c r="N620"/>
  <c r="N624"/>
  <c r="N628"/>
  <c r="N632"/>
  <c r="N636"/>
  <c r="N640"/>
  <c r="N644"/>
  <c r="N648"/>
  <c r="N652"/>
  <c r="N656"/>
  <c r="N660"/>
  <c r="N664"/>
  <c r="N668"/>
  <c r="N672"/>
  <c r="N676"/>
  <c r="N680"/>
  <c r="N684"/>
  <c r="N688"/>
  <c r="N692"/>
  <c r="N696"/>
  <c r="N700"/>
  <c r="N766"/>
  <c r="N770"/>
  <c r="N774"/>
  <c r="N778"/>
  <c r="N782"/>
  <c r="N786"/>
  <c r="N790"/>
  <c r="N794"/>
  <c r="N798"/>
  <c r="N802"/>
  <c r="N806"/>
  <c r="N810"/>
  <c r="N814"/>
  <c r="N818"/>
  <c r="N822"/>
  <c r="N826"/>
  <c r="N830"/>
  <c r="N834"/>
  <c r="N838"/>
  <c r="N842"/>
  <c r="N846"/>
  <c r="N850"/>
  <c r="N854"/>
  <c r="N858"/>
  <c r="N862"/>
  <c r="N866"/>
  <c r="N870"/>
  <c r="N874"/>
  <c r="N878"/>
  <c r="N882"/>
  <c r="N886"/>
  <c r="N890"/>
  <c r="N894"/>
  <c r="N898"/>
  <c r="N902"/>
  <c r="N906"/>
  <c r="N910"/>
  <c r="N914"/>
  <c r="N918"/>
  <c r="N922"/>
  <c r="N926"/>
  <c r="N930"/>
  <c r="N934"/>
  <c r="N938"/>
  <c r="N942"/>
  <c r="N946"/>
  <c r="N950"/>
  <c r="N954"/>
  <c r="N958"/>
  <c r="N962"/>
  <c r="N966"/>
  <c r="N768"/>
  <c r="N772"/>
  <c r="N776"/>
  <c r="N780"/>
  <c r="N784"/>
  <c r="N788"/>
  <c r="N792"/>
  <c r="N796"/>
  <c r="N800"/>
  <c r="N804"/>
  <c r="N808"/>
  <c r="N812"/>
  <c r="N816"/>
  <c r="N820"/>
  <c r="N824"/>
  <c r="N828"/>
  <c r="N832"/>
  <c r="N836"/>
  <c r="N840"/>
  <c r="N844"/>
  <c r="N848"/>
  <c r="N852"/>
  <c r="N856"/>
  <c r="N860"/>
  <c r="N864"/>
  <c r="N868"/>
  <c r="N872"/>
  <c r="N876"/>
  <c r="N880"/>
  <c r="N884"/>
  <c r="N888"/>
  <c r="N892"/>
  <c r="N896"/>
  <c r="N900"/>
  <c r="N904"/>
  <c r="N908"/>
  <c r="N912"/>
  <c r="N916"/>
  <c r="N920"/>
  <c r="N924"/>
  <c r="N928"/>
  <c r="N932"/>
  <c r="N936"/>
  <c r="N940"/>
  <c r="N944"/>
  <c r="N948"/>
  <c r="N952"/>
  <c r="N956"/>
  <c r="N960"/>
  <c r="N964"/>
  <c r="N769"/>
  <c r="N773"/>
  <c r="N777"/>
  <c r="N781"/>
  <c r="N785"/>
  <c r="N789"/>
  <c r="N793"/>
  <c r="N797"/>
  <c r="N801"/>
  <c r="N805"/>
  <c r="N809"/>
  <c r="N813"/>
  <c r="N817"/>
  <c r="N821"/>
  <c r="N825"/>
  <c r="N829"/>
  <c r="N833"/>
  <c r="N837"/>
  <c r="N841"/>
  <c r="N845"/>
  <c r="N849"/>
  <c r="N853"/>
  <c r="N857"/>
  <c r="N861"/>
  <c r="N865"/>
  <c r="N869"/>
  <c r="N873"/>
  <c r="N877"/>
  <c r="N881"/>
  <c r="N885"/>
  <c r="N889"/>
  <c r="N893"/>
  <c r="N897"/>
  <c r="N901"/>
  <c r="N905"/>
  <c r="N909"/>
  <c r="N913"/>
  <c r="N917"/>
  <c r="N921"/>
  <c r="N925"/>
  <c r="N929"/>
  <c r="N933"/>
  <c r="N937"/>
  <c r="N941"/>
  <c r="N945"/>
  <c r="N949"/>
  <c r="N953"/>
  <c r="N957"/>
  <c r="N961"/>
  <c r="N965"/>
  <c r="N992"/>
  <c r="N994"/>
  <c r="N996"/>
  <c r="N998"/>
  <c r="N1000"/>
  <c r="N1002"/>
  <c r="N1004"/>
  <c r="N1006"/>
  <c r="N1008"/>
  <c r="N1010"/>
  <c r="N1012"/>
  <c r="N1014"/>
  <c r="N1249"/>
  <c r="I10" i="12" l="1"/>
  <c r="I19" s="1"/>
  <c r="K8" i="4"/>
  <c r="I51" i="17"/>
  <c r="G51"/>
  <c r="F14" i="14"/>
  <c r="H56" i="17" s="1"/>
  <c r="M12" i="14"/>
  <c r="K34" i="4"/>
  <c r="M11" i="14"/>
  <c r="K25" i="4"/>
  <c r="M6" i="1"/>
  <c r="M7"/>
  <c r="F15"/>
  <c r="F13"/>
  <c r="H51" i="17" s="1"/>
  <c r="K19" i="4"/>
  <c r="E12" i="13"/>
  <c r="D12"/>
  <c r="M7"/>
  <c r="K7"/>
  <c r="H11" i="7" s="1"/>
  <c r="L7" i="13"/>
  <c r="I11" i="7" s="1"/>
  <c r="K6" i="13"/>
  <c r="H12" i="7" s="1"/>
  <c r="L6" i="13"/>
  <c r="I12" i="7" s="1"/>
  <c r="F16" i="13"/>
  <c r="H57" i="17" s="1"/>
  <c r="E16" i="13"/>
  <c r="G57" i="17" s="1"/>
  <c r="D16" i="13"/>
  <c r="I57" i="17" s="1"/>
  <c r="D15" i="13"/>
  <c r="E15"/>
  <c r="C18"/>
  <c r="E55" i="17"/>
  <c r="E53"/>
  <c r="I53"/>
  <c r="E51"/>
  <c r="N552" i="13"/>
  <c r="N522"/>
  <c r="K47" i="4"/>
  <c r="N20" i="14"/>
  <c r="N12" s="1"/>
  <c r="K35" i="4"/>
  <c r="E16" i="14"/>
  <c r="E121" s="1"/>
  <c r="G56" i="17"/>
  <c r="M552" i="13"/>
  <c r="F12" s="1"/>
  <c r="K15" i="4"/>
  <c r="K18" i="13"/>
  <c r="K13" i="4"/>
  <c r="J18" i="13"/>
  <c r="K121" i="14"/>
  <c r="H17" i="7"/>
  <c r="J121" i="14"/>
  <c r="G17" i="7"/>
  <c r="M1021" i="16"/>
  <c r="J48" i="7"/>
  <c r="D16" i="14"/>
  <c r="D121" s="1"/>
  <c r="M18" i="13"/>
  <c r="N18"/>
  <c r="L18"/>
  <c r="F16" i="14"/>
  <c r="F121" s="1"/>
  <c r="L16"/>
  <c r="H12" i="12" s="1"/>
  <c r="F15" i="13" l="1"/>
  <c r="F18" s="1"/>
  <c r="M6"/>
  <c r="J12" i="7" s="1"/>
  <c r="N11" i="14"/>
  <c r="N16" s="1"/>
  <c r="N121" s="1"/>
  <c r="G14"/>
  <c r="G16" s="1"/>
  <c r="G121" s="1"/>
  <c r="J11" i="7"/>
  <c r="D18" i="13"/>
  <c r="E18"/>
  <c r="M16" i="14"/>
  <c r="I55" i="17"/>
  <c r="I66" s="1"/>
  <c r="G55"/>
  <c r="G66" s="1"/>
  <c r="L121" i="14"/>
  <c r="I17" i="7"/>
  <c r="M121" i="14" l="1"/>
  <c r="I12" i="12"/>
  <c r="J12" s="1"/>
  <c r="J17" i="7"/>
  <c r="H55" i="17"/>
  <c r="H66" s="1"/>
  <c r="K18" i="1"/>
  <c r="J18"/>
  <c r="J2501" s="1"/>
  <c r="K2501" l="1"/>
  <c r="J23" i="7"/>
  <c r="G37"/>
  <c r="H96"/>
  <c r="H97" s="1"/>
  <c r="H98" s="1"/>
  <c r="H99" s="1"/>
  <c r="H68"/>
  <c r="I68"/>
  <c r="J68"/>
  <c r="H79"/>
  <c r="I79"/>
  <c r="J79"/>
  <c r="I99"/>
  <c r="J99"/>
  <c r="L18" i="1"/>
  <c r="L2501" l="1"/>
  <c r="F23" i="12"/>
  <c r="I23" i="7"/>
  <c r="G23"/>
  <c r="I90"/>
  <c r="I92" s="1"/>
  <c r="H90"/>
  <c r="H92" s="1"/>
  <c r="I63"/>
  <c r="I69" s="1"/>
  <c r="I80" s="1"/>
  <c r="H63"/>
  <c r="H64" s="1"/>
  <c r="H23"/>
  <c r="G32"/>
  <c r="G38" s="1"/>
  <c r="E18" i="1" l="1"/>
  <c r="E2501" s="1"/>
  <c r="D18"/>
  <c r="D2501" s="1"/>
  <c r="M18"/>
  <c r="J90" i="7"/>
  <c r="J92" s="1"/>
  <c r="J63"/>
  <c r="J69" s="1"/>
  <c r="J80" s="1"/>
  <c r="I64"/>
  <c r="H69"/>
  <c r="H80" s="1"/>
  <c r="B3" i="5"/>
  <c r="B2"/>
  <c r="E79" i="4"/>
  <c r="D79"/>
  <c r="C79"/>
  <c r="E52"/>
  <c r="D52"/>
  <c r="C52"/>
  <c r="O51"/>
  <c r="N51"/>
  <c r="M51"/>
  <c r="F51"/>
  <c r="P51" s="1"/>
  <c r="O50"/>
  <c r="N50"/>
  <c r="M50"/>
  <c r="F50"/>
  <c r="O49"/>
  <c r="N49"/>
  <c r="M49"/>
  <c r="F49"/>
  <c r="P49" s="1"/>
  <c r="O48"/>
  <c r="N48"/>
  <c r="M48"/>
  <c r="F48"/>
  <c r="P48" s="1"/>
  <c r="O47"/>
  <c r="N47"/>
  <c r="M47"/>
  <c r="F47"/>
  <c r="P47" s="1"/>
  <c r="M46"/>
  <c r="F46"/>
  <c r="M45"/>
  <c r="F45"/>
  <c r="M44"/>
  <c r="F44"/>
  <c r="M43"/>
  <c r="F43"/>
  <c r="M42"/>
  <c r="F42"/>
  <c r="M41"/>
  <c r="F41"/>
  <c r="M40"/>
  <c r="F40"/>
  <c r="M39"/>
  <c r="F39"/>
  <c r="M38"/>
  <c r="F38"/>
  <c r="M37"/>
  <c r="F37"/>
  <c r="M36"/>
  <c r="F36"/>
  <c r="M35"/>
  <c r="F35"/>
  <c r="F34"/>
  <c r="O45"/>
  <c r="N44"/>
  <c r="O41"/>
  <c r="N40"/>
  <c r="O37"/>
  <c r="N36"/>
  <c r="O25"/>
  <c r="N25"/>
  <c r="M25"/>
  <c r="O24"/>
  <c r="N24"/>
  <c r="O23"/>
  <c r="N23"/>
  <c r="O22"/>
  <c r="N22"/>
  <c r="O21"/>
  <c r="N21"/>
  <c r="O20"/>
  <c r="N20"/>
  <c r="O19"/>
  <c r="N19"/>
  <c r="O18"/>
  <c r="N18"/>
  <c r="O17"/>
  <c r="N17"/>
  <c r="O16"/>
  <c r="N16"/>
  <c r="O15"/>
  <c r="N15"/>
  <c r="O14"/>
  <c r="N14"/>
  <c r="O13"/>
  <c r="N13"/>
  <c r="O12"/>
  <c r="N12"/>
  <c r="O11"/>
  <c r="N11"/>
  <c r="O10"/>
  <c r="N10"/>
  <c r="O9"/>
  <c r="N9"/>
  <c r="M24"/>
  <c r="M23"/>
  <c r="M22"/>
  <c r="M21"/>
  <c r="M20"/>
  <c r="M19"/>
  <c r="M18"/>
  <c r="M17"/>
  <c r="M16"/>
  <c r="M15"/>
  <c r="M14"/>
  <c r="M13"/>
  <c r="M12"/>
  <c r="M11"/>
  <c r="M10"/>
  <c r="N34"/>
  <c r="M9"/>
  <c r="O8"/>
  <c r="N8"/>
  <c r="M8"/>
  <c r="E26"/>
  <c r="D26"/>
  <c r="B2"/>
  <c r="F24"/>
  <c r="F23"/>
  <c r="F22"/>
  <c r="F21"/>
  <c r="F20"/>
  <c r="F19"/>
  <c r="F18"/>
  <c r="F17"/>
  <c r="F16"/>
  <c r="F15"/>
  <c r="F14"/>
  <c r="F13"/>
  <c r="F12"/>
  <c r="F11"/>
  <c r="F10"/>
  <c r="F9"/>
  <c r="F25"/>
  <c r="C26"/>
  <c r="F8"/>
  <c r="M2501" i="1" l="1"/>
  <c r="F22" i="12"/>
  <c r="I93" i="17"/>
  <c r="I94" s="1"/>
  <c r="F18" i="1"/>
  <c r="F2501" s="1"/>
  <c r="J64" i="7"/>
  <c r="P50" i="4"/>
  <c r="P25"/>
  <c r="H79"/>
  <c r="P35"/>
  <c r="O36"/>
  <c r="N37"/>
  <c r="P39"/>
  <c r="O40"/>
  <c r="N41"/>
  <c r="P43"/>
  <c r="O44"/>
  <c r="N45"/>
  <c r="P34"/>
  <c r="O35"/>
  <c r="P38"/>
  <c r="O39"/>
  <c r="P42"/>
  <c r="O43"/>
  <c r="P46"/>
  <c r="O34"/>
  <c r="N35"/>
  <c r="P37"/>
  <c r="O38"/>
  <c r="N39"/>
  <c r="P41"/>
  <c r="O42"/>
  <c r="N43"/>
  <c r="P45"/>
  <c r="O46"/>
  <c r="P36"/>
  <c r="N38"/>
  <c r="P40"/>
  <c r="N42"/>
  <c r="P44"/>
  <c r="N46"/>
  <c r="M79"/>
  <c r="F79"/>
  <c r="F52"/>
  <c r="F26"/>
  <c r="H52"/>
  <c r="P10"/>
  <c r="P14"/>
  <c r="P18"/>
  <c r="P21"/>
  <c r="P11"/>
  <c r="P15"/>
  <c r="P19"/>
  <c r="P22"/>
  <c r="P23"/>
  <c r="P9"/>
  <c r="P13"/>
  <c r="P17"/>
  <c r="P24"/>
  <c r="P20"/>
  <c r="M34"/>
  <c r="M52" s="1"/>
  <c r="N26"/>
  <c r="J26"/>
  <c r="I26"/>
  <c r="H26"/>
  <c r="P8"/>
  <c r="O26"/>
  <c r="M26"/>
  <c r="J7" i="12" l="1"/>
  <c r="I118" i="17"/>
  <c r="I119" s="1"/>
  <c r="P79" i="4"/>
  <c r="P16"/>
  <c r="P12"/>
  <c r="J79"/>
  <c r="N52"/>
  <c r="O52"/>
  <c r="O79"/>
  <c r="I52"/>
  <c r="K52"/>
  <c r="P52"/>
  <c r="I79"/>
  <c r="J52"/>
  <c r="N79"/>
  <c r="J18" i="7"/>
  <c r="J24" s="1"/>
  <c r="H67" i="17" s="1"/>
  <c r="H68" s="1"/>
  <c r="I18" i="7"/>
  <c r="I24" s="1"/>
  <c r="G67" i="17" s="1"/>
  <c r="G68" s="1"/>
  <c r="H18" i="7"/>
  <c r="H24" s="1"/>
  <c r="I67" i="17" s="1"/>
  <c r="I68" s="1"/>
  <c r="G18" i="7"/>
  <c r="G24" s="1"/>
  <c r="N22" i="1"/>
  <c r="N6" s="1"/>
  <c r="J10" i="12" l="1"/>
  <c r="N7" i="1"/>
  <c r="G15"/>
  <c r="H39" i="7"/>
  <c r="H118" s="1"/>
  <c r="D103"/>
  <c r="J39"/>
  <c r="J118" s="1"/>
  <c r="D105"/>
  <c r="I39"/>
  <c r="I118" s="1"/>
  <c r="D104"/>
  <c r="N551" i="13"/>
  <c r="N7" s="1"/>
  <c r="G39" i="7"/>
  <c r="G118" s="1"/>
  <c r="I30" i="17" s="1"/>
  <c r="I31" s="1"/>
  <c r="I42"/>
  <c r="I43" s="1"/>
  <c r="K79" i="4"/>
  <c r="P26"/>
  <c r="K26"/>
  <c r="F24" i="12" l="1"/>
  <c r="F25" s="1"/>
  <c r="J19"/>
  <c r="G16" i="13"/>
  <c r="N6"/>
  <c r="G12"/>
  <c r="G15"/>
  <c r="N18" i="1"/>
  <c r="N2501" s="1"/>
  <c r="G18"/>
  <c r="G2501" s="1"/>
  <c r="C18"/>
  <c r="C2501" s="1"/>
  <c r="G18" i="13" l="1"/>
</calcChain>
</file>

<file path=xl/sharedStrings.xml><?xml version="1.0" encoding="utf-8"?>
<sst xmlns="http://schemas.openxmlformats.org/spreadsheetml/2006/main" count="824" uniqueCount="432">
  <si>
    <t>Party Name</t>
  </si>
  <si>
    <t>Place of Supply</t>
  </si>
  <si>
    <t>SGST</t>
  </si>
  <si>
    <t>IGST</t>
  </si>
  <si>
    <t>Month</t>
  </si>
  <si>
    <t>GST Number</t>
  </si>
  <si>
    <t>Invoice Number</t>
  </si>
  <si>
    <t>Invoice Date</t>
  </si>
  <si>
    <t>Tax Rate</t>
  </si>
  <si>
    <t>Taxable Value</t>
  </si>
  <si>
    <t xml:space="preserve">CGST </t>
  </si>
  <si>
    <t>Total Invoice Value</t>
  </si>
  <si>
    <t>Remark (if any)</t>
  </si>
  <si>
    <t>Transaction Type</t>
  </si>
  <si>
    <t>B2B</t>
  </si>
  <si>
    <t>B2C</t>
  </si>
  <si>
    <t>Credit Note</t>
  </si>
  <si>
    <t>Debit Note</t>
  </si>
  <si>
    <t>Total</t>
  </si>
  <si>
    <t>CGST</t>
  </si>
  <si>
    <t>Capital Goods</t>
  </si>
  <si>
    <t>As per ITC Register</t>
  </si>
  <si>
    <t>Difference</t>
  </si>
  <si>
    <t>As per GSTR 1</t>
  </si>
  <si>
    <t>Row Labels</t>
  </si>
  <si>
    <t>Grand Total</t>
  </si>
  <si>
    <t>Sum of Taxable Value</t>
  </si>
  <si>
    <t>Values</t>
  </si>
  <si>
    <t>Sum of IGST</t>
  </si>
  <si>
    <t xml:space="preserve">Sum of CGST </t>
  </si>
  <si>
    <t>Sum of SGST</t>
  </si>
  <si>
    <t>Sales Transaction Wise</t>
  </si>
  <si>
    <t>Sales Ratewise</t>
  </si>
  <si>
    <t>RCM Liability Ratewise</t>
  </si>
  <si>
    <t>Import of Service</t>
  </si>
  <si>
    <t>Legal Services</t>
  </si>
  <si>
    <t>Rent a Cab</t>
  </si>
  <si>
    <t>Security Services</t>
  </si>
  <si>
    <t>Transport</t>
  </si>
  <si>
    <t>Ocean Freight</t>
  </si>
  <si>
    <t>ITC Register Naturewise</t>
  </si>
  <si>
    <t>Nature</t>
  </si>
  <si>
    <t>Other</t>
  </si>
  <si>
    <t>RCM Taxable Value</t>
  </si>
  <si>
    <t>RCM IGST</t>
  </si>
  <si>
    <t xml:space="preserve">RCM CGST </t>
  </si>
  <si>
    <t>RCM SGST</t>
  </si>
  <si>
    <t>Sales Taxable Value</t>
  </si>
  <si>
    <t>Sale IGST</t>
  </si>
  <si>
    <t xml:space="preserve">Sale CGST </t>
  </si>
  <si>
    <t>Sale SGST</t>
  </si>
  <si>
    <t>Pt. I</t>
  </si>
  <si>
    <t>Basic Details</t>
  </si>
  <si>
    <t>Financial Year</t>
  </si>
  <si>
    <t xml:space="preserve">GSTIN </t>
  </si>
  <si>
    <t>3A</t>
  </si>
  <si>
    <t>Legal Name</t>
  </si>
  <si>
    <t>3B</t>
  </si>
  <si>
    <t>Trade Name (if any)</t>
  </si>
  <si>
    <t>Pt. II                                                                                Details of Outward and inward supplies made during the financial year</t>
  </si>
  <si>
    <t>Nature of Supplies</t>
  </si>
  <si>
    <t>Central Tax</t>
  </si>
  <si>
    <t>State Tax /UT Tax</t>
  </si>
  <si>
    <t>Integrated Tax</t>
  </si>
  <si>
    <t>Cess</t>
  </si>
  <si>
    <t>4.  Details of advances, inward and outward supplies made during the financial year on which tax is payable</t>
  </si>
  <si>
    <t>A. Supplies made to un-registered persons (B2C)</t>
  </si>
  <si>
    <t>B. Supplies made to registered persons(B2B)</t>
  </si>
  <si>
    <t>C. Zero rated supply (Export) on payment of tax (except supplies to SEZs)</t>
  </si>
  <si>
    <t>D.  Supply to SEZs on payment of tax</t>
  </si>
  <si>
    <t>E.  Deemed Exports</t>
  </si>
  <si>
    <t>G. Inward supplies on which tax is to be paid on reverse charge basis</t>
  </si>
  <si>
    <t>H.  Sub-total (A to G above)</t>
  </si>
  <si>
    <t>I.  Credit Notes issued in respect of transactions specified in (B) to (E) above (-)</t>
  </si>
  <si>
    <t>J.  Debit Notes issued in respect of transactions specified in (B) to (E) above (+)</t>
  </si>
  <si>
    <t>K.  Supplies / tax declared through Amendments (+)</t>
  </si>
  <si>
    <t>L.  Supplies / tax reduced through Amendments (-)</t>
  </si>
  <si>
    <t>M.  Sub-total (I to L above)</t>
  </si>
  <si>
    <t>N.  Supplies and advances on which tax is to be paid (H + M) above</t>
  </si>
  <si>
    <t>5. Details of Outward supplies made during the financial year on which tax is not payable</t>
  </si>
  <si>
    <t>A. Zero rated supply (Export) without payment of tax</t>
  </si>
  <si>
    <t>B. Supply to SEZs without payment of tax</t>
  </si>
  <si>
    <t>C. Supplies on which tax is to be paid by the recipient on reverse charge basis</t>
  </si>
  <si>
    <t>D. Exempted</t>
  </si>
  <si>
    <t>E. Nil Rated</t>
  </si>
  <si>
    <t>F. Non-GST supply</t>
  </si>
  <si>
    <t>G. Sub-total (A to F above)</t>
  </si>
  <si>
    <t>H. Credit Notes issued in respect of transactions specified in A to F above (-)</t>
  </si>
  <si>
    <t>I. Debit Notes issued in respect of transactions specified in A to F above (+)</t>
  </si>
  <si>
    <t>J. Supplies declared through Amendments (+)</t>
  </si>
  <si>
    <t>K. Supplies reduced through Amendments (-)</t>
  </si>
  <si>
    <t>L. Sub-Total (H to K above)</t>
  </si>
  <si>
    <t>M. Turnover on which tax is not to be paid (G + L above)</t>
  </si>
  <si>
    <t>N. Total Turnover (including advances)(4N + 5M - 4G above)</t>
  </si>
  <si>
    <t>Part III                                                                               Details of ITC for the financial year</t>
  </si>
  <si>
    <t>Description</t>
  </si>
  <si>
    <t>Type</t>
  </si>
  <si>
    <t>6. Details of ITC availed during the financial year</t>
  </si>
  <si>
    <t>A. Total amount of input tax credit availed through FORM GSTR-3B (sum total of Table 4A of FORM GSTR-3B)</t>
  </si>
  <si>
    <t>B. Inward supplies (other than imports and inward supplies liable to reverse charge but includes services received  from SEZs)</t>
  </si>
  <si>
    <t>Inputs</t>
  </si>
  <si>
    <t>Input Services</t>
  </si>
  <si>
    <t>C. Inward supplies received from unregistered persons liable to reverse charge  (other than B above) on which tax is paid &amp; ITC availed</t>
  </si>
  <si>
    <t>D. Inward supplies received from registered persons liable to reverse charge(other than B above) on which tax is paid and ITC availed</t>
  </si>
  <si>
    <t>E. Import of goods (including supplies from SEZs)</t>
  </si>
  <si>
    <t>F. Import of services (excluding inward supplies from SEZs)</t>
  </si>
  <si>
    <t>G. Input Tax credit received from ISD</t>
  </si>
  <si>
    <t>H. Amount of ITC reclaimed (other than B above) under  the provisions of the Act</t>
  </si>
  <si>
    <t>I. Sub-total (B to H above)</t>
  </si>
  <si>
    <t>J. Difference (I - A above)</t>
  </si>
  <si>
    <t>K. Transition Credit through TRAN-I (including revisions if any)</t>
  </si>
  <si>
    <t>L. Transition Credit through TRAN-II</t>
  </si>
  <si>
    <t>M. Input Tax credit received from ISD specified above</t>
  </si>
  <si>
    <t>N. Sub-total (K to M above)</t>
  </si>
  <si>
    <t>O. Total ITC availed (I + N above)</t>
  </si>
  <si>
    <t>7. Details of ITC Reversed and Ineligible ITC for the financial year</t>
  </si>
  <si>
    <t>A. As per Rule 37</t>
  </si>
  <si>
    <t>B. As per Rule 39</t>
  </si>
  <si>
    <t>C. As per Rule 42</t>
  </si>
  <si>
    <t>D. As per Rule 43</t>
  </si>
  <si>
    <t>E. As per section 17(5)</t>
  </si>
  <si>
    <t>F. Reversal of TRAN-I credit</t>
  </si>
  <si>
    <t>G. Reversal of TRAN-II credit</t>
  </si>
  <si>
    <t>H. Other reversals (pl. specify)</t>
  </si>
  <si>
    <t>I. Total ITC Reversed (A to H above)</t>
  </si>
  <si>
    <t>J. Net ITC Available for Utilization (6O - 7I)</t>
  </si>
  <si>
    <t>8. Other ITC related information</t>
  </si>
  <si>
    <t>A.  ITC as per GSTR-2A (Table 3 &amp; 5 thereof)</t>
  </si>
  <si>
    <t>B. ITC as per sum total of 6(B) and 6(H) above</t>
  </si>
  <si>
    <t>D. Difference [A-(B+C)]</t>
  </si>
  <si>
    <t>E. ITC available but not availed (out of D)</t>
  </si>
  <si>
    <t>F. ITC available but ineligible (out of D)</t>
  </si>
  <si>
    <t>G. IGST paid on import of goods (including supplies from SEZ)</t>
  </si>
  <si>
    <t xml:space="preserve">H. IGST credit availed on import of goods (as per 6(E)above) </t>
  </si>
  <si>
    <t>I. Difference (G-H)</t>
  </si>
  <si>
    <t>J. ITC available but not availed on import of goods (Equal to I)</t>
  </si>
  <si>
    <t>K. Total ITC to be lapsed in current financial year (E + F + J)</t>
  </si>
  <si>
    <t>Pt.IV                                                                              Details of tax paid as declared in returns filed during the financial year</t>
  </si>
  <si>
    <t>Tax Payable</t>
  </si>
  <si>
    <t>Paid through cash</t>
  </si>
  <si>
    <t>Paid through ITC</t>
  </si>
  <si>
    <t>State/UT Tax</t>
  </si>
  <si>
    <t>Interest</t>
  </si>
  <si>
    <t>Late fee</t>
  </si>
  <si>
    <t>Penalty</t>
  </si>
  <si>
    <t>Pt. V  Particulars of the transactions for the previous FY declared in returns of April to September of current FY or upto date of filing of annual return of previous FY whichever is earlier</t>
  </si>
  <si>
    <t>State Tax/UT Tax</t>
  </si>
  <si>
    <t>10. Supplies / tax declared through Amendments (+) (net of debit notes)</t>
  </si>
  <si>
    <t>11. Supplies / tax reduced through Amendments (-) (net of credit notes)</t>
  </si>
  <si>
    <t>12. Reversal of ITC availed during previous financial year</t>
  </si>
  <si>
    <t>13. ITC availed for the previous financial year</t>
  </si>
  <si>
    <t>Total Turnover(5N+10-11)</t>
  </si>
  <si>
    <t>14. Differential tax paid on account of declaration in 10 &amp; 11 above</t>
  </si>
  <si>
    <t>Payable</t>
  </si>
  <si>
    <t>Paid</t>
  </si>
  <si>
    <t xml:space="preserve">Pt.VI                                                                                                                      Other Information  </t>
  </si>
  <si>
    <t xml:space="preserve">15. Particulars of Demands and Refunds
</t>
  </si>
  <si>
    <t>Details</t>
  </si>
  <si>
    <t>A. Total Refund claimed</t>
  </si>
  <si>
    <t>B. Total Refund sanctioned</t>
  </si>
  <si>
    <t>C. Total Refund Rejected</t>
  </si>
  <si>
    <t>D. Total Refund Pending</t>
  </si>
  <si>
    <t>E. Total demand of taxes</t>
  </si>
  <si>
    <t>F. Total taxes paid in respect of E above</t>
  </si>
  <si>
    <t>G. Total demands pending out of E above</t>
  </si>
  <si>
    <t xml:space="preserve">16. Information on supplies received from composition taxpayers, deemed supply under section 143 and goods sent on approval basis
</t>
  </si>
  <si>
    <t>A. Supplies received from Composition taxpayers</t>
  </si>
  <si>
    <t>B. Deemed supply under Section 143</t>
  </si>
  <si>
    <t>C. Goods sent on approval basis but not returned</t>
  </si>
  <si>
    <t xml:space="preserve">19. Late fee payable and paid
</t>
  </si>
  <si>
    <t>A. Central Tax</t>
  </si>
  <si>
    <t>B. State Tax</t>
  </si>
  <si>
    <t>FORM GSTR-9 (See rule 80) Annual Return</t>
  </si>
  <si>
    <t>Interest / Late Fees</t>
  </si>
  <si>
    <t>Export With Payment</t>
  </si>
  <si>
    <t>Export Without Payment</t>
  </si>
  <si>
    <t>SEZ Without Payment</t>
  </si>
  <si>
    <t>SEZ With Payment</t>
  </si>
  <si>
    <t>F.  Advances on which tax has been paid but invoice has not been issued (not covered above)</t>
  </si>
  <si>
    <t>RCM Liability Naturewise</t>
  </si>
  <si>
    <t>C. ITC on inward supplies (other than imports and inward supplies liable to reverse charge but includes services received from SEZs) received during 2018-19 but availed during April to September, 2019</t>
  </si>
  <si>
    <t>Block cells</t>
  </si>
  <si>
    <t>Editable cells / Input Required</t>
  </si>
  <si>
    <t>(All)</t>
  </si>
  <si>
    <t>(blank)</t>
  </si>
  <si>
    <t>Sum of 7</t>
  </si>
  <si>
    <t>Sum of 10</t>
  </si>
  <si>
    <t>Sum of 11</t>
  </si>
  <si>
    <t>Sum of 12</t>
  </si>
  <si>
    <t>Internet</t>
  </si>
  <si>
    <t>Professional Fees</t>
  </si>
  <si>
    <t>As per GSTR 3B</t>
  </si>
  <si>
    <t>As per Sales Register</t>
  </si>
  <si>
    <t>As per RCM Register</t>
  </si>
  <si>
    <t>Credit Note UR</t>
  </si>
  <si>
    <t>Annual</t>
  </si>
  <si>
    <t>Exempt</t>
  </si>
  <si>
    <t>Nil Rated</t>
  </si>
  <si>
    <t>Total Value</t>
  </si>
  <si>
    <t>Rate</t>
  </si>
  <si>
    <t>Months</t>
  </si>
  <si>
    <t>01-Jammu and Kashmir</t>
  </si>
  <si>
    <t>02-Himachal Pradesh</t>
  </si>
  <si>
    <t>03-Punjab</t>
  </si>
  <si>
    <t>04-Chandigarh</t>
  </si>
  <si>
    <t>05-Uttarakhand</t>
  </si>
  <si>
    <t>06-Haryana</t>
  </si>
  <si>
    <t>07-Delhi</t>
  </si>
  <si>
    <t>08-Rajasthan</t>
  </si>
  <si>
    <t>09-Uttar Pradesh</t>
  </si>
  <si>
    <t>10-Bihar</t>
  </si>
  <si>
    <t>11-Sikkim</t>
  </si>
  <si>
    <t>12-Arunachal Pradesh</t>
  </si>
  <si>
    <t>13-Nagaland</t>
  </si>
  <si>
    <t>14-Manipur</t>
  </si>
  <si>
    <t>15-Mizoram</t>
  </si>
  <si>
    <t>16-Tripura</t>
  </si>
  <si>
    <t>17-Meghalaya</t>
  </si>
  <si>
    <t>18-Assam</t>
  </si>
  <si>
    <t>19-West Bengal</t>
  </si>
  <si>
    <t>20-Jharkhand</t>
  </si>
  <si>
    <t>21-Odisha</t>
  </si>
  <si>
    <t>22-Chhattisgarh</t>
  </si>
  <si>
    <t>23-Madhya Pradesh</t>
  </si>
  <si>
    <t>24-Gujarat</t>
  </si>
  <si>
    <t>25-Daman and Diu</t>
  </si>
  <si>
    <t>26-Dadra and Nagar Haveli and Daman and Diu</t>
  </si>
  <si>
    <t>27-Maharashtra</t>
  </si>
  <si>
    <t>29-Karnataka</t>
  </si>
  <si>
    <t>30-Goa</t>
  </si>
  <si>
    <t>31-Lakshadweep</t>
  </si>
  <si>
    <t>32-Kerala</t>
  </si>
  <si>
    <t>33-Tamil Nadu</t>
  </si>
  <si>
    <t>34-Puducherry</t>
  </si>
  <si>
    <t>35-Andaman and Nicobar Islands</t>
  </si>
  <si>
    <t>36-Telangana</t>
  </si>
  <si>
    <t>37-Andhra Pradesh</t>
  </si>
  <si>
    <t>38-Ladakh</t>
  </si>
  <si>
    <t>96-Foreign Country</t>
  </si>
  <si>
    <t>97-Other Territory</t>
  </si>
  <si>
    <t>Use Drop Down List</t>
  </si>
  <si>
    <t>Non Editable</t>
  </si>
  <si>
    <t>Manual Data</t>
  </si>
  <si>
    <t>3B Months</t>
  </si>
  <si>
    <t>Dealer Name</t>
  </si>
  <si>
    <t>GSTIN No.</t>
  </si>
  <si>
    <t>Amendment Effects</t>
  </si>
  <si>
    <t>RCM List</t>
  </si>
  <si>
    <t>Transport (GTA)</t>
  </si>
  <si>
    <t>Sponsorship</t>
  </si>
  <si>
    <t>Director Services</t>
  </si>
  <si>
    <t>ITC Transaction Type</t>
  </si>
  <si>
    <t>RCM Input Services</t>
  </si>
  <si>
    <t>RCM Import Services</t>
  </si>
  <si>
    <t>Import of Goods</t>
  </si>
  <si>
    <t>Reversal</t>
  </si>
  <si>
    <t>Import of CG</t>
  </si>
  <si>
    <t>2A/B Month</t>
  </si>
  <si>
    <t>GST Outward (Sales) Register 2019-2020</t>
  </si>
  <si>
    <t>GST RCM Liability Register 2019-2020</t>
  </si>
  <si>
    <t>GST Input Credit Register 2019-2020</t>
  </si>
  <si>
    <t>April-19</t>
  </si>
  <si>
    <t>May-19</t>
  </si>
  <si>
    <t>June-19</t>
  </si>
  <si>
    <t>July-19</t>
  </si>
  <si>
    <t>August-19</t>
  </si>
  <si>
    <t>September-19</t>
  </si>
  <si>
    <t>October-19</t>
  </si>
  <si>
    <t>November-19</t>
  </si>
  <si>
    <t>December-19</t>
  </si>
  <si>
    <t>January-20</t>
  </si>
  <si>
    <t>February-20</t>
  </si>
  <si>
    <t>March-20</t>
  </si>
  <si>
    <t>2019-2020</t>
  </si>
  <si>
    <t>GST Outward Amendment (Sales) Register 2020-2021</t>
  </si>
  <si>
    <t>FORM GSTR-9C
(See rule 80)(3) 
PART – A - Reconciliation Statement</t>
  </si>
  <si>
    <t/>
  </si>
  <si>
    <t>Are you liable to audit under any Act?</t>
  </si>
  <si>
    <t>Is the person making reconciliation statement (FORM GSTR-9C) is same person who had conducted the audit of mentioned GSTIN</t>
  </si>
  <si>
    <t>Yes</t>
  </si>
  <si>
    <t>Pt. II   Reconciliation of turnover declared in audited Annual Financial Statement with turnover declared in Annual Return (GSTR9)</t>
  </si>
  <si>
    <t>5.  Reconciliation of Gross Turnover</t>
  </si>
  <si>
    <t>Amount</t>
  </si>
  <si>
    <t>A. Turnover (including exports) as per audited financial statements for the State / UT (For multi-GSTIN units under same PAN the turnover shall be derived from the audited Annual Financial Statement)</t>
  </si>
  <si>
    <t>B. Unbilled revenue at the beginning of Financial Year</t>
  </si>
  <si>
    <t>(+)</t>
  </si>
  <si>
    <t>C. Unadjusted advances at the end of the Financial Year</t>
  </si>
  <si>
    <t>D. Deemed Supply under Schedule I</t>
  </si>
  <si>
    <t>E. Credit Notes issued after the end of the financial year but reflected in the annual return</t>
  </si>
  <si>
    <t>F. Trade Discounts accounted for in the audited Annual Financial Statement but are not permissible under GST</t>
  </si>
  <si>
    <t>G. Turnover from April 2017 to June 2017</t>
  </si>
  <si>
    <t>(-)</t>
  </si>
  <si>
    <t>H. Unbilled revenue at the end of Financial Year</t>
  </si>
  <si>
    <t>I. Unadjusted Advances at the beginning of the Financial Year</t>
  </si>
  <si>
    <t>J. Credit notes accounted for in the audited Annual Financial Statement but are not permissible under GST</t>
  </si>
  <si>
    <t>K. Adjustments on account of supply of goods by SEZ units to DTA Units</t>
  </si>
  <si>
    <t>L. Turnover for the period under composition scheme</t>
  </si>
  <si>
    <t>M. Adjustments in turnover under section 15 and rules thereunder</t>
  </si>
  <si>
    <t>(+/-)</t>
  </si>
  <si>
    <t>N. Adjustments in turnover due to foreign exchange fluctuations</t>
  </si>
  <si>
    <t>O. Adjustments in turnover due to reasons not listed above</t>
  </si>
  <si>
    <t>P.  Annual turnover after adjustments as above (A+B+C+D-E+F-G-H-I+J-K-L+M+N+O)</t>
  </si>
  <si>
    <t>Q. Turnover as declared in Annual Return (GSTR9)</t>
  </si>
  <si>
    <t>R.  Un-Reconciled turnover (Q - P)</t>
  </si>
  <si>
    <t>6.  Reasons for Un - Reconciled difference in Annual Gross Turnover</t>
  </si>
  <si>
    <t>A. Reason 1</t>
  </si>
  <si>
    <t>B. Reason 2</t>
  </si>
  <si>
    <t>7.  Reconciliation of Taxable Turnover</t>
  </si>
  <si>
    <t>A.  Annual turnover after adjustments (from 5P above)</t>
  </si>
  <si>
    <t>B.  Value of Exempted, Nil Rated, Non-GST supplies, No-Supply turnover</t>
  </si>
  <si>
    <t>C.  Zero rated supplies without payment of tax</t>
  </si>
  <si>
    <t>D. Supplies on which tax is to be paid by the recipient on reverse charge basis</t>
  </si>
  <si>
    <t>E. Taxable turnover as per adjustments above (A-B-C-D)</t>
  </si>
  <si>
    <t>F. Taxable turnover as per liability declared in Annual Return (GSTR9)</t>
  </si>
  <si>
    <t>G. Unreconciled taxable turnover (F-E)</t>
  </si>
  <si>
    <t>8.  Reasons for Un - Reconciled difference in taxable turnover</t>
  </si>
  <si>
    <t xml:space="preserve">Pt. III  Reconciliation of tax paid </t>
  </si>
  <si>
    <t>9.  Reconciliation of rate wise liability and amount payable thereon Tax</t>
  </si>
  <si>
    <t>Tax payable</t>
  </si>
  <si>
    <t>Cess, if applicable</t>
  </si>
  <si>
    <t>A.  5%</t>
  </si>
  <si>
    <t>B.  5% (RC)</t>
  </si>
  <si>
    <t>C. 12%</t>
  </si>
  <si>
    <t>D. 12% (RC)</t>
  </si>
  <si>
    <t>E.  18%</t>
  </si>
  <si>
    <t>F.  18% (RC)</t>
  </si>
  <si>
    <t>G.  28%</t>
  </si>
  <si>
    <t>H.  28% (RC)</t>
  </si>
  <si>
    <t>I.    3%</t>
  </si>
  <si>
    <t>J.   0.25%</t>
  </si>
  <si>
    <t>K.  0.10%</t>
  </si>
  <si>
    <t>L.   Interest</t>
  </si>
  <si>
    <t>M. Late Fee</t>
  </si>
  <si>
    <t>N.  Penalty</t>
  </si>
  <si>
    <t>O.  Others</t>
  </si>
  <si>
    <t>P.   Total amount to be paid as per tables above (A to O)</t>
  </si>
  <si>
    <t>Q.  Total amount paid as declared in Annual Return (GSTR 9)</t>
  </si>
  <si>
    <t>R.   Un-reconciled payment of amount (Q-P)</t>
  </si>
  <si>
    <t>10.  Reasons for un-reconciled payment of amount</t>
  </si>
  <si>
    <t>11.  Additional amount payable but not paid (due to reasons specified under Tables 6,8 and 10 above)</t>
  </si>
  <si>
    <t>To be paid through Cash</t>
  </si>
  <si>
    <t>A. 5%</t>
  </si>
  <si>
    <t>B. 12%</t>
  </si>
  <si>
    <t>C. 18%</t>
  </si>
  <si>
    <t>D. 28%</t>
  </si>
  <si>
    <t>E. 3%</t>
  </si>
  <si>
    <t>F. 0.25%</t>
  </si>
  <si>
    <t>G. 0.1%</t>
  </si>
  <si>
    <t>H. Interest</t>
  </si>
  <si>
    <t>I.  Late Fee</t>
  </si>
  <si>
    <t>J.  Penalty</t>
  </si>
  <si>
    <t>K. Others(please specify)</t>
  </si>
  <si>
    <t>Pt. IV  Reconciliation of Input Tax Credit (ITC)</t>
  </si>
  <si>
    <t>12.   Reconciliation of Net Input Tax Credit (ITC)</t>
  </si>
  <si>
    <t>A.  ITC availed as per audited Annual Financial Statement for the State/ UT (For multi-GSTIN units under same PAN this should be derived from books of accounts)</t>
  </si>
  <si>
    <t>B.  ITC booked in earlier Financial Years claimed in current Financial Year</t>
  </si>
  <si>
    <t>C.  ITC booked in current Financial Year to be claimed in subsequent Financial Years</t>
  </si>
  <si>
    <t>D.  ITC availed as per audited financial statements or books of account (A + B - C)</t>
  </si>
  <si>
    <t>E.  ITC claimed in Annual Return (GSTR9)</t>
  </si>
  <si>
    <t>F.   Un-reconciled ITC (E-D)</t>
  </si>
  <si>
    <t>13.   Reasons for un-reconciled difference in ITC</t>
  </si>
  <si>
    <t>14.   Reconciliation of ITC declared in Annual Return (GSTR9) with ITC availed on expenses as per audited Annual Financial Statement or books of account</t>
  </si>
  <si>
    <t>Value</t>
  </si>
  <si>
    <t>Amount of Total ITC</t>
  </si>
  <si>
    <t>Amount of eligible ITC availed</t>
  </si>
  <si>
    <t>A. Purchases</t>
  </si>
  <si>
    <t>B. Freight / Carriage</t>
  </si>
  <si>
    <t>C. Power and Fuel</t>
  </si>
  <si>
    <t>D. Imported goods (Including received from SEZs)</t>
  </si>
  <si>
    <t>E. Rent and Insurance</t>
  </si>
  <si>
    <t>F. Goods lost, stolen, destroyed, written off or disposed of by way of gift or free samples</t>
  </si>
  <si>
    <t>G. Royalties</t>
  </si>
  <si>
    <t>I.   Conveyance charges</t>
  </si>
  <si>
    <t>J.   Bank Charges</t>
  </si>
  <si>
    <t>K.  Entertainment charges</t>
  </si>
  <si>
    <t>L.   Stationery Expenses (including postage etc.)</t>
  </si>
  <si>
    <t>M. Repair and Maintenance</t>
  </si>
  <si>
    <t>N. Other Miscellaneous expenses</t>
  </si>
  <si>
    <t>O. Capital goods</t>
  </si>
  <si>
    <t>P.  Any other expense 1</t>
  </si>
  <si>
    <t>Q. Any other expense 2</t>
  </si>
  <si>
    <t>R. Total amount of eligible ITC availed (A to Q)</t>
  </si>
  <si>
    <t>S.  ITC claimed in Annual Return (GSTR9)</t>
  </si>
  <si>
    <t>T.  Un-reconciled ITC (S-R)</t>
  </si>
  <si>
    <t>15.   Reasons for un - reconciled difference in ITC</t>
  </si>
  <si>
    <t>16.   Tax payable on un-reconciled difference in ITC (due to reasons specified in 13 and 15 above)</t>
  </si>
  <si>
    <t>Amount Payable</t>
  </si>
  <si>
    <t>Pt. V  Auditor's recommendation on additional Liability due to non-reconciliation</t>
  </si>
  <si>
    <t xml:space="preserve"> Value</t>
  </si>
  <si>
    <t>F.  0.25%</t>
  </si>
  <si>
    <t>G. 0.10%</t>
  </si>
  <si>
    <t>H.Input Tax Credit</t>
  </si>
  <si>
    <t>I. Interest</t>
  </si>
  <si>
    <t>J. Late Fee</t>
  </si>
  <si>
    <t>K.Penalty</t>
  </si>
  <si>
    <t>L. Any other amount paid for supplies not included in Annual Return (GSTR-9)</t>
  </si>
  <si>
    <t>M. Erroneous refund to be paid back</t>
  </si>
  <si>
    <t>N. Outstanding demands to be settled</t>
  </si>
  <si>
    <t>O. Other (Pl. specify)</t>
  </si>
  <si>
    <t>Income Tax &amp; Companies Act</t>
  </si>
  <si>
    <t>H. Employees Cost (Salaries, wages, Bonus etc.)</t>
  </si>
  <si>
    <t>April-20</t>
  </si>
  <si>
    <t>May-20</t>
  </si>
  <si>
    <t>June-20</t>
  </si>
  <si>
    <t>July-20</t>
  </si>
  <si>
    <t>August-20</t>
  </si>
  <si>
    <t>September-20</t>
  </si>
  <si>
    <t>User ID</t>
  </si>
  <si>
    <t>Password</t>
  </si>
  <si>
    <t>Reversed</t>
  </si>
  <si>
    <t>XYZ Pvt. Ltd.</t>
  </si>
  <si>
    <t>27AAAAA5987A1Z1</t>
  </si>
  <si>
    <t>Particulars</t>
  </si>
  <si>
    <t>Integrated Tax Amt</t>
  </si>
  <si>
    <t>Central Tax Amt</t>
  </si>
  <si>
    <t>State Tax Amt</t>
  </si>
  <si>
    <t>Total Tax Amt</t>
  </si>
  <si>
    <t>RCM Payables</t>
  </si>
  <si>
    <t>Opening Balance of GST Cash Ledger</t>
  </si>
  <si>
    <t>Opening Balance of GST Credit Ledger</t>
  </si>
  <si>
    <t>Period</t>
  </si>
  <si>
    <t>Output Tax Payables</t>
  </si>
  <si>
    <t>Less: Inputs Tax Credit</t>
  </si>
  <si>
    <t>Total Tax Payable</t>
  </si>
  <si>
    <t>Net Normal Tax Payables (Excluding RCM)</t>
  </si>
  <si>
    <t>ITC Month</t>
  </si>
  <si>
    <t>Dealer State</t>
  </si>
  <si>
    <t>Less: Inputs Tax Credit (Reversal)</t>
  </si>
  <si>
    <t>Invoice Value</t>
  </si>
  <si>
    <t>Error</t>
  </si>
  <si>
    <t>Interhead Adjustment</t>
  </si>
  <si>
    <t>Normal Tax Payables / (carry forward)</t>
  </si>
</sst>
</file>

<file path=xl/styles.xml><?xml version="1.0" encoding="utf-8"?>
<styleSheet xmlns="http://schemas.openxmlformats.org/spreadsheetml/2006/main">
  <numFmts count="9">
    <numFmt numFmtId="41" formatCode="_-* #,##0_-;\-* #,##0_-;_-* &quot;-&quot;_-;_-@_-"/>
    <numFmt numFmtId="43" formatCode="_-* #,##0.00_-;\-* #,##0.00_-;_-* &quot;-&quot;??_-;_-@_-"/>
    <numFmt numFmtId="164" formatCode="_(* #,##0_);_(* \(#,##0\);_(* &quot;-&quot;_);_(@_)"/>
    <numFmt numFmtId="165" formatCode="_(* #,##0.00_);_(* \(#,##0.00\);_(* &quot;-&quot;??_);_(@_)"/>
    <numFmt numFmtId="166" formatCode="_ * #,##0.00_ ;_ * \-#,##0.00_ ;_ * &quot;-&quot;??_ ;_ @_ "/>
    <numFmt numFmtId="167" formatCode="[$-409]mmmm\-yy;@"/>
    <numFmt numFmtId="168" formatCode="dd/mm/yyyy;@"/>
    <numFmt numFmtId="169" formatCode="_(* #,##0.00_);_(* \(#,##0.00\);_(* &quot;-&quot;_);_(@_)"/>
    <numFmt numFmtId="170" formatCode="_(* #,##0_);_(* \(#,##0\);_(* &quot;-&quot;??_);_(@_)"/>
  </numFmts>
  <fonts count="16">
    <font>
      <sz val="11"/>
      <color theme="1"/>
      <name val="Calibri"/>
      <family val="2"/>
      <scheme val="minor"/>
    </font>
    <font>
      <sz val="11"/>
      <color theme="1"/>
      <name val="Calibri"/>
      <family val="2"/>
      <scheme val="minor"/>
    </font>
    <font>
      <b/>
      <sz val="11"/>
      <color theme="1"/>
      <name val="Calibri"/>
      <family val="2"/>
      <scheme val="minor"/>
    </font>
    <font>
      <b/>
      <sz val="11"/>
      <name val="Calibri"/>
      <family val="2"/>
    </font>
    <font>
      <b/>
      <sz val="10"/>
      <color theme="1"/>
      <name val="Calibri"/>
      <family val="2"/>
    </font>
    <font>
      <sz val="10"/>
      <color theme="1"/>
      <name val="Calibri"/>
      <family val="2"/>
    </font>
    <font>
      <sz val="13"/>
      <color theme="0"/>
      <name val="Calibri"/>
      <family val="2"/>
      <scheme val="minor"/>
    </font>
    <font>
      <sz val="11"/>
      <name val="Calibri"/>
      <family val="2"/>
      <scheme val="minor"/>
    </font>
    <font>
      <b/>
      <sz val="11"/>
      <name val="Calibri"/>
      <family val="2"/>
      <scheme val="minor"/>
    </font>
    <font>
      <b/>
      <sz val="11"/>
      <color rgb="FFFF0000"/>
      <name val="Calibri"/>
      <family val="2"/>
      <scheme val="minor"/>
    </font>
    <font>
      <b/>
      <sz val="11"/>
      <color theme="5"/>
      <name val="Calibri"/>
      <family val="2"/>
      <scheme val="minor"/>
    </font>
    <font>
      <sz val="11"/>
      <color theme="5"/>
      <name val="Calibri"/>
      <family val="2"/>
      <scheme val="minor"/>
    </font>
    <font>
      <sz val="10"/>
      <color theme="1"/>
      <name val="Calibri"/>
      <family val="2"/>
      <scheme val="minor"/>
    </font>
    <font>
      <b/>
      <sz val="11"/>
      <color theme="0"/>
      <name val="Calibri"/>
      <family val="2"/>
      <scheme val="minor"/>
    </font>
    <font>
      <sz val="11"/>
      <color theme="5" tint="-0.249977111117893"/>
      <name val="Calibri"/>
      <family val="2"/>
      <scheme val="minor"/>
    </font>
    <font>
      <b/>
      <sz val="11"/>
      <color theme="5" tint="-0.249977111117893"/>
      <name val="Calibri"/>
      <family val="2"/>
      <scheme val="minor"/>
    </font>
  </fonts>
  <fills count="14">
    <fill>
      <patternFill patternType="none"/>
    </fill>
    <fill>
      <patternFill patternType="gray125"/>
    </fill>
    <fill>
      <patternFill patternType="solid">
        <fgColor theme="4" tint="-0.249977111117893"/>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59999389629810485"/>
        <bgColor indexed="64"/>
      </patternFill>
    </fill>
    <fill>
      <patternFill patternType="solid">
        <fgColor theme="1" tint="0.499984740745262"/>
        <bgColor indexed="64"/>
      </patternFill>
    </fill>
    <fill>
      <patternFill patternType="solid">
        <fgColor theme="3" tint="0.59999389629810485"/>
        <bgColor indexed="64"/>
      </patternFill>
    </fill>
    <fill>
      <patternFill patternType="solid">
        <fgColor rgb="FFD58D8B"/>
        <bgColor indexed="64"/>
      </patternFill>
    </fill>
    <fill>
      <patternFill patternType="solid">
        <fgColor theme="0" tint="-4.9989318521683403E-2"/>
        <bgColor indexed="64"/>
      </patternFill>
    </fill>
    <fill>
      <patternFill patternType="solid">
        <fgColor theme="5" tint="0.39997558519241921"/>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cellStyleXfs>
  <cellXfs count="263">
    <xf numFmtId="0" fontId="0" fillId="0" borderId="0" xfId="0"/>
    <xf numFmtId="166" fontId="4" fillId="0" borderId="0" xfId="5" applyNumberFormat="1" applyFont="1" applyAlignment="1">
      <alignment horizontal="center" vertical="center"/>
    </xf>
    <xf numFmtId="0" fontId="5" fillId="0" borderId="0" xfId="0" applyFont="1" applyAlignment="1">
      <alignment horizontal="center" vertical="center"/>
    </xf>
    <xf numFmtId="166" fontId="4" fillId="0" borderId="6" xfId="5" applyNumberFormat="1" applyFont="1" applyBorder="1" applyAlignment="1">
      <alignment horizontal="center" vertical="center"/>
    </xf>
    <xf numFmtId="0" fontId="4" fillId="0" borderId="7" xfId="0" applyFont="1" applyBorder="1" applyAlignment="1">
      <alignment horizontal="center" vertical="center"/>
    </xf>
    <xf numFmtId="166" fontId="4" fillId="0" borderId="1" xfId="5" applyNumberFormat="1" applyFont="1" applyBorder="1" applyAlignment="1">
      <alignment horizontal="center" vertical="center"/>
    </xf>
    <xf numFmtId="166" fontId="5" fillId="0" borderId="8" xfId="5" applyNumberFormat="1" applyFont="1" applyBorder="1" applyAlignment="1">
      <alignment vertical="center"/>
    </xf>
    <xf numFmtId="166" fontId="5" fillId="0" borderId="0" xfId="5" applyNumberFormat="1" applyFont="1" applyAlignment="1">
      <alignment vertical="center"/>
    </xf>
    <xf numFmtId="0" fontId="5" fillId="0" borderId="0" xfId="0" applyFont="1" applyAlignment="1">
      <alignment vertical="center"/>
    </xf>
    <xf numFmtId="166" fontId="5" fillId="0" borderId="9" xfId="5" applyNumberFormat="1" applyFont="1" applyBorder="1" applyAlignment="1">
      <alignment vertical="center"/>
    </xf>
    <xf numFmtId="0" fontId="4" fillId="0" borderId="0" xfId="0" applyFont="1" applyAlignment="1">
      <alignment horizontal="center" vertical="center"/>
    </xf>
    <xf numFmtId="166" fontId="4" fillId="0" borderId="0" xfId="5" applyNumberFormat="1" applyFont="1" applyAlignment="1">
      <alignment vertical="center"/>
    </xf>
    <xf numFmtId="0" fontId="3" fillId="0" borderId="0" xfId="0" applyFont="1" applyFill="1" applyAlignment="1">
      <alignment vertical="center"/>
    </xf>
    <xf numFmtId="43" fontId="0" fillId="0" borderId="0" xfId="1" applyFont="1" applyAlignment="1" applyProtection="1">
      <alignment vertical="center"/>
    </xf>
    <xf numFmtId="0" fontId="0" fillId="0" borderId="0" xfId="0"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vertical="center"/>
    </xf>
    <xf numFmtId="0" fontId="0" fillId="0" borderId="0" xfId="0" applyAlignment="1" applyProtection="1">
      <alignment horizontal="center" vertical="center"/>
    </xf>
    <xf numFmtId="167" fontId="0" fillId="0" borderId="0" xfId="0" applyNumberFormat="1" applyAlignment="1" applyProtection="1">
      <alignment horizontal="center" vertical="center"/>
    </xf>
    <xf numFmtId="168" fontId="0" fillId="0" borderId="0" xfId="0" applyNumberFormat="1" applyAlignment="1" applyProtection="1">
      <alignment horizontal="center" vertical="center"/>
    </xf>
    <xf numFmtId="10" fontId="0" fillId="0" borderId="0" xfId="2" applyNumberFormat="1" applyFont="1" applyAlignment="1" applyProtection="1">
      <alignment horizontal="center" vertical="center"/>
    </xf>
    <xf numFmtId="1" fontId="0" fillId="0" borderId="0" xfId="2" applyNumberFormat="1" applyFont="1" applyAlignment="1" applyProtection="1">
      <alignment horizontal="center" vertical="center"/>
    </xf>
    <xf numFmtId="0" fontId="0" fillId="0" borderId="0" xfId="0" pivotButton="1"/>
    <xf numFmtId="0" fontId="0" fillId="0" borderId="0" xfId="0" applyAlignment="1">
      <alignment horizontal="left"/>
    </xf>
    <xf numFmtId="0" fontId="0" fillId="0" borderId="0" xfId="0" applyNumberFormat="1"/>
    <xf numFmtId="10" fontId="0" fillId="0" borderId="0" xfId="0" applyNumberFormat="1" applyAlignment="1">
      <alignment horizontal="center"/>
    </xf>
    <xf numFmtId="43" fontId="0" fillId="0" borderId="0" xfId="0" applyNumberFormat="1" applyAlignment="1">
      <alignment horizontal="center"/>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center"/>
    </xf>
    <xf numFmtId="43" fontId="2" fillId="3" borderId="1" xfId="1" applyFont="1" applyFill="1" applyBorder="1" applyAlignment="1" applyProtection="1">
      <alignment horizontal="center" vertical="center"/>
    </xf>
    <xf numFmtId="43" fontId="2" fillId="3" borderId="1" xfId="1" applyFont="1" applyFill="1" applyBorder="1" applyAlignment="1" applyProtection="1">
      <alignment horizontal="center" vertical="center" wrapText="1"/>
    </xf>
    <xf numFmtId="43" fontId="0" fillId="0" borderId="6" xfId="1" applyFont="1" applyFill="1" applyBorder="1" applyAlignment="1" applyProtection="1">
      <alignment horizontal="right" vertical="center"/>
    </xf>
    <xf numFmtId="43" fontId="0" fillId="5" borderId="6" xfId="1" applyFont="1" applyFill="1" applyBorder="1" applyAlignment="1" applyProtection="1">
      <alignment horizontal="right" vertical="center"/>
    </xf>
    <xf numFmtId="43" fontId="0" fillId="6" borderId="6" xfId="1" applyFont="1" applyFill="1" applyBorder="1" applyAlignment="1" applyProtection="1">
      <alignment horizontal="right" vertical="center"/>
    </xf>
    <xf numFmtId="43" fontId="2" fillId="3" borderId="6" xfId="1" applyFont="1" applyFill="1" applyBorder="1" applyAlignment="1" applyProtection="1">
      <alignment horizontal="center" vertical="center"/>
    </xf>
    <xf numFmtId="43" fontId="2" fillId="3" borderId="6" xfId="1" applyFont="1" applyFill="1" applyBorder="1" applyAlignment="1" applyProtection="1">
      <alignment horizontal="center" vertical="center" wrapText="1"/>
    </xf>
    <xf numFmtId="43" fontId="0" fillId="0" borderId="6" xfId="1" applyFont="1" applyFill="1" applyBorder="1" applyAlignment="1" applyProtection="1">
      <alignment vertical="center"/>
    </xf>
    <xf numFmtId="43" fontId="2" fillId="3" borderId="4" xfId="1" applyFont="1" applyFill="1" applyBorder="1" applyAlignment="1" applyProtection="1">
      <alignment horizontal="center" vertical="center"/>
    </xf>
    <xf numFmtId="43" fontId="2" fillId="3" borderId="6" xfId="1" applyFont="1" applyFill="1" applyBorder="1" applyAlignment="1" applyProtection="1">
      <alignment vertical="center"/>
    </xf>
    <xf numFmtId="43" fontId="0" fillId="0" borderId="0" xfId="1" applyFont="1"/>
    <xf numFmtId="43" fontId="2" fillId="6" borderId="6" xfId="1" applyFont="1" applyFill="1" applyBorder="1" applyAlignment="1" applyProtection="1">
      <alignment horizontal="right" vertical="center"/>
    </xf>
    <xf numFmtId="2" fontId="0" fillId="0" borderId="0" xfId="0" pivotButton="1" applyNumberFormat="1"/>
    <xf numFmtId="2" fontId="0" fillId="0" borderId="0" xfId="0" applyNumberFormat="1"/>
    <xf numFmtId="165" fontId="7" fillId="0" borderId="6" xfId="1" applyNumberFormat="1" applyFont="1" applyFill="1" applyBorder="1" applyAlignment="1" applyProtection="1">
      <alignment horizontal="right" vertical="center"/>
    </xf>
    <xf numFmtId="0" fontId="7" fillId="0" borderId="0" xfId="0" applyNumberFormat="1" applyFont="1" applyFill="1" applyBorder="1" applyAlignment="1" applyProtection="1">
      <alignment horizontal="left" vertical="center"/>
    </xf>
    <xf numFmtId="43" fontId="8" fillId="0" borderId="0" xfId="1" applyFont="1" applyFill="1" applyBorder="1" applyAlignment="1" applyProtection="1">
      <alignment horizontal="right" vertical="center"/>
    </xf>
    <xf numFmtId="43" fontId="9" fillId="6" borderId="6" xfId="1" applyFont="1" applyFill="1" applyBorder="1" applyAlignment="1" applyProtection="1">
      <alignment horizontal="right" vertical="center"/>
    </xf>
    <xf numFmtId="0" fontId="7" fillId="0" borderId="0" xfId="0" applyNumberFormat="1" applyFont="1" applyFill="1" applyBorder="1" applyAlignment="1" applyProtection="1">
      <alignment vertical="center"/>
    </xf>
    <xf numFmtId="43" fontId="11" fillId="8" borderId="6" xfId="1" applyFont="1" applyFill="1" applyBorder="1" applyAlignment="1" applyProtection="1">
      <alignment horizontal="right" vertical="center"/>
    </xf>
    <xf numFmtId="43" fontId="10" fillId="8" borderId="6" xfId="1" applyFont="1" applyFill="1" applyBorder="1" applyAlignment="1" applyProtection="1">
      <alignment horizontal="right" vertical="center"/>
    </xf>
    <xf numFmtId="167" fontId="12" fillId="0" borderId="8" xfId="0" applyNumberFormat="1" applyFont="1" applyBorder="1" applyAlignment="1" applyProtection="1">
      <alignment horizontal="center" vertical="center"/>
    </xf>
    <xf numFmtId="167" fontId="12" fillId="0" borderId="9" xfId="0" applyNumberFormat="1" applyFont="1" applyBorder="1" applyAlignment="1" applyProtection="1">
      <alignment horizontal="center" vertical="center"/>
    </xf>
    <xf numFmtId="167" fontId="0" fillId="0" borderId="0" xfId="0" applyNumberFormat="1"/>
    <xf numFmtId="43" fontId="0" fillId="0" borderId="0" xfId="0" applyNumberFormat="1"/>
    <xf numFmtId="0" fontId="0" fillId="0" borderId="0" xfId="0" applyNumberFormat="1" applyFont="1" applyFill="1" applyBorder="1" applyAlignment="1" applyProtection="1">
      <alignment vertical="center"/>
    </xf>
    <xf numFmtId="2" fontId="0" fillId="0" borderId="0" xfId="0" applyNumberFormat="1" applyFont="1" applyFill="1" applyBorder="1" applyAlignment="1" applyProtection="1">
      <alignment horizontal="right" vertical="center"/>
    </xf>
    <xf numFmtId="43" fontId="0" fillId="0" borderId="0" xfId="1" applyFont="1" applyFill="1" applyBorder="1" applyAlignment="1" applyProtection="1">
      <alignment horizontal="right" vertical="center"/>
    </xf>
    <xf numFmtId="0" fontId="2" fillId="0" borderId="0" xfId="0" applyFont="1" applyAlignment="1">
      <alignment horizontal="center" vertical="center"/>
    </xf>
    <xf numFmtId="0" fontId="0" fillId="0" borderId="0" xfId="0" applyAlignment="1">
      <alignment horizontal="center"/>
    </xf>
    <xf numFmtId="0" fontId="0" fillId="0" borderId="0" xfId="0" quotePrefix="1" applyNumberFormat="1" applyAlignment="1" applyProtection="1">
      <alignment horizontal="center" vertical="center"/>
    </xf>
    <xf numFmtId="0" fontId="0" fillId="0" borderId="0" xfId="0" applyNumberFormat="1" applyAlignment="1" applyProtection="1">
      <alignment horizontal="center" vertical="center"/>
    </xf>
    <xf numFmtId="167" fontId="0" fillId="10" borderId="0" xfId="0" applyNumberFormat="1" applyFill="1" applyAlignment="1" applyProtection="1">
      <alignment horizontal="center" vertical="center"/>
    </xf>
    <xf numFmtId="0" fontId="0" fillId="11" borderId="0" xfId="1" applyNumberFormat="1" applyFont="1" applyFill="1" applyAlignment="1" applyProtection="1">
      <alignment horizontal="center" vertical="center"/>
    </xf>
    <xf numFmtId="0" fontId="0" fillId="11" borderId="0" xfId="0" applyFill="1" applyAlignment="1" applyProtection="1">
      <alignment horizontal="center" vertical="center"/>
    </xf>
    <xf numFmtId="168" fontId="0" fillId="11" borderId="0" xfId="0" applyNumberFormat="1" applyFill="1" applyAlignment="1" applyProtection="1">
      <alignment horizontal="center" vertical="center"/>
    </xf>
    <xf numFmtId="0" fontId="0" fillId="11" borderId="0" xfId="0" applyFill="1" applyAlignment="1" applyProtection="1">
      <alignment vertical="center"/>
    </xf>
    <xf numFmtId="165" fontId="0" fillId="11" borderId="0" xfId="1" applyNumberFormat="1" applyFont="1" applyFill="1" applyAlignment="1" applyProtection="1">
      <alignment vertical="center"/>
    </xf>
    <xf numFmtId="0" fontId="0" fillId="10" borderId="0" xfId="0" applyFill="1" applyAlignment="1" applyProtection="1">
      <alignment horizontal="center" vertical="center"/>
    </xf>
    <xf numFmtId="10" fontId="0" fillId="10" borderId="0" xfId="2" applyNumberFormat="1" applyFont="1" applyFill="1" applyAlignment="1" applyProtection="1">
      <alignment horizontal="center" vertical="center"/>
    </xf>
    <xf numFmtId="1" fontId="0" fillId="10" borderId="0" xfId="2" applyNumberFormat="1" applyFont="1" applyFill="1" applyAlignment="1" applyProtection="1">
      <alignment horizontal="center" vertical="center"/>
    </xf>
    <xf numFmtId="43" fontId="0" fillId="0" borderId="0" xfId="1" applyFont="1" applyAlignment="1" applyProtection="1">
      <alignment vertical="center"/>
      <protection hidden="1"/>
    </xf>
    <xf numFmtId="169" fontId="7" fillId="0" borderId="0" xfId="6" applyNumberFormat="1" applyFont="1" applyAlignment="1" applyProtection="1">
      <alignment vertical="center"/>
      <protection hidden="1"/>
    </xf>
    <xf numFmtId="43" fontId="2" fillId="0" borderId="0" xfId="1" applyFont="1" applyAlignment="1" applyProtection="1">
      <alignment horizontal="center" vertical="center"/>
      <protection hidden="1"/>
    </xf>
    <xf numFmtId="167" fontId="0" fillId="0" borderId="0" xfId="0" applyNumberFormat="1" applyAlignment="1" applyProtection="1">
      <alignment horizontal="center" vertical="center"/>
      <protection hidden="1"/>
    </xf>
    <xf numFmtId="0" fontId="0" fillId="0" borderId="0" xfId="0" applyAlignment="1" applyProtection="1">
      <alignment horizontal="center" vertical="center"/>
      <protection hidden="1"/>
    </xf>
    <xf numFmtId="168" fontId="0" fillId="0" borderId="0" xfId="0" applyNumberFormat="1" applyAlignment="1" applyProtection="1">
      <alignment horizontal="center" vertical="center"/>
      <protection hidden="1"/>
    </xf>
    <xf numFmtId="0" fontId="0" fillId="0" borderId="0" xfId="0" applyAlignment="1" applyProtection="1">
      <alignment vertical="center"/>
      <protection hidden="1"/>
    </xf>
    <xf numFmtId="10" fontId="0" fillId="0" borderId="0" xfId="2" applyNumberFormat="1" applyFont="1" applyAlignment="1" applyProtection="1">
      <alignment horizontal="center" vertical="center"/>
      <protection hidden="1"/>
    </xf>
    <xf numFmtId="1" fontId="0" fillId="0" borderId="0" xfId="2" applyNumberFormat="1" applyFont="1" applyAlignment="1" applyProtection="1">
      <alignment horizontal="center" vertical="center"/>
      <protection hidden="1"/>
    </xf>
    <xf numFmtId="167" fontId="2" fillId="0" borderId="0" xfId="0" applyNumberFormat="1" applyFont="1" applyAlignment="1" applyProtection="1">
      <alignment vertical="center"/>
      <protection hidden="1"/>
    </xf>
    <xf numFmtId="0" fontId="3" fillId="0" borderId="0" xfId="0" applyFont="1" applyFill="1" applyBorder="1" applyAlignment="1" applyProtection="1">
      <alignment vertical="center"/>
      <protection hidden="1"/>
    </xf>
    <xf numFmtId="0" fontId="3" fillId="0" borderId="0" xfId="0" applyFont="1" applyFill="1" applyAlignment="1" applyProtection="1">
      <alignment vertical="center"/>
      <protection hidden="1"/>
    </xf>
    <xf numFmtId="0" fontId="3" fillId="0" borderId="0" xfId="0" applyFont="1" applyFill="1" applyAlignment="1" applyProtection="1">
      <alignment horizontal="center" vertical="center"/>
      <protection hidden="1"/>
    </xf>
    <xf numFmtId="43" fontId="3" fillId="0" borderId="0" xfId="1" applyFont="1" applyFill="1" applyAlignment="1" applyProtection="1">
      <alignment horizontal="center" vertical="center"/>
      <protection hidden="1"/>
    </xf>
    <xf numFmtId="167" fontId="0" fillId="0" borderId="6" xfId="0" applyNumberFormat="1" applyBorder="1" applyAlignment="1" applyProtection="1">
      <alignment horizontal="center" vertical="center"/>
      <protection hidden="1"/>
    </xf>
    <xf numFmtId="0" fontId="0" fillId="0" borderId="6" xfId="0" applyBorder="1" applyAlignment="1" applyProtection="1">
      <alignment horizontal="center" vertical="center"/>
      <protection hidden="1"/>
    </xf>
    <xf numFmtId="0" fontId="13" fillId="9" borderId="0" xfId="0" applyFont="1" applyFill="1" applyAlignment="1" applyProtection="1">
      <alignment horizontal="center" vertical="center"/>
      <protection hidden="1"/>
    </xf>
    <xf numFmtId="165" fontId="7" fillId="0" borderId="0" xfId="1" applyNumberFormat="1" applyFont="1" applyFill="1" applyAlignment="1" applyProtection="1">
      <alignment vertical="center"/>
      <protection hidden="1"/>
    </xf>
    <xf numFmtId="167" fontId="0" fillId="10" borderId="6" xfId="0" applyNumberFormat="1" applyFill="1" applyBorder="1" applyAlignment="1" applyProtection="1">
      <alignment horizontal="center" vertical="center"/>
      <protection hidden="1"/>
    </xf>
    <xf numFmtId="167" fontId="0" fillId="11" borderId="6" xfId="0" applyNumberFormat="1" applyFill="1" applyBorder="1" applyAlignment="1" applyProtection="1">
      <alignment horizontal="center" vertical="center"/>
      <protection hidden="1"/>
    </xf>
    <xf numFmtId="43" fontId="2" fillId="0" borderId="18" xfId="1" applyFont="1" applyBorder="1" applyAlignment="1" applyProtection="1">
      <alignment vertical="center"/>
      <protection hidden="1"/>
    </xf>
    <xf numFmtId="1" fontId="2" fillId="0" borderId="18" xfId="2" applyNumberFormat="1" applyFont="1" applyBorder="1" applyAlignment="1" applyProtection="1">
      <alignment horizontal="center" vertical="center"/>
      <protection hidden="1"/>
    </xf>
    <xf numFmtId="164" fontId="7" fillId="0" borderId="0" xfId="6" applyNumberFormat="1" applyFont="1" applyAlignment="1" applyProtection="1">
      <alignment vertical="center"/>
      <protection hidden="1"/>
    </xf>
    <xf numFmtId="167" fontId="2" fillId="0" borderId="0" xfId="0" applyNumberFormat="1" applyFont="1" applyAlignment="1" applyProtection="1">
      <alignment horizontal="center" vertical="center"/>
      <protection hidden="1"/>
    </xf>
    <xf numFmtId="0" fontId="2" fillId="0" borderId="0" xfId="0" applyFont="1" applyAlignment="1" applyProtection="1">
      <alignment horizontal="center" vertical="center"/>
      <protection hidden="1"/>
    </xf>
    <xf numFmtId="168" fontId="2" fillId="0" borderId="0" xfId="0" applyNumberFormat="1" applyFont="1" applyAlignment="1" applyProtection="1">
      <alignment horizontal="center" vertical="center"/>
      <protection hidden="1"/>
    </xf>
    <xf numFmtId="10" fontId="2" fillId="0" borderId="0" xfId="2" applyNumberFormat="1" applyFont="1" applyAlignment="1" applyProtection="1">
      <alignment horizontal="center" vertical="center"/>
      <protection hidden="1"/>
    </xf>
    <xf numFmtId="1" fontId="2" fillId="0" borderId="0" xfId="2" applyNumberFormat="1" applyFont="1" applyAlignment="1" applyProtection="1">
      <alignment horizontal="center" vertical="center"/>
      <protection hidden="1"/>
    </xf>
    <xf numFmtId="165" fontId="8" fillId="0" borderId="0" xfId="1" applyNumberFormat="1" applyFont="1" applyFill="1" applyAlignment="1" applyProtection="1">
      <alignment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10" borderId="6" xfId="0" applyNumberFormat="1" applyFill="1" applyBorder="1" applyAlignment="1" applyProtection="1">
      <alignment horizontal="center" vertical="center"/>
    </xf>
    <xf numFmtId="0" fontId="0" fillId="0" borderId="6" xfId="0" applyBorder="1" applyAlignment="1" applyProtection="1">
      <alignment horizontal="center" vertical="center"/>
    </xf>
    <xf numFmtId="168" fontId="0" fillId="11" borderId="6" xfId="0" applyNumberFormat="1" applyFill="1" applyBorder="1" applyAlignment="1" applyProtection="1">
      <alignment horizontal="center" vertical="center"/>
    </xf>
    <xf numFmtId="10" fontId="0" fillId="0" borderId="6" xfId="2" applyNumberFormat="1" applyFont="1" applyBorder="1" applyAlignment="1" applyProtection="1">
      <alignment horizontal="center" vertical="center"/>
    </xf>
    <xf numFmtId="165" fontId="0" fillId="11" borderId="6" xfId="1" applyNumberFormat="1" applyFont="1" applyFill="1" applyBorder="1" applyAlignment="1" applyProtection="1">
      <alignment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5" fontId="8" fillId="0" borderId="18" xfId="1" applyNumberFormat="1" applyFont="1" applyFill="1" applyBorder="1" applyAlignment="1" applyProtection="1">
      <alignment vertical="center"/>
      <protection hidden="1"/>
    </xf>
    <xf numFmtId="0" fontId="0" fillId="0" borderId="6" xfId="0" applyNumberFormat="1" applyFont="1" applyFill="1" applyBorder="1" applyAlignment="1" applyProtection="1">
      <alignment vertical="center"/>
    </xf>
    <xf numFmtId="0" fontId="2" fillId="3" borderId="6" xfId="0" applyNumberFormat="1" applyFont="1" applyFill="1" applyBorder="1" applyAlignment="1" applyProtection="1">
      <alignment horizontal="center" vertical="center"/>
    </xf>
    <xf numFmtId="0" fontId="2" fillId="3" borderId="6"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ont="1" applyFill="1" applyBorder="1" applyAlignment="1" applyProtection="1">
      <alignment horizontal="center" vertical="center"/>
    </xf>
    <xf numFmtId="0" fontId="0" fillId="0" borderId="0" xfId="0" applyNumberFormat="1" applyFont="1" applyFill="1" applyBorder="1" applyProtection="1"/>
    <xf numFmtId="0" fontId="0" fillId="0" borderId="6"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wrapText="1"/>
    </xf>
    <xf numFmtId="43" fontId="0" fillId="3" borderId="6" xfId="1" applyFont="1" applyFill="1" applyBorder="1" applyAlignment="1" applyProtection="1">
      <alignment horizontal="right" vertical="center"/>
    </xf>
    <xf numFmtId="43" fontId="0" fillId="3" borderId="6" xfId="1" applyFont="1" applyFill="1" applyBorder="1" applyAlignment="1" applyProtection="1">
      <alignment vertical="center"/>
    </xf>
    <xf numFmtId="43" fontId="14" fillId="8" borderId="6" xfId="1" applyFont="1" applyFill="1" applyBorder="1" applyAlignment="1" applyProtection="1">
      <alignment horizontal="right" vertical="center"/>
    </xf>
    <xf numFmtId="0" fontId="0" fillId="12" borderId="0" xfId="0" applyNumberFormat="1" applyFont="1" applyFill="1" applyBorder="1" applyProtection="1"/>
    <xf numFmtId="43" fontId="0" fillId="0" borderId="6" xfId="1" applyFont="1" applyFill="1" applyBorder="1" applyAlignment="1" applyProtection="1">
      <alignment horizontal="right" vertical="center"/>
    </xf>
    <xf numFmtId="0" fontId="0" fillId="11" borderId="0" xfId="0" quotePrefix="1" applyFill="1" applyAlignment="1" applyProtection="1">
      <alignment horizontal="center" vertical="center"/>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0" fillId="0" borderId="6" xfId="0" applyBorder="1" applyAlignment="1"/>
    <xf numFmtId="0" fontId="2" fillId="0" borderId="6" xfId="0" applyFont="1" applyFill="1" applyBorder="1" applyAlignment="1"/>
    <xf numFmtId="0" fontId="0" fillId="0" borderId="0" xfId="0" applyBorder="1" applyAlignment="1"/>
    <xf numFmtId="170" fontId="0" fillId="0" borderId="0" xfId="1" applyNumberFormat="1" applyFont="1" applyBorder="1" applyAlignment="1"/>
    <xf numFmtId="170" fontId="2" fillId="0" borderId="0" xfId="1" applyNumberFormat="1" applyFont="1" applyBorder="1" applyAlignment="1"/>
    <xf numFmtId="0" fontId="0" fillId="0" borderId="0" xfId="0" applyAlignment="1"/>
    <xf numFmtId="170" fontId="0" fillId="0" borderId="6" xfId="0" applyNumberFormat="1" applyBorder="1" applyAlignment="1"/>
    <xf numFmtId="170" fontId="2" fillId="0" borderId="6" xfId="0" applyNumberFormat="1" applyFont="1" applyBorder="1" applyAlignment="1"/>
    <xf numFmtId="0" fontId="2" fillId="0" borderId="0" xfId="0" applyFont="1" applyFill="1" applyBorder="1" applyAlignment="1"/>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0" fillId="11" borderId="0" xfId="0" applyFill="1"/>
    <xf numFmtId="0" fontId="2" fillId="0" borderId="19" xfId="0" applyFont="1" applyFill="1" applyBorder="1" applyAlignment="1">
      <alignment horizontal="center"/>
    </xf>
    <xf numFmtId="0" fontId="0" fillId="0" borderId="20" xfId="0" applyBorder="1" applyAlignment="1"/>
    <xf numFmtId="0" fontId="0" fillId="13" borderId="20" xfId="0" applyFill="1" applyBorder="1" applyAlignment="1"/>
    <xf numFmtId="0" fontId="2" fillId="0" borderId="20" xfId="0" applyFont="1" applyFill="1" applyBorder="1" applyAlignment="1"/>
    <xf numFmtId="0" fontId="0" fillId="0" borderId="20" xfId="0" applyFill="1" applyBorder="1" applyAlignment="1"/>
    <xf numFmtId="0" fontId="0" fillId="0" borderId="21" xfId="0" applyBorder="1" applyAlignment="1"/>
    <xf numFmtId="49" fontId="2" fillId="0" borderId="22" xfId="0" applyNumberFormat="1" applyFont="1" applyFill="1" applyBorder="1" applyAlignment="1">
      <alignment horizontal="center" vertical="top"/>
    </xf>
    <xf numFmtId="170" fontId="0" fillId="0" borderId="23" xfId="1" applyNumberFormat="1" applyFont="1" applyBorder="1" applyAlignment="1"/>
    <xf numFmtId="170" fontId="0" fillId="13" borderId="23" xfId="1" applyNumberFormat="1" applyFont="1" applyFill="1" applyBorder="1" applyAlignment="1"/>
    <xf numFmtId="170" fontId="2" fillId="0" borderId="23" xfId="1" applyNumberFormat="1" applyFont="1" applyBorder="1" applyAlignment="1"/>
    <xf numFmtId="170" fontId="0" fillId="0" borderId="24" xfId="1" applyNumberFormat="1" applyFont="1" applyBorder="1" applyAlignment="1"/>
    <xf numFmtId="49" fontId="2" fillId="0" borderId="25" xfId="0" applyNumberFormat="1" applyFont="1" applyFill="1" applyBorder="1" applyAlignment="1">
      <alignment horizontal="center" vertical="top"/>
    </xf>
    <xf numFmtId="170" fontId="0" fillId="0" borderId="26" xfId="1" applyNumberFormat="1" applyFont="1" applyBorder="1" applyAlignment="1"/>
    <xf numFmtId="170" fontId="0" fillId="13" borderId="26" xfId="1" applyNumberFormat="1" applyFont="1" applyFill="1" applyBorder="1" applyAlignment="1"/>
    <xf numFmtId="170" fontId="2" fillId="0" borderId="26" xfId="1" applyNumberFormat="1" applyFont="1" applyBorder="1" applyAlignment="1"/>
    <xf numFmtId="0" fontId="0" fillId="0" borderId="27" xfId="0" applyBorder="1" applyAlignment="1"/>
    <xf numFmtId="170" fontId="0" fillId="0" borderId="27" xfId="1" applyNumberFormat="1" applyFont="1" applyBorder="1" applyAlignment="1"/>
    <xf numFmtId="0" fontId="0" fillId="11" borderId="25" xfId="0" applyFill="1" applyBorder="1" applyAlignment="1"/>
    <xf numFmtId="170" fontId="0" fillId="11" borderId="25" xfId="1" applyNumberFormat="1" applyFont="1" applyFill="1" applyBorder="1" applyAlignment="1"/>
    <xf numFmtId="170" fontId="2" fillId="11" borderId="25" xfId="1" applyNumberFormat="1" applyFont="1" applyFill="1" applyBorder="1" applyAlignment="1"/>
    <xf numFmtId="0" fontId="0" fillId="11" borderId="27" xfId="0" applyFill="1" applyBorder="1" applyAlignment="1"/>
    <xf numFmtId="170" fontId="0" fillId="11" borderId="27" xfId="1" applyNumberFormat="1" applyFont="1" applyFill="1" applyBorder="1" applyAlignment="1"/>
    <xf numFmtId="170" fontId="2" fillId="11" borderId="27" xfId="1" applyNumberFormat="1" applyFont="1" applyFill="1" applyBorder="1" applyAlignment="1"/>
    <xf numFmtId="170" fontId="2" fillId="0" borderId="6" xfId="1" applyNumberFormat="1" applyFont="1" applyFill="1" applyBorder="1" applyAlignment="1"/>
    <xf numFmtId="0" fontId="0" fillId="11" borderId="28" xfId="0" applyFill="1" applyBorder="1" applyAlignment="1"/>
    <xf numFmtId="170" fontId="0" fillId="11" borderId="28" xfId="1" applyNumberFormat="1" applyFont="1" applyFill="1" applyBorder="1" applyAlignment="1"/>
    <xf numFmtId="170" fontId="2" fillId="11" borderId="28" xfId="1" applyNumberFormat="1" applyFont="1" applyFill="1" applyBorder="1" applyAlignment="1"/>
    <xf numFmtId="167" fontId="0" fillId="0" borderId="0" xfId="0" applyNumberFormat="1" applyFill="1" applyAlignment="1" applyProtection="1">
      <alignment horizontal="center" vertical="center"/>
      <protection hidden="1"/>
    </xf>
    <xf numFmtId="10" fontId="7" fillId="0" borderId="0" xfId="2" applyNumberFormat="1" applyFont="1" applyAlignment="1" applyProtection="1">
      <alignment vertical="center"/>
      <protection hidden="1"/>
    </xf>
    <xf numFmtId="167" fontId="2" fillId="0" borderId="0" xfId="0" applyNumberFormat="1" applyFont="1" applyAlignment="1" applyProtection="1">
      <alignment horizontal="center" vertical="center"/>
      <protection hidden="1"/>
    </xf>
    <xf numFmtId="0" fontId="3" fillId="0" borderId="0" xfId="0" applyFont="1" applyFill="1" applyAlignment="1" applyProtection="1">
      <alignment horizontal="center" vertical="center"/>
      <protection hidden="1"/>
    </xf>
    <xf numFmtId="167" fontId="0" fillId="0" borderId="0" xfId="0" applyNumberFormat="1" applyFill="1" applyAlignment="1" applyProtection="1">
      <alignment horizontal="center" vertical="center"/>
    </xf>
    <xf numFmtId="0" fontId="3" fillId="0" borderId="0" xfId="0" applyFont="1" applyFill="1" applyAlignment="1">
      <alignment horizontal="center"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166" fontId="4" fillId="0" borderId="2" xfId="5" applyNumberFormat="1" applyFont="1" applyBorder="1" applyAlignment="1">
      <alignment horizontal="center" vertical="center"/>
    </xf>
    <xf numFmtId="166" fontId="4" fillId="0" borderId="3" xfId="5" applyNumberFormat="1" applyFont="1" applyBorder="1" applyAlignment="1">
      <alignment horizontal="center" vertical="center"/>
    </xf>
    <xf numFmtId="166" fontId="4" fillId="0" borderId="4" xfId="5" applyNumberFormat="1" applyFont="1" applyBorder="1" applyAlignment="1">
      <alignment horizontal="center" vertical="center"/>
    </xf>
    <xf numFmtId="0" fontId="2" fillId="0" borderId="0" xfId="0" applyFont="1" applyAlignment="1">
      <alignment horizontal="center"/>
    </xf>
    <xf numFmtId="0" fontId="0" fillId="0" borderId="6" xfId="0" applyNumberFormat="1" applyFont="1" applyFill="1" applyBorder="1" applyAlignment="1" applyProtection="1">
      <alignment vertical="center"/>
    </xf>
    <xf numFmtId="43" fontId="0" fillId="8" borderId="2" xfId="1" applyFont="1" applyFill="1" applyBorder="1" applyAlignment="1" applyProtection="1">
      <alignment horizontal="right" vertical="center"/>
    </xf>
    <xf numFmtId="43" fontId="0" fillId="8" borderId="3" xfId="1" applyFont="1" applyFill="1" applyBorder="1" applyAlignment="1" applyProtection="1">
      <alignment horizontal="right" vertical="center"/>
    </xf>
    <xf numFmtId="43" fontId="0" fillId="8" borderId="4" xfId="1" applyFont="1" applyFill="1" applyBorder="1" applyAlignment="1" applyProtection="1">
      <alignment horizontal="right"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4" borderId="6" xfId="0" applyNumberFormat="1" applyFont="1" applyFill="1" applyBorder="1" applyAlignment="1" applyProtection="1">
      <alignment horizontal="left" vertical="center"/>
    </xf>
    <xf numFmtId="0" fontId="2" fillId="3" borderId="6" xfId="0" applyNumberFormat="1" applyFont="1" applyFill="1" applyBorder="1" applyAlignment="1" applyProtection="1">
      <alignment horizontal="center" vertical="center"/>
    </xf>
    <xf numFmtId="43" fontId="0" fillId="0" borderId="2" xfId="1" applyFont="1" applyFill="1" applyBorder="1" applyAlignment="1" applyProtection="1">
      <alignment horizontal="right" vertical="center"/>
    </xf>
    <xf numFmtId="43" fontId="0" fillId="0" borderId="3" xfId="1" applyFont="1" applyFill="1" applyBorder="1" applyAlignment="1" applyProtection="1">
      <alignment horizontal="right" vertical="center"/>
    </xf>
    <xf numFmtId="43" fontId="0" fillId="0" borderId="4" xfId="1" applyFont="1" applyFill="1" applyBorder="1" applyAlignment="1" applyProtection="1">
      <alignment horizontal="right" vertical="center"/>
    </xf>
    <xf numFmtId="0" fontId="6" fillId="2" borderId="2" xfId="0" applyNumberFormat="1" applyFont="1" applyFill="1" applyBorder="1" applyAlignment="1" applyProtection="1">
      <alignment horizontal="left" vertical="center" wrapText="1"/>
    </xf>
    <xf numFmtId="0" fontId="6" fillId="2" borderId="3" xfId="0" applyNumberFormat="1" applyFont="1" applyFill="1" applyBorder="1" applyAlignment="1" applyProtection="1">
      <alignment horizontal="left" vertical="center" wrapText="1"/>
    </xf>
    <xf numFmtId="0" fontId="6" fillId="2" borderId="4" xfId="0" applyNumberFormat="1" applyFont="1" applyFill="1" applyBorder="1" applyAlignment="1" applyProtection="1">
      <alignment horizontal="left" vertical="center" wrapText="1"/>
    </xf>
    <xf numFmtId="0" fontId="2" fillId="3" borderId="6" xfId="0" applyNumberFormat="1" applyFont="1" applyFill="1" applyBorder="1" applyAlignment="1" applyProtection="1">
      <alignment horizontal="center" vertical="center" wrapText="1"/>
    </xf>
    <xf numFmtId="0" fontId="0" fillId="0" borderId="2" xfId="0" applyNumberFormat="1" applyFont="1" applyFill="1" applyBorder="1" applyAlignment="1" applyProtection="1">
      <alignment vertical="center"/>
    </xf>
    <xf numFmtId="0" fontId="0" fillId="0" borderId="3" xfId="0" applyNumberFormat="1" applyFont="1" applyFill="1" applyBorder="1" applyAlignment="1" applyProtection="1">
      <alignment vertical="center"/>
    </xf>
    <xf numFmtId="0" fontId="0" fillId="0" borderId="4" xfId="0" applyNumberFormat="1" applyFont="1" applyFill="1" applyBorder="1" applyAlignment="1" applyProtection="1">
      <alignment vertical="center"/>
    </xf>
    <xf numFmtId="43" fontId="11" fillId="8" borderId="2" xfId="1" applyFont="1" applyFill="1" applyBorder="1" applyAlignment="1" applyProtection="1">
      <alignment horizontal="center" vertical="center"/>
    </xf>
    <xf numFmtId="43" fontId="11" fillId="8" borderId="4" xfId="1" applyFont="1" applyFill="1" applyBorder="1" applyAlignment="1" applyProtection="1">
      <alignment horizontal="center" vertical="center"/>
    </xf>
    <xf numFmtId="0" fontId="6" fillId="2" borderId="10" xfId="0" applyNumberFormat="1" applyFont="1" applyFill="1" applyBorder="1" applyAlignment="1" applyProtection="1">
      <alignment horizontal="center" vertical="center" wrapText="1"/>
    </xf>
    <xf numFmtId="0" fontId="6" fillId="2" borderId="11" xfId="0" applyNumberFormat="1" applyFont="1" applyFill="1" applyBorder="1" applyAlignment="1" applyProtection="1">
      <alignment horizontal="center" vertical="center" wrapText="1"/>
    </xf>
    <xf numFmtId="0" fontId="6" fillId="2" borderId="12" xfId="0" applyNumberFormat="1" applyFont="1" applyFill="1" applyBorder="1" applyAlignment="1" applyProtection="1">
      <alignment horizontal="center" vertical="center" wrapText="1"/>
    </xf>
    <xf numFmtId="0" fontId="6" fillId="2" borderId="15" xfId="0" applyNumberFormat="1" applyFont="1" applyFill="1" applyBorder="1" applyAlignment="1" applyProtection="1">
      <alignment horizontal="center" vertical="center" wrapText="1"/>
    </xf>
    <xf numFmtId="0" fontId="6" fillId="2" borderId="16" xfId="0" applyNumberFormat="1" applyFont="1" applyFill="1" applyBorder="1" applyAlignment="1" applyProtection="1">
      <alignment horizontal="center" vertical="center" wrapText="1"/>
    </xf>
    <xf numFmtId="0" fontId="6" fillId="2" borderId="17" xfId="0" applyNumberFormat="1" applyFont="1" applyFill="1" applyBorder="1" applyAlignment="1" applyProtection="1">
      <alignment horizontal="center" vertical="center" wrapText="1"/>
    </xf>
    <xf numFmtId="0" fontId="6" fillId="2" borderId="6" xfId="0" applyNumberFormat="1" applyFont="1" applyFill="1" applyBorder="1" applyAlignment="1" applyProtection="1">
      <alignment horizontal="left" vertical="center" wrapText="1"/>
    </xf>
    <xf numFmtId="43" fontId="2" fillId="7" borderId="4" xfId="1" applyFont="1" applyFill="1" applyBorder="1" applyAlignment="1" applyProtection="1">
      <alignment horizontal="center" vertical="center"/>
    </xf>
    <xf numFmtId="43" fontId="2" fillId="7" borderId="6" xfId="1" applyFont="1" applyFill="1" applyBorder="1" applyAlignment="1" applyProtection="1">
      <alignment horizontal="center" vertical="center"/>
    </xf>
    <xf numFmtId="0" fontId="0" fillId="0" borderId="6" xfId="0" applyNumberFormat="1" applyFill="1" applyBorder="1" applyAlignment="1" applyProtection="1">
      <alignment vertical="center" wrapText="1"/>
    </xf>
    <xf numFmtId="0" fontId="0" fillId="0" borderId="6" xfId="0" applyNumberFormat="1" applyFont="1" applyFill="1" applyBorder="1" applyAlignment="1" applyProtection="1">
      <alignment vertical="center" wrapText="1"/>
    </xf>
    <xf numFmtId="0" fontId="0" fillId="0" borderId="2" xfId="0" applyNumberFormat="1" applyFont="1" applyFill="1" applyBorder="1" applyAlignment="1" applyProtection="1">
      <alignment vertical="center" wrapText="1"/>
    </xf>
    <xf numFmtId="0" fontId="0" fillId="0" borderId="3" xfId="0" applyNumberFormat="1" applyFont="1" applyFill="1" applyBorder="1" applyAlignment="1" applyProtection="1">
      <alignment vertical="center" wrapText="1"/>
    </xf>
    <xf numFmtId="0" fontId="0" fillId="0" borderId="4" xfId="0" applyNumberFormat="1" applyFont="1" applyFill="1" applyBorder="1" applyAlignment="1" applyProtection="1">
      <alignment vertical="center" wrapText="1"/>
    </xf>
    <xf numFmtId="0" fontId="0" fillId="0" borderId="6" xfId="0" applyNumberFormat="1" applyFont="1" applyFill="1" applyBorder="1" applyAlignment="1" applyProtection="1">
      <alignment horizontal="left" vertical="center"/>
    </xf>
    <xf numFmtId="0" fontId="0" fillId="0" borderId="10" xfId="0" applyNumberFormat="1" applyFont="1" applyFill="1" applyBorder="1" applyAlignment="1" applyProtection="1">
      <alignment vertical="center" wrapText="1"/>
    </xf>
    <xf numFmtId="0" fontId="0" fillId="0" borderId="11" xfId="0" applyNumberFormat="1" applyFont="1" applyFill="1" applyBorder="1" applyAlignment="1" applyProtection="1">
      <alignment vertical="center" wrapText="1"/>
    </xf>
    <xf numFmtId="0" fontId="0" fillId="0" borderId="12" xfId="0" applyNumberFormat="1" applyFont="1" applyFill="1" applyBorder="1" applyAlignment="1" applyProtection="1">
      <alignment vertical="center" wrapText="1"/>
    </xf>
    <xf numFmtId="0" fontId="0" fillId="0" borderId="13"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0" fontId="0" fillId="0" borderId="14" xfId="0" applyNumberFormat="1" applyFont="1" applyFill="1" applyBorder="1" applyAlignment="1" applyProtection="1">
      <alignment vertical="center" wrapText="1"/>
    </xf>
    <xf numFmtId="0" fontId="0" fillId="0" borderId="6" xfId="0" applyNumberFormat="1" applyFont="1" applyFill="1" applyBorder="1" applyAlignment="1" applyProtection="1">
      <alignment horizontal="left" vertical="center" wrapText="1"/>
    </xf>
    <xf numFmtId="0" fontId="2" fillId="4" borderId="6" xfId="0" applyNumberFormat="1" applyFont="1" applyFill="1" applyBorder="1" applyAlignment="1" applyProtection="1">
      <alignment horizontal="left" vertical="center" wrapText="1"/>
    </xf>
    <xf numFmtId="0" fontId="0" fillId="0" borderId="2" xfId="0" applyNumberFormat="1" applyFill="1" applyBorder="1" applyAlignment="1" applyProtection="1">
      <alignment horizontal="left" vertical="center" wrapText="1"/>
    </xf>
    <xf numFmtId="0" fontId="0" fillId="0" borderId="3" xfId="0" applyNumberFormat="1" applyFont="1" applyFill="1" applyBorder="1" applyAlignment="1" applyProtection="1">
      <alignment horizontal="left" vertical="center" wrapText="1"/>
    </xf>
    <xf numFmtId="0" fontId="0" fillId="0" borderId="4" xfId="0" applyNumberFormat="1" applyFont="1" applyFill="1" applyBorder="1" applyAlignment="1" applyProtection="1">
      <alignment horizontal="left" vertical="center" wrapText="1"/>
    </xf>
    <xf numFmtId="0" fontId="6" fillId="2" borderId="6" xfId="0" applyNumberFormat="1" applyFont="1" applyFill="1" applyBorder="1" applyAlignment="1" applyProtection="1">
      <alignment horizontal="center" vertical="center" wrapText="1"/>
    </xf>
    <xf numFmtId="0" fontId="0" fillId="0" borderId="6" xfId="0" applyNumberFormat="1" applyFill="1" applyBorder="1" applyAlignment="1" applyProtection="1">
      <alignment horizontal="left" vertical="center"/>
    </xf>
    <xf numFmtId="0" fontId="0" fillId="0" borderId="6" xfId="0" applyNumberFormat="1" applyFont="1" applyFill="1" applyBorder="1" applyAlignment="1" applyProtection="1">
      <alignment horizontal="center" vertical="center"/>
    </xf>
    <xf numFmtId="0" fontId="2" fillId="3" borderId="1" xfId="0" applyNumberFormat="1" applyFont="1" applyFill="1" applyBorder="1" applyAlignment="1" applyProtection="1">
      <alignment horizontal="center" vertical="center"/>
    </xf>
    <xf numFmtId="43" fontId="0" fillId="0" borderId="6" xfId="1" applyFont="1" applyFill="1" applyBorder="1" applyAlignment="1" applyProtection="1">
      <alignment horizontal="right" vertical="center"/>
    </xf>
    <xf numFmtId="10" fontId="0" fillId="0" borderId="6" xfId="0" applyNumberFormat="1" applyFont="1" applyFill="1" applyBorder="1" applyAlignment="1" applyProtection="1">
      <alignment horizontal="left" vertical="center"/>
    </xf>
    <xf numFmtId="0" fontId="2" fillId="12" borderId="6" xfId="0" applyNumberFormat="1" applyFont="1" applyFill="1" applyBorder="1" applyAlignment="1" applyProtection="1">
      <alignment horizontal="center" vertical="center"/>
    </xf>
    <xf numFmtId="0" fontId="0" fillId="0" borderId="6" xfId="0" applyNumberFormat="1" applyFont="1" applyFill="1" applyBorder="1" applyAlignment="1" applyProtection="1">
      <alignment vertical="top" wrapText="1"/>
    </xf>
    <xf numFmtId="0" fontId="0" fillId="0" borderId="6" xfId="0" applyNumberFormat="1" applyFont="1" applyFill="1" applyBorder="1" applyAlignment="1" applyProtection="1">
      <alignment horizontal="left" vertical="top" wrapText="1"/>
    </xf>
    <xf numFmtId="43" fontId="0" fillId="5" borderId="2" xfId="1" applyFont="1" applyFill="1" applyBorder="1" applyAlignment="1" applyProtection="1">
      <alignment vertical="center"/>
    </xf>
    <xf numFmtId="43" fontId="0" fillId="5" borderId="4" xfId="1" applyFont="1" applyFill="1" applyBorder="1" applyAlignment="1" applyProtection="1">
      <alignment vertical="center"/>
    </xf>
    <xf numFmtId="43" fontId="15" fillId="8" borderId="2" xfId="1" applyFont="1" applyFill="1" applyBorder="1" applyAlignment="1" applyProtection="1">
      <alignment horizontal="right" vertical="center"/>
    </xf>
    <xf numFmtId="43" fontId="15" fillId="8" borderId="4" xfId="1" applyFont="1" applyFill="1" applyBorder="1" applyAlignment="1" applyProtection="1">
      <alignment horizontal="right" vertical="center"/>
    </xf>
    <xf numFmtId="0" fontId="0" fillId="0" borderId="6" xfId="0" applyNumberFormat="1" applyFill="1" applyBorder="1" applyAlignment="1" applyProtection="1">
      <alignment vertical="center"/>
    </xf>
    <xf numFmtId="0" fontId="2" fillId="3" borderId="2" xfId="0" applyNumberFormat="1" applyFont="1" applyFill="1" applyBorder="1" applyAlignment="1" applyProtection="1">
      <alignment horizontal="center" vertical="center" wrapText="1"/>
    </xf>
    <xf numFmtId="0" fontId="2" fillId="3" borderId="3" xfId="0" applyNumberFormat="1" applyFont="1" applyFill="1" applyBorder="1" applyAlignment="1" applyProtection="1">
      <alignment horizontal="center" vertical="center" wrapText="1"/>
    </xf>
    <xf numFmtId="0" fontId="2" fillId="3" borderId="4" xfId="0" applyNumberFormat="1" applyFont="1" applyFill="1" applyBorder="1" applyAlignment="1" applyProtection="1">
      <alignment horizontal="center" vertical="center" wrapText="1"/>
    </xf>
    <xf numFmtId="0" fontId="2" fillId="3" borderId="2" xfId="0" applyNumberFormat="1" applyFont="1" applyFill="1" applyBorder="1" applyAlignment="1" applyProtection="1">
      <alignment horizontal="center" vertical="center"/>
    </xf>
    <xf numFmtId="0" fontId="2" fillId="3" borderId="4" xfId="0" applyNumberFormat="1" applyFont="1" applyFill="1" applyBorder="1" applyAlignment="1" applyProtection="1">
      <alignment horizontal="center" vertical="center"/>
    </xf>
    <xf numFmtId="43" fontId="0" fillId="5" borderId="2" xfId="1" applyFont="1" applyFill="1" applyBorder="1" applyAlignment="1" applyProtection="1">
      <alignment horizontal="right" vertical="center"/>
    </xf>
    <xf numFmtId="43" fontId="0" fillId="5" borderId="4" xfId="1" applyFont="1" applyFill="1" applyBorder="1" applyAlignment="1" applyProtection="1">
      <alignment horizontal="right" vertical="center"/>
    </xf>
    <xf numFmtId="9" fontId="0" fillId="0" borderId="6" xfId="0" applyNumberFormat="1" applyFont="1" applyFill="1" applyBorder="1" applyAlignment="1" applyProtection="1">
      <alignment horizontal="left" vertical="center"/>
    </xf>
    <xf numFmtId="43" fontId="0" fillId="5" borderId="6" xfId="1" applyFont="1" applyFill="1" applyBorder="1" applyAlignment="1" applyProtection="1">
      <alignment horizontal="right" vertical="center"/>
    </xf>
    <xf numFmtId="43" fontId="0" fillId="3" borderId="2" xfId="1" applyFont="1" applyFill="1" applyBorder="1" applyAlignment="1" applyProtection="1">
      <alignment horizontal="right" vertical="center"/>
    </xf>
    <xf numFmtId="43" fontId="0" fillId="3" borderId="4" xfId="1" applyFont="1" applyFill="1" applyBorder="1" applyAlignment="1" applyProtection="1">
      <alignment horizontal="right" vertical="center"/>
    </xf>
    <xf numFmtId="0" fontId="0" fillId="8" borderId="6" xfId="0" applyNumberFormat="1" applyFont="1" applyFill="1" applyBorder="1" applyAlignment="1" applyProtection="1">
      <alignment horizontal="left" vertical="top" wrapText="1"/>
    </xf>
    <xf numFmtId="0" fontId="0" fillId="0" borderId="2" xfId="0" applyNumberFormat="1" applyFont="1" applyFill="1" applyBorder="1" applyAlignment="1" applyProtection="1">
      <alignment horizontal="left" vertical="center"/>
    </xf>
    <xf numFmtId="0" fontId="0" fillId="0" borderId="4" xfId="0" applyNumberFormat="1" applyFont="1" applyFill="1" applyBorder="1" applyAlignment="1" applyProtection="1">
      <alignment horizontal="left" vertical="center"/>
    </xf>
    <xf numFmtId="0" fontId="2" fillId="0" borderId="10"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0" borderId="15" xfId="0" applyNumberFormat="1" applyFont="1" applyFill="1" applyBorder="1" applyAlignment="1" applyProtection="1">
      <alignment horizontal="center" vertical="center"/>
    </xf>
    <xf numFmtId="0" fontId="2" fillId="0" borderId="16"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3" borderId="3" xfId="0" applyNumberFormat="1" applyFont="1" applyFill="1" applyBorder="1" applyAlignment="1" applyProtection="1">
      <alignment horizontal="center" vertical="center"/>
    </xf>
  </cellXfs>
  <cellStyles count="7">
    <cellStyle name="Comma" xfId="1" builtinId="3"/>
    <cellStyle name="Comma [0]" xfId="6" builtinId="6"/>
    <cellStyle name="Comma 2" xfId="3"/>
    <cellStyle name="Comma 2 2" xfId="4"/>
    <cellStyle name="Comma 3" xfId="5"/>
    <cellStyle name="Normal" xfId="0" builtinId="0"/>
    <cellStyle name="Percent" xfId="2" builtinId="5"/>
  </cellStyles>
  <dxfs count="664">
    <dxf>
      <numFmt numFmtId="35" formatCode="_-* #,##0.00_-;\-* #,##0.00_-;_-* &quot;-&quot;??_-;_-@_-"/>
    </dxf>
    <dxf>
      <numFmt numFmtId="167" formatCode="[$-409]mmmm\-yy;@"/>
    </dxf>
    <dxf>
      <numFmt numFmtId="35" formatCode="_-* #,##0.00_-;\-* #,##0.00_-;_-* &quot;-&quot;??_-;_-@_-"/>
    </dxf>
    <dxf>
      <numFmt numFmtId="167" formatCode="[$-409]mmmm\-yy;@"/>
    </dxf>
    <dxf>
      <numFmt numFmtId="14" formatCode="0.00%"/>
      <alignment horizontal="center" readingOrder="0"/>
    </dxf>
    <dxf>
      <numFmt numFmtId="35" formatCode="_-* #,##0.00_-;\-* #,##0.00_-;_-* &quot;-&quot;??_-;_-@_-"/>
    </dxf>
    <dxf>
      <numFmt numFmtId="167" formatCode="[$-409]mmmm\-yy;@"/>
    </dxf>
    <dxf>
      <numFmt numFmtId="35" formatCode="_-* #,##0.00_-;\-* #,##0.00_-;_-* &quot;-&quot;??_-;_-@_-"/>
      <alignment horizontal="center" readingOrder="0"/>
    </dxf>
    <dxf>
      <numFmt numFmtId="14" formatCode="0.00%"/>
      <alignment horizontal="center" readingOrder="0"/>
    </dxf>
    <dxf>
      <numFmt numFmtId="35" formatCode="_-* #,##0.00_-;\-* #,##0.00_-;_-* &quot;-&quot;??_-;_-@_-"/>
      <alignment horizontal="center" readingOrder="0"/>
    </dxf>
    <dxf>
      <numFmt numFmtId="35" formatCode="_-* #,##0.00_-;\-* #,##0.00_-;_-* &quot;-&quot;??_-;_-@_-"/>
    </dxf>
    <dxf>
      <numFmt numFmtId="14" formatCode="0.00%"/>
      <alignment horizontal="center" readingOrder="0"/>
    </dxf>
    <dxf>
      <alignment horizontal="center" readingOrder="0"/>
    </dxf>
    <dxf>
      <numFmt numFmtId="14" formatCode="0.00%"/>
    </dxf>
    <dxf>
      <numFmt numFmtId="35" formatCode="_-* #,##0.00_-;\-* #,##0.00_-;_-* &quot;-&quot;??_-;_-@_-"/>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35" formatCode="_-* #,##0.00_-;\-* #,##0.00_-;_-* &quot;-&quot;??_-;_-@_-"/>
    </dxf>
    <dxf>
      <numFmt numFmtId="35" formatCode="_-* #,##0.00_-;\-* #,##0.00_-;_-* &quot;-&quot;??_-;_-@_-"/>
    </dxf>
    <dxf>
      <numFmt numFmtId="167" formatCode="[$-409]mmmm\-yy;@"/>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
      <font>
        <condense val="0"/>
        <extend val="0"/>
        <color rgb="FF9C0006"/>
      </font>
      <fill>
        <patternFill>
          <bgColor rgb="FFFFC7CE"/>
        </patternFill>
      </fill>
    </dxf>
    <dxf>
      <font>
        <b/>
        <i val="0"/>
        <condense val="0"/>
        <extend val="0"/>
        <color indexed="10"/>
      </font>
      <fill>
        <patternFill>
          <bgColor indexed="8"/>
        </patternFill>
      </fill>
    </dxf>
    <dxf>
      <font>
        <b val="0"/>
        <i val="0"/>
        <condense val="0"/>
        <extend val="0"/>
        <color indexed="9"/>
      </font>
      <fill>
        <patternFill patternType="none">
          <bgColor indexed="65"/>
        </patternFill>
      </fill>
    </dxf>
  </dxfs>
  <tableStyles count="0" defaultTableStyle="TableStyleMedium9" defaultPivotStyle="PivotStyleLight16"/>
  <colors>
    <mruColors>
      <color rgb="FFD58D8B"/>
      <color rgb="FFFF00FF"/>
      <color rgb="FF00FFFF"/>
      <color rgb="FFC5615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5.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ashishg/AppData/Local/Microsoft/Windows/INetCache/Content.Outlook/K7FDE0MN/GST%20Annual%20Return%202019-2020.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ashishg" refreshedDate="43888.464674074072" createdVersion="3" refreshedVersion="3" minRefreshableVersion="3" recordCount="26">
  <cacheSource type="worksheet">
    <worksheetSource ref="B8:Q34" sheet="Rough" r:id="rId2"/>
  </cacheSource>
  <cacheFields count="16">
    <cacheField name="1" numFmtId="0">
      <sharedItems containsNonDate="0" containsDate="1" containsString="0" containsBlank="1" minDate="2018-04-01T00:00:00" maxDate="2019-09-02T00:00:00" count="19">
        <m/>
        <d v="2018-04-01T00:00:00"/>
        <d v="2018-05-01T00:00:00"/>
        <d v="2018-06-01T00:00:00"/>
        <d v="2018-07-01T00:00:00"/>
        <d v="2018-08-01T00:00:00"/>
        <d v="2018-09-01T00:00:00"/>
        <d v="2018-10-01T00:00:00"/>
        <d v="2018-11-01T00:00:00"/>
        <d v="2018-12-01T00:00:00"/>
        <d v="2019-01-01T00:00:00"/>
        <d v="2019-02-01T00:00:00"/>
        <d v="2019-03-01T00:00:00"/>
        <d v="2019-08-01T00:00:00" u="1"/>
        <d v="2019-07-01T00:00:00" u="1"/>
        <d v="2019-06-01T00:00:00" u="1"/>
        <d v="2019-05-01T00:00:00" u="1"/>
        <d v="2019-04-01T00:00:00" u="1"/>
        <d v="2019-09-01T00:00:00" u="1"/>
      </sharedItems>
    </cacheField>
    <cacheField name="2" numFmtId="0">
      <sharedItems containsString="0" containsBlank="1" containsNumber="1" containsInteger="1" minValue="1" maxValue="25"/>
    </cacheField>
    <cacheField name="3" numFmtId="0">
      <sharedItems containsNonDate="0" containsString="0" containsBlank="1"/>
    </cacheField>
    <cacheField name="4" numFmtId="0">
      <sharedItems containsNonDate="0" containsString="0" containsBlank="1"/>
    </cacheField>
    <cacheField name="5" numFmtId="1">
      <sharedItems containsNonDate="0" containsString="0" containsBlank="1"/>
    </cacheField>
    <cacheField name="6" numFmtId="168">
      <sharedItems containsNonDate="0" containsString="0" containsBlank="1"/>
    </cacheField>
    <cacheField name="7" numFmtId="166">
      <sharedItems containsNonDate="0" containsString="0" containsBlank="1"/>
    </cacheField>
    <cacheField name="8" numFmtId="0">
      <sharedItems containsBlank="1"/>
    </cacheField>
    <cacheField name="9" numFmtId="0">
      <sharedItems containsBlank="1" count="12">
        <m/>
        <s v="Internet"/>
        <s v="Professional Fees"/>
        <s v="Repairs" u="1"/>
        <s v="Bank Charges" u="1"/>
        <s v="Stationery" u="1"/>
        <s v="Rent" u="1"/>
        <s v="Imported Goods" u="1"/>
        <s v="Other" u="1"/>
        <s v="Capital Goods" u="1"/>
        <s v="RCM" u="1"/>
        <s v="Purchases" u="1"/>
      </sharedItems>
    </cacheField>
    <cacheField name="10" numFmtId="166">
      <sharedItems containsString="0" containsBlank="1" containsNumber="1" containsInteger="1" minValue="0" maxValue="0"/>
    </cacheField>
    <cacheField name="11" numFmtId="166">
      <sharedItems containsString="0" containsBlank="1" containsNumber="1" containsInteger="1" minValue="0" maxValue="0"/>
    </cacheField>
    <cacheField name="12" numFmtId="166">
      <sharedItems containsString="0" containsBlank="1" containsNumber="1" containsInteger="1" minValue="0" maxValue="0"/>
    </cacheField>
    <cacheField name="13" numFmtId="0">
      <sharedItems containsBlank="1"/>
    </cacheField>
    <cacheField name="14" numFmtId="166">
      <sharedItems containsString="0" containsBlank="1" containsNumber="1" containsInteger="1" minValue="0" maxValue="0"/>
    </cacheField>
    <cacheField name="15" numFmtId="0">
      <sharedItems containsBlank="1"/>
    </cacheField>
    <cacheField name="16" numFmtId="0">
      <sharedItems containsNonDate="0" containsDate="1" containsString="0" containsBlank="1" minDate="2018-04-01T00:00:00" maxDate="2019-03-02T00:00:00"/>
    </cacheField>
  </cacheFields>
</pivotCacheDefinition>
</file>

<file path=xl/pivotCache/pivotCacheDefinition2.xml><?xml version="1.0" encoding="utf-8"?>
<pivotCacheDefinition xmlns="http://schemas.openxmlformats.org/spreadsheetml/2006/main" xmlns:r="http://schemas.openxmlformats.org/officeDocument/2006/relationships" r:id="rId1" refreshedBy="ashishg" refreshedDate="43888.464674421295" createdVersion="3" refreshedVersion="3" minRefreshableVersion="3" recordCount="92">
  <cacheSource type="worksheet">
    <worksheetSource ref="B7:N97" sheet="RCM"/>
  </cacheSource>
  <cacheFields count="13">
    <cacheField name="Month" numFmtId="167">
      <sharedItems containsNonDate="0" containsDate="1" containsString="0" containsBlank="1" minDate="2018-04-01T00:00:00" maxDate="2019-09-02T00:00:00" count="19">
        <m/>
        <d v="2018-04-01T00:00:00"/>
        <d v="2018-05-01T00:00:00"/>
        <d v="2018-06-01T00:00:00"/>
        <d v="2018-07-01T00:00:00"/>
        <d v="2018-08-01T00:00:00"/>
        <d v="2018-09-01T00:00:00"/>
        <d v="2018-10-01T00:00:00"/>
        <d v="2018-11-01T00:00:00"/>
        <d v="2018-12-01T00:00:00"/>
        <d v="2019-01-01T00:00:00"/>
        <d v="2019-02-01T00:00:00"/>
        <d v="2019-03-01T00:00:00"/>
        <d v="2019-04-01T00:00:00"/>
        <d v="2019-05-01T00:00:00"/>
        <d v="2019-06-01T00:00:00"/>
        <d v="2019-07-01T00:00:00"/>
        <d v="2019-08-01T00:00:00"/>
        <d v="2019-09-01T00:00:00"/>
      </sharedItems>
    </cacheField>
    <cacheField name="Invoice Number" numFmtId="0">
      <sharedItems containsNonDate="0" containsString="0" containsBlank="1"/>
    </cacheField>
    <cacheField name="Invoice Date" numFmtId="168">
      <sharedItems containsNonDate="0" containsString="0" containsBlank="1"/>
    </cacheField>
    <cacheField name="Nature of Transaction" numFmtId="0">
      <sharedItems containsBlank="1"/>
    </cacheField>
    <cacheField name="Place of Supply" numFmtId="0">
      <sharedItems containsNonDate="0" containsString="0" containsBlank="1"/>
    </cacheField>
    <cacheField name="Tax Rate" numFmtId="10">
      <sharedItems containsNonDate="0" containsString="0" containsBlank="1" containsNumber="1" minValue="0.05" maxValue="0.28000000000000003" count="5">
        <m/>
        <n v="0.28000000000000003" u="1"/>
        <n v="0.12" u="1"/>
        <n v="0.18" u="1"/>
        <n v="0.05" u="1"/>
      </sharedItems>
    </cacheField>
    <cacheField name="0" numFmtId="10">
      <sharedItems containsNonDate="0" containsString="0" containsBlank="1"/>
    </cacheField>
    <cacheField name="Taxable Value" numFmtId="43">
      <sharedItems containsString="0" containsBlank="1" containsNumber="1" containsInteger="1" minValue="0" maxValue="0"/>
    </cacheField>
    <cacheField name="IGST" numFmtId="43">
      <sharedItems containsString="0" containsBlank="1" containsNumber="1" containsInteger="1" minValue="0" maxValue="0"/>
    </cacheField>
    <cacheField name="CGST " numFmtId="43">
      <sharedItems containsString="0" containsBlank="1" containsNumber="1" containsInteger="1" minValue="0" maxValue="0"/>
    </cacheField>
    <cacheField name="SGST" numFmtId="43">
      <sharedItems containsString="0" containsBlank="1" containsNumber="1" containsInteger="1" minValue="0" maxValue="0"/>
    </cacheField>
    <cacheField name="Total Invoice Value" numFmtId="43">
      <sharedItems containsString="0" containsBlank="1" containsNumber="1" containsInteger="1" minValue="0" maxValue="0"/>
    </cacheField>
    <cacheField name="Remark (if any)" numFmtId="0">
      <sharedItems containsNonDate="0" containsString="0" containsBlank="1"/>
    </cacheField>
  </cacheFields>
</pivotCacheDefinition>
</file>

<file path=xl/pivotCache/pivotCacheDefinition3.xml><?xml version="1.0" encoding="utf-8"?>
<pivotCacheDefinition xmlns="http://schemas.openxmlformats.org/spreadsheetml/2006/main" xmlns:r="http://schemas.openxmlformats.org/officeDocument/2006/relationships" r:id="rId1" refreshedBy="ashishg" refreshedDate="43888.464674768518" createdVersion="3" refreshedVersion="3" minRefreshableVersion="3" recordCount="92">
  <cacheSource type="worksheet">
    <worksheetSource ref="B7:M97" sheet="RCM"/>
  </cacheSource>
  <cacheFields count="12">
    <cacheField name="Month" numFmtId="167">
      <sharedItems containsNonDate="0" containsDate="1" containsString="0" containsBlank="1" minDate="2018-04-01T00:00:00" maxDate="2019-09-02T00:00:00"/>
    </cacheField>
    <cacheField name="Invoice Number" numFmtId="0">
      <sharedItems containsNonDate="0" containsString="0" containsBlank="1"/>
    </cacheField>
    <cacheField name="Invoice Date" numFmtId="168">
      <sharedItems containsNonDate="0" containsString="0" containsBlank="1"/>
    </cacheField>
    <cacheField name="Nature of Transaction" numFmtId="0">
      <sharedItems containsBlank="1" count="7">
        <m/>
        <s v="Import of Service"/>
        <s v="Legal Services"/>
        <s v="Rent a Cab"/>
        <s v="Security Services"/>
        <s v="Transport"/>
        <s v="Ocean Freight"/>
      </sharedItems>
    </cacheField>
    <cacheField name="Place of Supply" numFmtId="0">
      <sharedItems containsNonDate="0" containsString="0" containsBlank="1"/>
    </cacheField>
    <cacheField name="Tax Rate" numFmtId="10">
      <sharedItems containsNonDate="0" containsString="0" containsBlank="1"/>
    </cacheField>
    <cacheField name="0" numFmtId="10">
      <sharedItems containsNonDate="0" containsString="0" containsBlank="1"/>
    </cacheField>
    <cacheField name="Taxable Value" numFmtId="43">
      <sharedItems containsString="0" containsBlank="1" containsNumber="1" containsInteger="1" minValue="0" maxValue="0"/>
    </cacheField>
    <cacheField name="IGST" numFmtId="43">
      <sharedItems containsString="0" containsBlank="1" containsNumber="1" containsInteger="1" minValue="0" maxValue="0"/>
    </cacheField>
    <cacheField name="CGST " numFmtId="43">
      <sharedItems containsString="0" containsBlank="1" containsNumber="1" containsInteger="1" minValue="0" maxValue="0"/>
    </cacheField>
    <cacheField name="SGST" numFmtId="43">
      <sharedItems containsString="0" containsBlank="1" containsNumber="1" containsInteger="1" minValue="0" maxValue="0"/>
    </cacheField>
    <cacheField name="Total Invoice Value" numFmtId="43">
      <sharedItems containsString="0" containsBlank="1" containsNumber="1" containsInteger="1" minValue="0" maxValue="0"/>
    </cacheField>
  </cacheFields>
</pivotCacheDefinition>
</file>

<file path=xl/pivotCache/pivotCacheDefinition4.xml><?xml version="1.0" encoding="utf-8"?>
<pivotCacheDefinition xmlns="http://schemas.openxmlformats.org/spreadsheetml/2006/main" xmlns:r="http://schemas.openxmlformats.org/officeDocument/2006/relationships" r:id="rId1" refreshedBy="ashishg" refreshedDate="44226.716490856481" createdVersion="3" refreshedVersion="3" minRefreshableVersion="3" recordCount="1002">
  <cacheSource type="worksheet">
    <worksheetSource ref="B20:N2501" sheet="Sales"/>
  </cacheSource>
  <cacheFields count="13">
    <cacheField name="Month" numFmtId="0">
      <sharedItems containsDate="1" containsString="0" containsBlank="1" containsMixedTypes="1" minDate="1899-12-31T00:00:00" maxDate="2020-03-02T00:00:00" count="22">
        <n v="0"/>
        <m/>
        <d v="2018-08-01T00:00:00" u="1"/>
        <d v="2019-08-01T00:00:00" u="1"/>
        <d v="2018-07-01T00:00:00" u="1"/>
        <d v="2019-07-01T00:00:00" u="1"/>
        <d v="2018-06-01T00:00:00" u="1"/>
        <d v="2019-06-01T00:00:00" u="1"/>
        <d v="2018-05-01T00:00:00" u="1"/>
        <d v="2019-05-01T00:00:00" u="1"/>
        <d v="2018-04-01T00:00:00" u="1"/>
        <d v="2019-04-01T00:00:00" u="1"/>
        <d v="2019-03-01T00:00:00" u="1"/>
        <d v="2020-03-01T00:00:00" u="1"/>
        <d v="2018-12-01T00:00:00" u="1"/>
        <d v="2019-02-01T00:00:00" u="1"/>
        <d v="2018-11-01T00:00:00" u="1"/>
        <d v="2019-01-01T00:00:00" u="1"/>
        <d v="2019-11-01T00:00:00" u="1"/>
        <d v="2018-10-01T00:00:00" u="1"/>
        <d v="2018-09-01T00:00:00" u="1"/>
        <d v="2019-09-01T00:00:00" u="1"/>
      </sharedItems>
    </cacheField>
    <cacheField name="GST Number" numFmtId="0">
      <sharedItems containsString="0" containsBlank="1" containsNumber="1" containsInteger="1" minValue="0" maxValue="0"/>
    </cacheField>
    <cacheField name="Invoice Number" numFmtId="0">
      <sharedItems containsString="0" containsBlank="1" containsNumber="1" containsInteger="1" minValue="0" maxValue="0"/>
    </cacheField>
    <cacheField name="Invoice Date" numFmtId="0">
      <sharedItems containsString="0" containsBlank="1" containsNumber="1" containsInteger="1" minValue="0" maxValue="0"/>
    </cacheField>
    <cacheField name="Party Name" numFmtId="0">
      <sharedItems containsString="0" containsBlank="1" containsNumber="1" containsInteger="1" minValue="0" maxValue="0"/>
    </cacheField>
    <cacheField name="Place of Supply" numFmtId="0">
      <sharedItems containsString="0" containsBlank="1" containsNumber="1" containsInteger="1" minValue="0" maxValue="0"/>
    </cacheField>
    <cacheField name="Tax Rate" numFmtId="0">
      <sharedItems containsString="0" containsBlank="1" containsNumber="1" minValue="0" maxValue="0.28000000000000003" count="6">
        <n v="0"/>
        <m/>
        <n v="0.18" u="1"/>
        <n v="0.12" u="1"/>
        <n v="0.05" u="1"/>
        <n v="0.28000000000000003" u="1"/>
      </sharedItems>
    </cacheField>
    <cacheField name="Transaction Type" numFmtId="0">
      <sharedItems containsString="0" containsBlank="1" containsNumber="1" containsInteger="1" minValue="0" maxValue="0"/>
    </cacheField>
    <cacheField name="Taxable Value" numFmtId="0">
      <sharedItems containsSemiMixedTypes="0" containsString="0" containsNumber="1" containsInteger="1" minValue="0" maxValue="0"/>
    </cacheField>
    <cacheField name="IGST" numFmtId="0">
      <sharedItems containsSemiMixedTypes="0" containsString="0" containsNumber="1" containsInteger="1" minValue="0" maxValue="0"/>
    </cacheField>
    <cacheField name="CGST " numFmtId="0">
      <sharedItems containsSemiMixedTypes="0" containsString="0" containsNumber="1" containsInteger="1" minValue="0" maxValue="0"/>
    </cacheField>
    <cacheField name="SGST" numFmtId="0">
      <sharedItems containsSemiMixedTypes="0" containsString="0" containsNumber="1" containsInteger="1" minValue="0" maxValue="0"/>
    </cacheField>
    <cacheField name="Total Invoice Value" numFmtId="0">
      <sharedItems containsSemiMixedTypes="0" containsString="0" containsNumber="1" containsInteger="1" minValue="0" maxValue="0"/>
    </cacheField>
  </cacheFields>
</pivotCacheDefinition>
</file>

<file path=xl/pivotCache/pivotCacheDefinition5.xml><?xml version="1.0" encoding="utf-8"?>
<pivotCacheDefinition xmlns="http://schemas.openxmlformats.org/spreadsheetml/2006/main" xmlns:r="http://schemas.openxmlformats.org/officeDocument/2006/relationships" r:id="rId1" refreshedBy="ashishg" refreshedDate="44226.716491435189" createdVersion="3" refreshedVersion="3" minRefreshableVersion="3" recordCount="1002">
  <cacheSource type="worksheet">
    <worksheetSource ref="B20:O2501" sheet="Sales"/>
  </cacheSource>
  <cacheFields count="14">
    <cacheField name="Month" numFmtId="0">
      <sharedItems containsDate="1" containsString="0" containsBlank="1" containsMixedTypes="1" minDate="1899-12-31T00:00:00" maxDate="2020-03-02T00:00:00" count="22">
        <n v="0"/>
        <m/>
        <d v="2018-08-01T00:00:00" u="1"/>
        <d v="2019-08-01T00:00:00" u="1"/>
        <d v="2018-07-01T00:00:00" u="1"/>
        <d v="2019-07-01T00:00:00" u="1"/>
        <d v="2018-06-01T00:00:00" u="1"/>
        <d v="2019-06-01T00:00:00" u="1"/>
        <d v="2018-05-01T00:00:00" u="1"/>
        <d v="2019-05-01T00:00:00" u="1"/>
        <d v="2018-04-01T00:00:00" u="1"/>
        <d v="2019-04-01T00:00:00" u="1"/>
        <d v="2019-03-01T00:00:00" u="1"/>
        <d v="2020-03-01T00:00:00" u="1"/>
        <d v="2018-12-01T00:00:00" u="1"/>
        <d v="2019-02-01T00:00:00" u="1"/>
        <d v="2018-11-01T00:00:00" u="1"/>
        <d v="2019-01-01T00:00:00" u="1"/>
        <d v="2019-11-01T00:00:00" u="1"/>
        <d v="2018-10-01T00:00:00" u="1"/>
        <d v="2018-09-01T00:00:00" u="1"/>
        <d v="2019-09-01T00:00:00" u="1"/>
      </sharedItems>
    </cacheField>
    <cacheField name="GST Number" numFmtId="0">
      <sharedItems containsString="0" containsBlank="1" containsNumber="1" containsInteger="1" minValue="0" maxValue="0"/>
    </cacheField>
    <cacheField name="Invoice Number" numFmtId="0">
      <sharedItems containsString="0" containsBlank="1" containsNumber="1" containsInteger="1" minValue="0" maxValue="0"/>
    </cacheField>
    <cacheField name="Invoice Date" numFmtId="0">
      <sharedItems containsString="0" containsBlank="1" containsNumber="1" containsInteger="1" minValue="0" maxValue="0"/>
    </cacheField>
    <cacheField name="Party Name" numFmtId="0">
      <sharedItems containsString="0" containsBlank="1" containsNumber="1" containsInteger="1" minValue="0" maxValue="0"/>
    </cacheField>
    <cacheField name="Place of Supply" numFmtId="0">
      <sharedItems containsString="0" containsBlank="1" containsNumber="1" containsInteger="1" minValue="0" maxValue="0"/>
    </cacheField>
    <cacheField name="Tax Rate" numFmtId="0">
      <sharedItems containsString="0" containsBlank="1" containsNumber="1" containsInteger="1" minValue="0" maxValue="0"/>
    </cacheField>
    <cacheField name="Transaction Type" numFmtId="0">
      <sharedItems containsString="0" containsBlank="1" containsNumber="1" containsInteger="1" minValue="0" maxValue="0" count="2">
        <n v="0"/>
        <m/>
      </sharedItems>
    </cacheField>
    <cacheField name="Taxable Value" numFmtId="0">
      <sharedItems containsSemiMixedTypes="0" containsString="0" containsNumber="1" containsInteger="1" minValue="0" maxValue="0"/>
    </cacheField>
    <cacheField name="IGST" numFmtId="0">
      <sharedItems containsSemiMixedTypes="0" containsString="0" containsNumber="1" containsInteger="1" minValue="0" maxValue="0"/>
    </cacheField>
    <cacheField name="CGST " numFmtId="0">
      <sharedItems containsSemiMixedTypes="0" containsString="0" containsNumber="1" containsInteger="1" minValue="0" maxValue="0"/>
    </cacheField>
    <cacheField name="SGST" numFmtId="0">
      <sharedItems containsSemiMixedTypes="0" containsString="0" containsNumber="1" containsInteger="1" minValue="0" maxValue="0"/>
    </cacheField>
    <cacheField name="Total Invoice Value" numFmtId="0">
      <sharedItems containsSemiMixedTypes="0" containsString="0" containsNumber="1" containsInteger="1" minValue="0" maxValue="0"/>
    </cacheField>
    <cacheField name="Remark (if any)" numFmtId="0">
      <sharedItems containsString="0" containsBlank="1" containsNumber="1" containsInteger="1" minValue="0" maxValue="0"/>
    </cacheField>
  </cacheFields>
</pivotCacheDefinition>
</file>

<file path=xl/pivotCache/pivotCacheRecords1.xml><?xml version="1.0" encoding="utf-8"?>
<pivotCacheRecords xmlns="http://schemas.openxmlformats.org/spreadsheetml/2006/main" xmlns:r="http://schemas.openxmlformats.org/officeDocument/2006/relationships" count="26">
  <r>
    <x v="0"/>
    <m/>
    <m/>
    <m/>
    <m/>
    <m/>
    <m/>
    <m/>
    <x v="0"/>
    <m/>
    <m/>
    <m/>
    <m/>
    <m/>
    <m/>
    <m/>
  </r>
  <r>
    <x v="1"/>
    <n v="1"/>
    <m/>
    <m/>
    <m/>
    <m/>
    <m/>
    <s v="Input Service"/>
    <x v="1"/>
    <n v="0"/>
    <n v="0"/>
    <n v="0"/>
    <s v="Yes"/>
    <n v="0"/>
    <s v="Yes"/>
    <d v="2018-04-01T00:00:00"/>
  </r>
  <r>
    <x v="1"/>
    <n v="2"/>
    <m/>
    <m/>
    <m/>
    <m/>
    <m/>
    <s v="Capital Goods"/>
    <x v="2"/>
    <n v="0"/>
    <n v="0"/>
    <n v="0"/>
    <s v="Yes"/>
    <n v="0"/>
    <s v="Yes"/>
    <d v="2018-04-01T00:00:00"/>
  </r>
  <r>
    <x v="2"/>
    <n v="3"/>
    <m/>
    <m/>
    <m/>
    <m/>
    <m/>
    <s v="Inputs"/>
    <x v="0"/>
    <n v="0"/>
    <n v="0"/>
    <n v="0"/>
    <s v="Yes"/>
    <n v="0"/>
    <s v="Yes"/>
    <d v="2018-04-01T00:00:00"/>
  </r>
  <r>
    <x v="2"/>
    <n v="4"/>
    <m/>
    <m/>
    <m/>
    <m/>
    <m/>
    <m/>
    <x v="0"/>
    <n v="0"/>
    <n v="0"/>
    <n v="0"/>
    <s v="Yes"/>
    <n v="0"/>
    <s v="Yes"/>
    <d v="2018-05-01T00:00:00"/>
  </r>
  <r>
    <x v="2"/>
    <n v="5"/>
    <m/>
    <m/>
    <m/>
    <m/>
    <m/>
    <m/>
    <x v="0"/>
    <n v="0"/>
    <n v="0"/>
    <n v="0"/>
    <s v="Yes"/>
    <n v="0"/>
    <s v="Yes"/>
    <d v="2018-05-01T00:00:00"/>
  </r>
  <r>
    <x v="3"/>
    <n v="6"/>
    <m/>
    <m/>
    <m/>
    <m/>
    <m/>
    <m/>
    <x v="0"/>
    <n v="0"/>
    <n v="0"/>
    <n v="0"/>
    <s v="Yes"/>
    <n v="0"/>
    <s v="Yes"/>
    <d v="2018-06-01T00:00:00"/>
  </r>
  <r>
    <x v="3"/>
    <n v="7"/>
    <m/>
    <m/>
    <m/>
    <m/>
    <m/>
    <m/>
    <x v="0"/>
    <n v="0"/>
    <n v="0"/>
    <n v="0"/>
    <s v="Yes"/>
    <n v="0"/>
    <s v="Yes"/>
    <d v="2018-06-01T00:00:00"/>
  </r>
  <r>
    <x v="4"/>
    <n v="8"/>
    <m/>
    <m/>
    <m/>
    <m/>
    <m/>
    <m/>
    <x v="0"/>
    <n v="0"/>
    <n v="0"/>
    <n v="0"/>
    <s v="Yes"/>
    <n v="0"/>
    <s v="Yes"/>
    <d v="2018-07-01T00:00:00"/>
  </r>
  <r>
    <x v="4"/>
    <n v="9"/>
    <m/>
    <m/>
    <m/>
    <m/>
    <m/>
    <m/>
    <x v="0"/>
    <n v="0"/>
    <n v="0"/>
    <n v="0"/>
    <s v="Yes"/>
    <n v="0"/>
    <s v="Yes"/>
    <d v="2018-07-01T00:00:00"/>
  </r>
  <r>
    <x v="5"/>
    <n v="10"/>
    <m/>
    <m/>
    <m/>
    <m/>
    <m/>
    <m/>
    <x v="0"/>
    <n v="0"/>
    <n v="0"/>
    <n v="0"/>
    <s v="Yes"/>
    <n v="0"/>
    <s v="Yes"/>
    <d v="2018-08-01T00:00:00"/>
  </r>
  <r>
    <x v="6"/>
    <n v="11"/>
    <m/>
    <m/>
    <m/>
    <m/>
    <m/>
    <m/>
    <x v="0"/>
    <n v="0"/>
    <n v="0"/>
    <n v="0"/>
    <s v="Yes"/>
    <n v="0"/>
    <s v="Yes"/>
    <d v="2018-08-01T00:00:00"/>
  </r>
  <r>
    <x v="6"/>
    <n v="12"/>
    <m/>
    <m/>
    <m/>
    <m/>
    <m/>
    <m/>
    <x v="0"/>
    <n v="0"/>
    <n v="0"/>
    <n v="0"/>
    <s v="Yes"/>
    <n v="0"/>
    <s v="Yes"/>
    <d v="2018-09-01T00:00:00"/>
  </r>
  <r>
    <x v="6"/>
    <n v="13"/>
    <m/>
    <m/>
    <m/>
    <m/>
    <m/>
    <m/>
    <x v="0"/>
    <n v="0"/>
    <n v="0"/>
    <n v="0"/>
    <s v="Yes"/>
    <n v="0"/>
    <s v="Yes"/>
    <d v="2018-09-01T00:00:00"/>
  </r>
  <r>
    <x v="7"/>
    <n v="14"/>
    <m/>
    <m/>
    <m/>
    <m/>
    <m/>
    <m/>
    <x v="0"/>
    <n v="0"/>
    <n v="0"/>
    <n v="0"/>
    <s v="Yes"/>
    <n v="0"/>
    <s v="Yes"/>
    <d v="2018-10-01T00:00:00"/>
  </r>
  <r>
    <x v="7"/>
    <n v="15"/>
    <m/>
    <m/>
    <m/>
    <m/>
    <m/>
    <m/>
    <x v="0"/>
    <n v="0"/>
    <n v="0"/>
    <n v="0"/>
    <s v="Yes"/>
    <n v="0"/>
    <s v="Yes"/>
    <d v="2018-10-01T00:00:00"/>
  </r>
  <r>
    <x v="8"/>
    <n v="16"/>
    <m/>
    <m/>
    <m/>
    <m/>
    <m/>
    <m/>
    <x v="0"/>
    <n v="0"/>
    <n v="0"/>
    <n v="0"/>
    <s v="Yes"/>
    <n v="0"/>
    <s v="Yes"/>
    <d v="2018-11-01T00:00:00"/>
  </r>
  <r>
    <x v="9"/>
    <n v="17"/>
    <m/>
    <m/>
    <m/>
    <m/>
    <m/>
    <m/>
    <x v="0"/>
    <n v="0"/>
    <n v="0"/>
    <n v="0"/>
    <s v="Yes"/>
    <n v="0"/>
    <s v="Yes"/>
    <d v="2018-12-01T00:00:00"/>
  </r>
  <r>
    <x v="9"/>
    <n v="18"/>
    <m/>
    <m/>
    <m/>
    <m/>
    <m/>
    <m/>
    <x v="0"/>
    <n v="0"/>
    <n v="0"/>
    <n v="0"/>
    <s v="Yes"/>
    <n v="0"/>
    <s v="Yes"/>
    <d v="2018-11-01T00:00:00"/>
  </r>
  <r>
    <x v="9"/>
    <n v="19"/>
    <m/>
    <m/>
    <m/>
    <m/>
    <m/>
    <m/>
    <x v="0"/>
    <n v="0"/>
    <n v="0"/>
    <n v="0"/>
    <s v="Yes"/>
    <n v="0"/>
    <s v="Yes"/>
    <d v="2018-12-01T00:00:00"/>
  </r>
  <r>
    <x v="10"/>
    <n v="20"/>
    <m/>
    <m/>
    <m/>
    <m/>
    <m/>
    <m/>
    <x v="0"/>
    <n v="0"/>
    <n v="0"/>
    <n v="0"/>
    <s v="Yes"/>
    <n v="0"/>
    <s v="Yes"/>
    <d v="2019-01-01T00:00:00"/>
  </r>
  <r>
    <x v="11"/>
    <n v="21"/>
    <m/>
    <m/>
    <m/>
    <m/>
    <m/>
    <m/>
    <x v="0"/>
    <n v="0"/>
    <n v="0"/>
    <n v="0"/>
    <s v="Yes"/>
    <n v="0"/>
    <s v="Yes"/>
    <d v="2019-02-01T00:00:00"/>
  </r>
  <r>
    <x v="12"/>
    <n v="22"/>
    <m/>
    <m/>
    <m/>
    <m/>
    <m/>
    <m/>
    <x v="0"/>
    <n v="0"/>
    <n v="0"/>
    <n v="0"/>
    <s v="Yes"/>
    <n v="0"/>
    <s v="Yes"/>
    <d v="2019-03-01T00:00:00"/>
  </r>
  <r>
    <x v="12"/>
    <n v="23"/>
    <m/>
    <m/>
    <m/>
    <m/>
    <m/>
    <m/>
    <x v="0"/>
    <n v="0"/>
    <n v="0"/>
    <n v="0"/>
    <s v="Yes"/>
    <n v="0"/>
    <s v="Yes"/>
    <d v="2019-01-01T00:00:00"/>
  </r>
  <r>
    <x v="12"/>
    <n v="24"/>
    <m/>
    <m/>
    <m/>
    <m/>
    <m/>
    <m/>
    <x v="0"/>
    <n v="0"/>
    <n v="0"/>
    <n v="0"/>
    <s v="Yes"/>
    <n v="0"/>
    <s v="Yes"/>
    <d v="2019-02-01T00:00:00"/>
  </r>
  <r>
    <x v="12"/>
    <n v="25"/>
    <m/>
    <m/>
    <m/>
    <m/>
    <m/>
    <m/>
    <x v="0"/>
    <n v="0"/>
    <n v="0"/>
    <n v="0"/>
    <s v="Yes"/>
    <n v="0"/>
    <s v="Yes"/>
    <d v="2019-03-01T00:00:00"/>
  </r>
</pivotCacheRecords>
</file>

<file path=xl/pivotCache/pivotCacheRecords2.xml><?xml version="1.0" encoding="utf-8"?>
<pivotCacheRecords xmlns="http://schemas.openxmlformats.org/spreadsheetml/2006/main" xmlns:r="http://schemas.openxmlformats.org/officeDocument/2006/relationships" count="92">
  <r>
    <x v="0"/>
    <m/>
    <m/>
    <m/>
    <m/>
    <x v="0"/>
    <m/>
    <m/>
    <m/>
    <m/>
    <m/>
    <m/>
    <m/>
  </r>
  <r>
    <x v="1"/>
    <m/>
    <m/>
    <s v="Import of Service"/>
    <m/>
    <x v="0"/>
    <m/>
    <n v="0"/>
    <n v="0"/>
    <n v="0"/>
    <n v="0"/>
    <n v="0"/>
    <m/>
  </r>
  <r>
    <x v="2"/>
    <m/>
    <m/>
    <s v="Legal Services"/>
    <m/>
    <x v="0"/>
    <m/>
    <n v="0"/>
    <n v="0"/>
    <n v="0"/>
    <n v="0"/>
    <n v="0"/>
    <m/>
  </r>
  <r>
    <x v="3"/>
    <m/>
    <m/>
    <s v="Rent a Cab"/>
    <m/>
    <x v="0"/>
    <m/>
    <n v="0"/>
    <n v="0"/>
    <n v="0"/>
    <n v="0"/>
    <n v="0"/>
    <m/>
  </r>
  <r>
    <x v="4"/>
    <m/>
    <m/>
    <s v="Security Services"/>
    <m/>
    <x v="0"/>
    <m/>
    <n v="0"/>
    <n v="0"/>
    <n v="0"/>
    <n v="0"/>
    <n v="0"/>
    <m/>
  </r>
  <r>
    <x v="5"/>
    <m/>
    <m/>
    <s v="Transport"/>
    <m/>
    <x v="0"/>
    <m/>
    <n v="0"/>
    <n v="0"/>
    <n v="0"/>
    <n v="0"/>
    <n v="0"/>
    <m/>
  </r>
  <r>
    <x v="6"/>
    <m/>
    <m/>
    <s v="Ocean Freight"/>
    <m/>
    <x v="0"/>
    <m/>
    <n v="0"/>
    <n v="0"/>
    <n v="0"/>
    <n v="0"/>
    <n v="0"/>
    <m/>
  </r>
  <r>
    <x v="7"/>
    <m/>
    <m/>
    <m/>
    <m/>
    <x v="0"/>
    <m/>
    <n v="0"/>
    <n v="0"/>
    <n v="0"/>
    <n v="0"/>
    <n v="0"/>
    <m/>
  </r>
  <r>
    <x v="8"/>
    <m/>
    <m/>
    <m/>
    <m/>
    <x v="0"/>
    <m/>
    <n v="0"/>
    <n v="0"/>
    <n v="0"/>
    <n v="0"/>
    <n v="0"/>
    <m/>
  </r>
  <r>
    <x v="9"/>
    <m/>
    <m/>
    <m/>
    <m/>
    <x v="0"/>
    <m/>
    <n v="0"/>
    <n v="0"/>
    <n v="0"/>
    <n v="0"/>
    <n v="0"/>
    <m/>
  </r>
  <r>
    <x v="10"/>
    <m/>
    <m/>
    <m/>
    <m/>
    <x v="0"/>
    <m/>
    <n v="0"/>
    <n v="0"/>
    <n v="0"/>
    <n v="0"/>
    <n v="0"/>
    <m/>
  </r>
  <r>
    <x v="11"/>
    <m/>
    <m/>
    <m/>
    <m/>
    <x v="0"/>
    <m/>
    <n v="0"/>
    <n v="0"/>
    <n v="0"/>
    <n v="0"/>
    <n v="0"/>
    <m/>
  </r>
  <r>
    <x v="12"/>
    <m/>
    <m/>
    <m/>
    <m/>
    <x v="0"/>
    <m/>
    <n v="0"/>
    <n v="0"/>
    <n v="0"/>
    <n v="0"/>
    <n v="0"/>
    <m/>
  </r>
  <r>
    <x v="13"/>
    <m/>
    <m/>
    <m/>
    <m/>
    <x v="0"/>
    <m/>
    <n v="0"/>
    <n v="0"/>
    <n v="0"/>
    <n v="0"/>
    <n v="0"/>
    <m/>
  </r>
  <r>
    <x v="14"/>
    <m/>
    <m/>
    <m/>
    <m/>
    <x v="0"/>
    <m/>
    <n v="0"/>
    <n v="0"/>
    <n v="0"/>
    <n v="0"/>
    <n v="0"/>
    <m/>
  </r>
  <r>
    <x v="15"/>
    <m/>
    <m/>
    <m/>
    <m/>
    <x v="0"/>
    <m/>
    <n v="0"/>
    <n v="0"/>
    <n v="0"/>
    <n v="0"/>
    <n v="0"/>
    <m/>
  </r>
  <r>
    <x v="16"/>
    <m/>
    <m/>
    <m/>
    <m/>
    <x v="0"/>
    <m/>
    <n v="0"/>
    <n v="0"/>
    <n v="0"/>
    <n v="0"/>
    <n v="0"/>
    <m/>
  </r>
  <r>
    <x v="17"/>
    <m/>
    <m/>
    <m/>
    <m/>
    <x v="0"/>
    <m/>
    <n v="0"/>
    <n v="0"/>
    <n v="0"/>
    <n v="0"/>
    <n v="0"/>
    <m/>
  </r>
  <r>
    <x v="18"/>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r>
    <x v="0"/>
    <m/>
    <m/>
    <m/>
    <m/>
    <x v="0"/>
    <m/>
    <n v="0"/>
    <n v="0"/>
    <n v="0"/>
    <n v="0"/>
    <n v="0"/>
    <m/>
  </r>
</pivotCacheRecords>
</file>

<file path=xl/pivotCache/pivotCacheRecords3.xml><?xml version="1.0" encoding="utf-8"?>
<pivotCacheRecords xmlns="http://schemas.openxmlformats.org/spreadsheetml/2006/main" xmlns:r="http://schemas.openxmlformats.org/officeDocument/2006/relationships" count="92">
  <r>
    <m/>
    <m/>
    <m/>
    <x v="0"/>
    <m/>
    <m/>
    <m/>
    <m/>
    <m/>
    <m/>
    <m/>
    <m/>
  </r>
  <r>
    <d v="2018-04-01T00:00:00"/>
    <m/>
    <m/>
    <x v="1"/>
    <m/>
    <m/>
    <m/>
    <n v="0"/>
    <n v="0"/>
    <n v="0"/>
    <n v="0"/>
    <n v="0"/>
  </r>
  <r>
    <d v="2018-05-01T00:00:00"/>
    <m/>
    <m/>
    <x v="2"/>
    <m/>
    <m/>
    <m/>
    <n v="0"/>
    <n v="0"/>
    <n v="0"/>
    <n v="0"/>
    <n v="0"/>
  </r>
  <r>
    <d v="2018-06-01T00:00:00"/>
    <m/>
    <m/>
    <x v="3"/>
    <m/>
    <m/>
    <m/>
    <n v="0"/>
    <n v="0"/>
    <n v="0"/>
    <n v="0"/>
    <n v="0"/>
  </r>
  <r>
    <d v="2018-07-01T00:00:00"/>
    <m/>
    <m/>
    <x v="4"/>
    <m/>
    <m/>
    <m/>
    <n v="0"/>
    <n v="0"/>
    <n v="0"/>
    <n v="0"/>
    <n v="0"/>
  </r>
  <r>
    <d v="2018-08-01T00:00:00"/>
    <m/>
    <m/>
    <x v="5"/>
    <m/>
    <m/>
    <m/>
    <n v="0"/>
    <n v="0"/>
    <n v="0"/>
    <n v="0"/>
    <n v="0"/>
  </r>
  <r>
    <d v="2018-09-01T00:00:00"/>
    <m/>
    <m/>
    <x v="6"/>
    <m/>
    <m/>
    <m/>
    <n v="0"/>
    <n v="0"/>
    <n v="0"/>
    <n v="0"/>
    <n v="0"/>
  </r>
  <r>
    <d v="2018-10-01T00:00:00"/>
    <m/>
    <m/>
    <x v="0"/>
    <m/>
    <m/>
    <m/>
    <n v="0"/>
    <n v="0"/>
    <n v="0"/>
    <n v="0"/>
    <n v="0"/>
  </r>
  <r>
    <d v="2018-11-01T00:00:00"/>
    <m/>
    <m/>
    <x v="0"/>
    <m/>
    <m/>
    <m/>
    <n v="0"/>
    <n v="0"/>
    <n v="0"/>
    <n v="0"/>
    <n v="0"/>
  </r>
  <r>
    <d v="2018-12-01T00:00:00"/>
    <m/>
    <m/>
    <x v="0"/>
    <m/>
    <m/>
    <m/>
    <n v="0"/>
    <n v="0"/>
    <n v="0"/>
    <n v="0"/>
    <n v="0"/>
  </r>
  <r>
    <d v="2019-01-01T00:00:00"/>
    <m/>
    <m/>
    <x v="0"/>
    <m/>
    <m/>
    <m/>
    <n v="0"/>
    <n v="0"/>
    <n v="0"/>
    <n v="0"/>
    <n v="0"/>
  </r>
  <r>
    <d v="2019-02-01T00:00:00"/>
    <m/>
    <m/>
    <x v="0"/>
    <m/>
    <m/>
    <m/>
    <n v="0"/>
    <n v="0"/>
    <n v="0"/>
    <n v="0"/>
    <n v="0"/>
  </r>
  <r>
    <d v="2019-03-01T00:00:00"/>
    <m/>
    <m/>
    <x v="0"/>
    <m/>
    <m/>
    <m/>
    <n v="0"/>
    <n v="0"/>
    <n v="0"/>
    <n v="0"/>
    <n v="0"/>
  </r>
  <r>
    <d v="2019-04-01T00:00:00"/>
    <m/>
    <m/>
    <x v="0"/>
    <m/>
    <m/>
    <m/>
    <n v="0"/>
    <n v="0"/>
    <n v="0"/>
    <n v="0"/>
    <n v="0"/>
  </r>
  <r>
    <d v="2019-05-01T00:00:00"/>
    <m/>
    <m/>
    <x v="0"/>
    <m/>
    <m/>
    <m/>
    <n v="0"/>
    <n v="0"/>
    <n v="0"/>
    <n v="0"/>
    <n v="0"/>
  </r>
  <r>
    <d v="2019-06-01T00:00:00"/>
    <m/>
    <m/>
    <x v="0"/>
    <m/>
    <m/>
    <m/>
    <n v="0"/>
    <n v="0"/>
    <n v="0"/>
    <n v="0"/>
    <n v="0"/>
  </r>
  <r>
    <d v="2019-07-01T00:00:00"/>
    <m/>
    <m/>
    <x v="0"/>
    <m/>
    <m/>
    <m/>
    <n v="0"/>
    <n v="0"/>
    <n v="0"/>
    <n v="0"/>
    <n v="0"/>
  </r>
  <r>
    <d v="2019-08-01T00:00:00"/>
    <m/>
    <m/>
    <x v="0"/>
    <m/>
    <m/>
    <m/>
    <n v="0"/>
    <n v="0"/>
    <n v="0"/>
    <n v="0"/>
    <n v="0"/>
  </r>
  <r>
    <d v="2019-09-01T00:00:00"/>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r>
    <m/>
    <m/>
    <m/>
    <x v="0"/>
    <m/>
    <m/>
    <m/>
    <n v="0"/>
    <n v="0"/>
    <n v="0"/>
    <n v="0"/>
    <n v="0"/>
  </r>
</pivotCacheRecords>
</file>

<file path=xl/pivotCache/pivotCacheRecords4.xml><?xml version="1.0" encoding="utf-8"?>
<pivotCacheRecords xmlns="http://schemas.openxmlformats.org/spreadsheetml/2006/main" xmlns:r="http://schemas.openxmlformats.org/officeDocument/2006/relationships" count="1002">
  <r>
    <x v="0"/>
    <n v="0"/>
    <n v="0"/>
    <n v="0"/>
    <n v="0"/>
    <n v="0"/>
    <x v="0"/>
    <n v="0"/>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1"/>
    <m/>
    <m/>
    <m/>
    <m/>
    <m/>
    <x v="1"/>
    <m/>
    <n v="0"/>
    <n v="0"/>
    <n v="0"/>
    <n v="0"/>
    <n v="0"/>
  </r>
  <r>
    <x v="0"/>
    <n v="0"/>
    <n v="0"/>
    <n v="0"/>
    <n v="0"/>
    <n v="0"/>
    <x v="0"/>
    <n v="0"/>
    <n v="0"/>
    <n v="0"/>
    <n v="0"/>
    <n v="0"/>
    <n v="0"/>
  </r>
</pivotCacheRecords>
</file>

<file path=xl/pivotCache/pivotCacheRecords5.xml><?xml version="1.0" encoding="utf-8"?>
<pivotCacheRecords xmlns="http://schemas.openxmlformats.org/spreadsheetml/2006/main" xmlns:r="http://schemas.openxmlformats.org/officeDocument/2006/relationships" count="1002">
  <r>
    <x v="0"/>
    <n v="0"/>
    <n v="0"/>
    <n v="0"/>
    <n v="0"/>
    <n v="0"/>
    <n v="0"/>
    <x v="0"/>
    <n v="0"/>
    <n v="0"/>
    <n v="0"/>
    <n v="0"/>
    <n v="0"/>
    <n v="0"/>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1"/>
    <m/>
    <m/>
    <m/>
    <m/>
    <m/>
    <m/>
    <x v="1"/>
    <n v="0"/>
    <n v="0"/>
    <n v="0"/>
    <n v="0"/>
    <n v="0"/>
    <m/>
  </r>
  <r>
    <x v="0"/>
    <n v="0"/>
    <n v="0"/>
    <n v="0"/>
    <n v="0"/>
    <n v="0"/>
    <n v="0"/>
    <x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name="PivotTable7"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rowHeaderCaption="Nature">
  <location ref="H29:L34" firstHeaderRow="1" firstDataRow="2" firstDataCol="1" rowPageCount="1" colPageCount="1"/>
  <pivotFields count="16">
    <pivotField name="Month" axis="axisPage" showAll="0">
      <items count="20">
        <item x="1"/>
        <item x="2"/>
        <item x="3"/>
        <item x="4"/>
        <item x="5"/>
        <item x="6"/>
        <item x="7"/>
        <item x="8"/>
        <item x="9"/>
        <item x="10"/>
        <item x="11"/>
        <item x="12"/>
        <item x="0"/>
        <item m="1" x="17"/>
        <item m="1" x="16"/>
        <item m="1" x="15"/>
        <item m="1" x="14"/>
        <item m="1" x="13"/>
        <item m="1" x="18"/>
        <item t="default"/>
      </items>
    </pivotField>
    <pivotField showAll="0"/>
    <pivotField showAll="0"/>
    <pivotField showAll="0"/>
    <pivotField showAll="0"/>
    <pivotField showAll="0"/>
    <pivotField dataField="1" showAll="0" sortType="ascending"/>
    <pivotField showAll="0"/>
    <pivotField axis="axisRow" showAll="0">
      <items count="13">
        <item m="1" x="4"/>
        <item m="1" x="9"/>
        <item m="1" x="7"/>
        <item m="1" x="8"/>
        <item m="1" x="11"/>
        <item m="1" x="10"/>
        <item m="1" x="6"/>
        <item m="1" x="3"/>
        <item m="1" x="5"/>
        <item x="0"/>
        <item x="1"/>
        <item x="2"/>
        <item t="default"/>
      </items>
    </pivotField>
    <pivotField dataField="1" showAll="0"/>
    <pivotField dataField="1" showAll="0"/>
    <pivotField dataField="1" showAll="0"/>
    <pivotField showAll="0"/>
    <pivotField showAll="0"/>
    <pivotField showAll="0" defaultSubtotal="0"/>
    <pivotField showAll="0" defaultSubtotal="0"/>
  </pivotFields>
  <rowFields count="1">
    <field x="8"/>
  </rowFields>
  <rowItems count="4">
    <i>
      <x v="9"/>
    </i>
    <i>
      <x v="10"/>
    </i>
    <i>
      <x v="11"/>
    </i>
    <i t="grand">
      <x/>
    </i>
  </rowItems>
  <colFields count="1">
    <field x="-2"/>
  </colFields>
  <colItems count="4">
    <i>
      <x/>
    </i>
    <i i="1">
      <x v="1"/>
    </i>
    <i i="2">
      <x v="2"/>
    </i>
    <i i="3">
      <x v="3"/>
    </i>
  </colItems>
  <pageFields count="1">
    <pageField fld="0" hier="-1"/>
  </pageFields>
  <dataFields count="4">
    <dataField name="Sum of 7" fld="6" baseField="0" baseItem="0"/>
    <dataField name="Sum of 10" fld="9" baseField="0" baseItem="0"/>
    <dataField name="Sum of 11" fld="10" baseField="0" baseItem="0"/>
    <dataField name="Sum of 12" fld="11" baseField="0" baseItem="0"/>
  </dataFields>
  <formats count="2">
    <format dxfId="1">
      <pivotArea dataOnly="0" labelOnly="1" outline="0" fieldPosition="0">
        <references count="1">
          <reference field="0" count="0"/>
        </references>
      </pivotArea>
    </format>
    <format dxfId="0">
      <pivotArea outline="0" collapsedLevelsAreSubtotals="1" fieldPosition="0"/>
    </format>
  </formats>
  <pivotTableStyleInfo name="PivotStyleLight16" showRowHeaders="1" showColHeaders="1" showRowStripes="0" showColStripes="0" showLastColumn="1"/>
</pivotTableDefinition>
</file>

<file path=xl/pivotTables/pivotTable2.xml><?xml version="1.0" encoding="utf-8"?>
<pivotTableDefinition xmlns="http://schemas.openxmlformats.org/spreadsheetml/2006/main" name="PivotTable5" cacheId="1"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H18:L21" firstHeaderRow="1" firstDataRow="2" firstDataCol="1" rowPageCount="1" colPageCount="1"/>
  <pivotFields count="13">
    <pivotField axis="axisPage" showAll="0" sumSubtotal="1">
      <items count="20">
        <item x="1"/>
        <item x="2"/>
        <item x="3"/>
        <item x="4"/>
        <item x="5"/>
        <item x="6"/>
        <item x="7"/>
        <item x="8"/>
        <item x="9"/>
        <item x="10"/>
        <item x="11"/>
        <item x="12"/>
        <item x="13"/>
        <item x="14"/>
        <item x="15"/>
        <item x="16"/>
        <item x="17"/>
        <item x="18"/>
        <item x="0"/>
        <item t="sum"/>
      </items>
    </pivotField>
    <pivotField showAll="0"/>
    <pivotField showAll="0"/>
    <pivotField showAll="0" defaultSubtotal="0"/>
    <pivotField showAll="0"/>
    <pivotField axis="axisRow" showAll="0" sortType="ascending">
      <items count="6">
        <item m="1" x="4"/>
        <item m="1" x="2"/>
        <item m="1" x="3"/>
        <item m="1" x="1"/>
        <item x="0"/>
        <item t="default"/>
      </items>
    </pivotField>
    <pivotField showAll="0"/>
    <pivotField dataField="1" showAll="0"/>
    <pivotField dataField="1" showAll="0"/>
    <pivotField dataField="1" showAll="0"/>
    <pivotField dataField="1" showAll="0"/>
    <pivotField showAll="0"/>
    <pivotField showAll="0" defaultSubtotal="0"/>
  </pivotFields>
  <rowFields count="1">
    <field x="5"/>
  </rowFields>
  <rowItems count="2">
    <i>
      <x v="4"/>
    </i>
    <i t="grand">
      <x/>
    </i>
  </rowItems>
  <colFields count="1">
    <field x="-2"/>
  </colFields>
  <colItems count="4">
    <i>
      <x/>
    </i>
    <i i="1">
      <x v="1"/>
    </i>
    <i i="2">
      <x v="2"/>
    </i>
    <i i="3">
      <x v="3"/>
    </i>
  </colItems>
  <pageFields count="1">
    <pageField fld="0" hier="-1"/>
  </pageFields>
  <dataFields count="4">
    <dataField name="RCM Taxable Value" fld="7" baseField="0" baseItem="0"/>
    <dataField name="RCM IGST" fld="8" baseField="0" baseItem="0"/>
    <dataField name="RCM CGST " fld="9" baseField="0" baseItem="0"/>
    <dataField name="RCM SGST" fld="10" baseField="0" baseItem="0"/>
  </dataFields>
  <formats count="3">
    <format dxfId="4">
      <pivotArea dataOnly="0" labelOnly="1" fieldPosition="0">
        <references count="1">
          <reference field="5" count="0"/>
        </references>
      </pivotArea>
    </format>
    <format dxfId="3">
      <pivotArea dataOnly="0" labelOnly="1" outline="0" fieldPosition="0">
        <references count="1">
          <reference field="0" count="0"/>
        </references>
      </pivotArea>
    </format>
    <format dxfId="2">
      <pivotArea outline="0" collapsedLevelsAreSubtotals="1" fieldPosition="0"/>
    </format>
  </formats>
  <pivotTableStyleInfo name="PivotStyleLight16" showRowHeaders="1" showColHeaders="1" showRowStripes="0" showColStripes="0" showLastColumn="1"/>
</pivotTableDefinition>
</file>

<file path=xl/pivotTables/pivotTable3.xml><?xml version="1.0" encoding="utf-8"?>
<pivotTableDefinition xmlns="http://schemas.openxmlformats.org/spreadsheetml/2006/main" name="PivotTable4" cacheId="3"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H6:L10" firstHeaderRow="1" firstDataRow="2" firstDataCol="1" rowPageCount="1" colPageCount="1"/>
  <pivotFields count="13">
    <pivotField axis="axisPage" multipleItemSelectionAllowed="1" showAll="0" sumSubtotal="1">
      <items count="23">
        <item m="1" x="10"/>
        <item m="1" x="8"/>
        <item m="1" x="6"/>
        <item m="1" x="4"/>
        <item m="1" x="2"/>
        <item m="1" x="20"/>
        <item m="1" x="19"/>
        <item m="1" x="16"/>
        <item m="1" x="14"/>
        <item m="1" x="17"/>
        <item m="1" x="15"/>
        <item m="1" x="12"/>
        <item m="1" x="11"/>
        <item m="1" x="9"/>
        <item m="1" x="7"/>
        <item m="1" x="5"/>
        <item m="1" x="3"/>
        <item m="1" x="21"/>
        <item x="1"/>
        <item x="0"/>
        <item m="1" x="18"/>
        <item m="1" x="13"/>
        <item t="sum"/>
      </items>
    </pivotField>
    <pivotField showAll="0"/>
    <pivotField showAll="0"/>
    <pivotField showAll="0"/>
    <pivotField showAll="0"/>
    <pivotField showAll="0"/>
    <pivotField axis="axisRow" showAll="0" sortType="ascending">
      <items count="7">
        <item x="0"/>
        <item m="1" x="4"/>
        <item m="1" x="3"/>
        <item m="1" x="2"/>
        <item m="1" x="5"/>
        <item x="1"/>
        <item t="default"/>
      </items>
    </pivotField>
    <pivotField showAll="0"/>
    <pivotField dataField="1" showAll="0"/>
    <pivotField dataField="1" showAll="0"/>
    <pivotField dataField="1" showAll="0"/>
    <pivotField dataField="1" showAll="0"/>
    <pivotField showAll="0"/>
  </pivotFields>
  <rowFields count="1">
    <field x="6"/>
  </rowFields>
  <rowItems count="3">
    <i>
      <x/>
    </i>
    <i>
      <x v="5"/>
    </i>
    <i t="grand">
      <x/>
    </i>
  </rowItems>
  <colFields count="1">
    <field x="-2"/>
  </colFields>
  <colItems count="4">
    <i>
      <x/>
    </i>
    <i i="1">
      <x v="1"/>
    </i>
    <i i="2">
      <x v="2"/>
    </i>
    <i i="3">
      <x v="3"/>
    </i>
  </colItems>
  <pageFields count="1">
    <pageField fld="0" hier="-1"/>
  </pageFields>
  <dataFields count="4">
    <dataField name="Sales Taxable Value" fld="8" baseField="0" baseItem="0"/>
    <dataField name="Sale IGST" fld="9" baseField="0" baseItem="0"/>
    <dataField name="Sale CGST " fld="10" baseField="0" baseItem="0"/>
    <dataField name="Sale SGST" fld="11" baseField="0" baseItem="0"/>
  </dataFields>
  <formats count="9">
    <format dxfId="13">
      <pivotArea dataOnly="0" fieldPosition="0">
        <references count="1">
          <reference field="6" count="1">
            <x v="1"/>
          </reference>
        </references>
      </pivotArea>
    </format>
    <format dxfId="12">
      <pivotArea dataOnly="0" fieldPosition="0">
        <references count="1">
          <reference field="6" count="1">
            <x v="1"/>
          </reference>
        </references>
      </pivotArea>
    </format>
    <format dxfId="11">
      <pivotArea dataOnly="0" labelOnly="1" fieldPosition="0">
        <references count="1">
          <reference field="6" count="4">
            <x v="2"/>
            <x v="3"/>
            <x v="4"/>
            <x v="5"/>
          </reference>
        </references>
      </pivotArea>
    </format>
    <format dxfId="10">
      <pivotArea collapsedLevelsAreSubtotals="1" fieldPosition="0">
        <references count="1">
          <reference field="6" count="1">
            <x v="1"/>
          </reference>
        </references>
      </pivotArea>
    </format>
    <format dxfId="9">
      <pivotArea collapsedLevelsAreSubtotals="1" fieldPosition="0">
        <references count="1">
          <reference field="6" count="4">
            <x v="2"/>
            <x v="3"/>
            <x v="4"/>
            <x v="5"/>
          </reference>
        </references>
      </pivotArea>
    </format>
    <format dxfId="8">
      <pivotArea dataOnly="0" labelOnly="1" fieldPosition="0">
        <references count="1">
          <reference field="6" count="1">
            <x v="0"/>
          </reference>
        </references>
      </pivotArea>
    </format>
    <format dxfId="7">
      <pivotArea collapsedLevelsAreSubtotals="1" fieldPosition="0">
        <references count="2">
          <reference field="4294967294" count="1" selected="0">
            <x v="0"/>
          </reference>
          <reference field="6" count="1">
            <x v="0"/>
          </reference>
        </references>
      </pivotArea>
    </format>
    <format dxfId="6">
      <pivotArea dataOnly="0" labelOnly="1" outline="0" fieldPosition="0">
        <references count="1">
          <reference field="0" count="0"/>
        </references>
      </pivotArea>
    </format>
    <format dxfId="5">
      <pivotArea outline="0" collapsedLevelsAreSubtotals="1" fieldPosition="0"/>
    </format>
  </formats>
  <pivotTableStyleInfo name="PivotStyleLight16" showRowHeaders="1" showColHeaders="1" showRowStripes="0" showColStripes="0" showLastColumn="1"/>
</pivotTableDefinition>
</file>

<file path=xl/pivotTables/pivotTable4.xml><?xml version="1.0" encoding="utf-8"?>
<pivotTableDefinition xmlns="http://schemas.openxmlformats.org/spreadsheetml/2006/main" name="PivotTable2" cacheId="2"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chartFormat="1">
  <location ref="B24:F33" firstHeaderRow="1" firstDataRow="2" firstDataCol="1"/>
  <pivotFields count="12">
    <pivotField showAll="0"/>
    <pivotField showAll="0"/>
    <pivotField showAll="0"/>
    <pivotField axis="axisRow" showAll="0" sortType="ascending">
      <items count="8">
        <item x="1"/>
        <item x="2"/>
        <item x="6"/>
        <item x="3"/>
        <item x="4"/>
        <item x="5"/>
        <item x="0"/>
        <item t="default"/>
      </items>
    </pivotField>
    <pivotField showAll="0"/>
    <pivotField showAll="0"/>
    <pivotField showAll="0"/>
    <pivotField dataField="1" showAll="0"/>
    <pivotField dataField="1" showAll="0"/>
    <pivotField dataField="1" showAll="0"/>
    <pivotField dataField="1" showAll="0"/>
    <pivotField showAll="0"/>
  </pivotFields>
  <rowFields count="1">
    <field x="3"/>
  </rowFields>
  <rowItems count="8">
    <i>
      <x/>
    </i>
    <i>
      <x v="1"/>
    </i>
    <i>
      <x v="2"/>
    </i>
    <i>
      <x v="3"/>
    </i>
    <i>
      <x v="4"/>
    </i>
    <i>
      <x v="5"/>
    </i>
    <i>
      <x v="6"/>
    </i>
    <i t="grand">
      <x/>
    </i>
  </rowItems>
  <colFields count="1">
    <field x="-2"/>
  </colFields>
  <colItems count="4">
    <i>
      <x/>
    </i>
    <i i="1">
      <x v="1"/>
    </i>
    <i i="2">
      <x v="2"/>
    </i>
    <i i="3">
      <x v="3"/>
    </i>
  </colItems>
  <dataFields count="4">
    <dataField name="Sum of Taxable Value" fld="7" baseField="0" baseItem="0" numFmtId="2"/>
    <dataField name="Sum of IGST" fld="8" baseField="0" baseItem="0" numFmtId="2"/>
    <dataField name="Sum of CGST " fld="9" baseField="0" baseItem="0" numFmtId="2"/>
    <dataField name="Sum of SGST" fld="10" baseField="0" baseItem="0"/>
  </dataFields>
  <formats count="8">
    <format dxfId="21">
      <pivotArea outline="0" collapsedLevelsAreSubtotals="1" fieldPosition="0">
        <references count="1">
          <reference field="4294967294" count="1" selected="0">
            <x v="0"/>
          </reference>
        </references>
      </pivotArea>
    </format>
    <format dxfId="20">
      <pivotArea field="-2" type="button" dataOnly="0" labelOnly="1" outline="0" axis="axisCol" fieldPosition="0"/>
    </format>
    <format dxfId="19">
      <pivotArea dataOnly="0" labelOnly="1" outline="0" fieldPosition="0">
        <references count="1">
          <reference field="4294967294" count="1">
            <x v="0"/>
          </reference>
        </references>
      </pivotArea>
    </format>
    <format dxfId="18">
      <pivotArea outline="0" collapsedLevelsAreSubtotals="1" fieldPosition="0">
        <references count="1">
          <reference field="4294967294" count="1" selected="0">
            <x v="1"/>
          </reference>
        </references>
      </pivotArea>
    </format>
    <format dxfId="17">
      <pivotArea type="topRight" dataOnly="0" labelOnly="1" outline="0" fieldPosition="0"/>
    </format>
    <format dxfId="16">
      <pivotArea dataOnly="0" labelOnly="1" outline="0" fieldPosition="0">
        <references count="1">
          <reference field="4294967294" count="1">
            <x v="1"/>
          </reference>
        </references>
      </pivotArea>
    </format>
    <format dxfId="15">
      <pivotArea outline="0" collapsedLevelsAreSubtotals="1" fieldPosition="0">
        <references count="1">
          <reference field="4294967294" count="1" selected="0">
            <x v="2"/>
          </reference>
        </references>
      </pivotArea>
    </format>
    <format dxfId="14">
      <pivotArea outline="0" collapsedLevelsAreSubtotals="1" fieldPosition="0"/>
    </format>
  </formats>
  <pivotTableStyleInfo name="PivotStyleLight16" showRowHeaders="1" showColHeaders="1" showRowStripes="0" showColStripes="0" showLastColumn="1"/>
</pivotTableDefinition>
</file>

<file path=xl/pivotTables/pivotTable5.xml><?xml version="1.0" encoding="utf-8"?>
<pivotTableDefinition xmlns="http://schemas.openxmlformats.org/spreadsheetml/2006/main" name="PivotTable1" cacheId="4"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B6:F10" firstHeaderRow="1" firstDataRow="2" firstDataCol="1" rowPageCount="1" colPageCount="1"/>
  <pivotFields count="14">
    <pivotField axis="axisPage" multipleItemSelectionAllowed="1" showAll="0">
      <items count="23">
        <item m="1" x="10"/>
        <item m="1" x="8"/>
        <item m="1" x="6"/>
        <item m="1" x="4"/>
        <item m="1" x="2"/>
        <item m="1" x="20"/>
        <item m="1" x="19"/>
        <item m="1" x="16"/>
        <item m="1" x="14"/>
        <item m="1" x="17"/>
        <item m="1" x="15"/>
        <item m="1" x="12"/>
        <item m="1" x="11"/>
        <item m="1" x="9"/>
        <item m="1" x="7"/>
        <item m="1" x="5"/>
        <item m="1" x="3"/>
        <item m="1" x="21"/>
        <item x="1"/>
        <item x="0"/>
        <item m="1" x="18"/>
        <item m="1" x="13"/>
        <item t="default"/>
      </items>
    </pivotField>
    <pivotField showAll="0"/>
    <pivotField showAll="0"/>
    <pivotField showAll="0"/>
    <pivotField showAll="0"/>
    <pivotField showAll="0"/>
    <pivotField showAll="0"/>
    <pivotField axis="axisRow" showAll="0" sortType="ascending">
      <items count="3">
        <item x="0"/>
        <item x="1"/>
        <item t="default"/>
      </items>
    </pivotField>
    <pivotField dataField="1" showAll="0"/>
    <pivotField dataField="1" showAll="0"/>
    <pivotField dataField="1" showAll="0"/>
    <pivotField dataField="1" showAll="0"/>
    <pivotField showAll="0"/>
    <pivotField showAll="0"/>
  </pivotFields>
  <rowFields count="1">
    <field x="7"/>
  </rowFields>
  <rowItems count="3">
    <i>
      <x/>
    </i>
    <i>
      <x v="1"/>
    </i>
    <i t="grand">
      <x/>
    </i>
  </rowItems>
  <colFields count="1">
    <field x="-2"/>
  </colFields>
  <colItems count="4">
    <i>
      <x/>
    </i>
    <i i="1">
      <x v="1"/>
    </i>
    <i i="2">
      <x v="2"/>
    </i>
    <i i="3">
      <x v="3"/>
    </i>
  </colItems>
  <pageFields count="1">
    <pageField fld="0" hier="-1"/>
  </pageFields>
  <dataFields count="4">
    <dataField name="Sum of Taxable Value" fld="8" baseField="0" baseItem="0"/>
    <dataField name="Sum of IGST" fld="9" baseField="0" baseItem="0"/>
    <dataField name="Sum of CGST " fld="10" baseField="0" baseItem="0"/>
    <dataField name="Sum of SGST" fld="11" baseField="0" baseItem="0"/>
  </dataFields>
  <formats count="3">
    <format dxfId="24">
      <pivotArea dataOnly="0" labelOnly="1" outline="0" fieldPosition="0">
        <references count="1">
          <reference field="0" count="0"/>
        </references>
      </pivotArea>
    </format>
    <format dxfId="23">
      <pivotArea collapsedLevelsAreSubtotals="1" fieldPosition="0">
        <references count="1">
          <reference field="7" count="0"/>
        </references>
      </pivotArea>
    </format>
    <format dxfId="22">
      <pivotArea grandRow="1" outline="0" collapsedLevelsAreSubtotals="1"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9.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sheetPr codeName="Sheet2"/>
  <dimension ref="B2:J25"/>
  <sheetViews>
    <sheetView tabSelected="1" zoomScale="75" zoomScaleNormal="75" workbookViewId="0">
      <selection activeCell="C6" sqref="C6"/>
    </sheetView>
  </sheetViews>
  <sheetFormatPr defaultRowHeight="15"/>
  <cols>
    <col min="1" max="1" width="2.7109375" customWidth="1"/>
    <col min="2" max="2" width="13.85546875" bestFit="1" customWidth="1"/>
    <col min="3" max="3" width="35.7109375" customWidth="1"/>
    <col min="4" max="4" width="2.7109375" customWidth="1"/>
    <col min="5" max="5" width="38.85546875" bestFit="1" customWidth="1"/>
    <col min="6" max="6" width="13.5703125" bestFit="1" customWidth="1"/>
    <col min="7" max="7" width="18.28515625" bestFit="1" customWidth="1"/>
    <col min="8" max="8" width="15.42578125" bestFit="1" customWidth="1"/>
    <col min="9" max="9" width="13.28515625" bestFit="1" customWidth="1"/>
    <col min="10" max="10" width="13.140625" bestFit="1" customWidth="1"/>
  </cols>
  <sheetData>
    <row r="2" spans="2:10">
      <c r="B2" s="86"/>
      <c r="C2" s="87" t="s">
        <v>241</v>
      </c>
    </row>
    <row r="3" spans="2:10">
      <c r="B3" s="90"/>
      <c r="C3" s="87" t="s">
        <v>240</v>
      </c>
    </row>
    <row r="4" spans="2:10">
      <c r="B4" s="91"/>
      <c r="C4" s="87" t="s">
        <v>242</v>
      </c>
    </row>
    <row r="5" spans="2:10" ht="15.75" thickBot="1"/>
    <row r="6" spans="2:10">
      <c r="B6" t="s">
        <v>244</v>
      </c>
      <c r="C6" s="138" t="s">
        <v>410</v>
      </c>
      <c r="E6" s="139" t="s">
        <v>412</v>
      </c>
      <c r="F6" s="150" t="s">
        <v>282</v>
      </c>
      <c r="G6" s="150" t="s">
        <v>413</v>
      </c>
      <c r="H6" s="150" t="s">
        <v>414</v>
      </c>
      <c r="I6" s="150" t="s">
        <v>415</v>
      </c>
      <c r="J6" s="145" t="s">
        <v>416</v>
      </c>
    </row>
    <row r="7" spans="2:10">
      <c r="B7" t="s">
        <v>245</v>
      </c>
      <c r="C7" s="138" t="s">
        <v>411</v>
      </c>
      <c r="E7" s="140" t="s">
        <v>421</v>
      </c>
      <c r="F7" s="151">
        <f>IF($C$12="Annual",SUM(Sales!J22:J45),SUMIF(Sales!$B$22:B$2500,Summary!$C$12,Sales!J$22:J$2500))</f>
        <v>0</v>
      </c>
      <c r="G7" s="151">
        <f>IF($C$12="Annual",SUM(Sales!K22:K45),SUMIF(Sales!$B$22:C$2500,Summary!$C$12,Sales!K$22:K$2500))</f>
        <v>0</v>
      </c>
      <c r="H7" s="151">
        <f>IF($C$12="Annual",SUM(Sales!L22:L45),SUMIF(Sales!$B$22:D$2500,Summary!$C$12,Sales!L$22:L$2500))</f>
        <v>0</v>
      </c>
      <c r="I7" s="151">
        <f>IF($C$12="Annual",SUM(Sales!M22:M45),SUMIF(Sales!$B$22:E$2500,Summary!$C$12,Sales!M$22:M$2500))</f>
        <v>0</v>
      </c>
      <c r="J7" s="146">
        <f t="shared" ref="J7:J12" si="0">SUM(G7:I7)</f>
        <v>0</v>
      </c>
    </row>
    <row r="8" spans="2:10">
      <c r="B8" t="s">
        <v>53</v>
      </c>
      <c r="C8" s="138" t="s">
        <v>273</v>
      </c>
      <c r="E8" s="140" t="s">
        <v>422</v>
      </c>
      <c r="F8" s="151">
        <f>IF($C$12="Annual",SUM(ITC!J21:J39),SUMIF(ITC!$B$21:$B$1020,Summary!$C$12,ITC!J21:J1020))</f>
        <v>0</v>
      </c>
      <c r="G8" s="151">
        <f>IF($C$12="Annual",SUM(ITC!K21:K39),SUMIF(ITC!$B$21:$B$1020,Summary!$C$12,ITC!K21:K1020))</f>
        <v>0</v>
      </c>
      <c r="H8" s="151">
        <f>IF($C$12="Annual",SUM(ITC!L21:L39),SUMIF(ITC!$B$21:$B$1020,Summary!$C$12,ITC!L21:L1020))</f>
        <v>0</v>
      </c>
      <c r="I8" s="151">
        <f>IF($C$12="Annual",SUM(ITC!M21:M39),SUMIF(ITC!$B$21:$B$1020,Summary!$C$12,ITC!M21:M1020))</f>
        <v>0</v>
      </c>
      <c r="J8" s="146">
        <f t="shared" si="0"/>
        <v>0</v>
      </c>
    </row>
    <row r="9" spans="2:10">
      <c r="B9" t="s">
        <v>407</v>
      </c>
      <c r="C9" s="138"/>
      <c r="E9" s="141" t="s">
        <v>427</v>
      </c>
      <c r="F9" s="152">
        <v>0</v>
      </c>
      <c r="G9" s="152">
        <v>0</v>
      </c>
      <c r="H9" s="152">
        <v>0</v>
      </c>
      <c r="I9" s="152">
        <v>0</v>
      </c>
      <c r="J9" s="147">
        <f>SUM(G9:I9)</f>
        <v>0</v>
      </c>
    </row>
    <row r="10" spans="2:10">
      <c r="B10" t="s">
        <v>408</v>
      </c>
      <c r="C10" s="138"/>
      <c r="E10" s="142" t="s">
        <v>431</v>
      </c>
      <c r="F10" s="153"/>
      <c r="G10" s="153">
        <f>G7-G8+G9</f>
        <v>0</v>
      </c>
      <c r="H10" s="153">
        <f t="shared" ref="H10:I10" si="1">H7-H8+H9</f>
        <v>0</v>
      </c>
      <c r="I10" s="153">
        <f t="shared" si="1"/>
        <v>0</v>
      </c>
      <c r="J10" s="148">
        <f t="shared" si="0"/>
        <v>0</v>
      </c>
    </row>
    <row r="11" spans="2:10">
      <c r="B11" t="s">
        <v>426</v>
      </c>
      <c r="C11" s="69" t="s">
        <v>227</v>
      </c>
      <c r="E11" s="143"/>
      <c r="F11" s="151"/>
      <c r="G11" s="151"/>
      <c r="H11" s="151"/>
      <c r="I11" s="151"/>
      <c r="J11" s="148">
        <f t="shared" si="0"/>
        <v>0</v>
      </c>
    </row>
    <row r="12" spans="2:10">
      <c r="B12" t="s">
        <v>420</v>
      </c>
      <c r="C12" s="69" t="s">
        <v>195</v>
      </c>
      <c r="E12" s="142" t="s">
        <v>417</v>
      </c>
      <c r="F12" s="153">
        <f>RCM!J16</f>
        <v>0</v>
      </c>
      <c r="G12" s="153">
        <f>RCM!K16</f>
        <v>0</v>
      </c>
      <c r="H12" s="153">
        <f>RCM!L16</f>
        <v>0</v>
      </c>
      <c r="I12" s="153">
        <f>RCM!M16</f>
        <v>0</v>
      </c>
      <c r="J12" s="148">
        <f t="shared" si="0"/>
        <v>0</v>
      </c>
    </row>
    <row r="13" spans="2:10" ht="15.75" thickBot="1">
      <c r="E13" s="144"/>
      <c r="F13" s="154"/>
      <c r="G13" s="155"/>
      <c r="H13" s="155"/>
      <c r="I13" s="155"/>
      <c r="J13" s="149"/>
    </row>
    <row r="14" spans="2:10" ht="15.75" thickBot="1">
      <c r="E14" s="129"/>
      <c r="F14" s="129"/>
      <c r="G14" s="130"/>
      <c r="H14" s="130"/>
      <c r="I14" s="130"/>
      <c r="J14" s="131"/>
    </row>
    <row r="15" spans="2:10">
      <c r="E15" s="156" t="s">
        <v>418</v>
      </c>
      <c r="F15" s="156"/>
      <c r="G15" s="157">
        <v>0</v>
      </c>
      <c r="H15" s="157">
        <v>0</v>
      </c>
      <c r="I15" s="157">
        <v>0</v>
      </c>
      <c r="J15" s="158">
        <f>SUM(G15:I15)</f>
        <v>0</v>
      </c>
    </row>
    <row r="16" spans="2:10">
      <c r="E16" s="163" t="s">
        <v>419</v>
      </c>
      <c r="F16" s="163"/>
      <c r="G16" s="164">
        <v>0</v>
      </c>
      <c r="H16" s="164">
        <v>0</v>
      </c>
      <c r="I16" s="164">
        <v>0</v>
      </c>
      <c r="J16" s="165">
        <v>0</v>
      </c>
    </row>
    <row r="17" spans="5:10" ht="15.75" thickBot="1">
      <c r="E17" s="159" t="s">
        <v>430</v>
      </c>
      <c r="F17" s="159"/>
      <c r="G17" s="160">
        <v>0</v>
      </c>
      <c r="H17" s="160">
        <v>0</v>
      </c>
      <c r="I17" s="160">
        <v>0</v>
      </c>
      <c r="J17" s="161">
        <f>SUM(G17:I17)</f>
        <v>0</v>
      </c>
    </row>
    <row r="18" spans="5:10">
      <c r="E18" s="129"/>
      <c r="F18" s="129"/>
      <c r="G18" s="130"/>
      <c r="H18" s="130"/>
      <c r="I18" s="130"/>
      <c r="J18" s="131"/>
    </row>
    <row r="19" spans="5:10">
      <c r="E19" s="128" t="s">
        <v>424</v>
      </c>
      <c r="F19" s="128"/>
      <c r="G19" s="162">
        <f>IF((G10-G15-G16-G17)&gt;0,(G10-G15-G16-G17),0)</f>
        <v>0</v>
      </c>
      <c r="H19" s="162">
        <f t="shared" ref="H19:I19" si="2">IF((H10-H15-H16-H17)&gt;0,(H10-H15-H16-H17),0)</f>
        <v>0</v>
      </c>
      <c r="I19" s="162">
        <f t="shared" si="2"/>
        <v>0</v>
      </c>
      <c r="J19" s="162">
        <f>SUM(G19:I19)</f>
        <v>0</v>
      </c>
    </row>
    <row r="20" spans="5:10">
      <c r="E20" s="129"/>
      <c r="F20" s="129"/>
      <c r="G20" s="130"/>
      <c r="H20" s="130"/>
      <c r="I20" s="130"/>
      <c r="J20" s="131"/>
    </row>
    <row r="21" spans="5:10">
      <c r="E21" s="135" t="s">
        <v>423</v>
      </c>
      <c r="F21" s="132"/>
      <c r="G21" s="132"/>
      <c r="H21" s="132"/>
      <c r="I21" s="132"/>
      <c r="J21" s="132"/>
    </row>
    <row r="22" spans="5:10">
      <c r="E22" s="127" t="s">
        <v>3</v>
      </c>
      <c r="F22" s="133">
        <f>G19+G12</f>
        <v>0</v>
      </c>
      <c r="G22" s="132"/>
      <c r="H22" s="132"/>
      <c r="I22" s="132"/>
      <c r="J22" s="132"/>
    </row>
    <row r="23" spans="5:10">
      <c r="E23" s="127" t="s">
        <v>19</v>
      </c>
      <c r="F23" s="133">
        <f>H19+H12</f>
        <v>0</v>
      </c>
      <c r="G23" s="132"/>
      <c r="H23" s="132"/>
      <c r="I23" s="132"/>
      <c r="J23" s="132"/>
    </row>
    <row r="24" spans="5:10">
      <c r="E24" s="127" t="s">
        <v>2</v>
      </c>
      <c r="F24" s="133">
        <f>I19+I12</f>
        <v>0</v>
      </c>
      <c r="G24" s="132"/>
      <c r="H24" s="132"/>
      <c r="I24" s="132"/>
      <c r="J24" s="132"/>
    </row>
    <row r="25" spans="5:10">
      <c r="E25" s="127"/>
      <c r="F25" s="134">
        <f>SUM(F22:F24)</f>
        <v>0</v>
      </c>
      <c r="G25" s="132"/>
      <c r="H25" s="132"/>
      <c r="I25" s="132"/>
      <c r="J25" s="132"/>
    </row>
  </sheetData>
  <protectedRanges>
    <protectedRange sqref="C11" name="Range1"/>
    <protectedRange sqref="C12" name="Range2"/>
  </protectedRanges>
  <dataValidations count="2">
    <dataValidation type="list" allowBlank="1" showInputMessage="1" showErrorMessage="1" sqref="C11">
      <formula1>Place</formula1>
    </dataValidation>
    <dataValidation type="list" allowBlank="1" showInputMessage="1" showErrorMessage="1" sqref="C12">
      <formula1>Months_3B</formula1>
    </dataValidation>
  </dataValidations>
  <pageMargins left="0.7" right="0.7" top="0.75" bottom="0.75" header="0.3" footer="0.3"/>
  <pageSetup paperSize="9" orientation="portrait" r:id="rId1"/>
  <ignoredErrors>
    <ignoredError sqref="J9" formulaRange="1"/>
  </ignoredErrors>
</worksheet>
</file>

<file path=xl/worksheets/sheet10.xml><?xml version="1.0" encoding="utf-8"?>
<worksheet xmlns="http://schemas.openxmlformats.org/spreadsheetml/2006/main" xmlns:r="http://schemas.openxmlformats.org/officeDocument/2006/relationships">
  <sheetPr codeName="Sheet8"/>
  <dimension ref="B2:N161"/>
  <sheetViews>
    <sheetView view="pageBreakPreview" zoomScaleSheetLayoutView="100" workbookViewId="0">
      <selection activeCell="B2" sqref="A1:XFD1048576"/>
    </sheetView>
  </sheetViews>
  <sheetFormatPr defaultRowHeight="15"/>
  <cols>
    <col min="1" max="1" width="1.7109375" style="14" customWidth="1"/>
    <col min="2" max="2" width="5.140625" style="14" bestFit="1" customWidth="1"/>
    <col min="3" max="3" width="18.7109375" style="14" bestFit="1" customWidth="1"/>
    <col min="4" max="6" width="20.7109375" style="14" customWidth="1"/>
    <col min="7" max="7" width="17.7109375" style="13" customWidth="1"/>
    <col min="8" max="9" width="16.7109375" style="13" customWidth="1"/>
    <col min="10" max="10" width="17.140625" style="13" customWidth="1"/>
    <col min="11" max="11" width="1.7109375" style="14" customWidth="1"/>
    <col min="12" max="12" width="9.140625" style="14"/>
    <col min="13" max="13" width="2.7109375" style="14" customWidth="1"/>
    <col min="14" max="14" width="12.7109375" style="17" bestFit="1" customWidth="1"/>
    <col min="15" max="16384" width="9.140625" style="14"/>
  </cols>
  <sheetData>
    <row r="2" spans="2:10">
      <c r="B2" s="182" t="s">
        <v>172</v>
      </c>
      <c r="C2" s="183"/>
      <c r="D2" s="183"/>
      <c r="E2" s="183"/>
      <c r="F2" s="183"/>
      <c r="G2" s="183"/>
      <c r="H2" s="183"/>
      <c r="I2" s="183"/>
      <c r="J2" s="184"/>
    </row>
    <row r="3" spans="2:10" ht="17.25">
      <c r="B3" s="27" t="s">
        <v>51</v>
      </c>
      <c r="C3" s="225" t="s">
        <v>52</v>
      </c>
      <c r="D3" s="225"/>
      <c r="E3" s="225"/>
      <c r="F3" s="225"/>
      <c r="G3" s="225"/>
      <c r="H3" s="225"/>
      <c r="I3" s="225"/>
      <c r="J3" s="225"/>
    </row>
    <row r="4" spans="2:10">
      <c r="B4" s="28">
        <v>1</v>
      </c>
      <c r="C4" s="30" t="s">
        <v>53</v>
      </c>
      <c r="D4" s="226" t="str">
        <f>Summary!C8</f>
        <v>2019-2020</v>
      </c>
      <c r="E4" s="227"/>
      <c r="F4" s="227"/>
      <c r="G4" s="227"/>
      <c r="H4" s="227"/>
      <c r="I4" s="227"/>
      <c r="J4" s="227"/>
    </row>
    <row r="5" spans="2:10">
      <c r="B5" s="28">
        <v>2</v>
      </c>
      <c r="C5" s="30" t="s">
        <v>54</v>
      </c>
      <c r="D5" s="213" t="str">
        <f>Summary!C7</f>
        <v>27AAAAA5987A1Z1</v>
      </c>
      <c r="E5" s="227"/>
      <c r="F5" s="227"/>
      <c r="G5" s="227"/>
      <c r="H5" s="227"/>
      <c r="I5" s="227"/>
      <c r="J5" s="227"/>
    </row>
    <row r="6" spans="2:10">
      <c r="B6" s="28" t="s">
        <v>55</v>
      </c>
      <c r="C6" s="30" t="s">
        <v>56</v>
      </c>
      <c r="D6" s="213" t="str">
        <f>Summary!C6</f>
        <v>XYZ Pvt. Ltd.</v>
      </c>
      <c r="E6" s="227"/>
      <c r="F6" s="227"/>
      <c r="G6" s="227"/>
      <c r="H6" s="227"/>
      <c r="I6" s="227"/>
      <c r="J6" s="227"/>
    </row>
    <row r="7" spans="2:10">
      <c r="B7" s="28" t="s">
        <v>57</v>
      </c>
      <c r="C7" s="30" t="s">
        <v>58</v>
      </c>
      <c r="D7" s="213" t="str">
        <f>D6</f>
        <v>XYZ Pvt. Ltd.</v>
      </c>
      <c r="E7" s="227"/>
      <c r="F7" s="227"/>
      <c r="G7" s="227"/>
      <c r="H7" s="227"/>
      <c r="I7" s="227"/>
      <c r="J7" s="227"/>
    </row>
    <row r="8" spans="2:10" ht="17.25">
      <c r="B8" s="205" t="s">
        <v>59</v>
      </c>
      <c r="C8" s="205"/>
      <c r="D8" s="205"/>
      <c r="E8" s="205"/>
      <c r="F8" s="205"/>
      <c r="G8" s="205"/>
      <c r="H8" s="205"/>
      <c r="I8" s="205"/>
      <c r="J8" s="205"/>
    </row>
    <row r="9" spans="2:10">
      <c r="B9" s="228" t="s">
        <v>60</v>
      </c>
      <c r="C9" s="228"/>
      <c r="D9" s="228"/>
      <c r="E9" s="228"/>
      <c r="F9" s="228"/>
      <c r="G9" s="31" t="s">
        <v>9</v>
      </c>
      <c r="H9" s="31" t="s">
        <v>63</v>
      </c>
      <c r="I9" s="31" t="s">
        <v>61</v>
      </c>
      <c r="J9" s="32" t="s">
        <v>62</v>
      </c>
    </row>
    <row r="10" spans="2:10">
      <c r="B10" s="185" t="s">
        <v>65</v>
      </c>
      <c r="C10" s="185"/>
      <c r="D10" s="185"/>
      <c r="E10" s="185"/>
      <c r="F10" s="185"/>
      <c r="G10" s="185"/>
      <c r="H10" s="185"/>
      <c r="I10" s="185"/>
      <c r="J10" s="185"/>
    </row>
    <row r="11" spans="2:10">
      <c r="B11" s="213" t="s">
        <v>66</v>
      </c>
      <c r="C11" s="213"/>
      <c r="D11" s="213"/>
      <c r="E11" s="213"/>
      <c r="F11" s="213"/>
      <c r="G11" s="45">
        <f>Sales!J7+Amedment!J7</f>
        <v>0</v>
      </c>
      <c r="H11" s="45">
        <f>Sales!K7+Amedment!K7</f>
        <v>0</v>
      </c>
      <c r="I11" s="45">
        <f>Sales!L7+Amedment!L7</f>
        <v>0</v>
      </c>
      <c r="J11" s="45">
        <f>Sales!M7+Amedment!M7</f>
        <v>0</v>
      </c>
    </row>
    <row r="12" spans="2:10">
      <c r="B12" s="213" t="s">
        <v>67</v>
      </c>
      <c r="C12" s="213"/>
      <c r="D12" s="213"/>
      <c r="E12" s="213"/>
      <c r="F12" s="213"/>
      <c r="G12" s="45">
        <f>Sales!J6+Amedment!J6</f>
        <v>0</v>
      </c>
      <c r="H12" s="45">
        <f>Sales!K6+Amedment!K6</f>
        <v>0</v>
      </c>
      <c r="I12" s="45">
        <f>Sales!L6+Amedment!L6</f>
        <v>0</v>
      </c>
      <c r="J12" s="45">
        <f>Sales!M6+Amedment!M6</f>
        <v>0</v>
      </c>
    </row>
    <row r="13" spans="2:10">
      <c r="B13" s="213" t="s">
        <v>68</v>
      </c>
      <c r="C13" s="213"/>
      <c r="D13" s="213"/>
      <c r="E13" s="213"/>
      <c r="F13" s="213"/>
      <c r="G13" s="45">
        <f>Sales!J8+Amedment!J8</f>
        <v>0</v>
      </c>
      <c r="H13" s="45">
        <f>Sales!K8+Amedment!K8</f>
        <v>0</v>
      </c>
      <c r="I13" s="34"/>
      <c r="J13" s="34"/>
    </row>
    <row r="14" spans="2:10">
      <c r="B14" s="213" t="s">
        <v>69</v>
      </c>
      <c r="C14" s="213"/>
      <c r="D14" s="213"/>
      <c r="E14" s="213"/>
      <c r="F14" s="213"/>
      <c r="G14" s="45">
        <f>Sales!J9+Amedment!J9</f>
        <v>0</v>
      </c>
      <c r="H14" s="45">
        <f>Sales!K9+Amedment!K9</f>
        <v>0</v>
      </c>
      <c r="I14" s="34"/>
      <c r="J14" s="34"/>
    </row>
    <row r="15" spans="2:10">
      <c r="B15" s="213" t="s">
        <v>70</v>
      </c>
      <c r="C15" s="213"/>
      <c r="D15" s="213"/>
      <c r="E15" s="213"/>
      <c r="F15" s="213"/>
      <c r="G15" s="33">
        <v>0</v>
      </c>
      <c r="H15" s="33">
        <v>0</v>
      </c>
      <c r="I15" s="33">
        <v>0</v>
      </c>
      <c r="J15" s="33">
        <v>0</v>
      </c>
    </row>
    <row r="16" spans="2:10">
      <c r="B16" s="222" t="s">
        <v>178</v>
      </c>
      <c r="C16" s="223"/>
      <c r="D16" s="223"/>
      <c r="E16" s="223"/>
      <c r="F16" s="224"/>
      <c r="G16" s="33">
        <v>0</v>
      </c>
      <c r="H16" s="33">
        <v>0</v>
      </c>
      <c r="I16" s="33">
        <v>0</v>
      </c>
      <c r="J16" s="33">
        <v>0</v>
      </c>
    </row>
    <row r="17" spans="2:10">
      <c r="B17" s="213" t="s">
        <v>71</v>
      </c>
      <c r="C17" s="213"/>
      <c r="D17" s="213"/>
      <c r="E17" s="213"/>
      <c r="F17" s="213"/>
      <c r="G17" s="45">
        <f>RCM!J16</f>
        <v>0</v>
      </c>
      <c r="H17" s="45">
        <f>RCM!K16</f>
        <v>0</v>
      </c>
      <c r="I17" s="45">
        <f>RCM!L16</f>
        <v>0</v>
      </c>
      <c r="J17" s="45">
        <f>RCM!M16</f>
        <v>0</v>
      </c>
    </row>
    <row r="18" spans="2:10">
      <c r="B18" s="213" t="s">
        <v>72</v>
      </c>
      <c r="C18" s="213"/>
      <c r="D18" s="213"/>
      <c r="E18" s="213"/>
      <c r="F18" s="213"/>
      <c r="G18" s="42">
        <f>SUM(G11:G17)</f>
        <v>0</v>
      </c>
      <c r="H18" s="42">
        <f t="shared" ref="H18:J18" si="0">SUM(H11:H17)</f>
        <v>0</v>
      </c>
      <c r="I18" s="42">
        <f t="shared" si="0"/>
        <v>0</v>
      </c>
      <c r="J18" s="42">
        <f t="shared" si="0"/>
        <v>0</v>
      </c>
    </row>
    <row r="19" spans="2:10">
      <c r="B19" s="220" t="s">
        <v>73</v>
      </c>
      <c r="C19" s="220"/>
      <c r="D19" s="220"/>
      <c r="E19" s="220"/>
      <c r="F19" s="220"/>
      <c r="G19" s="45">
        <f>Sales!J11+Amedment!J11</f>
        <v>0</v>
      </c>
      <c r="H19" s="45">
        <f>Sales!K11+Amedment!K11</f>
        <v>0</v>
      </c>
      <c r="I19" s="45">
        <f>Sales!L11+Amedment!L11</f>
        <v>0</v>
      </c>
      <c r="J19" s="45">
        <f>Sales!M11+Amedment!M11</f>
        <v>0</v>
      </c>
    </row>
    <row r="20" spans="2:10">
      <c r="B20" s="213" t="s">
        <v>74</v>
      </c>
      <c r="C20" s="213"/>
      <c r="D20" s="213"/>
      <c r="E20" s="213"/>
      <c r="F20" s="213"/>
      <c r="G20" s="45">
        <f>Sales!J10+Amedment!J10</f>
        <v>0</v>
      </c>
      <c r="H20" s="45">
        <f>Sales!K10+Amedment!K10</f>
        <v>0</v>
      </c>
      <c r="I20" s="45">
        <f>Sales!L10+Amedment!L10</f>
        <v>0</v>
      </c>
      <c r="J20" s="45">
        <f>Sales!M10+Amedment!M10</f>
        <v>0</v>
      </c>
    </row>
    <row r="21" spans="2:10">
      <c r="B21" s="213" t="s">
        <v>75</v>
      </c>
      <c r="C21" s="213"/>
      <c r="D21" s="213"/>
      <c r="E21" s="213"/>
      <c r="F21" s="213"/>
      <c r="G21" s="33">
        <v>0</v>
      </c>
      <c r="H21" s="33">
        <v>0</v>
      </c>
      <c r="I21" s="33">
        <v>0</v>
      </c>
      <c r="J21" s="33">
        <v>0</v>
      </c>
    </row>
    <row r="22" spans="2:10">
      <c r="B22" s="213" t="s">
        <v>76</v>
      </c>
      <c r="C22" s="213"/>
      <c r="D22" s="213"/>
      <c r="E22" s="213"/>
      <c r="F22" s="213"/>
      <c r="G22" s="33">
        <v>0</v>
      </c>
      <c r="H22" s="33">
        <v>0</v>
      </c>
      <c r="I22" s="33">
        <v>0</v>
      </c>
      <c r="J22" s="33">
        <v>0</v>
      </c>
    </row>
    <row r="23" spans="2:10">
      <c r="B23" s="213" t="s">
        <v>77</v>
      </c>
      <c r="C23" s="213"/>
      <c r="D23" s="213"/>
      <c r="E23" s="213"/>
      <c r="F23" s="213"/>
      <c r="G23" s="42">
        <f>SUM(G19:G22)</f>
        <v>0</v>
      </c>
      <c r="H23" s="42">
        <f t="shared" ref="H23:J23" si="1">SUM(H19:H22)</f>
        <v>0</v>
      </c>
      <c r="I23" s="42">
        <f t="shared" si="1"/>
        <v>0</v>
      </c>
      <c r="J23" s="42">
        <f t="shared" si="1"/>
        <v>0</v>
      </c>
    </row>
    <row r="24" spans="2:10">
      <c r="B24" s="213" t="s">
        <v>78</v>
      </c>
      <c r="C24" s="213"/>
      <c r="D24" s="213"/>
      <c r="E24" s="213"/>
      <c r="F24" s="213"/>
      <c r="G24" s="42">
        <f>G18+G23</f>
        <v>0</v>
      </c>
      <c r="H24" s="42">
        <f t="shared" ref="H24:J24" si="2">H18+H23</f>
        <v>0</v>
      </c>
      <c r="I24" s="42">
        <f t="shared" si="2"/>
        <v>0</v>
      </c>
      <c r="J24" s="42">
        <f t="shared" si="2"/>
        <v>0</v>
      </c>
    </row>
    <row r="25" spans="2:10">
      <c r="B25" s="221" t="s">
        <v>79</v>
      </c>
      <c r="C25" s="221"/>
      <c r="D25" s="221"/>
      <c r="E25" s="221"/>
      <c r="F25" s="221"/>
      <c r="G25" s="221"/>
      <c r="H25" s="221"/>
      <c r="I25" s="221"/>
      <c r="J25" s="221"/>
    </row>
    <row r="26" spans="2:10">
      <c r="B26" s="220" t="s">
        <v>80</v>
      </c>
      <c r="C26" s="213"/>
      <c r="D26" s="213"/>
      <c r="E26" s="213"/>
      <c r="F26" s="213"/>
      <c r="G26" s="45">
        <f>Sales!J13+Amedment!J13</f>
        <v>0</v>
      </c>
      <c r="H26" s="34"/>
      <c r="I26" s="34"/>
      <c r="J26" s="34"/>
    </row>
    <row r="27" spans="2:10">
      <c r="B27" s="213" t="s">
        <v>81</v>
      </c>
      <c r="C27" s="213"/>
      <c r="D27" s="213"/>
      <c r="E27" s="213"/>
      <c r="F27" s="213"/>
      <c r="G27" s="45">
        <f>Sales!J14+Amedment!J14</f>
        <v>0</v>
      </c>
      <c r="H27" s="34"/>
      <c r="I27" s="34"/>
      <c r="J27" s="34"/>
    </row>
    <row r="28" spans="2:10">
      <c r="B28" s="213" t="s">
        <v>82</v>
      </c>
      <c r="C28" s="213"/>
      <c r="D28" s="213"/>
      <c r="E28" s="213"/>
      <c r="F28" s="213"/>
      <c r="G28" s="33">
        <v>0</v>
      </c>
      <c r="H28" s="34"/>
      <c r="I28" s="34"/>
      <c r="J28" s="34"/>
    </row>
    <row r="29" spans="2:10">
      <c r="B29" s="213" t="s">
        <v>83</v>
      </c>
      <c r="C29" s="213"/>
      <c r="D29" s="213"/>
      <c r="E29" s="213"/>
      <c r="F29" s="213"/>
      <c r="G29" s="45">
        <f>Sales!J15+Amedment!J15</f>
        <v>0</v>
      </c>
      <c r="H29" s="34"/>
      <c r="I29" s="34"/>
      <c r="J29" s="34"/>
    </row>
    <row r="30" spans="2:10">
      <c r="B30" s="213" t="s">
        <v>84</v>
      </c>
      <c r="C30" s="213"/>
      <c r="D30" s="213"/>
      <c r="E30" s="213"/>
      <c r="F30" s="213"/>
      <c r="G30" s="45">
        <f>Sales!J16+Amedment!J16</f>
        <v>0</v>
      </c>
      <c r="H30" s="34"/>
      <c r="I30" s="34"/>
      <c r="J30" s="34"/>
    </row>
    <row r="31" spans="2:10">
      <c r="B31" s="220" t="s">
        <v>85</v>
      </c>
      <c r="C31" s="220"/>
      <c r="D31" s="220"/>
      <c r="E31" s="220"/>
      <c r="F31" s="220"/>
      <c r="G31" s="33">
        <v>0</v>
      </c>
      <c r="H31" s="34"/>
      <c r="I31" s="34"/>
      <c r="J31" s="34"/>
    </row>
    <row r="32" spans="2:10">
      <c r="B32" s="213" t="s">
        <v>86</v>
      </c>
      <c r="C32" s="213"/>
      <c r="D32" s="213"/>
      <c r="E32" s="213"/>
      <c r="F32" s="213"/>
      <c r="G32" s="42">
        <f>SUM(G26:G31)</f>
        <v>0</v>
      </c>
      <c r="H32" s="34"/>
      <c r="I32" s="34"/>
      <c r="J32" s="34"/>
    </row>
    <row r="33" spans="2:10">
      <c r="B33" s="213" t="s">
        <v>87</v>
      </c>
      <c r="C33" s="213"/>
      <c r="D33" s="213"/>
      <c r="E33" s="213"/>
      <c r="F33" s="213"/>
      <c r="G33" s="33">
        <f>Sales!J12+Amedment!J12</f>
        <v>0</v>
      </c>
      <c r="H33" s="34"/>
      <c r="I33" s="34"/>
      <c r="J33" s="34"/>
    </row>
    <row r="34" spans="2:10">
      <c r="B34" s="220" t="s">
        <v>88</v>
      </c>
      <c r="C34" s="220"/>
      <c r="D34" s="220"/>
      <c r="E34" s="220"/>
      <c r="F34" s="220"/>
      <c r="G34" s="33">
        <v>0</v>
      </c>
      <c r="H34" s="34"/>
      <c r="I34" s="34"/>
      <c r="J34" s="34"/>
    </row>
    <row r="35" spans="2:10">
      <c r="B35" s="213" t="s">
        <v>89</v>
      </c>
      <c r="C35" s="213"/>
      <c r="D35" s="213"/>
      <c r="E35" s="213"/>
      <c r="F35" s="213"/>
      <c r="G35" s="33">
        <v>0</v>
      </c>
      <c r="H35" s="34"/>
      <c r="I35" s="34"/>
      <c r="J35" s="34"/>
    </row>
    <row r="36" spans="2:10">
      <c r="B36" s="213" t="s">
        <v>90</v>
      </c>
      <c r="C36" s="213"/>
      <c r="D36" s="213"/>
      <c r="E36" s="213"/>
      <c r="F36" s="213"/>
      <c r="G36" s="33">
        <v>0</v>
      </c>
      <c r="H36" s="34"/>
      <c r="I36" s="34"/>
      <c r="J36" s="34"/>
    </row>
    <row r="37" spans="2:10">
      <c r="B37" s="213" t="s">
        <v>91</v>
      </c>
      <c r="C37" s="213"/>
      <c r="D37" s="213"/>
      <c r="E37" s="213"/>
      <c r="F37" s="213"/>
      <c r="G37" s="42">
        <f>SUM(G33:G36)</f>
        <v>0</v>
      </c>
      <c r="H37" s="34"/>
      <c r="I37" s="34"/>
      <c r="J37" s="34"/>
    </row>
    <row r="38" spans="2:10">
      <c r="B38" s="213" t="s">
        <v>92</v>
      </c>
      <c r="C38" s="213"/>
      <c r="D38" s="213"/>
      <c r="E38" s="213"/>
      <c r="F38" s="213"/>
      <c r="G38" s="42">
        <f>G32+G37</f>
        <v>0</v>
      </c>
      <c r="H38" s="34"/>
      <c r="I38" s="34"/>
      <c r="J38" s="34"/>
    </row>
    <row r="39" spans="2:10">
      <c r="B39" s="213" t="s">
        <v>93</v>
      </c>
      <c r="C39" s="213"/>
      <c r="D39" s="213"/>
      <c r="E39" s="213"/>
      <c r="F39" s="213"/>
      <c r="G39" s="42">
        <f>G24+G38-G17</f>
        <v>0</v>
      </c>
      <c r="H39" s="42">
        <f>H24+H38-H17</f>
        <v>0</v>
      </c>
      <c r="I39" s="42">
        <f>I24+I38-I17</f>
        <v>0</v>
      </c>
      <c r="J39" s="42">
        <f>J24+J38-J17</f>
        <v>0</v>
      </c>
    </row>
    <row r="40" spans="2:10">
      <c r="B40" s="46"/>
      <c r="C40" s="46"/>
      <c r="D40" s="46"/>
      <c r="E40" s="46"/>
      <c r="F40" s="46"/>
      <c r="G40" s="47"/>
      <c r="H40" s="47"/>
      <c r="I40" s="47"/>
      <c r="J40" s="47"/>
    </row>
    <row r="41" spans="2:10">
      <c r="B41" s="46"/>
      <c r="C41" s="46"/>
      <c r="D41" s="46"/>
      <c r="E41" s="46"/>
      <c r="F41" s="46"/>
      <c r="G41" s="47"/>
      <c r="H41" s="47"/>
      <c r="I41" s="47"/>
      <c r="J41" s="47"/>
    </row>
    <row r="42" spans="2:10">
      <c r="B42" s="46"/>
      <c r="C42" s="46"/>
      <c r="D42" s="46"/>
      <c r="E42" s="46"/>
      <c r="F42" s="46"/>
      <c r="G42" s="47"/>
      <c r="H42" s="47"/>
      <c r="I42" s="47"/>
      <c r="J42" s="47"/>
    </row>
    <row r="43" spans="2:10">
      <c r="B43" s="46"/>
      <c r="C43" s="46"/>
      <c r="D43" s="46"/>
      <c r="E43" s="46"/>
      <c r="F43" s="46"/>
      <c r="G43" s="47"/>
      <c r="H43" s="47"/>
      <c r="I43" s="47"/>
      <c r="J43" s="47"/>
    </row>
    <row r="44" spans="2:10">
      <c r="B44" s="46"/>
      <c r="C44" s="46"/>
      <c r="D44" s="46"/>
      <c r="E44" s="46"/>
      <c r="F44" s="46"/>
      <c r="G44" s="47"/>
      <c r="H44" s="47"/>
      <c r="I44" s="47"/>
      <c r="J44" s="47"/>
    </row>
    <row r="45" spans="2:10" ht="17.25">
      <c r="B45" s="205" t="s">
        <v>94</v>
      </c>
      <c r="C45" s="205"/>
      <c r="D45" s="205"/>
      <c r="E45" s="205"/>
      <c r="F45" s="205"/>
      <c r="G45" s="205"/>
      <c r="H45" s="205"/>
      <c r="I45" s="205"/>
      <c r="J45" s="205"/>
    </row>
    <row r="46" spans="2:10">
      <c r="B46" s="186" t="s">
        <v>95</v>
      </c>
      <c r="C46" s="186"/>
      <c r="D46" s="186"/>
      <c r="E46" s="186"/>
      <c r="F46" s="186"/>
      <c r="G46" s="36" t="s">
        <v>96</v>
      </c>
      <c r="H46" s="36" t="s">
        <v>63</v>
      </c>
      <c r="I46" s="36" t="s">
        <v>61</v>
      </c>
      <c r="J46" s="37" t="s">
        <v>62</v>
      </c>
    </row>
    <row r="47" spans="2:10">
      <c r="B47" s="185" t="s">
        <v>97</v>
      </c>
      <c r="C47" s="185"/>
      <c r="D47" s="185"/>
      <c r="E47" s="185"/>
      <c r="F47" s="185"/>
      <c r="G47" s="185"/>
      <c r="H47" s="185"/>
      <c r="I47" s="185"/>
      <c r="J47" s="185"/>
    </row>
    <row r="48" spans="2:10">
      <c r="B48" s="209" t="s">
        <v>98</v>
      </c>
      <c r="C48" s="209"/>
      <c r="D48" s="209"/>
      <c r="E48" s="209"/>
      <c r="F48" s="209"/>
      <c r="G48" s="209"/>
      <c r="H48" s="50">
        <f>ITC!K17</f>
        <v>0</v>
      </c>
      <c r="I48" s="50">
        <f>ITC!L17</f>
        <v>0</v>
      </c>
      <c r="J48" s="50">
        <f>ITC!M17</f>
        <v>0</v>
      </c>
    </row>
    <row r="49" spans="2:10">
      <c r="B49" s="214" t="s">
        <v>99</v>
      </c>
      <c r="C49" s="215"/>
      <c r="D49" s="215"/>
      <c r="E49" s="215"/>
      <c r="F49" s="216"/>
      <c r="G49" s="38" t="s">
        <v>100</v>
      </c>
      <c r="H49" s="33">
        <f>ITC!K8</f>
        <v>0</v>
      </c>
      <c r="I49" s="33">
        <f>ITC!L8</f>
        <v>0</v>
      </c>
      <c r="J49" s="33">
        <f>ITC!M8</f>
        <v>0</v>
      </c>
    </row>
    <row r="50" spans="2:10">
      <c r="B50" s="217"/>
      <c r="C50" s="218"/>
      <c r="D50" s="218"/>
      <c r="E50" s="218"/>
      <c r="F50" s="219"/>
      <c r="G50" s="38" t="s">
        <v>20</v>
      </c>
      <c r="H50" s="33">
        <f>ITC!K10</f>
        <v>0</v>
      </c>
      <c r="I50" s="33">
        <f>ITC!L10</f>
        <v>0</v>
      </c>
      <c r="J50" s="33">
        <f>ITC!M10</f>
        <v>0</v>
      </c>
    </row>
    <row r="51" spans="2:10">
      <c r="B51" s="217"/>
      <c r="C51" s="218"/>
      <c r="D51" s="218"/>
      <c r="E51" s="218"/>
      <c r="F51" s="219"/>
      <c r="G51" s="38" t="s">
        <v>101</v>
      </c>
      <c r="H51" s="33">
        <f>ITC!K9</f>
        <v>0</v>
      </c>
      <c r="I51" s="33">
        <f>ITC!L9</f>
        <v>0</v>
      </c>
      <c r="J51" s="33">
        <f>ITC!M9</f>
        <v>0</v>
      </c>
    </row>
    <row r="52" spans="2:10">
      <c r="B52" s="209" t="s">
        <v>102</v>
      </c>
      <c r="C52" s="209"/>
      <c r="D52" s="209"/>
      <c r="E52" s="209"/>
      <c r="F52" s="209"/>
      <c r="G52" s="38" t="s">
        <v>100</v>
      </c>
      <c r="H52" s="33">
        <v>0</v>
      </c>
      <c r="I52" s="33">
        <v>0</v>
      </c>
      <c r="J52" s="33">
        <v>0</v>
      </c>
    </row>
    <row r="53" spans="2:10">
      <c r="B53" s="209"/>
      <c r="C53" s="209"/>
      <c r="D53" s="209"/>
      <c r="E53" s="209"/>
      <c r="F53" s="209"/>
      <c r="G53" s="38" t="s">
        <v>20</v>
      </c>
      <c r="H53" s="33">
        <v>0</v>
      </c>
      <c r="I53" s="33">
        <v>0</v>
      </c>
      <c r="J53" s="33">
        <v>0</v>
      </c>
    </row>
    <row r="54" spans="2:10">
      <c r="B54" s="209"/>
      <c r="C54" s="209"/>
      <c r="D54" s="209"/>
      <c r="E54" s="209"/>
      <c r="F54" s="209"/>
      <c r="G54" s="38" t="s">
        <v>101</v>
      </c>
      <c r="H54" s="33">
        <f>ITC!K13</f>
        <v>0</v>
      </c>
      <c r="I54" s="33">
        <f>ITC!L13</f>
        <v>0</v>
      </c>
      <c r="J54" s="33">
        <f>ITC!M13</f>
        <v>0</v>
      </c>
    </row>
    <row r="55" spans="2:10">
      <c r="B55" s="209" t="s">
        <v>103</v>
      </c>
      <c r="C55" s="209"/>
      <c r="D55" s="209"/>
      <c r="E55" s="209"/>
      <c r="F55" s="209"/>
      <c r="G55" s="38" t="s">
        <v>100</v>
      </c>
      <c r="H55" s="33">
        <v>0</v>
      </c>
      <c r="I55" s="33">
        <v>0</v>
      </c>
      <c r="J55" s="33">
        <v>0</v>
      </c>
    </row>
    <row r="56" spans="2:10">
      <c r="B56" s="209"/>
      <c r="C56" s="209"/>
      <c r="D56" s="209"/>
      <c r="E56" s="209"/>
      <c r="F56" s="209"/>
      <c r="G56" s="38" t="s">
        <v>20</v>
      </c>
      <c r="H56" s="33">
        <v>0</v>
      </c>
      <c r="I56" s="33">
        <v>0</v>
      </c>
      <c r="J56" s="33">
        <v>0</v>
      </c>
    </row>
    <row r="57" spans="2:10">
      <c r="B57" s="209"/>
      <c r="C57" s="209"/>
      <c r="D57" s="209"/>
      <c r="E57" s="209"/>
      <c r="F57" s="209"/>
      <c r="G57" s="38" t="s">
        <v>101</v>
      </c>
      <c r="H57" s="33">
        <v>0</v>
      </c>
      <c r="I57" s="33">
        <v>0</v>
      </c>
      <c r="J57" s="33">
        <v>0</v>
      </c>
    </row>
    <row r="58" spans="2:10">
      <c r="B58" s="178" t="s">
        <v>104</v>
      </c>
      <c r="C58" s="178"/>
      <c r="D58" s="178"/>
      <c r="E58" s="178"/>
      <c r="F58" s="178"/>
      <c r="G58" s="38" t="s">
        <v>100</v>
      </c>
      <c r="H58" s="33">
        <f>ITC!K11</f>
        <v>0</v>
      </c>
      <c r="I58" s="34"/>
      <c r="J58" s="34"/>
    </row>
    <row r="59" spans="2:10">
      <c r="B59" s="178"/>
      <c r="C59" s="178"/>
      <c r="D59" s="178"/>
      <c r="E59" s="178"/>
      <c r="F59" s="178"/>
      <c r="G59" s="38" t="s">
        <v>20</v>
      </c>
      <c r="H59" s="33">
        <f>ITC!K12</f>
        <v>0</v>
      </c>
      <c r="I59" s="34"/>
      <c r="J59" s="34"/>
    </row>
    <row r="60" spans="2:10">
      <c r="B60" s="194" t="s">
        <v>105</v>
      </c>
      <c r="C60" s="195"/>
      <c r="D60" s="195"/>
      <c r="E60" s="195"/>
      <c r="F60" s="195"/>
      <c r="G60" s="196"/>
      <c r="H60" s="33">
        <f>ITC!K14</f>
        <v>0</v>
      </c>
      <c r="I60" s="34"/>
      <c r="J60" s="34"/>
    </row>
    <row r="61" spans="2:10">
      <c r="B61" s="210" t="s">
        <v>106</v>
      </c>
      <c r="C61" s="211"/>
      <c r="D61" s="211"/>
      <c r="E61" s="211"/>
      <c r="F61" s="211"/>
      <c r="G61" s="212"/>
      <c r="H61" s="33">
        <v>0</v>
      </c>
      <c r="I61" s="33">
        <v>0</v>
      </c>
      <c r="J61" s="33">
        <v>0</v>
      </c>
    </row>
    <row r="62" spans="2:10">
      <c r="B62" s="194" t="s">
        <v>107</v>
      </c>
      <c r="C62" s="195"/>
      <c r="D62" s="195"/>
      <c r="E62" s="195"/>
      <c r="F62" s="195"/>
      <c r="G62" s="196"/>
      <c r="H62" s="33">
        <v>0</v>
      </c>
      <c r="I62" s="33">
        <v>0</v>
      </c>
      <c r="J62" s="33">
        <v>0</v>
      </c>
    </row>
    <row r="63" spans="2:10">
      <c r="B63" s="194" t="s">
        <v>108</v>
      </c>
      <c r="C63" s="195"/>
      <c r="D63" s="195"/>
      <c r="E63" s="195"/>
      <c r="F63" s="195"/>
      <c r="G63" s="196"/>
      <c r="H63" s="42">
        <f>SUM(H49:H62)</f>
        <v>0</v>
      </c>
      <c r="I63" s="42">
        <f>SUM(I49:I62)</f>
        <v>0</v>
      </c>
      <c r="J63" s="42">
        <f>SUM(J49:J62)</f>
        <v>0</v>
      </c>
    </row>
    <row r="64" spans="2:10">
      <c r="B64" s="194" t="s">
        <v>109</v>
      </c>
      <c r="C64" s="195"/>
      <c r="D64" s="195"/>
      <c r="E64" s="195"/>
      <c r="F64" s="195"/>
      <c r="G64" s="196"/>
      <c r="H64" s="48">
        <f>H48-H63</f>
        <v>0</v>
      </c>
      <c r="I64" s="48">
        <f>I48-I63</f>
        <v>0</v>
      </c>
      <c r="J64" s="48">
        <f>J48-J63</f>
        <v>0</v>
      </c>
    </row>
    <row r="65" spans="2:10">
      <c r="B65" s="194" t="s">
        <v>110</v>
      </c>
      <c r="C65" s="195"/>
      <c r="D65" s="195"/>
      <c r="E65" s="195"/>
      <c r="F65" s="195"/>
      <c r="G65" s="196"/>
      <c r="H65" s="34"/>
      <c r="I65" s="33">
        <v>0</v>
      </c>
      <c r="J65" s="33">
        <v>0</v>
      </c>
    </row>
    <row r="66" spans="2:10">
      <c r="B66" s="194" t="s">
        <v>111</v>
      </c>
      <c r="C66" s="195"/>
      <c r="D66" s="195"/>
      <c r="E66" s="195"/>
      <c r="F66" s="195"/>
      <c r="G66" s="196"/>
      <c r="H66" s="34"/>
      <c r="I66" s="33">
        <v>0</v>
      </c>
      <c r="J66" s="33">
        <v>0</v>
      </c>
    </row>
    <row r="67" spans="2:10">
      <c r="B67" s="194" t="s">
        <v>112</v>
      </c>
      <c r="C67" s="195"/>
      <c r="D67" s="195"/>
      <c r="E67" s="195"/>
      <c r="F67" s="195"/>
      <c r="G67" s="196"/>
      <c r="H67" s="33">
        <v>0</v>
      </c>
      <c r="I67" s="33">
        <v>0</v>
      </c>
      <c r="J67" s="33">
        <v>0</v>
      </c>
    </row>
    <row r="68" spans="2:10">
      <c r="B68" s="194" t="s">
        <v>113</v>
      </c>
      <c r="C68" s="195"/>
      <c r="D68" s="195"/>
      <c r="E68" s="195"/>
      <c r="F68" s="195"/>
      <c r="G68" s="196"/>
      <c r="H68" s="42">
        <f>SUM(H65:H67)</f>
        <v>0</v>
      </c>
      <c r="I68" s="42">
        <f>SUM(I65:I67)</f>
        <v>0</v>
      </c>
      <c r="J68" s="42">
        <f>SUM(J65:J67)</f>
        <v>0</v>
      </c>
    </row>
    <row r="69" spans="2:10">
      <c r="B69" s="194" t="s">
        <v>114</v>
      </c>
      <c r="C69" s="195"/>
      <c r="D69" s="195"/>
      <c r="E69" s="195"/>
      <c r="F69" s="195"/>
      <c r="G69" s="196"/>
      <c r="H69" s="42">
        <f>H63+H68</f>
        <v>0</v>
      </c>
      <c r="I69" s="42">
        <f t="shared" ref="I69:J69" si="3">I63+I68</f>
        <v>0</v>
      </c>
      <c r="J69" s="42">
        <f t="shared" si="3"/>
        <v>0</v>
      </c>
    </row>
    <row r="70" spans="2:10">
      <c r="B70" s="185" t="s">
        <v>115</v>
      </c>
      <c r="C70" s="185"/>
      <c r="D70" s="185"/>
      <c r="E70" s="185"/>
      <c r="F70" s="185"/>
      <c r="G70" s="185"/>
      <c r="H70" s="185"/>
      <c r="I70" s="185"/>
      <c r="J70" s="185"/>
    </row>
    <row r="71" spans="2:10">
      <c r="B71" s="178" t="s">
        <v>116</v>
      </c>
      <c r="C71" s="178"/>
      <c r="D71" s="178"/>
      <c r="E71" s="178"/>
      <c r="F71" s="178"/>
      <c r="G71" s="178"/>
      <c r="H71" s="50"/>
      <c r="I71" s="50"/>
      <c r="J71" s="50"/>
    </row>
    <row r="72" spans="2:10">
      <c r="B72" s="178" t="s">
        <v>117</v>
      </c>
      <c r="C72" s="178"/>
      <c r="D72" s="178"/>
      <c r="E72" s="178"/>
      <c r="F72" s="178"/>
      <c r="G72" s="178"/>
      <c r="H72" s="50"/>
      <c r="I72" s="50"/>
      <c r="J72" s="50"/>
    </row>
    <row r="73" spans="2:10">
      <c r="B73" s="178" t="s">
        <v>118</v>
      </c>
      <c r="C73" s="178"/>
      <c r="D73" s="178"/>
      <c r="E73" s="178"/>
      <c r="F73" s="178"/>
      <c r="G73" s="178"/>
      <c r="H73" s="50"/>
      <c r="I73" s="50"/>
      <c r="J73" s="50"/>
    </row>
    <row r="74" spans="2:10">
      <c r="B74" s="178" t="s">
        <v>119</v>
      </c>
      <c r="C74" s="178"/>
      <c r="D74" s="178"/>
      <c r="E74" s="178"/>
      <c r="F74" s="178"/>
      <c r="G74" s="178"/>
      <c r="H74" s="50"/>
      <c r="I74" s="50"/>
      <c r="J74" s="50"/>
    </row>
    <row r="75" spans="2:10">
      <c r="B75" s="178" t="s">
        <v>120</v>
      </c>
      <c r="C75" s="178"/>
      <c r="D75" s="178"/>
      <c r="E75" s="178"/>
      <c r="F75" s="178"/>
      <c r="G75" s="178"/>
      <c r="H75" s="50"/>
      <c r="I75" s="50"/>
      <c r="J75" s="50"/>
    </row>
    <row r="76" spans="2:10">
      <c r="B76" s="178" t="s">
        <v>121</v>
      </c>
      <c r="C76" s="178"/>
      <c r="D76" s="178"/>
      <c r="E76" s="178"/>
      <c r="F76" s="178"/>
      <c r="G76" s="178"/>
      <c r="H76" s="34"/>
      <c r="I76" s="50"/>
      <c r="J76" s="50"/>
    </row>
    <row r="77" spans="2:10">
      <c r="B77" s="178" t="s">
        <v>122</v>
      </c>
      <c r="C77" s="178"/>
      <c r="D77" s="178"/>
      <c r="E77" s="178"/>
      <c r="F77" s="178"/>
      <c r="G77" s="178"/>
      <c r="H77" s="34"/>
      <c r="I77" s="50"/>
      <c r="J77" s="50"/>
    </row>
    <row r="78" spans="2:10">
      <c r="B78" s="178" t="s">
        <v>123</v>
      </c>
      <c r="C78" s="178"/>
      <c r="D78" s="178"/>
      <c r="E78" s="178"/>
      <c r="F78" s="178"/>
      <c r="G78" s="178"/>
      <c r="H78" s="50"/>
      <c r="I78" s="50"/>
      <c r="J78" s="50"/>
    </row>
    <row r="79" spans="2:10">
      <c r="B79" s="178" t="s">
        <v>124</v>
      </c>
      <c r="C79" s="178"/>
      <c r="D79" s="178"/>
      <c r="E79" s="178"/>
      <c r="F79" s="178"/>
      <c r="G79" s="178"/>
      <c r="H79" s="42">
        <f>SUM(H71:H78)</f>
        <v>0</v>
      </c>
      <c r="I79" s="42">
        <f t="shared" ref="I79:J79" si="4">SUM(I71:I78)</f>
        <v>0</v>
      </c>
      <c r="J79" s="42">
        <f t="shared" si="4"/>
        <v>0</v>
      </c>
    </row>
    <row r="80" spans="2:10">
      <c r="B80" s="178" t="s">
        <v>125</v>
      </c>
      <c r="C80" s="178"/>
      <c r="D80" s="178"/>
      <c r="E80" s="178"/>
      <c r="F80" s="178"/>
      <c r="G80" s="178"/>
      <c r="H80" s="42">
        <f>H69-H79</f>
        <v>0</v>
      </c>
      <c r="I80" s="42">
        <f>I69-I79</f>
        <v>0</v>
      </c>
      <c r="J80" s="42">
        <f>J69-J79</f>
        <v>0</v>
      </c>
    </row>
    <row r="81" spans="2:10">
      <c r="B81" s="49"/>
      <c r="C81" s="49"/>
      <c r="D81" s="49"/>
      <c r="E81" s="49"/>
      <c r="F81" s="49"/>
      <c r="G81" s="49"/>
      <c r="H81" s="47"/>
      <c r="I81" s="47"/>
      <c r="J81" s="47"/>
    </row>
    <row r="82" spans="2:10">
      <c r="B82" s="49"/>
      <c r="C82" s="49"/>
      <c r="D82" s="49"/>
      <c r="E82" s="49"/>
      <c r="F82" s="49"/>
      <c r="G82" s="49"/>
      <c r="H82" s="47"/>
      <c r="I82" s="47"/>
      <c r="J82" s="47"/>
    </row>
    <row r="83" spans="2:10">
      <c r="B83" s="49"/>
      <c r="C83" s="49"/>
      <c r="D83" s="49"/>
      <c r="E83" s="49"/>
      <c r="F83" s="49"/>
      <c r="G83" s="49"/>
      <c r="H83" s="47"/>
      <c r="I83" s="47"/>
      <c r="J83" s="47"/>
    </row>
    <row r="84" spans="2:10">
      <c r="B84" s="49"/>
      <c r="C84" s="49"/>
      <c r="D84" s="49"/>
      <c r="E84" s="49"/>
      <c r="F84" s="49"/>
      <c r="G84" s="49"/>
      <c r="H84" s="47"/>
      <c r="I84" s="47"/>
      <c r="J84" s="47"/>
    </row>
    <row r="85" spans="2:10">
      <c r="B85" s="49"/>
      <c r="C85" s="49"/>
      <c r="D85" s="49"/>
      <c r="E85" s="49"/>
      <c r="F85" s="49"/>
      <c r="G85" s="49"/>
      <c r="H85" s="47"/>
      <c r="I85" s="47"/>
      <c r="J85" s="47"/>
    </row>
    <row r="86" spans="2:10">
      <c r="B86" s="49"/>
      <c r="C86" s="49"/>
      <c r="D86" s="49"/>
      <c r="E86" s="49"/>
      <c r="F86" s="49"/>
      <c r="G86" s="49"/>
      <c r="H86" s="47"/>
      <c r="I86" s="47"/>
      <c r="J86" s="47"/>
    </row>
    <row r="87" spans="2:10">
      <c r="B87" s="49"/>
      <c r="C87" s="49"/>
      <c r="D87" s="49"/>
      <c r="E87" s="49"/>
      <c r="F87" s="49"/>
      <c r="G87" s="49"/>
      <c r="H87" s="47"/>
      <c r="I87" s="47"/>
      <c r="J87" s="47"/>
    </row>
    <row r="88" spans="2:10">
      <c r="B88" s="185" t="s">
        <v>126</v>
      </c>
      <c r="C88" s="185"/>
      <c r="D88" s="185"/>
      <c r="E88" s="185"/>
      <c r="F88" s="185"/>
      <c r="G88" s="185"/>
      <c r="H88" s="185"/>
      <c r="I88" s="185"/>
      <c r="J88" s="185"/>
    </row>
    <row r="89" spans="2:10">
      <c r="B89" s="178" t="s">
        <v>127</v>
      </c>
      <c r="C89" s="178"/>
      <c r="D89" s="178"/>
      <c r="E89" s="178"/>
      <c r="F89" s="178"/>
      <c r="G89" s="178"/>
      <c r="H89" s="51">
        <v>0</v>
      </c>
      <c r="I89" s="51">
        <v>0</v>
      </c>
      <c r="J89" s="51">
        <v>0</v>
      </c>
    </row>
    <row r="90" spans="2:10">
      <c r="B90" s="178" t="s">
        <v>128</v>
      </c>
      <c r="C90" s="178"/>
      <c r="D90" s="178"/>
      <c r="E90" s="178"/>
      <c r="F90" s="178"/>
      <c r="G90" s="178"/>
      <c r="H90" s="35">
        <f>SUM(H49:H51)+H62</f>
        <v>0</v>
      </c>
      <c r="I90" s="35">
        <f>SUM(I49:I51)+I62</f>
        <v>0</v>
      </c>
      <c r="J90" s="35">
        <f>SUM(J49:J51)+J62</f>
        <v>0</v>
      </c>
    </row>
    <row r="91" spans="2:10" ht="30" customHeight="1">
      <c r="B91" s="208" t="s">
        <v>180</v>
      </c>
      <c r="C91" s="209"/>
      <c r="D91" s="209"/>
      <c r="E91" s="209"/>
      <c r="F91" s="209"/>
      <c r="G91" s="209"/>
      <c r="H91" s="50"/>
      <c r="I91" s="50"/>
      <c r="J91" s="50"/>
    </row>
    <row r="92" spans="2:10">
      <c r="B92" s="178" t="s">
        <v>129</v>
      </c>
      <c r="C92" s="178"/>
      <c r="D92" s="178"/>
      <c r="E92" s="178"/>
      <c r="F92" s="178"/>
      <c r="G92" s="178"/>
      <c r="H92" s="35">
        <f>ROUND(H89-(H90+H91),0)</f>
        <v>0</v>
      </c>
      <c r="I92" s="35">
        <f>ROUND(I89-(I90+I91),0)</f>
        <v>0</v>
      </c>
      <c r="J92" s="35">
        <f>ROUND(J89-(J90+J91),0)</f>
        <v>0</v>
      </c>
    </row>
    <row r="93" spans="2:10">
      <c r="B93" s="178" t="s">
        <v>130</v>
      </c>
      <c r="C93" s="178"/>
      <c r="D93" s="178"/>
      <c r="E93" s="178"/>
      <c r="F93" s="178"/>
      <c r="G93" s="178"/>
      <c r="H93" s="50"/>
      <c r="I93" s="50"/>
      <c r="J93" s="50"/>
    </row>
    <row r="94" spans="2:10">
      <c r="B94" s="178" t="s">
        <v>131</v>
      </c>
      <c r="C94" s="178"/>
      <c r="D94" s="178"/>
      <c r="E94" s="178"/>
      <c r="F94" s="178"/>
      <c r="G94" s="178"/>
      <c r="H94" s="50"/>
      <c r="I94" s="50"/>
      <c r="J94" s="50"/>
    </row>
    <row r="95" spans="2:10">
      <c r="B95" s="178" t="s">
        <v>132</v>
      </c>
      <c r="C95" s="178"/>
      <c r="D95" s="178"/>
      <c r="E95" s="178"/>
      <c r="F95" s="178"/>
      <c r="G95" s="178"/>
      <c r="H95" s="50"/>
      <c r="I95" s="34"/>
      <c r="J95" s="34"/>
    </row>
    <row r="96" spans="2:10">
      <c r="B96" s="178" t="s">
        <v>133</v>
      </c>
      <c r="C96" s="178"/>
      <c r="D96" s="178"/>
      <c r="E96" s="178"/>
      <c r="F96" s="178"/>
      <c r="G96" s="178"/>
      <c r="H96" s="35">
        <f>SUM(H58:H59)</f>
        <v>0</v>
      </c>
      <c r="I96" s="34"/>
      <c r="J96" s="34"/>
    </row>
    <row r="97" spans="2:10">
      <c r="B97" s="178" t="s">
        <v>134</v>
      </c>
      <c r="C97" s="178"/>
      <c r="D97" s="178"/>
      <c r="E97" s="178"/>
      <c r="F97" s="178"/>
      <c r="G97" s="178"/>
      <c r="H97" s="35">
        <f>H95-H96</f>
        <v>0</v>
      </c>
      <c r="I97" s="34"/>
      <c r="J97" s="34"/>
    </row>
    <row r="98" spans="2:10">
      <c r="B98" s="178" t="s">
        <v>135</v>
      </c>
      <c r="C98" s="178"/>
      <c r="D98" s="178"/>
      <c r="E98" s="178"/>
      <c r="F98" s="178"/>
      <c r="G98" s="178"/>
      <c r="H98" s="35">
        <f>H97</f>
        <v>0</v>
      </c>
      <c r="I98" s="34"/>
      <c r="J98" s="34"/>
    </row>
    <row r="99" spans="2:10">
      <c r="B99" s="178" t="s">
        <v>136</v>
      </c>
      <c r="C99" s="178"/>
      <c r="D99" s="178"/>
      <c r="E99" s="178"/>
      <c r="F99" s="178"/>
      <c r="G99" s="178"/>
      <c r="H99" s="42">
        <f>H93+H94+H98</f>
        <v>0</v>
      </c>
      <c r="I99" s="42">
        <f t="shared" ref="I99:J99" si="5">I93+I94+I98</f>
        <v>0</v>
      </c>
      <c r="J99" s="42">
        <f t="shared" si="5"/>
        <v>0</v>
      </c>
    </row>
    <row r="100" spans="2:10" ht="17.25">
      <c r="B100" s="205" t="s">
        <v>137</v>
      </c>
      <c r="C100" s="205"/>
      <c r="D100" s="205"/>
      <c r="E100" s="205"/>
      <c r="F100" s="205"/>
      <c r="G100" s="205"/>
      <c r="H100" s="205"/>
      <c r="I100" s="205"/>
      <c r="J100" s="205"/>
    </row>
    <row r="101" spans="2:10">
      <c r="B101" s="186" t="s">
        <v>95</v>
      </c>
      <c r="C101" s="186"/>
      <c r="D101" s="186" t="s">
        <v>138</v>
      </c>
      <c r="E101" s="186"/>
      <c r="F101" s="186" t="s">
        <v>139</v>
      </c>
      <c r="G101" s="186"/>
      <c r="H101" s="39"/>
      <c r="I101" s="206" t="s">
        <v>140</v>
      </c>
      <c r="J101" s="207"/>
    </row>
    <row r="102" spans="2:10">
      <c r="B102" s="186"/>
      <c r="C102" s="186"/>
      <c r="D102" s="186"/>
      <c r="E102" s="186"/>
      <c r="F102" s="186"/>
      <c r="G102" s="186"/>
      <c r="H102" s="36" t="s">
        <v>63</v>
      </c>
      <c r="I102" s="36" t="s">
        <v>61</v>
      </c>
      <c r="J102" s="40" t="s">
        <v>62</v>
      </c>
    </row>
    <row r="103" spans="2:10">
      <c r="B103" s="194" t="s">
        <v>63</v>
      </c>
      <c r="C103" s="196"/>
      <c r="D103" s="187">
        <f>H24</f>
        <v>0</v>
      </c>
      <c r="E103" s="189"/>
      <c r="F103" s="197">
        <v>0</v>
      </c>
      <c r="G103" s="198"/>
      <c r="H103" s="50">
        <v>0</v>
      </c>
      <c r="I103" s="50">
        <v>0</v>
      </c>
      <c r="J103" s="50">
        <v>0</v>
      </c>
    </row>
    <row r="104" spans="2:10">
      <c r="B104" s="194" t="s">
        <v>61</v>
      </c>
      <c r="C104" s="196"/>
      <c r="D104" s="187">
        <f>I24</f>
        <v>0</v>
      </c>
      <c r="E104" s="189"/>
      <c r="F104" s="197"/>
      <c r="G104" s="198"/>
      <c r="H104" s="50"/>
      <c r="I104" s="50"/>
      <c r="J104" s="34"/>
    </row>
    <row r="105" spans="2:10">
      <c r="B105" s="194" t="s">
        <v>141</v>
      </c>
      <c r="C105" s="196"/>
      <c r="D105" s="187">
        <f>J24</f>
        <v>0</v>
      </c>
      <c r="E105" s="189"/>
      <c r="F105" s="197"/>
      <c r="G105" s="198"/>
      <c r="H105" s="50"/>
      <c r="I105" s="34"/>
      <c r="J105" s="50"/>
    </row>
    <row r="106" spans="2:10">
      <c r="B106" s="194" t="s">
        <v>64</v>
      </c>
      <c r="C106" s="196"/>
      <c r="D106" s="187">
        <v>0</v>
      </c>
      <c r="E106" s="189"/>
      <c r="F106" s="197"/>
      <c r="G106" s="198"/>
      <c r="H106" s="34"/>
      <c r="I106" s="34"/>
      <c r="J106" s="34"/>
    </row>
    <row r="107" spans="2:10">
      <c r="B107" s="194" t="s">
        <v>142</v>
      </c>
      <c r="C107" s="196"/>
      <c r="D107" s="197"/>
      <c r="E107" s="198"/>
      <c r="F107" s="197"/>
      <c r="G107" s="198"/>
      <c r="H107" s="34"/>
      <c r="I107" s="34"/>
      <c r="J107" s="34"/>
    </row>
    <row r="108" spans="2:10">
      <c r="B108" s="194" t="s">
        <v>143</v>
      </c>
      <c r="C108" s="196"/>
      <c r="D108" s="197">
        <v>0</v>
      </c>
      <c r="E108" s="198"/>
      <c r="F108" s="197"/>
      <c r="G108" s="198"/>
      <c r="H108" s="34"/>
      <c r="I108" s="34"/>
      <c r="J108" s="34"/>
    </row>
    <row r="109" spans="2:10">
      <c r="B109" s="194" t="s">
        <v>144</v>
      </c>
      <c r="C109" s="196"/>
      <c r="D109" s="197"/>
      <c r="E109" s="198"/>
      <c r="F109" s="197"/>
      <c r="G109" s="198"/>
      <c r="H109" s="34"/>
      <c r="I109" s="34"/>
      <c r="J109" s="34"/>
    </row>
    <row r="110" spans="2:10">
      <c r="B110" s="194" t="s">
        <v>42</v>
      </c>
      <c r="C110" s="196"/>
      <c r="D110" s="197"/>
      <c r="E110" s="198"/>
      <c r="F110" s="197"/>
      <c r="G110" s="198"/>
      <c r="H110" s="34"/>
      <c r="I110" s="34"/>
      <c r="J110" s="34"/>
    </row>
    <row r="111" spans="2:10">
      <c r="B111" s="199" t="s">
        <v>145</v>
      </c>
      <c r="C111" s="200"/>
      <c r="D111" s="200"/>
      <c r="E111" s="200"/>
      <c r="F111" s="200"/>
      <c r="G111" s="200"/>
      <c r="H111" s="200"/>
      <c r="I111" s="200"/>
      <c r="J111" s="201"/>
    </row>
    <row r="112" spans="2:10">
      <c r="B112" s="202"/>
      <c r="C112" s="203"/>
      <c r="D112" s="203"/>
      <c r="E112" s="203"/>
      <c r="F112" s="203"/>
      <c r="G112" s="203"/>
      <c r="H112" s="203"/>
      <c r="I112" s="203"/>
      <c r="J112" s="204"/>
    </row>
    <row r="113" spans="2:10">
      <c r="B113" s="186" t="s">
        <v>95</v>
      </c>
      <c r="C113" s="186"/>
      <c r="D113" s="186"/>
      <c r="E113" s="186"/>
      <c r="F113" s="186"/>
      <c r="G113" s="36" t="s">
        <v>9</v>
      </c>
      <c r="H113" s="36" t="s">
        <v>63</v>
      </c>
      <c r="I113" s="36" t="s">
        <v>61</v>
      </c>
      <c r="J113" s="36" t="s">
        <v>146</v>
      </c>
    </row>
    <row r="114" spans="2:10">
      <c r="B114" s="178" t="s">
        <v>147</v>
      </c>
      <c r="C114" s="178"/>
      <c r="D114" s="178"/>
      <c r="E114" s="178"/>
      <c r="F114" s="178"/>
      <c r="G114" s="50"/>
      <c r="H114" s="50"/>
      <c r="I114" s="50"/>
      <c r="J114" s="50"/>
    </row>
    <row r="115" spans="2:10">
      <c r="B115" s="178" t="s">
        <v>148</v>
      </c>
      <c r="C115" s="178"/>
      <c r="D115" s="178"/>
      <c r="E115" s="178"/>
      <c r="F115" s="178"/>
      <c r="G115" s="50"/>
      <c r="H115" s="50"/>
      <c r="I115" s="50"/>
      <c r="J115" s="50"/>
    </row>
    <row r="116" spans="2:10">
      <c r="B116" s="178" t="s">
        <v>149</v>
      </c>
      <c r="C116" s="178"/>
      <c r="D116" s="178"/>
      <c r="E116" s="178"/>
      <c r="F116" s="178"/>
      <c r="G116" s="34"/>
      <c r="H116" s="50"/>
      <c r="I116" s="50"/>
      <c r="J116" s="50"/>
    </row>
    <row r="117" spans="2:10">
      <c r="B117" s="178" t="s">
        <v>150</v>
      </c>
      <c r="C117" s="178"/>
      <c r="D117" s="178"/>
      <c r="E117" s="178"/>
      <c r="F117" s="178"/>
      <c r="G117" s="34"/>
      <c r="H117" s="50"/>
      <c r="I117" s="50"/>
      <c r="J117" s="50"/>
    </row>
    <row r="118" spans="2:10">
      <c r="B118" s="194" t="s">
        <v>151</v>
      </c>
      <c r="C118" s="195"/>
      <c r="D118" s="195"/>
      <c r="E118" s="195"/>
      <c r="F118" s="196"/>
      <c r="G118" s="35">
        <f>G39+G114-G115</f>
        <v>0</v>
      </c>
      <c r="H118" s="35">
        <f>H39+H114-H115</f>
        <v>0</v>
      </c>
      <c r="I118" s="35">
        <f>I39+I114-I115</f>
        <v>0</v>
      </c>
      <c r="J118" s="35">
        <f>J39+J114-J115</f>
        <v>0</v>
      </c>
    </row>
    <row r="119" spans="2:10">
      <c r="B119" s="185" t="s">
        <v>152</v>
      </c>
      <c r="C119" s="185"/>
      <c r="D119" s="185"/>
      <c r="E119" s="185"/>
      <c r="F119" s="185"/>
      <c r="G119" s="185"/>
      <c r="H119" s="185"/>
      <c r="I119" s="185"/>
      <c r="J119" s="185"/>
    </row>
    <row r="120" spans="2:10">
      <c r="B120" s="186" t="s">
        <v>95</v>
      </c>
      <c r="C120" s="186"/>
      <c r="D120" s="186"/>
      <c r="E120" s="186"/>
      <c r="F120" s="186" t="s">
        <v>153</v>
      </c>
      <c r="G120" s="186"/>
      <c r="H120" s="186"/>
      <c r="I120" s="186"/>
      <c r="J120" s="40" t="s">
        <v>154</v>
      </c>
    </row>
    <row r="121" spans="2:10">
      <c r="B121" s="178" t="s">
        <v>63</v>
      </c>
      <c r="C121" s="178"/>
      <c r="D121" s="178"/>
      <c r="E121" s="178"/>
      <c r="F121" s="187">
        <v>0</v>
      </c>
      <c r="G121" s="188"/>
      <c r="H121" s="188"/>
      <c r="I121" s="189"/>
      <c r="J121" s="33">
        <v>0</v>
      </c>
    </row>
    <row r="122" spans="2:10">
      <c r="B122" s="178" t="s">
        <v>61</v>
      </c>
      <c r="C122" s="178"/>
      <c r="D122" s="178"/>
      <c r="E122" s="178"/>
      <c r="F122" s="187">
        <v>0</v>
      </c>
      <c r="G122" s="188"/>
      <c r="H122" s="188"/>
      <c r="I122" s="189"/>
      <c r="J122" s="33">
        <v>0</v>
      </c>
    </row>
    <row r="123" spans="2:10">
      <c r="B123" s="178" t="s">
        <v>141</v>
      </c>
      <c r="C123" s="178"/>
      <c r="D123" s="178"/>
      <c r="E123" s="178"/>
      <c r="F123" s="187">
        <v>0</v>
      </c>
      <c r="G123" s="188"/>
      <c r="H123" s="188"/>
      <c r="I123" s="189"/>
      <c r="J123" s="33">
        <v>0</v>
      </c>
    </row>
    <row r="124" spans="2:10">
      <c r="B124" s="178" t="s">
        <v>64</v>
      </c>
      <c r="C124" s="178"/>
      <c r="D124" s="178"/>
      <c r="E124" s="178"/>
      <c r="F124" s="187">
        <v>0</v>
      </c>
      <c r="G124" s="188"/>
      <c r="H124" s="188"/>
      <c r="I124" s="189"/>
      <c r="J124" s="33">
        <v>0</v>
      </c>
    </row>
    <row r="125" spans="2:10">
      <c r="B125" s="178" t="s">
        <v>142</v>
      </c>
      <c r="C125" s="178"/>
      <c r="D125" s="178"/>
      <c r="E125" s="178"/>
      <c r="F125" s="187">
        <v>0</v>
      </c>
      <c r="G125" s="188"/>
      <c r="H125" s="188"/>
      <c r="I125" s="189"/>
      <c r="J125" s="33">
        <v>0</v>
      </c>
    </row>
    <row r="126" spans="2:10">
      <c r="B126" s="56"/>
      <c r="C126" s="56"/>
      <c r="D126" s="56"/>
      <c r="E126" s="56"/>
      <c r="F126" s="57"/>
      <c r="G126" s="57"/>
      <c r="H126" s="57"/>
      <c r="I126" s="57"/>
      <c r="J126" s="58"/>
    </row>
    <row r="127" spans="2:10">
      <c r="B127" s="56"/>
      <c r="C127" s="56"/>
      <c r="D127" s="56"/>
      <c r="E127" s="56"/>
      <c r="F127" s="57"/>
      <c r="G127" s="57"/>
      <c r="H127" s="57"/>
      <c r="I127" s="57"/>
      <c r="J127" s="58"/>
    </row>
    <row r="128" spans="2:10">
      <c r="B128" s="56"/>
      <c r="C128" s="56"/>
      <c r="D128" s="56"/>
      <c r="E128" s="56"/>
      <c r="F128" s="57"/>
      <c r="G128" s="57"/>
      <c r="H128" s="57"/>
      <c r="I128" s="57"/>
      <c r="J128" s="58"/>
    </row>
    <row r="129" spans="2:10">
      <c r="B129" s="56"/>
      <c r="C129" s="56"/>
      <c r="D129" s="56"/>
      <c r="E129" s="56"/>
      <c r="F129" s="57"/>
      <c r="G129" s="57"/>
      <c r="H129" s="57"/>
      <c r="I129" s="57"/>
      <c r="J129" s="58"/>
    </row>
    <row r="130" spans="2:10" ht="17.25">
      <c r="B130" s="190" t="s">
        <v>155</v>
      </c>
      <c r="C130" s="191"/>
      <c r="D130" s="191"/>
      <c r="E130" s="191"/>
      <c r="F130" s="191"/>
      <c r="G130" s="191"/>
      <c r="H130" s="191"/>
      <c r="I130" s="191"/>
      <c r="J130" s="192"/>
    </row>
    <row r="131" spans="2:10">
      <c r="B131" s="185" t="s">
        <v>156</v>
      </c>
      <c r="C131" s="185"/>
      <c r="D131" s="185"/>
      <c r="E131" s="185"/>
      <c r="F131" s="185"/>
      <c r="G131" s="185"/>
      <c r="H131" s="185"/>
      <c r="I131" s="185"/>
      <c r="J131" s="185"/>
    </row>
    <row r="132" spans="2:10">
      <c r="B132" s="193" t="s">
        <v>157</v>
      </c>
      <c r="C132" s="186"/>
      <c r="D132" s="186"/>
      <c r="E132" s="29" t="s">
        <v>61</v>
      </c>
      <c r="F132" s="29" t="s">
        <v>146</v>
      </c>
      <c r="G132" s="36" t="s">
        <v>63</v>
      </c>
      <c r="H132" s="36" t="s">
        <v>144</v>
      </c>
      <c r="I132" s="36" t="s">
        <v>64</v>
      </c>
      <c r="J132" s="36" t="s">
        <v>173</v>
      </c>
    </row>
    <row r="133" spans="2:10">
      <c r="B133" s="178" t="s">
        <v>158</v>
      </c>
      <c r="C133" s="178"/>
      <c r="D133" s="178"/>
      <c r="E133" s="50"/>
      <c r="F133" s="50"/>
      <c r="G133" s="50"/>
      <c r="H133" s="34"/>
      <c r="I133" s="50"/>
      <c r="J133" s="34"/>
    </row>
    <row r="134" spans="2:10">
      <c r="B134" s="178" t="s">
        <v>159</v>
      </c>
      <c r="C134" s="178"/>
      <c r="D134" s="178"/>
      <c r="E134" s="50"/>
      <c r="F134" s="50"/>
      <c r="G134" s="50"/>
      <c r="H134" s="34"/>
      <c r="I134" s="50"/>
      <c r="J134" s="34"/>
    </row>
    <row r="135" spans="2:10">
      <c r="B135" s="178" t="s">
        <v>160</v>
      </c>
      <c r="C135" s="178"/>
      <c r="D135" s="178"/>
      <c r="E135" s="50"/>
      <c r="F135" s="50"/>
      <c r="G135" s="50"/>
      <c r="H135" s="34"/>
      <c r="I135" s="50"/>
      <c r="J135" s="34"/>
    </row>
    <row r="136" spans="2:10">
      <c r="B136" s="178" t="s">
        <v>161</v>
      </c>
      <c r="C136" s="178"/>
      <c r="D136" s="178"/>
      <c r="E136" s="50"/>
      <c r="F136" s="50"/>
      <c r="G136" s="50"/>
      <c r="H136" s="34"/>
      <c r="I136" s="50"/>
      <c r="J136" s="34"/>
    </row>
    <row r="137" spans="2:10">
      <c r="B137" s="178" t="s">
        <v>162</v>
      </c>
      <c r="C137" s="178"/>
      <c r="D137" s="178"/>
      <c r="E137" s="50"/>
      <c r="F137" s="50"/>
      <c r="G137" s="50"/>
      <c r="H137" s="50"/>
      <c r="I137" s="50"/>
      <c r="J137" s="50"/>
    </row>
    <row r="138" spans="2:10">
      <c r="B138" s="178" t="s">
        <v>163</v>
      </c>
      <c r="C138" s="178"/>
      <c r="D138" s="178"/>
      <c r="E138" s="50"/>
      <c r="F138" s="50"/>
      <c r="G138" s="50"/>
      <c r="H138" s="50"/>
      <c r="I138" s="50"/>
      <c r="J138" s="50"/>
    </row>
    <row r="139" spans="2:10">
      <c r="B139" s="178" t="s">
        <v>164</v>
      </c>
      <c r="C139" s="178"/>
      <c r="D139" s="178"/>
      <c r="E139" s="50"/>
      <c r="F139" s="50"/>
      <c r="G139" s="50"/>
      <c r="H139" s="50"/>
      <c r="I139" s="50"/>
      <c r="J139" s="50"/>
    </row>
    <row r="140" spans="2:10">
      <c r="B140" s="185" t="s">
        <v>165</v>
      </c>
      <c r="C140" s="185"/>
      <c r="D140" s="185"/>
      <c r="E140" s="185"/>
      <c r="F140" s="185"/>
      <c r="G140" s="185"/>
      <c r="H140" s="185"/>
      <c r="I140" s="185"/>
      <c r="J140" s="185"/>
    </row>
    <row r="141" spans="2:10">
      <c r="B141" s="186" t="s">
        <v>157</v>
      </c>
      <c r="C141" s="186"/>
      <c r="D141" s="186"/>
      <c r="E141" s="186"/>
      <c r="F141" s="186"/>
      <c r="G141" s="36" t="s">
        <v>9</v>
      </c>
      <c r="H141" s="36" t="s">
        <v>63</v>
      </c>
      <c r="I141" s="36" t="s">
        <v>61</v>
      </c>
      <c r="J141" s="36" t="s">
        <v>146</v>
      </c>
    </row>
    <row r="142" spans="2:10">
      <c r="B142" s="178" t="s">
        <v>166</v>
      </c>
      <c r="C142" s="178"/>
      <c r="D142" s="178"/>
      <c r="E142" s="178"/>
      <c r="F142" s="178"/>
      <c r="G142" s="50"/>
      <c r="H142" s="34"/>
      <c r="I142" s="34"/>
      <c r="J142" s="34"/>
    </row>
    <row r="143" spans="2:10">
      <c r="B143" s="178" t="s">
        <v>167</v>
      </c>
      <c r="C143" s="178"/>
      <c r="D143" s="178"/>
      <c r="E143" s="178"/>
      <c r="F143" s="178"/>
      <c r="G143" s="50"/>
      <c r="H143" s="50"/>
      <c r="I143" s="50"/>
      <c r="J143" s="50"/>
    </row>
    <row r="144" spans="2:10">
      <c r="B144" s="178" t="s">
        <v>168</v>
      </c>
      <c r="C144" s="178"/>
      <c r="D144" s="178"/>
      <c r="E144" s="178"/>
      <c r="F144" s="178"/>
      <c r="G144" s="50"/>
      <c r="H144" s="50"/>
      <c r="I144" s="50"/>
      <c r="J144" s="50"/>
    </row>
    <row r="145" spans="2:10">
      <c r="B145" s="185" t="s">
        <v>169</v>
      </c>
      <c r="C145" s="185"/>
      <c r="D145" s="185"/>
      <c r="E145" s="185"/>
      <c r="F145" s="185"/>
      <c r="G145" s="185"/>
      <c r="H145" s="185"/>
      <c r="I145" s="185"/>
      <c r="J145" s="185"/>
    </row>
    <row r="146" spans="2:10">
      <c r="B146" s="186" t="s">
        <v>95</v>
      </c>
      <c r="C146" s="186"/>
      <c r="D146" s="186"/>
      <c r="E146" s="186"/>
      <c r="F146" s="186" t="s">
        <v>153</v>
      </c>
      <c r="G146" s="186"/>
      <c r="H146" s="186"/>
      <c r="I146" s="186"/>
      <c r="J146" s="40" t="s">
        <v>154</v>
      </c>
    </row>
    <row r="147" spans="2:10">
      <c r="B147" s="178" t="s">
        <v>170</v>
      </c>
      <c r="C147" s="178"/>
      <c r="D147" s="178"/>
      <c r="E147" s="178"/>
      <c r="F147" s="179"/>
      <c r="G147" s="180"/>
      <c r="H147" s="180"/>
      <c r="I147" s="181"/>
      <c r="J147" s="50"/>
    </row>
    <row r="148" spans="2:10">
      <c r="B148" s="178" t="s">
        <v>171</v>
      </c>
      <c r="C148" s="178"/>
      <c r="D148" s="178"/>
      <c r="E148" s="178"/>
      <c r="F148" s="179"/>
      <c r="G148" s="180"/>
      <c r="H148" s="180"/>
      <c r="I148" s="181"/>
      <c r="J148" s="50"/>
    </row>
    <row r="160" spans="2:10">
      <c r="F160" s="50">
        <v>0</v>
      </c>
      <c r="G160" s="14" t="s">
        <v>182</v>
      </c>
    </row>
    <row r="161" spans="6:7">
      <c r="F161" s="34"/>
      <c r="G161" s="14" t="s">
        <v>181</v>
      </c>
    </row>
  </sheetData>
  <sheetProtection password="CE28" sheet="1" objects="1" scenarios="1"/>
  <protectedRanges>
    <protectedRange sqref="F147:J148" name="Range10"/>
    <protectedRange sqref="G142:J144" name="Range8"/>
    <protectedRange sqref="G114:J117" name="Range7"/>
    <protectedRange sqref="F103:G110" name="Range6"/>
    <protectedRange sqref="H80:J80" name="Range3"/>
    <protectedRange sqref="H89:J89" name="Range1"/>
    <protectedRange sqref="H71:J75 H93:J94 H78:J78 I76:J77 F160 H95 H91:J91 H103:I104 J103 H105 J105 H114:J117 G114:G115 E133:G139 H137:H139 I133:I139 J137:J139 G142 G143:J144 J147:J148" name="Range2"/>
    <protectedRange sqref="H48:J48" name="Range5"/>
    <protectedRange sqref="E133:J139" name="Range9"/>
  </protectedRanges>
  <mergeCells count="150">
    <mergeCell ref="B15:F15"/>
    <mergeCell ref="B16:F16"/>
    <mergeCell ref="B17:F17"/>
    <mergeCell ref="B18:F18"/>
    <mergeCell ref="B19:F19"/>
    <mergeCell ref="B20:F20"/>
    <mergeCell ref="C3:J3"/>
    <mergeCell ref="D4:J4"/>
    <mergeCell ref="D5:J5"/>
    <mergeCell ref="D6:J6"/>
    <mergeCell ref="D7:J7"/>
    <mergeCell ref="B8:J8"/>
    <mergeCell ref="B9:F9"/>
    <mergeCell ref="B10:J10"/>
    <mergeCell ref="B11:F11"/>
    <mergeCell ref="B12:F12"/>
    <mergeCell ref="B13:F13"/>
    <mergeCell ref="B14:F14"/>
    <mergeCell ref="B27:F27"/>
    <mergeCell ref="B28:F28"/>
    <mergeCell ref="B29:F29"/>
    <mergeCell ref="B30:F30"/>
    <mergeCell ref="B31:F31"/>
    <mergeCell ref="B32:F32"/>
    <mergeCell ref="B21:F21"/>
    <mergeCell ref="B22:F22"/>
    <mergeCell ref="B23:F23"/>
    <mergeCell ref="B24:F24"/>
    <mergeCell ref="B25:J25"/>
    <mergeCell ref="B26:F26"/>
    <mergeCell ref="B39:F39"/>
    <mergeCell ref="B45:J45"/>
    <mergeCell ref="B46:F46"/>
    <mergeCell ref="B47:J47"/>
    <mergeCell ref="B48:G48"/>
    <mergeCell ref="B49:F51"/>
    <mergeCell ref="B33:F33"/>
    <mergeCell ref="B34:F34"/>
    <mergeCell ref="B35:F35"/>
    <mergeCell ref="B36:F36"/>
    <mergeCell ref="B37:F37"/>
    <mergeCell ref="B38:F38"/>
    <mergeCell ref="B63:G63"/>
    <mergeCell ref="B64:G64"/>
    <mergeCell ref="B65:G65"/>
    <mergeCell ref="B66:G66"/>
    <mergeCell ref="B67:G67"/>
    <mergeCell ref="B68:G68"/>
    <mergeCell ref="B52:F54"/>
    <mergeCell ref="B55:F57"/>
    <mergeCell ref="B58:F59"/>
    <mergeCell ref="B60:G60"/>
    <mergeCell ref="B61:G61"/>
    <mergeCell ref="B62:G62"/>
    <mergeCell ref="B75:G75"/>
    <mergeCell ref="B76:G76"/>
    <mergeCell ref="B77:G77"/>
    <mergeCell ref="B78:G78"/>
    <mergeCell ref="B79:G79"/>
    <mergeCell ref="B80:G80"/>
    <mergeCell ref="B69:G69"/>
    <mergeCell ref="B70:J70"/>
    <mergeCell ref="B71:G71"/>
    <mergeCell ref="B72:G72"/>
    <mergeCell ref="B73:G73"/>
    <mergeCell ref="B74:G74"/>
    <mergeCell ref="B94:G94"/>
    <mergeCell ref="B95:G95"/>
    <mergeCell ref="B96:G96"/>
    <mergeCell ref="B97:G97"/>
    <mergeCell ref="B98:G98"/>
    <mergeCell ref="B99:G99"/>
    <mergeCell ref="B88:J88"/>
    <mergeCell ref="B89:G89"/>
    <mergeCell ref="B90:G90"/>
    <mergeCell ref="B91:G91"/>
    <mergeCell ref="B92:G92"/>
    <mergeCell ref="B93:G93"/>
    <mergeCell ref="B104:C104"/>
    <mergeCell ref="D104:E104"/>
    <mergeCell ref="F104:G104"/>
    <mergeCell ref="B105:C105"/>
    <mergeCell ref="D105:E105"/>
    <mergeCell ref="F105:G105"/>
    <mergeCell ref="B100:J100"/>
    <mergeCell ref="B101:C102"/>
    <mergeCell ref="D101:E102"/>
    <mergeCell ref="F101:G102"/>
    <mergeCell ref="I101:J101"/>
    <mergeCell ref="B103:C103"/>
    <mergeCell ref="D103:E103"/>
    <mergeCell ref="F103:G103"/>
    <mergeCell ref="B108:C108"/>
    <mergeCell ref="D108:E108"/>
    <mergeCell ref="F108:G108"/>
    <mergeCell ref="B109:C109"/>
    <mergeCell ref="D109:E109"/>
    <mergeCell ref="F109:G109"/>
    <mergeCell ref="B106:C106"/>
    <mergeCell ref="D106:E106"/>
    <mergeCell ref="F106:G106"/>
    <mergeCell ref="B107:C107"/>
    <mergeCell ref="D107:E107"/>
    <mergeCell ref="F107:G107"/>
    <mergeCell ref="B115:F115"/>
    <mergeCell ref="B116:F116"/>
    <mergeCell ref="B117:F117"/>
    <mergeCell ref="B118:F118"/>
    <mergeCell ref="B119:J119"/>
    <mergeCell ref="B120:E120"/>
    <mergeCell ref="F120:I120"/>
    <mergeCell ref="B110:C110"/>
    <mergeCell ref="D110:E110"/>
    <mergeCell ref="F110:G110"/>
    <mergeCell ref="B111:J112"/>
    <mergeCell ref="B113:F113"/>
    <mergeCell ref="B114:F114"/>
    <mergeCell ref="B132:D132"/>
    <mergeCell ref="B123:E123"/>
    <mergeCell ref="F123:I123"/>
    <mergeCell ref="B124:E124"/>
    <mergeCell ref="F124:I124"/>
    <mergeCell ref="B121:E121"/>
    <mergeCell ref="F121:I121"/>
    <mergeCell ref="B122:E122"/>
    <mergeCell ref="F122:I122"/>
    <mergeCell ref="B148:E148"/>
    <mergeCell ref="F148:I148"/>
    <mergeCell ref="B2:J2"/>
    <mergeCell ref="B145:J145"/>
    <mergeCell ref="B146:E146"/>
    <mergeCell ref="F146:I146"/>
    <mergeCell ref="B147:E147"/>
    <mergeCell ref="F147:I147"/>
    <mergeCell ref="B139:D139"/>
    <mergeCell ref="B140:J140"/>
    <mergeCell ref="B141:F141"/>
    <mergeCell ref="B142:F142"/>
    <mergeCell ref="B143:F143"/>
    <mergeCell ref="B144:F144"/>
    <mergeCell ref="B133:D133"/>
    <mergeCell ref="B134:D134"/>
    <mergeCell ref="B135:D135"/>
    <mergeCell ref="B136:D136"/>
    <mergeCell ref="B137:D137"/>
    <mergeCell ref="B138:D138"/>
    <mergeCell ref="B125:E125"/>
    <mergeCell ref="F125:I125"/>
    <mergeCell ref="B130:J130"/>
    <mergeCell ref="B131:J131"/>
  </mergeCells>
  <pageMargins left="0" right="0" top="0" bottom="0" header="0" footer="0"/>
  <pageSetup paperSize="9" scale="90" orientation="landscape" r:id="rId1"/>
  <rowBreaks count="1" manualBreakCount="1">
    <brk id="42" max="16383" man="1"/>
  </rowBreaks>
</worksheet>
</file>

<file path=xl/worksheets/sheet11.xml><?xml version="1.0" encoding="utf-8"?>
<worksheet xmlns="http://schemas.openxmlformats.org/spreadsheetml/2006/main" xmlns:r="http://schemas.openxmlformats.org/officeDocument/2006/relationships">
  <dimension ref="A1:J149"/>
  <sheetViews>
    <sheetView view="pageBreakPreview" zoomScale="90" zoomScaleSheetLayoutView="90" workbookViewId="0">
      <selection sqref="A1:J3"/>
    </sheetView>
  </sheetViews>
  <sheetFormatPr defaultColWidth="0" defaultRowHeight="15"/>
  <cols>
    <col min="1" max="1" width="10.28515625" style="116" customWidth="1"/>
    <col min="2" max="2" width="19.5703125" style="116" customWidth="1"/>
    <col min="3" max="3" width="12.85546875" style="116" customWidth="1"/>
    <col min="4" max="4" width="16" style="116" customWidth="1"/>
    <col min="5" max="5" width="15.5703125" style="116" customWidth="1"/>
    <col min="6" max="10" width="20.7109375" style="116" customWidth="1"/>
    <col min="11" max="11" width="9.140625" style="116" hidden="1" customWidth="1"/>
    <col min="12" max="16384" width="9.140625" style="116" hidden="1"/>
  </cols>
  <sheetData>
    <row r="1" spans="1:10">
      <c r="A1" s="253" t="s">
        <v>275</v>
      </c>
      <c r="B1" s="254"/>
      <c r="C1" s="254"/>
      <c r="D1" s="254"/>
      <c r="E1" s="254"/>
      <c r="F1" s="254"/>
      <c r="G1" s="254"/>
      <c r="H1" s="254"/>
      <c r="I1" s="254"/>
      <c r="J1" s="255"/>
    </row>
    <row r="2" spans="1:10">
      <c r="A2" s="256"/>
      <c r="B2" s="257"/>
      <c r="C2" s="257"/>
      <c r="D2" s="257"/>
      <c r="E2" s="257"/>
      <c r="F2" s="257"/>
      <c r="G2" s="257"/>
      <c r="H2" s="257"/>
      <c r="I2" s="257"/>
      <c r="J2" s="258"/>
    </row>
    <row r="3" spans="1:10">
      <c r="A3" s="259"/>
      <c r="B3" s="260"/>
      <c r="C3" s="260"/>
      <c r="D3" s="260"/>
      <c r="E3" s="260"/>
      <c r="F3" s="260"/>
      <c r="G3" s="260"/>
      <c r="H3" s="260"/>
      <c r="I3" s="260"/>
      <c r="J3" s="261"/>
    </row>
    <row r="4" spans="1:10" ht="17.25">
      <c r="A4" s="114" t="s">
        <v>51</v>
      </c>
      <c r="B4" s="225" t="s">
        <v>52</v>
      </c>
      <c r="C4" s="225"/>
      <c r="D4" s="225"/>
      <c r="E4" s="225"/>
      <c r="F4" s="225"/>
      <c r="G4" s="225"/>
      <c r="H4" s="225"/>
      <c r="I4" s="225"/>
      <c r="J4" s="225"/>
    </row>
    <row r="5" spans="1:10">
      <c r="A5" s="115">
        <v>1</v>
      </c>
      <c r="B5" s="111" t="s">
        <v>53</v>
      </c>
      <c r="C5" s="213" t="str">
        <f>Summary!C8</f>
        <v>2019-2020</v>
      </c>
      <c r="D5" s="213"/>
      <c r="E5" s="213"/>
      <c r="F5" s="213"/>
      <c r="G5" s="213"/>
      <c r="H5" s="213"/>
      <c r="I5" s="213"/>
      <c r="J5" s="213"/>
    </row>
    <row r="6" spans="1:10">
      <c r="A6" s="115">
        <v>2</v>
      </c>
      <c r="B6" s="111" t="s">
        <v>54</v>
      </c>
      <c r="C6" s="213" t="str">
        <f>Summary!C7</f>
        <v>27AAAAA5987A1Z1</v>
      </c>
      <c r="D6" s="213"/>
      <c r="E6" s="213"/>
      <c r="F6" s="213"/>
      <c r="G6" s="213"/>
      <c r="H6" s="213"/>
      <c r="I6" s="213"/>
      <c r="J6" s="213"/>
    </row>
    <row r="7" spans="1:10">
      <c r="A7" s="115" t="s">
        <v>55</v>
      </c>
      <c r="B7" s="111" t="s">
        <v>56</v>
      </c>
      <c r="C7" s="213" t="str">
        <f>Summary!C6</f>
        <v>XYZ Pvt. Ltd.</v>
      </c>
      <c r="D7" s="213"/>
      <c r="E7" s="213"/>
      <c r="F7" s="213"/>
      <c r="G7" s="213"/>
      <c r="H7" s="213"/>
      <c r="I7" s="213"/>
      <c r="J7" s="213"/>
    </row>
    <row r="8" spans="1:10">
      <c r="A8" s="115" t="s">
        <v>57</v>
      </c>
      <c r="B8" s="111" t="s">
        <v>58</v>
      </c>
      <c r="C8" s="213" t="str">
        <f>C7</f>
        <v>XYZ Pvt. Ltd.</v>
      </c>
      <c r="D8" s="213"/>
      <c r="E8" s="213"/>
      <c r="F8" s="213"/>
      <c r="G8" s="213"/>
      <c r="H8" s="213"/>
      <c r="I8" s="213"/>
      <c r="J8" s="213"/>
    </row>
    <row r="9" spans="1:10">
      <c r="A9" s="115">
        <v>4</v>
      </c>
      <c r="B9" s="178" t="s">
        <v>277</v>
      </c>
      <c r="C9" s="178"/>
      <c r="D9" s="178"/>
      <c r="E9" s="226" t="s">
        <v>399</v>
      </c>
      <c r="F9" s="213"/>
      <c r="G9" s="213"/>
      <c r="H9" s="213"/>
      <c r="I9" s="213"/>
      <c r="J9" s="213"/>
    </row>
    <row r="10" spans="1:10">
      <c r="A10" s="115">
        <v>5</v>
      </c>
      <c r="B10" s="209" t="s">
        <v>278</v>
      </c>
      <c r="C10" s="209"/>
      <c r="D10" s="209"/>
      <c r="E10" s="209"/>
      <c r="F10" s="209"/>
      <c r="G10" s="209"/>
      <c r="H10" s="209"/>
      <c r="I10" s="251" t="s">
        <v>279</v>
      </c>
      <c r="J10" s="252"/>
    </row>
    <row r="11" spans="1:10" ht="17.25">
      <c r="A11" s="205" t="s">
        <v>280</v>
      </c>
      <c r="B11" s="205"/>
      <c r="C11" s="205"/>
      <c r="D11" s="205"/>
      <c r="E11" s="205"/>
      <c r="F11" s="205"/>
      <c r="G11" s="205"/>
      <c r="H11" s="205"/>
      <c r="I11" s="205"/>
      <c r="J11" s="205"/>
    </row>
    <row r="12" spans="1:10">
      <c r="A12" s="221" t="s">
        <v>281</v>
      </c>
      <c r="B12" s="185"/>
      <c r="C12" s="185"/>
      <c r="D12" s="185"/>
      <c r="E12" s="185"/>
      <c r="F12" s="185"/>
      <c r="G12" s="185"/>
      <c r="H12" s="185"/>
      <c r="I12" s="185"/>
      <c r="J12" s="185"/>
    </row>
    <row r="13" spans="1:10" ht="15" customHeight="1">
      <c r="A13" s="242" t="s">
        <v>95</v>
      </c>
      <c r="B13" s="262"/>
      <c r="C13" s="262"/>
      <c r="D13" s="262"/>
      <c r="E13" s="262"/>
      <c r="F13" s="262"/>
      <c r="G13" s="262"/>
      <c r="H13" s="243"/>
      <c r="I13" s="242" t="s">
        <v>282</v>
      </c>
      <c r="J13" s="243"/>
    </row>
    <row r="14" spans="1:10">
      <c r="A14" s="209" t="s">
        <v>283</v>
      </c>
      <c r="B14" s="209"/>
      <c r="C14" s="209"/>
      <c r="D14" s="209"/>
      <c r="E14" s="209"/>
      <c r="F14" s="209"/>
      <c r="G14" s="209"/>
      <c r="H14" s="209"/>
      <c r="I14" s="236">
        <v>0</v>
      </c>
      <c r="J14" s="237"/>
    </row>
    <row r="15" spans="1:10">
      <c r="A15" s="178" t="s">
        <v>284</v>
      </c>
      <c r="B15" s="178"/>
      <c r="C15" s="178"/>
      <c r="D15" s="178"/>
      <c r="E15" s="178"/>
      <c r="F15" s="178"/>
      <c r="G15" s="178"/>
      <c r="H15" s="115" t="s">
        <v>285</v>
      </c>
      <c r="I15" s="236">
        <v>0</v>
      </c>
      <c r="J15" s="237"/>
    </row>
    <row r="16" spans="1:10">
      <c r="A16" s="178" t="s">
        <v>286</v>
      </c>
      <c r="B16" s="178"/>
      <c r="C16" s="178"/>
      <c r="D16" s="178"/>
      <c r="E16" s="178"/>
      <c r="F16" s="178"/>
      <c r="G16" s="178"/>
      <c r="H16" s="115" t="s">
        <v>285</v>
      </c>
      <c r="I16" s="236">
        <v>0</v>
      </c>
      <c r="J16" s="237"/>
    </row>
    <row r="17" spans="1:10">
      <c r="A17" s="178" t="s">
        <v>287</v>
      </c>
      <c r="B17" s="178"/>
      <c r="C17" s="178"/>
      <c r="D17" s="178"/>
      <c r="E17" s="178"/>
      <c r="F17" s="178"/>
      <c r="G17" s="178"/>
      <c r="H17" s="115" t="s">
        <v>285</v>
      </c>
      <c r="I17" s="236">
        <v>0</v>
      </c>
      <c r="J17" s="237"/>
    </row>
    <row r="18" spans="1:10">
      <c r="A18" s="178" t="s">
        <v>288</v>
      </c>
      <c r="B18" s="178"/>
      <c r="C18" s="178"/>
      <c r="D18" s="178"/>
      <c r="E18" s="178"/>
      <c r="F18" s="178"/>
      <c r="G18" s="178"/>
      <c r="H18" s="115" t="s">
        <v>285</v>
      </c>
      <c r="I18" s="236">
        <v>0</v>
      </c>
      <c r="J18" s="237"/>
    </row>
    <row r="19" spans="1:10">
      <c r="A19" s="178" t="s">
        <v>289</v>
      </c>
      <c r="B19" s="178"/>
      <c r="C19" s="178"/>
      <c r="D19" s="178"/>
      <c r="E19" s="178"/>
      <c r="F19" s="178"/>
      <c r="G19" s="178"/>
      <c r="H19" s="115" t="s">
        <v>285</v>
      </c>
      <c r="I19" s="236">
        <v>0</v>
      </c>
      <c r="J19" s="237"/>
    </row>
    <row r="20" spans="1:10">
      <c r="A20" s="178" t="s">
        <v>290</v>
      </c>
      <c r="B20" s="178"/>
      <c r="C20" s="178"/>
      <c r="D20" s="178"/>
      <c r="E20" s="178"/>
      <c r="F20" s="178"/>
      <c r="G20" s="178"/>
      <c r="H20" s="115" t="s">
        <v>291</v>
      </c>
      <c r="I20" s="236">
        <v>0</v>
      </c>
      <c r="J20" s="237"/>
    </row>
    <row r="21" spans="1:10">
      <c r="A21" s="178" t="s">
        <v>292</v>
      </c>
      <c r="B21" s="178"/>
      <c r="C21" s="178"/>
      <c r="D21" s="178"/>
      <c r="E21" s="178"/>
      <c r="F21" s="178"/>
      <c r="G21" s="178"/>
      <c r="H21" s="115" t="s">
        <v>291</v>
      </c>
      <c r="I21" s="236">
        <v>0</v>
      </c>
      <c r="J21" s="237"/>
    </row>
    <row r="22" spans="1:10">
      <c r="A22" s="178" t="s">
        <v>293</v>
      </c>
      <c r="B22" s="178"/>
      <c r="C22" s="178"/>
      <c r="D22" s="178"/>
      <c r="E22" s="178"/>
      <c r="F22" s="178"/>
      <c r="G22" s="178"/>
      <c r="H22" s="115" t="s">
        <v>291</v>
      </c>
      <c r="I22" s="236">
        <v>0</v>
      </c>
      <c r="J22" s="237"/>
    </row>
    <row r="23" spans="1:10">
      <c r="A23" s="178" t="s">
        <v>294</v>
      </c>
      <c r="B23" s="178"/>
      <c r="C23" s="178"/>
      <c r="D23" s="178"/>
      <c r="E23" s="178"/>
      <c r="F23" s="178"/>
      <c r="G23" s="178"/>
      <c r="H23" s="115" t="s">
        <v>291</v>
      </c>
      <c r="I23" s="236">
        <v>0</v>
      </c>
      <c r="J23" s="237"/>
    </row>
    <row r="24" spans="1:10">
      <c r="A24" s="178" t="s">
        <v>295</v>
      </c>
      <c r="B24" s="178"/>
      <c r="C24" s="178"/>
      <c r="D24" s="178"/>
      <c r="E24" s="178"/>
      <c r="F24" s="178"/>
      <c r="G24" s="178"/>
      <c r="H24" s="115" t="s">
        <v>291</v>
      </c>
      <c r="I24" s="236">
        <v>0</v>
      </c>
      <c r="J24" s="237"/>
    </row>
    <row r="25" spans="1:10">
      <c r="A25" s="178" t="s">
        <v>296</v>
      </c>
      <c r="B25" s="178"/>
      <c r="C25" s="178"/>
      <c r="D25" s="178"/>
      <c r="E25" s="178"/>
      <c r="F25" s="178"/>
      <c r="G25" s="178"/>
      <c r="H25" s="115" t="s">
        <v>291</v>
      </c>
      <c r="I25" s="236">
        <v>0</v>
      </c>
      <c r="J25" s="237"/>
    </row>
    <row r="26" spans="1:10">
      <c r="A26" s="178" t="s">
        <v>297</v>
      </c>
      <c r="B26" s="178"/>
      <c r="C26" s="178"/>
      <c r="D26" s="178"/>
      <c r="E26" s="178"/>
      <c r="F26" s="178"/>
      <c r="G26" s="178"/>
      <c r="H26" s="117" t="s">
        <v>298</v>
      </c>
      <c r="I26" s="236">
        <v>0</v>
      </c>
      <c r="J26" s="237"/>
    </row>
    <row r="27" spans="1:10">
      <c r="A27" s="178" t="s">
        <v>299</v>
      </c>
      <c r="B27" s="178"/>
      <c r="C27" s="178"/>
      <c r="D27" s="178"/>
      <c r="E27" s="178"/>
      <c r="F27" s="178"/>
      <c r="G27" s="178"/>
      <c r="H27" s="115" t="s">
        <v>298</v>
      </c>
      <c r="I27" s="236">
        <v>0</v>
      </c>
      <c r="J27" s="237"/>
    </row>
    <row r="28" spans="1:10">
      <c r="A28" s="178" t="s">
        <v>300</v>
      </c>
      <c r="B28" s="178"/>
      <c r="C28" s="178"/>
      <c r="D28" s="178"/>
      <c r="E28" s="178"/>
      <c r="F28" s="178"/>
      <c r="G28" s="178"/>
      <c r="H28" s="115" t="s">
        <v>298</v>
      </c>
      <c r="I28" s="236">
        <v>0</v>
      </c>
      <c r="J28" s="237"/>
    </row>
    <row r="29" spans="1:10">
      <c r="A29" s="178" t="s">
        <v>301</v>
      </c>
      <c r="B29" s="178"/>
      <c r="C29" s="178"/>
      <c r="D29" s="178"/>
      <c r="E29" s="178"/>
      <c r="F29" s="178"/>
      <c r="G29" s="178"/>
      <c r="H29" s="178"/>
      <c r="I29" s="248">
        <f>SUM(I14:J19)-SUM(I19:J28)</f>
        <v>0</v>
      </c>
      <c r="J29" s="249"/>
    </row>
    <row r="30" spans="1:10">
      <c r="A30" s="178" t="s">
        <v>302</v>
      </c>
      <c r="B30" s="178"/>
      <c r="C30" s="178"/>
      <c r="D30" s="178"/>
      <c r="E30" s="178"/>
      <c r="F30" s="178"/>
      <c r="G30" s="178"/>
      <c r="H30" s="178"/>
      <c r="I30" s="187">
        <f>'GSTR 9'!G118</f>
        <v>0</v>
      </c>
      <c r="J30" s="189"/>
    </row>
    <row r="31" spans="1:10">
      <c r="A31" s="178" t="s">
        <v>303</v>
      </c>
      <c r="B31" s="178"/>
      <c r="C31" s="178"/>
      <c r="D31" s="178"/>
      <c r="E31" s="178"/>
      <c r="F31" s="178"/>
      <c r="G31" s="178"/>
      <c r="H31" s="178"/>
      <c r="I31" s="248">
        <f>I30-I29</f>
        <v>0</v>
      </c>
      <c r="J31" s="249"/>
    </row>
    <row r="32" spans="1:10">
      <c r="A32" s="221" t="s">
        <v>304</v>
      </c>
      <c r="B32" s="185"/>
      <c r="C32" s="185"/>
      <c r="D32" s="185"/>
      <c r="E32" s="185"/>
      <c r="F32" s="185"/>
      <c r="G32" s="185"/>
      <c r="H32" s="185"/>
      <c r="I32" s="185"/>
      <c r="J32" s="185"/>
    </row>
    <row r="33" spans="1:10" s="118" customFormat="1">
      <c r="A33" s="232" t="s">
        <v>305</v>
      </c>
      <c r="B33" s="232"/>
      <c r="C33" s="232"/>
      <c r="D33" s="232"/>
      <c r="E33" s="250" t="s">
        <v>276</v>
      </c>
      <c r="F33" s="250"/>
      <c r="G33" s="250"/>
      <c r="H33" s="250"/>
      <c r="I33" s="250"/>
      <c r="J33" s="250"/>
    </row>
    <row r="34" spans="1:10" s="118" customFormat="1">
      <c r="A34" s="232" t="s">
        <v>306</v>
      </c>
      <c r="B34" s="232"/>
      <c r="C34" s="232"/>
      <c r="D34" s="232"/>
      <c r="E34" s="250" t="s">
        <v>276</v>
      </c>
      <c r="F34" s="250"/>
      <c r="G34" s="250"/>
      <c r="H34" s="250"/>
      <c r="I34" s="250"/>
      <c r="J34" s="250"/>
    </row>
    <row r="35" spans="1:10">
      <c r="A35" s="221" t="s">
        <v>307</v>
      </c>
      <c r="B35" s="185"/>
      <c r="C35" s="185"/>
      <c r="D35" s="185"/>
      <c r="E35" s="185"/>
      <c r="F35" s="185"/>
      <c r="G35" s="185"/>
      <c r="H35" s="185"/>
      <c r="I35" s="185"/>
      <c r="J35" s="185"/>
    </row>
    <row r="36" spans="1:10">
      <c r="A36" s="239" t="s">
        <v>95</v>
      </c>
      <c r="B36" s="240"/>
      <c r="C36" s="240"/>
      <c r="D36" s="240"/>
      <c r="E36" s="240"/>
      <c r="F36" s="240"/>
      <c r="G36" s="240"/>
      <c r="H36" s="241"/>
      <c r="I36" s="242" t="s">
        <v>282</v>
      </c>
      <c r="J36" s="243"/>
    </row>
    <row r="37" spans="1:10">
      <c r="A37" s="178" t="s">
        <v>308</v>
      </c>
      <c r="B37" s="178"/>
      <c r="C37" s="178"/>
      <c r="D37" s="178"/>
      <c r="E37" s="178"/>
      <c r="F37" s="178"/>
      <c r="G37" s="178"/>
      <c r="H37" s="178"/>
      <c r="I37" s="248">
        <f>I29</f>
        <v>0</v>
      </c>
      <c r="J37" s="249"/>
    </row>
    <row r="38" spans="1:10">
      <c r="A38" s="178" t="s">
        <v>309</v>
      </c>
      <c r="B38" s="178"/>
      <c r="C38" s="178"/>
      <c r="D38" s="178"/>
      <c r="E38" s="178"/>
      <c r="F38" s="178"/>
      <c r="G38" s="178"/>
      <c r="H38" s="178"/>
      <c r="I38" s="236">
        <v>0</v>
      </c>
      <c r="J38" s="237"/>
    </row>
    <row r="39" spans="1:10">
      <c r="A39" s="178" t="s">
        <v>310</v>
      </c>
      <c r="B39" s="178"/>
      <c r="C39" s="178"/>
      <c r="D39" s="178"/>
      <c r="E39" s="178"/>
      <c r="F39" s="178"/>
      <c r="G39" s="178"/>
      <c r="H39" s="178"/>
      <c r="I39" s="236">
        <v>0</v>
      </c>
      <c r="J39" s="237"/>
    </row>
    <row r="40" spans="1:10">
      <c r="A40" s="178" t="s">
        <v>311</v>
      </c>
      <c r="B40" s="178"/>
      <c r="C40" s="178"/>
      <c r="D40" s="178"/>
      <c r="E40" s="178"/>
      <c r="F40" s="178"/>
      <c r="G40" s="178"/>
      <c r="H40" s="178"/>
      <c r="I40" s="236">
        <v>0</v>
      </c>
      <c r="J40" s="237"/>
    </row>
    <row r="41" spans="1:10">
      <c r="A41" s="178" t="s">
        <v>312</v>
      </c>
      <c r="B41" s="178"/>
      <c r="C41" s="178"/>
      <c r="D41" s="178"/>
      <c r="E41" s="178"/>
      <c r="F41" s="178"/>
      <c r="G41" s="178"/>
      <c r="H41" s="178"/>
      <c r="I41" s="248">
        <f>I37-SUM(I38:J40)</f>
        <v>0</v>
      </c>
      <c r="J41" s="249"/>
    </row>
    <row r="42" spans="1:10">
      <c r="A42" s="178" t="s">
        <v>313</v>
      </c>
      <c r="B42" s="178"/>
      <c r="C42" s="178"/>
      <c r="D42" s="178"/>
      <c r="E42" s="178"/>
      <c r="F42" s="178"/>
      <c r="G42" s="178"/>
      <c r="H42" s="178"/>
      <c r="I42" s="187">
        <f>'GSTR 9'!G24</f>
        <v>0</v>
      </c>
      <c r="J42" s="189"/>
    </row>
    <row r="43" spans="1:10">
      <c r="A43" s="178" t="s">
        <v>314</v>
      </c>
      <c r="B43" s="178"/>
      <c r="C43" s="178"/>
      <c r="D43" s="178"/>
      <c r="E43" s="178"/>
      <c r="F43" s="178"/>
      <c r="G43" s="178"/>
      <c r="H43" s="178"/>
      <c r="I43" s="248">
        <f>I41-I42</f>
        <v>0</v>
      </c>
      <c r="J43" s="249"/>
    </row>
    <row r="44" spans="1:10">
      <c r="A44" s="221" t="s">
        <v>315</v>
      </c>
      <c r="B44" s="185"/>
      <c r="C44" s="185"/>
      <c r="D44" s="185"/>
      <c r="E44" s="185"/>
      <c r="F44" s="185"/>
      <c r="G44" s="185"/>
      <c r="H44" s="185"/>
      <c r="I44" s="185"/>
      <c r="J44" s="185"/>
    </row>
    <row r="45" spans="1:10" s="118" customFormat="1">
      <c r="A45" s="232" t="s">
        <v>305</v>
      </c>
      <c r="B45" s="232"/>
      <c r="C45" s="232"/>
      <c r="D45" s="232"/>
      <c r="E45" s="250" t="s">
        <v>276</v>
      </c>
      <c r="F45" s="250"/>
      <c r="G45" s="250"/>
      <c r="H45" s="250"/>
      <c r="I45" s="250"/>
      <c r="J45" s="250"/>
    </row>
    <row r="46" spans="1:10" s="118" customFormat="1">
      <c r="A46" s="232" t="s">
        <v>306</v>
      </c>
      <c r="B46" s="232"/>
      <c r="C46" s="232"/>
      <c r="D46" s="232"/>
      <c r="E46" s="250" t="s">
        <v>276</v>
      </c>
      <c r="F46" s="250"/>
      <c r="G46" s="250"/>
      <c r="H46" s="250"/>
      <c r="I46" s="250"/>
      <c r="J46" s="250"/>
    </row>
    <row r="47" spans="1:10" ht="17.25">
      <c r="A47" s="205" t="s">
        <v>316</v>
      </c>
      <c r="B47" s="205"/>
      <c r="C47" s="205"/>
      <c r="D47" s="205"/>
      <c r="E47" s="205"/>
      <c r="F47" s="205"/>
      <c r="G47" s="205"/>
      <c r="H47" s="205"/>
      <c r="I47" s="205"/>
      <c r="J47" s="205"/>
    </row>
    <row r="48" spans="1:10">
      <c r="A48" s="221" t="s">
        <v>317</v>
      </c>
      <c r="B48" s="185"/>
      <c r="C48" s="185"/>
      <c r="D48" s="185"/>
      <c r="E48" s="185"/>
      <c r="F48" s="185"/>
      <c r="G48" s="185"/>
      <c r="H48" s="185"/>
      <c r="I48" s="185"/>
      <c r="J48" s="185"/>
    </row>
    <row r="49" spans="1:10">
      <c r="A49" s="186" t="s">
        <v>95</v>
      </c>
      <c r="B49" s="186"/>
      <c r="C49" s="186"/>
      <c r="D49" s="186"/>
      <c r="E49" s="186" t="s">
        <v>9</v>
      </c>
      <c r="F49" s="186"/>
      <c r="G49" s="231" t="s">
        <v>318</v>
      </c>
      <c r="H49" s="231"/>
      <c r="I49" s="231"/>
      <c r="J49" s="231"/>
    </row>
    <row r="50" spans="1:10">
      <c r="A50" s="186"/>
      <c r="B50" s="186"/>
      <c r="C50" s="186"/>
      <c r="D50" s="186"/>
      <c r="E50" s="186"/>
      <c r="F50" s="186"/>
      <c r="G50" s="112" t="s">
        <v>61</v>
      </c>
      <c r="H50" s="113" t="s">
        <v>62</v>
      </c>
      <c r="I50" s="112" t="s">
        <v>63</v>
      </c>
      <c r="J50" s="113" t="s">
        <v>319</v>
      </c>
    </row>
    <row r="51" spans="1:10">
      <c r="A51" s="178" t="s">
        <v>320</v>
      </c>
      <c r="B51" s="178"/>
      <c r="C51" s="178"/>
      <c r="D51" s="178"/>
      <c r="E51" s="187">
        <f>Sales!C13+Amedment!C13</f>
        <v>0</v>
      </c>
      <c r="F51" s="189"/>
      <c r="G51" s="33">
        <f>Sales!E13+Amedment!E13</f>
        <v>0</v>
      </c>
      <c r="H51" s="33">
        <f>Sales!F13+Amedment!F13</f>
        <v>0</v>
      </c>
      <c r="I51" s="33">
        <f>Sales!D13+Amedment!D13</f>
        <v>0</v>
      </c>
      <c r="J51" s="33">
        <v>0</v>
      </c>
    </row>
    <row r="52" spans="1:10">
      <c r="A52" s="178" t="s">
        <v>321</v>
      </c>
      <c r="B52" s="178"/>
      <c r="C52" s="178"/>
      <c r="D52" s="178"/>
      <c r="E52" s="187">
        <f>RCM!C12</f>
        <v>0</v>
      </c>
      <c r="F52" s="189"/>
      <c r="G52" s="33">
        <f>RCM!E12</f>
        <v>0</v>
      </c>
      <c r="H52" s="33">
        <f>RCM!F12</f>
        <v>0</v>
      </c>
      <c r="I52" s="33">
        <f>RCM!D12</f>
        <v>0</v>
      </c>
      <c r="J52" s="33">
        <v>0</v>
      </c>
    </row>
    <row r="53" spans="1:10">
      <c r="A53" s="178" t="s">
        <v>322</v>
      </c>
      <c r="B53" s="178"/>
      <c r="C53" s="178"/>
      <c r="D53" s="178"/>
      <c r="E53" s="187">
        <f>Sales!C14+Amedment!C14</f>
        <v>0</v>
      </c>
      <c r="F53" s="189"/>
      <c r="G53" s="33">
        <f>Sales!E14+Amedment!E14</f>
        <v>0</v>
      </c>
      <c r="H53" s="33">
        <f>Sales!F14+Amedment!F14</f>
        <v>0</v>
      </c>
      <c r="I53" s="33">
        <f>Sales!D14+Amedment!D14</f>
        <v>0</v>
      </c>
      <c r="J53" s="33">
        <v>0</v>
      </c>
    </row>
    <row r="54" spans="1:10">
      <c r="A54" s="178" t="s">
        <v>323</v>
      </c>
      <c r="B54" s="178"/>
      <c r="C54" s="178"/>
      <c r="D54" s="178"/>
      <c r="E54" s="187">
        <f>RCM!C13</f>
        <v>0</v>
      </c>
      <c r="F54" s="189"/>
      <c r="G54" s="33">
        <f>RCM!E13</f>
        <v>0</v>
      </c>
      <c r="H54" s="33">
        <f>RCM!F13</f>
        <v>0</v>
      </c>
      <c r="I54" s="33">
        <f>RCM!D13</f>
        <v>0</v>
      </c>
      <c r="J54" s="33">
        <v>0</v>
      </c>
    </row>
    <row r="55" spans="1:10">
      <c r="A55" s="178" t="s">
        <v>324</v>
      </c>
      <c r="B55" s="178"/>
      <c r="C55" s="178"/>
      <c r="D55" s="178"/>
      <c r="E55" s="187">
        <f>Sales!C15+Amedment!C15</f>
        <v>0</v>
      </c>
      <c r="F55" s="189"/>
      <c r="G55" s="33">
        <f>Sales!E15+Amedment!E15</f>
        <v>0</v>
      </c>
      <c r="H55" s="33">
        <f>Sales!F15+Amedment!F15</f>
        <v>0</v>
      </c>
      <c r="I55" s="33">
        <f>Sales!D15+Amedment!D15</f>
        <v>0</v>
      </c>
      <c r="J55" s="33">
        <v>0</v>
      </c>
    </row>
    <row r="56" spans="1:10">
      <c r="A56" s="178" t="s">
        <v>325</v>
      </c>
      <c r="B56" s="178"/>
      <c r="C56" s="178"/>
      <c r="D56" s="178"/>
      <c r="E56" s="187">
        <f>RCM!C14</f>
        <v>0</v>
      </c>
      <c r="F56" s="189"/>
      <c r="G56" s="33">
        <f>RCM!E14</f>
        <v>0</v>
      </c>
      <c r="H56" s="33">
        <f>RCM!F14</f>
        <v>0</v>
      </c>
      <c r="I56" s="33">
        <f>RCM!D14</f>
        <v>0</v>
      </c>
      <c r="J56" s="33">
        <v>0</v>
      </c>
    </row>
    <row r="57" spans="1:10">
      <c r="A57" s="178" t="s">
        <v>326</v>
      </c>
      <c r="B57" s="178"/>
      <c r="C57" s="178"/>
      <c r="D57" s="178"/>
      <c r="E57" s="187">
        <f>Sales!C16+Amedment!C16</f>
        <v>0</v>
      </c>
      <c r="F57" s="189"/>
      <c r="G57" s="33">
        <f>Sales!E16+Amedment!E16</f>
        <v>0</v>
      </c>
      <c r="H57" s="33">
        <f>Sales!F16+Amedment!F16</f>
        <v>0</v>
      </c>
      <c r="I57" s="33">
        <f>Sales!D16+Amedment!D16</f>
        <v>0</v>
      </c>
      <c r="J57" s="33">
        <v>0</v>
      </c>
    </row>
    <row r="58" spans="1:10">
      <c r="A58" s="178" t="s">
        <v>327</v>
      </c>
      <c r="B58" s="178"/>
      <c r="C58" s="178"/>
      <c r="D58" s="178"/>
      <c r="E58" s="187">
        <v>0</v>
      </c>
      <c r="F58" s="189"/>
      <c r="G58" s="33">
        <v>0</v>
      </c>
      <c r="H58" s="33">
        <v>0</v>
      </c>
      <c r="I58" s="33">
        <v>0</v>
      </c>
      <c r="J58" s="33">
        <v>0</v>
      </c>
    </row>
    <row r="59" spans="1:10">
      <c r="A59" s="178" t="s">
        <v>328</v>
      </c>
      <c r="B59" s="178"/>
      <c r="C59" s="178"/>
      <c r="D59" s="178"/>
      <c r="E59" s="187">
        <v>0</v>
      </c>
      <c r="F59" s="189"/>
      <c r="G59" s="33">
        <v>0</v>
      </c>
      <c r="H59" s="33">
        <v>0</v>
      </c>
      <c r="I59" s="33">
        <v>0</v>
      </c>
      <c r="J59" s="33">
        <v>0</v>
      </c>
    </row>
    <row r="60" spans="1:10">
      <c r="A60" s="178" t="s">
        <v>329</v>
      </c>
      <c r="B60" s="178"/>
      <c r="C60" s="178"/>
      <c r="D60" s="178"/>
      <c r="E60" s="187">
        <v>0</v>
      </c>
      <c r="F60" s="189"/>
      <c r="G60" s="33">
        <v>0</v>
      </c>
      <c r="H60" s="33">
        <v>0</v>
      </c>
      <c r="I60" s="33">
        <v>0</v>
      </c>
      <c r="J60" s="33">
        <v>0</v>
      </c>
    </row>
    <row r="61" spans="1:10">
      <c r="A61" s="178" t="s">
        <v>330</v>
      </c>
      <c r="B61" s="178"/>
      <c r="C61" s="178"/>
      <c r="D61" s="178"/>
      <c r="E61" s="187">
        <v>0</v>
      </c>
      <c r="F61" s="189"/>
      <c r="G61" s="33">
        <v>0</v>
      </c>
      <c r="H61" s="33">
        <v>0</v>
      </c>
      <c r="I61" s="33">
        <v>0</v>
      </c>
      <c r="J61" s="33">
        <v>0</v>
      </c>
    </row>
    <row r="62" spans="1:10">
      <c r="A62" s="178" t="s">
        <v>331</v>
      </c>
      <c r="B62" s="178"/>
      <c r="C62" s="178"/>
      <c r="D62" s="178"/>
      <c r="E62" s="244"/>
      <c r="F62" s="245"/>
      <c r="G62" s="121">
        <v>0</v>
      </c>
      <c r="H62" s="121">
        <v>0</v>
      </c>
      <c r="I62" s="121">
        <v>0</v>
      </c>
      <c r="J62" s="121">
        <v>0</v>
      </c>
    </row>
    <row r="63" spans="1:10">
      <c r="A63" s="178" t="s">
        <v>332</v>
      </c>
      <c r="B63" s="178"/>
      <c r="C63" s="178"/>
      <c r="D63" s="178"/>
      <c r="E63" s="244"/>
      <c r="F63" s="245"/>
      <c r="G63" s="121">
        <v>0</v>
      </c>
      <c r="H63" s="121">
        <v>0</v>
      </c>
      <c r="I63" s="121">
        <v>0</v>
      </c>
      <c r="J63" s="121">
        <v>0</v>
      </c>
    </row>
    <row r="64" spans="1:10">
      <c r="A64" s="178" t="s">
        <v>333</v>
      </c>
      <c r="B64" s="178"/>
      <c r="C64" s="178"/>
      <c r="D64" s="178"/>
      <c r="E64" s="244"/>
      <c r="F64" s="245"/>
      <c r="G64" s="121">
        <v>0</v>
      </c>
      <c r="H64" s="121">
        <v>0</v>
      </c>
      <c r="I64" s="121">
        <v>0</v>
      </c>
      <c r="J64" s="121">
        <v>0</v>
      </c>
    </row>
    <row r="65" spans="1:10">
      <c r="A65" s="178" t="s">
        <v>334</v>
      </c>
      <c r="B65" s="178"/>
      <c r="C65" s="178"/>
      <c r="D65" s="178"/>
      <c r="E65" s="244"/>
      <c r="F65" s="245"/>
      <c r="G65" s="121">
        <v>0</v>
      </c>
      <c r="H65" s="121">
        <v>0</v>
      </c>
      <c r="I65" s="121">
        <v>0</v>
      </c>
      <c r="J65" s="121">
        <v>0</v>
      </c>
    </row>
    <row r="66" spans="1:10">
      <c r="A66" s="194" t="s">
        <v>335</v>
      </c>
      <c r="B66" s="195"/>
      <c r="C66" s="195"/>
      <c r="D66" s="196"/>
      <c r="E66" s="244"/>
      <c r="F66" s="245"/>
      <c r="G66" s="119">
        <f>SUM(G51:G65)</f>
        <v>0</v>
      </c>
      <c r="H66" s="119">
        <f t="shared" ref="H66:J66" si="0">SUM(H51:H65)</f>
        <v>0</v>
      </c>
      <c r="I66" s="119">
        <f t="shared" si="0"/>
        <v>0</v>
      </c>
      <c r="J66" s="119">
        <f t="shared" si="0"/>
        <v>0</v>
      </c>
    </row>
    <row r="67" spans="1:10">
      <c r="A67" s="194" t="s">
        <v>336</v>
      </c>
      <c r="B67" s="195"/>
      <c r="C67" s="195"/>
      <c r="D67" s="196"/>
      <c r="E67" s="244"/>
      <c r="F67" s="245"/>
      <c r="G67" s="33">
        <f>'GSTR 9'!I24</f>
        <v>0</v>
      </c>
      <c r="H67" s="123">
        <f>'GSTR 9'!J24</f>
        <v>0</v>
      </c>
      <c r="I67" s="33">
        <f>'GSTR 9'!H24</f>
        <v>0</v>
      </c>
      <c r="J67" s="33">
        <v>0</v>
      </c>
    </row>
    <row r="68" spans="1:10">
      <c r="A68" s="194" t="s">
        <v>337</v>
      </c>
      <c r="B68" s="195"/>
      <c r="C68" s="195"/>
      <c r="D68" s="195"/>
      <c r="E68" s="247"/>
      <c r="F68" s="247"/>
      <c r="G68" s="120">
        <f>G66-G67</f>
        <v>0</v>
      </c>
      <c r="H68" s="120">
        <f t="shared" ref="H68:J68" si="1">H66-H67</f>
        <v>0</v>
      </c>
      <c r="I68" s="120">
        <f t="shared" si="1"/>
        <v>0</v>
      </c>
      <c r="J68" s="120">
        <f t="shared" si="1"/>
        <v>0</v>
      </c>
    </row>
    <row r="69" spans="1:10">
      <c r="A69" s="221" t="s">
        <v>338</v>
      </c>
      <c r="B69" s="185"/>
      <c r="C69" s="185"/>
      <c r="D69" s="185"/>
      <c r="E69" s="185"/>
      <c r="F69" s="185"/>
      <c r="G69" s="185"/>
      <c r="H69" s="185"/>
      <c r="I69" s="185"/>
      <c r="J69" s="185"/>
    </row>
    <row r="70" spans="1:10" s="118" customFormat="1">
      <c r="A70" s="232" t="s">
        <v>305</v>
      </c>
      <c r="B70" s="232"/>
      <c r="C70" s="232"/>
      <c r="D70" s="232"/>
      <c r="E70" s="233" t="s">
        <v>276</v>
      </c>
      <c r="F70" s="233"/>
      <c r="G70" s="233"/>
      <c r="H70" s="233"/>
      <c r="I70" s="233"/>
      <c r="J70" s="233"/>
    </row>
    <row r="71" spans="1:10" s="118" customFormat="1">
      <c r="A71" s="232" t="s">
        <v>306</v>
      </c>
      <c r="B71" s="232"/>
      <c r="C71" s="232"/>
      <c r="D71" s="232"/>
      <c r="E71" s="233" t="s">
        <v>276</v>
      </c>
      <c r="F71" s="233"/>
      <c r="G71" s="233"/>
      <c r="H71" s="233"/>
      <c r="I71" s="233"/>
      <c r="J71" s="233"/>
    </row>
    <row r="72" spans="1:10">
      <c r="A72" s="221" t="s">
        <v>339</v>
      </c>
      <c r="B72" s="185"/>
      <c r="C72" s="185"/>
      <c r="D72" s="185"/>
      <c r="E72" s="185"/>
      <c r="F72" s="185"/>
      <c r="G72" s="185"/>
      <c r="H72" s="185"/>
      <c r="I72" s="185"/>
      <c r="J72" s="185"/>
    </row>
    <row r="73" spans="1:10">
      <c r="A73" s="186" t="s">
        <v>95</v>
      </c>
      <c r="B73" s="186"/>
      <c r="C73" s="186"/>
      <c r="D73" s="186"/>
      <c r="E73" s="186" t="s">
        <v>9</v>
      </c>
      <c r="F73" s="186"/>
      <c r="G73" s="231" t="s">
        <v>340</v>
      </c>
      <c r="H73" s="231"/>
      <c r="I73" s="231"/>
      <c r="J73" s="231"/>
    </row>
    <row r="74" spans="1:10">
      <c r="A74" s="186"/>
      <c r="B74" s="186"/>
      <c r="C74" s="186"/>
      <c r="D74" s="186"/>
      <c r="E74" s="186"/>
      <c r="F74" s="186"/>
      <c r="G74" s="112" t="s">
        <v>61</v>
      </c>
      <c r="H74" s="113" t="s">
        <v>62</v>
      </c>
      <c r="I74" s="112" t="s">
        <v>63</v>
      </c>
      <c r="J74" s="113" t="s">
        <v>319</v>
      </c>
    </row>
    <row r="75" spans="1:10">
      <c r="A75" s="246" t="s">
        <v>341</v>
      </c>
      <c r="B75" s="246"/>
      <c r="C75" s="246"/>
      <c r="D75" s="246"/>
      <c r="E75" s="187">
        <v>0</v>
      </c>
      <c r="F75" s="189"/>
      <c r="G75" s="33">
        <v>0</v>
      </c>
      <c r="H75" s="33">
        <v>0</v>
      </c>
      <c r="I75" s="33">
        <v>0</v>
      </c>
      <c r="J75" s="33">
        <v>0</v>
      </c>
    </row>
    <row r="76" spans="1:10" s="56" customFormat="1">
      <c r="A76" s="246" t="s">
        <v>342</v>
      </c>
      <c r="B76" s="246"/>
      <c r="C76" s="246"/>
      <c r="D76" s="246"/>
      <c r="E76" s="187">
        <v>0</v>
      </c>
      <c r="F76" s="189"/>
      <c r="G76" s="33">
        <v>0</v>
      </c>
      <c r="H76" s="33">
        <v>0</v>
      </c>
      <c r="I76" s="33">
        <v>0</v>
      </c>
      <c r="J76" s="33">
        <v>0</v>
      </c>
    </row>
    <row r="77" spans="1:10" s="56" customFormat="1">
      <c r="A77" s="246" t="s">
        <v>343</v>
      </c>
      <c r="B77" s="246"/>
      <c r="C77" s="246"/>
      <c r="D77" s="246"/>
      <c r="E77" s="187">
        <v>0</v>
      </c>
      <c r="F77" s="189"/>
      <c r="G77" s="33">
        <v>0</v>
      </c>
      <c r="H77" s="33">
        <v>0</v>
      </c>
      <c r="I77" s="33">
        <v>0</v>
      </c>
      <c r="J77" s="33">
        <v>0</v>
      </c>
    </row>
    <row r="78" spans="1:10">
      <c r="A78" s="246" t="s">
        <v>344</v>
      </c>
      <c r="B78" s="246"/>
      <c r="C78" s="246"/>
      <c r="D78" s="246"/>
      <c r="E78" s="187">
        <v>0</v>
      </c>
      <c r="F78" s="189"/>
      <c r="G78" s="33">
        <v>0</v>
      </c>
      <c r="H78" s="33">
        <v>0</v>
      </c>
      <c r="I78" s="33">
        <v>0</v>
      </c>
      <c r="J78" s="33">
        <v>0</v>
      </c>
    </row>
    <row r="79" spans="1:10">
      <c r="A79" s="246" t="s">
        <v>345</v>
      </c>
      <c r="B79" s="246"/>
      <c r="C79" s="246"/>
      <c r="D79" s="246"/>
      <c r="E79" s="187">
        <v>0</v>
      </c>
      <c r="F79" s="189"/>
      <c r="G79" s="33">
        <v>0</v>
      </c>
      <c r="H79" s="33">
        <v>0</v>
      </c>
      <c r="I79" s="33">
        <v>0</v>
      </c>
      <c r="J79" s="33">
        <v>0</v>
      </c>
    </row>
    <row r="80" spans="1:10">
      <c r="A80" s="230" t="s">
        <v>346</v>
      </c>
      <c r="B80" s="213"/>
      <c r="C80" s="213"/>
      <c r="D80" s="213"/>
      <c r="E80" s="187">
        <v>0</v>
      </c>
      <c r="F80" s="189"/>
      <c r="G80" s="33">
        <v>0</v>
      </c>
      <c r="H80" s="33">
        <v>0</v>
      </c>
      <c r="I80" s="33">
        <v>0</v>
      </c>
      <c r="J80" s="33">
        <v>0</v>
      </c>
    </row>
    <row r="81" spans="1:10">
      <c r="A81" s="230" t="s">
        <v>347</v>
      </c>
      <c r="B81" s="213"/>
      <c r="C81" s="213"/>
      <c r="D81" s="213"/>
      <c r="E81" s="187">
        <v>0</v>
      </c>
      <c r="F81" s="189"/>
      <c r="G81" s="33">
        <v>0</v>
      </c>
      <c r="H81" s="33">
        <v>0</v>
      </c>
      <c r="I81" s="33">
        <v>0</v>
      </c>
      <c r="J81" s="33">
        <v>0</v>
      </c>
    </row>
    <row r="82" spans="1:10">
      <c r="A82" s="213" t="s">
        <v>348</v>
      </c>
      <c r="B82" s="213"/>
      <c r="C82" s="213"/>
      <c r="D82" s="213"/>
      <c r="E82" s="244"/>
      <c r="F82" s="245"/>
      <c r="G82" s="33">
        <v>0</v>
      </c>
      <c r="H82" s="33">
        <v>0</v>
      </c>
      <c r="I82" s="33">
        <v>0</v>
      </c>
      <c r="J82" s="33">
        <v>0</v>
      </c>
    </row>
    <row r="83" spans="1:10">
      <c r="A83" s="213" t="s">
        <v>349</v>
      </c>
      <c r="B83" s="213"/>
      <c r="C83" s="213"/>
      <c r="D83" s="213"/>
      <c r="E83" s="244"/>
      <c r="F83" s="245"/>
      <c r="G83" s="33">
        <v>0</v>
      </c>
      <c r="H83" s="33">
        <v>0</v>
      </c>
      <c r="I83" s="33">
        <v>0</v>
      </c>
      <c r="J83" s="33">
        <v>0</v>
      </c>
    </row>
    <row r="84" spans="1:10">
      <c r="A84" s="213" t="s">
        <v>350</v>
      </c>
      <c r="B84" s="213"/>
      <c r="C84" s="213"/>
      <c r="D84" s="213"/>
      <c r="E84" s="244"/>
      <c r="F84" s="245"/>
      <c r="G84" s="33">
        <v>0</v>
      </c>
      <c r="H84" s="33">
        <v>0</v>
      </c>
      <c r="I84" s="33">
        <v>0</v>
      </c>
      <c r="J84" s="33">
        <v>0</v>
      </c>
    </row>
    <row r="85" spans="1:10">
      <c r="A85" s="213" t="s">
        <v>351</v>
      </c>
      <c r="B85" s="213"/>
      <c r="C85" s="213"/>
      <c r="D85" s="213"/>
      <c r="E85" s="244"/>
      <c r="F85" s="245"/>
      <c r="G85" s="33">
        <v>0</v>
      </c>
      <c r="H85" s="33">
        <v>0</v>
      </c>
      <c r="I85" s="33">
        <v>0</v>
      </c>
      <c r="J85" s="33">
        <v>0</v>
      </c>
    </row>
    <row r="86" spans="1:10" ht="17.25">
      <c r="A86" s="205" t="s">
        <v>352</v>
      </c>
      <c r="B86" s="205"/>
      <c r="C86" s="205"/>
      <c r="D86" s="205"/>
      <c r="E86" s="205"/>
      <c r="F86" s="205"/>
      <c r="G86" s="205"/>
      <c r="H86" s="205"/>
      <c r="I86" s="205"/>
      <c r="J86" s="205"/>
    </row>
    <row r="87" spans="1:10">
      <c r="A87" s="221" t="s">
        <v>353</v>
      </c>
      <c r="B87" s="185"/>
      <c r="C87" s="185"/>
      <c r="D87" s="185"/>
      <c r="E87" s="185"/>
      <c r="F87" s="185"/>
      <c r="G87" s="185"/>
      <c r="H87" s="185"/>
      <c r="I87" s="185"/>
      <c r="J87" s="185"/>
    </row>
    <row r="88" spans="1:10">
      <c r="A88" s="239" t="s">
        <v>95</v>
      </c>
      <c r="B88" s="240"/>
      <c r="C88" s="240"/>
      <c r="D88" s="240"/>
      <c r="E88" s="240"/>
      <c r="F88" s="240"/>
      <c r="G88" s="240"/>
      <c r="H88" s="241"/>
      <c r="I88" s="242" t="s">
        <v>282</v>
      </c>
      <c r="J88" s="243"/>
    </row>
    <row r="89" spans="1:10">
      <c r="A89" s="209" t="s">
        <v>354</v>
      </c>
      <c r="B89" s="209"/>
      <c r="C89" s="209"/>
      <c r="D89" s="209"/>
      <c r="E89" s="209"/>
      <c r="F89" s="209"/>
      <c r="G89" s="209"/>
      <c r="H89" s="209"/>
      <c r="I89" s="236">
        <v>0</v>
      </c>
      <c r="J89" s="237"/>
    </row>
    <row r="90" spans="1:10">
      <c r="A90" s="178" t="s">
        <v>355</v>
      </c>
      <c r="B90" s="178"/>
      <c r="C90" s="178"/>
      <c r="D90" s="178"/>
      <c r="E90" s="178"/>
      <c r="F90" s="178"/>
      <c r="G90" s="178"/>
      <c r="H90" s="115" t="s">
        <v>285</v>
      </c>
      <c r="I90" s="236">
        <v>0</v>
      </c>
      <c r="J90" s="237"/>
    </row>
    <row r="91" spans="1:10">
      <c r="A91" s="178" t="s">
        <v>356</v>
      </c>
      <c r="B91" s="178"/>
      <c r="C91" s="178"/>
      <c r="D91" s="178"/>
      <c r="E91" s="178"/>
      <c r="F91" s="178"/>
      <c r="G91" s="178"/>
      <c r="H91" s="115" t="s">
        <v>291</v>
      </c>
      <c r="I91" s="236">
        <v>0</v>
      </c>
      <c r="J91" s="237"/>
    </row>
    <row r="92" spans="1:10">
      <c r="A92" s="178" t="s">
        <v>357</v>
      </c>
      <c r="B92" s="178"/>
      <c r="C92" s="178"/>
      <c r="D92" s="178"/>
      <c r="E92" s="178"/>
      <c r="F92" s="178"/>
      <c r="G92" s="178"/>
      <c r="H92" s="178"/>
      <c r="I92" s="187">
        <f>I89+I90-I91</f>
        <v>0</v>
      </c>
      <c r="J92" s="189"/>
    </row>
    <row r="93" spans="1:10">
      <c r="A93" s="178" t="s">
        <v>358</v>
      </c>
      <c r="B93" s="178"/>
      <c r="C93" s="178"/>
      <c r="D93" s="178"/>
      <c r="E93" s="178"/>
      <c r="F93" s="178"/>
      <c r="G93" s="178"/>
      <c r="H93" s="178"/>
      <c r="I93" s="187">
        <f>'GSTR 9'!H80+'GSTR 9'!I80+'GSTR 9'!J80</f>
        <v>0</v>
      </c>
      <c r="J93" s="189"/>
    </row>
    <row r="94" spans="1:10">
      <c r="A94" s="178" t="s">
        <v>359</v>
      </c>
      <c r="B94" s="178"/>
      <c r="C94" s="178"/>
      <c r="D94" s="178"/>
      <c r="E94" s="178"/>
      <c r="F94" s="178"/>
      <c r="G94" s="178"/>
      <c r="H94" s="178"/>
      <c r="I94" s="187">
        <f>I93-I92</f>
        <v>0</v>
      </c>
      <c r="J94" s="189"/>
    </row>
    <row r="95" spans="1:10">
      <c r="A95" s="221" t="s">
        <v>360</v>
      </c>
      <c r="B95" s="185"/>
      <c r="C95" s="185"/>
      <c r="D95" s="185"/>
      <c r="E95" s="185"/>
      <c r="F95" s="185"/>
      <c r="G95" s="185"/>
      <c r="H95" s="185"/>
      <c r="I95" s="185"/>
      <c r="J95" s="185"/>
    </row>
    <row r="96" spans="1:10" s="118" customFormat="1">
      <c r="A96" s="232" t="s">
        <v>305</v>
      </c>
      <c r="B96" s="232"/>
      <c r="C96" s="232"/>
      <c r="D96" s="232"/>
      <c r="E96" s="233" t="s">
        <v>276</v>
      </c>
      <c r="F96" s="233"/>
      <c r="G96" s="233"/>
      <c r="H96" s="233"/>
      <c r="I96" s="233"/>
      <c r="J96" s="233"/>
    </row>
    <row r="97" spans="1:10" s="118" customFormat="1">
      <c r="A97" s="232" t="s">
        <v>306</v>
      </c>
      <c r="B97" s="232"/>
      <c r="C97" s="232"/>
      <c r="D97" s="232"/>
      <c r="E97" s="233" t="s">
        <v>276</v>
      </c>
      <c r="F97" s="233"/>
      <c r="G97" s="233"/>
      <c r="H97" s="233"/>
      <c r="I97" s="233"/>
      <c r="J97" s="233"/>
    </row>
    <row r="98" spans="1:10">
      <c r="A98" s="221" t="s">
        <v>361</v>
      </c>
      <c r="B98" s="185"/>
      <c r="C98" s="185"/>
      <c r="D98" s="185"/>
      <c r="E98" s="185"/>
      <c r="F98" s="185"/>
      <c r="G98" s="185"/>
      <c r="H98" s="185"/>
      <c r="I98" s="185"/>
      <c r="J98" s="185"/>
    </row>
    <row r="99" spans="1:10">
      <c r="A99" s="186" t="s">
        <v>95</v>
      </c>
      <c r="B99" s="186"/>
      <c r="C99" s="186"/>
      <c r="D99" s="186"/>
      <c r="E99" s="186" t="s">
        <v>362</v>
      </c>
      <c r="F99" s="186"/>
      <c r="G99" s="186" t="s">
        <v>363</v>
      </c>
      <c r="H99" s="186"/>
      <c r="I99" s="186" t="s">
        <v>364</v>
      </c>
      <c r="J99" s="186"/>
    </row>
    <row r="100" spans="1:10">
      <c r="A100" s="178" t="s">
        <v>365</v>
      </c>
      <c r="B100" s="178"/>
      <c r="C100" s="178"/>
      <c r="D100" s="178"/>
      <c r="E100" s="187">
        <f>ROUND(SUMIF(ITC!$G$21:$G$1020,"Purchases",ITC!J$21:J$1020),0)</f>
        <v>0</v>
      </c>
      <c r="F100" s="189"/>
      <c r="G100" s="187">
        <f>ROUND(SUMIF(ITC!$G$21:$G$1020,"Purchases",(ITC!K$21:'ITC'!K$1020))+SUMIF(ITC!$G$21:$G$1020,"Purchases",(ITC!L$21:'ITC'!$L1020))+SUMIF(ITC!$G$21:$G$1020,"Purchases",(ITC!M$21:'ITC'!$M1020)),0)</f>
        <v>0</v>
      </c>
      <c r="H100" s="189"/>
      <c r="I100" s="187">
        <f>G100</f>
        <v>0</v>
      </c>
      <c r="J100" s="189"/>
    </row>
    <row r="101" spans="1:10">
      <c r="A101" s="178" t="s">
        <v>366</v>
      </c>
      <c r="B101" s="178"/>
      <c r="C101" s="178"/>
      <c r="D101" s="178"/>
      <c r="E101" s="187">
        <f>ROUND(SUMIF(ITC!$G$21:$G$1020,"Freight",ITC!J$21:J$1020),0)</f>
        <v>0</v>
      </c>
      <c r="F101" s="189"/>
      <c r="G101" s="187">
        <f>ROUND(SUMIF(ITC!$G$21:$G$1020,"Freight",(ITC!K$21:'ITC'!$K1021))+SUMIF(ITC!$G$21:$G$1020,"Freight",(ITC!L$21:'ITC'!$L1021))+SUMIF(ITC!$G$21:$G$1020,"Freight",(ITC!M$21:'ITC'!$M1021)),0)</f>
        <v>0</v>
      </c>
      <c r="H101" s="189"/>
      <c r="I101" s="187">
        <f>G101</f>
        <v>0</v>
      </c>
      <c r="J101" s="189"/>
    </row>
    <row r="102" spans="1:10">
      <c r="A102" s="178" t="s">
        <v>367</v>
      </c>
      <c r="B102" s="178"/>
      <c r="C102" s="178"/>
      <c r="D102" s="178"/>
      <c r="E102" s="187">
        <f>ROUND(SUMIF(ITC!$G$21:$G$1020,"Power and Fuel",ITC!J$21:J$1020),0)</f>
        <v>0</v>
      </c>
      <c r="F102" s="189"/>
      <c r="G102" s="187">
        <f>ROUND(SUMIF(ITC!$G$21:$G$1020,"Power and Fuel",(ITC!K$21:'ITC'!$K1022))+SUMIF(ITC!$G$21:$G$1020,"Power and Fuel",(ITC!L$21:'ITC'!$L1022))+SUMIF(ITC!$G$21:$G$1020,"Power and Fuel",(ITC!M$21:'ITC'!$M1022)),0)</f>
        <v>0</v>
      </c>
      <c r="H102" s="189"/>
      <c r="I102" s="187">
        <f t="shared" ref="I102:I116" si="2">G102</f>
        <v>0</v>
      </c>
      <c r="J102" s="189"/>
    </row>
    <row r="103" spans="1:10">
      <c r="A103" s="178" t="s">
        <v>368</v>
      </c>
      <c r="B103" s="178"/>
      <c r="C103" s="178"/>
      <c r="D103" s="178"/>
      <c r="E103" s="187">
        <f>ROUND(SUMIF(ITC!$G$21:$G$1020,"Imported goods",ITC!J$21:J$1020),0)</f>
        <v>0</v>
      </c>
      <c r="F103" s="189"/>
      <c r="G103" s="187">
        <f>ROUND(SUMIF(ITC!$G$21:$G$1020,"Imported goods",(ITC!K$21:'ITC'!$K1023))+SUMIF(ITC!$G$21:$G$1020,"Imported goods",(ITC!L$21:'ITC'!$L1023))+SUMIF(ITC!$G$21:$G$1020,"Imported goods",(ITC!M$21:'ITC'!$M1023)),0)</f>
        <v>0</v>
      </c>
      <c r="H103" s="189"/>
      <c r="I103" s="187">
        <f t="shared" si="2"/>
        <v>0</v>
      </c>
      <c r="J103" s="189"/>
    </row>
    <row r="104" spans="1:10">
      <c r="A104" s="238" t="s">
        <v>369</v>
      </c>
      <c r="B104" s="178"/>
      <c r="C104" s="178"/>
      <c r="D104" s="178"/>
      <c r="E104" s="187">
        <f>ROUND(SUMIF(ITC!$G$21:$G$1020,"Rent and Insurance",ITC!J$21:J$1020),0)</f>
        <v>0</v>
      </c>
      <c r="F104" s="189"/>
      <c r="G104" s="187">
        <f>ROUND(SUMIF(ITC!$G$21:$G$1020,"Rent and Insurance",(ITC!K$21:'ITC'!$K1024))+SUMIF(ITC!$G$21:$G$1020,"Rent and Insurance",(ITC!L$21:'ITC'!$L1024))+SUMIF(ITC!$G$21:$G$1020,"Rent and Insurance",(ITC!M$21:'ITC'!$M1024)),0)</f>
        <v>0</v>
      </c>
      <c r="H104" s="189"/>
      <c r="I104" s="187">
        <f t="shared" si="2"/>
        <v>0</v>
      </c>
      <c r="J104" s="189"/>
    </row>
    <row r="105" spans="1:10">
      <c r="A105" s="209" t="s">
        <v>370</v>
      </c>
      <c r="B105" s="209"/>
      <c r="C105" s="209"/>
      <c r="D105" s="209"/>
      <c r="E105" s="187">
        <f>ROUND(SUMIF(ITC!$G$21:$G$1020,"Goods lost",ITC!J$21:J$1020),0)</f>
        <v>0</v>
      </c>
      <c r="F105" s="189"/>
      <c r="G105" s="187">
        <f>ROUND(SUMIF(ITC!$G$21:$G$1020,"Goods lost",(ITC!K$21:'ITC'!$K1025))+SUMIF(ITC!$G$21:$G$1020,"Goods lost",(ITC!L$21:'ITC'!$L1025))+SUMIF(ITC!$G$21:$G$1020,"Goods lost",(ITC!M$21:'ITC'!$M1025)),0)</f>
        <v>0</v>
      </c>
      <c r="H105" s="189"/>
      <c r="I105" s="187">
        <f t="shared" si="2"/>
        <v>0</v>
      </c>
      <c r="J105" s="189"/>
    </row>
    <row r="106" spans="1:10">
      <c r="A106" s="178" t="s">
        <v>371</v>
      </c>
      <c r="B106" s="178"/>
      <c r="C106" s="178"/>
      <c r="D106" s="178"/>
      <c r="E106" s="187">
        <f>ROUND(SUMIF(ITC!$G$21:$G$1020,"Royalties",ITC!J$21:J$1020),0)</f>
        <v>0</v>
      </c>
      <c r="F106" s="189"/>
      <c r="G106" s="187">
        <f>ROUND(SUMIF(ITC!$G$21:$G$1020,"Royalties",(ITC!K$21:'ITC'!$K1026))+SUMIF(ITC!$G$21:$G$1020,"Royalties",(ITC!L$21:'ITC'!$L1026))+SUMIF(ITC!$G$21:$G$1020,"Royalties",(ITC!M$21:'ITC'!$M1026)),0)</f>
        <v>0</v>
      </c>
      <c r="H106" s="189"/>
      <c r="I106" s="187">
        <f t="shared" si="2"/>
        <v>0</v>
      </c>
      <c r="J106" s="189"/>
    </row>
    <row r="107" spans="1:10">
      <c r="A107" s="178" t="s">
        <v>400</v>
      </c>
      <c r="B107" s="178"/>
      <c r="C107" s="178"/>
      <c r="D107" s="178"/>
      <c r="E107" s="187">
        <f>ROUND(SUMIF(ITC!$G$21:$G$1020,"Employees Cost",ITC!J$21:J$1020),0)</f>
        <v>0</v>
      </c>
      <c r="F107" s="189"/>
      <c r="G107" s="187">
        <f>ROUND(SUMIF(ITC!$G$21:$G$1020,"Employees Cost",(ITC!K$21:'ITC'!$K1027))+SUMIF(ITC!$G$21:$G$1020,"Employees Cost",(ITC!L$21:'ITC'!$L1027))+SUMIF(ITC!$G$21:$G$1020,"Employees Cost",(ITC!M$21:'ITC'!$M1027)),0)</f>
        <v>0</v>
      </c>
      <c r="H107" s="189"/>
      <c r="I107" s="187">
        <f t="shared" si="2"/>
        <v>0</v>
      </c>
      <c r="J107" s="189"/>
    </row>
    <row r="108" spans="1:10">
      <c r="A108" s="238" t="s">
        <v>372</v>
      </c>
      <c r="B108" s="178"/>
      <c r="C108" s="178"/>
      <c r="D108" s="178"/>
      <c r="E108" s="187">
        <f>ROUND(SUMIF(ITC!$G$21:$G$1020,"Conveyance charges",ITC!J$21:J$1020),0)</f>
        <v>0</v>
      </c>
      <c r="F108" s="189"/>
      <c r="G108" s="187">
        <f>ROUND(SUMIF(ITC!$G$21:$G$1020,"Conveyance charges",(ITC!K$21:'ITC'!$K1028))+SUMIF(ITC!$G$21:$G$1020,"Conveyance charges",(ITC!L$21:'ITC'!$L1028))+SUMIF(ITC!$G$21:$G$1020,"Conveyance charges",(ITC!M$21:'ITC'!$M1028)),0)</f>
        <v>0</v>
      </c>
      <c r="H108" s="189"/>
      <c r="I108" s="187">
        <f t="shared" si="2"/>
        <v>0</v>
      </c>
      <c r="J108" s="189"/>
    </row>
    <row r="109" spans="1:10">
      <c r="A109" s="238" t="s">
        <v>373</v>
      </c>
      <c r="B109" s="178"/>
      <c r="C109" s="178"/>
      <c r="D109" s="178"/>
      <c r="E109" s="187">
        <f>ROUND(SUMIF(ITC!$G$21:$G$1020,"Bank Charges",ITC!J$21:J$1020),0)</f>
        <v>0</v>
      </c>
      <c r="F109" s="189"/>
      <c r="G109" s="187">
        <f>ROUND(SUMIF(ITC!$G$21:$G$1020,"Bank Charges",(ITC!K$21:'ITC'!$K1029))+SUMIF(ITC!$G$21:$G$1020,"Bank Charges",(ITC!L$21:'ITC'!$L1029))+SUMIF(ITC!$G$21:$G$1020,"Bank Charges",(ITC!M$21:'ITC'!$M1029)),0)</f>
        <v>0</v>
      </c>
      <c r="H109" s="189"/>
      <c r="I109" s="187">
        <f t="shared" si="2"/>
        <v>0</v>
      </c>
      <c r="J109" s="189"/>
    </row>
    <row r="110" spans="1:10">
      <c r="A110" s="238" t="s">
        <v>374</v>
      </c>
      <c r="B110" s="178"/>
      <c r="C110" s="178"/>
      <c r="D110" s="178"/>
      <c r="E110" s="187">
        <f>ROUND(SUMIF(ITC!$G$21:$G$1020,"Entertainment charges",ITC!J$21:J$1020),0)</f>
        <v>0</v>
      </c>
      <c r="F110" s="189"/>
      <c r="G110" s="187">
        <f>ROUND(SUMIF(ITC!$G$21:$G$1020,"Entertainment charges",(ITC!K$21:'ITC'!$K1030))+SUMIF(ITC!$G$21:$G$1020,"Entertainment charges",(ITC!L$21:'ITC'!$L1030))+SUMIF(ITC!$G$21:$G$1020,"Entertainment charges",(ITC!M$21:'ITC'!$M1030)),0)</f>
        <v>0</v>
      </c>
      <c r="H110" s="189"/>
      <c r="I110" s="187">
        <f t="shared" si="2"/>
        <v>0</v>
      </c>
      <c r="J110" s="189"/>
    </row>
    <row r="111" spans="1:10">
      <c r="A111" s="178" t="s">
        <v>375</v>
      </c>
      <c r="B111" s="178"/>
      <c r="C111" s="178"/>
      <c r="D111" s="178"/>
      <c r="E111" s="187">
        <f>ROUND(SUMIF(ITC!$G$21:$G$1020,"Printing &amp; Stationery",ITC!J$21:J$1020),0)</f>
        <v>0</v>
      </c>
      <c r="F111" s="189"/>
      <c r="G111" s="187">
        <f>ROUND(SUMIF(ITC!$G$21:$G$1020,"Printing &amp; Stationery",(ITC!K$21:'ITC'!$K1031))+SUMIF(ITC!$G$21:$G$1020,"Printing &amp; Stationery",(ITC!L$21:'ITC'!$L1031))+SUMIF(ITC!$G$21:$G$1020,"Printing &amp; Stationery",(ITC!M$21:'ITC'!$M1031)),0)</f>
        <v>0</v>
      </c>
      <c r="H111" s="189"/>
      <c r="I111" s="187">
        <f t="shared" si="2"/>
        <v>0</v>
      </c>
      <c r="J111" s="189"/>
    </row>
    <row r="112" spans="1:10">
      <c r="A112" s="178" t="s">
        <v>376</v>
      </c>
      <c r="B112" s="178"/>
      <c r="C112" s="178"/>
      <c r="D112" s="178"/>
      <c r="E112" s="187">
        <f>ROUND(SUMIF(ITC!$G$21:$G$1020,"Repairs &amp; Maintenance",ITC!J$21:J$1020),0)</f>
        <v>0</v>
      </c>
      <c r="F112" s="189"/>
      <c r="G112" s="187">
        <f>ROUND(SUMIF(ITC!$G$21:$G$1020,"Repairs &amp; Maintenance",(ITC!K$21:'ITC'!$K1032))+SUMIF(ITC!$G$21:$G$1020,"Repairs &amp; Maintenance",(ITC!L$21:'ITC'!$L1032))+SUMIF(ITC!$G$21:$G$1020,"Repairs &amp; Maintenance",(ITC!M$21:'ITC'!$M1032)),0)</f>
        <v>0</v>
      </c>
      <c r="H112" s="189"/>
      <c r="I112" s="187">
        <f t="shared" si="2"/>
        <v>0</v>
      </c>
      <c r="J112" s="189"/>
    </row>
    <row r="113" spans="1:10">
      <c r="A113" s="178" t="s">
        <v>377</v>
      </c>
      <c r="B113" s="178"/>
      <c r="C113" s="178"/>
      <c r="D113" s="178"/>
      <c r="E113" s="187">
        <f>ROUND(SUMIF(ITC!$G$21:$G$1020,"Misc. Expenses",ITC!J$21:J$1020),0)</f>
        <v>0</v>
      </c>
      <c r="F113" s="189"/>
      <c r="G113" s="187">
        <f>ROUND(SUMIF(ITC!$G$21:$G$1020,"Misc. Expenses",(ITC!K$21:'ITC'!$K1033))+SUMIF(ITC!$G$21:$G$1020,"Misc. Expenses",(ITC!L$21:'ITC'!$L1033))+SUMIF(ITC!$G$21:$G$1020,"Misc. Expenses",(ITC!M$21:'ITC'!$M1033)),0)</f>
        <v>0</v>
      </c>
      <c r="H113" s="189"/>
      <c r="I113" s="187">
        <f t="shared" si="2"/>
        <v>0</v>
      </c>
      <c r="J113" s="189"/>
    </row>
    <row r="114" spans="1:10">
      <c r="A114" s="178" t="s">
        <v>378</v>
      </c>
      <c r="B114" s="178"/>
      <c r="C114" s="178"/>
      <c r="D114" s="178"/>
      <c r="E114" s="187">
        <f>ROUND(SUMIF(ITC!$G$21:$G$1020,"Capital Goods",ITC!J$21:J$1020),0)</f>
        <v>0</v>
      </c>
      <c r="F114" s="189"/>
      <c r="G114" s="187">
        <f>ROUND(SUMIF(ITC!$G$21:$G$1020,"Capital Goods",(ITC!K$21:'ITC'!$K1034))+SUMIF(ITC!$G$21:$G$1020,"Capital Goods",(ITC!L$21:'ITC'!$L1034))+SUMIF(ITC!$G$21:$G$1020,"Capital Goods",(ITC!M$21:'ITC'!$M1034)),0)</f>
        <v>0</v>
      </c>
      <c r="H114" s="189"/>
      <c r="I114" s="187">
        <f t="shared" si="2"/>
        <v>0</v>
      </c>
      <c r="J114" s="189"/>
    </row>
    <row r="115" spans="1:10">
      <c r="A115" s="178" t="s">
        <v>379</v>
      </c>
      <c r="B115" s="178"/>
      <c r="C115" s="178"/>
      <c r="D115" s="178"/>
      <c r="E115" s="236">
        <v>0</v>
      </c>
      <c r="F115" s="237"/>
      <c r="G115" s="236">
        <v>0</v>
      </c>
      <c r="H115" s="237"/>
      <c r="I115" s="187">
        <f t="shared" si="2"/>
        <v>0</v>
      </c>
      <c r="J115" s="189"/>
    </row>
    <row r="116" spans="1:10">
      <c r="A116" s="178" t="s">
        <v>380</v>
      </c>
      <c r="B116" s="178"/>
      <c r="C116" s="178"/>
      <c r="D116" s="178"/>
      <c r="E116" s="236">
        <v>0</v>
      </c>
      <c r="F116" s="237"/>
      <c r="G116" s="236">
        <v>0</v>
      </c>
      <c r="H116" s="237"/>
      <c r="I116" s="187">
        <f t="shared" si="2"/>
        <v>0</v>
      </c>
      <c r="J116" s="189"/>
    </row>
    <row r="117" spans="1:10">
      <c r="A117" s="194" t="s">
        <v>381</v>
      </c>
      <c r="B117" s="195"/>
      <c r="C117" s="195"/>
      <c r="D117" s="196"/>
      <c r="E117" s="234"/>
      <c r="F117" s="235"/>
      <c r="G117" s="234"/>
      <c r="H117" s="235"/>
      <c r="I117" s="187">
        <f>SUM(I100:J116)</f>
        <v>0</v>
      </c>
      <c r="J117" s="189"/>
    </row>
    <row r="118" spans="1:10">
      <c r="A118" s="194" t="s">
        <v>382</v>
      </c>
      <c r="B118" s="195"/>
      <c r="C118" s="195"/>
      <c r="D118" s="196"/>
      <c r="E118" s="234"/>
      <c r="F118" s="235"/>
      <c r="G118" s="234"/>
      <c r="H118" s="235"/>
      <c r="I118" s="187">
        <f>I93</f>
        <v>0</v>
      </c>
      <c r="J118" s="189"/>
    </row>
    <row r="119" spans="1:10">
      <c r="A119" s="194" t="s">
        <v>383</v>
      </c>
      <c r="B119" s="195"/>
      <c r="C119" s="195"/>
      <c r="D119" s="196"/>
      <c r="E119" s="234"/>
      <c r="F119" s="235"/>
      <c r="G119" s="234"/>
      <c r="H119" s="235"/>
      <c r="I119" s="187">
        <f>I118-I117</f>
        <v>0</v>
      </c>
      <c r="J119" s="189"/>
    </row>
    <row r="120" spans="1:10">
      <c r="A120" s="221" t="s">
        <v>384</v>
      </c>
      <c r="B120" s="185"/>
      <c r="C120" s="185"/>
      <c r="D120" s="185"/>
      <c r="E120" s="185"/>
      <c r="F120" s="185"/>
      <c r="G120" s="185"/>
      <c r="H120" s="185"/>
      <c r="I120" s="185"/>
      <c r="J120" s="185"/>
    </row>
    <row r="121" spans="1:10" s="118" customFormat="1">
      <c r="A121" s="232" t="s">
        <v>305</v>
      </c>
      <c r="B121" s="232"/>
      <c r="C121" s="232"/>
      <c r="D121" s="232"/>
      <c r="E121" s="233" t="s">
        <v>276</v>
      </c>
      <c r="F121" s="233"/>
      <c r="G121" s="233"/>
      <c r="H121" s="233"/>
      <c r="I121" s="233"/>
      <c r="J121" s="233"/>
    </row>
    <row r="122" spans="1:10" s="118" customFormat="1">
      <c r="A122" s="232" t="s">
        <v>306</v>
      </c>
      <c r="B122" s="232"/>
      <c r="C122" s="232"/>
      <c r="D122" s="232"/>
      <c r="E122" s="233" t="s">
        <v>276</v>
      </c>
      <c r="F122" s="233"/>
      <c r="G122" s="233"/>
      <c r="H122" s="233"/>
      <c r="I122" s="233"/>
      <c r="J122" s="233"/>
    </row>
    <row r="123" spans="1:10">
      <c r="A123" s="221" t="s">
        <v>385</v>
      </c>
      <c r="B123" s="185"/>
      <c r="C123" s="185"/>
      <c r="D123" s="185"/>
      <c r="E123" s="185"/>
      <c r="F123" s="185"/>
      <c r="G123" s="185"/>
      <c r="H123" s="185"/>
      <c r="I123" s="185"/>
      <c r="J123" s="185"/>
    </row>
    <row r="124" spans="1:10">
      <c r="A124" s="186" t="s">
        <v>95</v>
      </c>
      <c r="B124" s="186"/>
      <c r="C124" s="186"/>
      <c r="D124" s="186"/>
      <c r="E124" s="228" t="s">
        <v>386</v>
      </c>
      <c r="F124" s="228"/>
      <c r="G124" s="228"/>
      <c r="H124" s="228"/>
      <c r="I124" s="228"/>
      <c r="J124" s="228"/>
    </row>
    <row r="125" spans="1:10">
      <c r="A125" s="178" t="s">
        <v>61</v>
      </c>
      <c r="B125" s="178"/>
      <c r="C125" s="178"/>
      <c r="D125" s="178"/>
      <c r="E125" s="229">
        <v>0</v>
      </c>
      <c r="F125" s="229"/>
      <c r="G125" s="229"/>
      <c r="H125" s="229"/>
      <c r="I125" s="229"/>
      <c r="J125" s="229"/>
    </row>
    <row r="126" spans="1:10">
      <c r="A126" s="178" t="s">
        <v>141</v>
      </c>
      <c r="B126" s="178"/>
      <c r="C126" s="178"/>
      <c r="D126" s="178"/>
      <c r="E126" s="229">
        <v>0</v>
      </c>
      <c r="F126" s="229"/>
      <c r="G126" s="229"/>
      <c r="H126" s="229"/>
      <c r="I126" s="229"/>
      <c r="J126" s="229"/>
    </row>
    <row r="127" spans="1:10">
      <c r="A127" s="178" t="s">
        <v>63</v>
      </c>
      <c r="B127" s="178"/>
      <c r="C127" s="178"/>
      <c r="D127" s="178"/>
      <c r="E127" s="229">
        <v>0</v>
      </c>
      <c r="F127" s="229"/>
      <c r="G127" s="229"/>
      <c r="H127" s="229"/>
      <c r="I127" s="229"/>
      <c r="J127" s="229"/>
    </row>
    <row r="128" spans="1:10">
      <c r="A128" s="178" t="s">
        <v>64</v>
      </c>
      <c r="B128" s="178"/>
      <c r="C128" s="178"/>
      <c r="D128" s="178"/>
      <c r="E128" s="229">
        <v>0</v>
      </c>
      <c r="F128" s="229"/>
      <c r="G128" s="229"/>
      <c r="H128" s="229"/>
      <c r="I128" s="229"/>
      <c r="J128" s="229"/>
    </row>
    <row r="129" spans="1:10">
      <c r="A129" s="178" t="s">
        <v>142</v>
      </c>
      <c r="B129" s="178"/>
      <c r="C129" s="178"/>
      <c r="D129" s="178"/>
      <c r="E129" s="229">
        <v>0</v>
      </c>
      <c r="F129" s="229"/>
      <c r="G129" s="229"/>
      <c r="H129" s="229"/>
      <c r="I129" s="229"/>
      <c r="J129" s="229"/>
    </row>
    <row r="130" spans="1:10">
      <c r="A130" s="178" t="s">
        <v>144</v>
      </c>
      <c r="B130" s="178"/>
      <c r="C130" s="178"/>
      <c r="D130" s="178"/>
      <c r="E130" s="229">
        <v>0</v>
      </c>
      <c r="F130" s="229"/>
      <c r="G130" s="229"/>
      <c r="H130" s="229"/>
      <c r="I130" s="229"/>
      <c r="J130" s="229"/>
    </row>
    <row r="131" spans="1:10" ht="17.25">
      <c r="A131" s="205" t="s">
        <v>387</v>
      </c>
      <c r="B131" s="205"/>
      <c r="C131" s="205"/>
      <c r="D131" s="205"/>
      <c r="E131" s="205"/>
      <c r="F131" s="205"/>
      <c r="G131" s="205"/>
      <c r="H131" s="205"/>
      <c r="I131" s="205"/>
      <c r="J131" s="205"/>
    </row>
    <row r="132" spans="1:10">
      <c r="A132" s="186" t="s">
        <v>95</v>
      </c>
      <c r="B132" s="186"/>
      <c r="C132" s="186"/>
      <c r="D132" s="186"/>
      <c r="E132" s="186" t="s">
        <v>388</v>
      </c>
      <c r="F132" s="186"/>
      <c r="G132" s="231" t="s">
        <v>340</v>
      </c>
      <c r="H132" s="231"/>
      <c r="I132" s="231"/>
      <c r="J132" s="231"/>
    </row>
    <row r="133" spans="1:10">
      <c r="A133" s="186"/>
      <c r="B133" s="186"/>
      <c r="C133" s="186"/>
      <c r="D133" s="186"/>
      <c r="E133" s="186"/>
      <c r="F133" s="186"/>
      <c r="G133" s="112" t="s">
        <v>61</v>
      </c>
      <c r="H133" s="113" t="s">
        <v>62</v>
      </c>
      <c r="I133" s="112" t="s">
        <v>63</v>
      </c>
      <c r="J133" s="113" t="s">
        <v>319</v>
      </c>
    </row>
    <row r="134" spans="1:10">
      <c r="A134" s="230" t="s">
        <v>341</v>
      </c>
      <c r="B134" s="213"/>
      <c r="C134" s="213"/>
      <c r="D134" s="213"/>
      <c r="E134" s="229">
        <v>0</v>
      </c>
      <c r="F134" s="229"/>
      <c r="G134" s="33">
        <v>0</v>
      </c>
      <c r="H134" s="33">
        <v>0</v>
      </c>
      <c r="I134" s="33">
        <v>0</v>
      </c>
      <c r="J134" s="33">
        <v>0</v>
      </c>
    </row>
    <row r="135" spans="1:10">
      <c r="A135" s="230" t="s">
        <v>342</v>
      </c>
      <c r="B135" s="213"/>
      <c r="C135" s="213"/>
      <c r="D135" s="213"/>
      <c r="E135" s="229">
        <v>0</v>
      </c>
      <c r="F135" s="229"/>
      <c r="G135" s="33">
        <v>0</v>
      </c>
      <c r="H135" s="33">
        <v>0</v>
      </c>
      <c r="I135" s="33">
        <v>0</v>
      </c>
      <c r="J135" s="33">
        <v>0</v>
      </c>
    </row>
    <row r="136" spans="1:10">
      <c r="A136" s="230" t="s">
        <v>343</v>
      </c>
      <c r="B136" s="213"/>
      <c r="C136" s="213"/>
      <c r="D136" s="213"/>
      <c r="E136" s="229">
        <v>0</v>
      </c>
      <c r="F136" s="229"/>
      <c r="G136" s="33">
        <v>0</v>
      </c>
      <c r="H136" s="33">
        <v>0</v>
      </c>
      <c r="I136" s="33">
        <v>0</v>
      </c>
      <c r="J136" s="33">
        <v>0</v>
      </c>
    </row>
    <row r="137" spans="1:10">
      <c r="A137" s="230" t="s">
        <v>344</v>
      </c>
      <c r="B137" s="213"/>
      <c r="C137" s="213"/>
      <c r="D137" s="213"/>
      <c r="E137" s="229">
        <v>0</v>
      </c>
      <c r="F137" s="229"/>
      <c r="G137" s="33">
        <v>0</v>
      </c>
      <c r="H137" s="33">
        <v>0</v>
      </c>
      <c r="I137" s="33">
        <v>0</v>
      </c>
      <c r="J137" s="33">
        <v>0</v>
      </c>
    </row>
    <row r="138" spans="1:10">
      <c r="A138" s="230" t="s">
        <v>345</v>
      </c>
      <c r="B138" s="213"/>
      <c r="C138" s="213"/>
      <c r="D138" s="213"/>
      <c r="E138" s="229">
        <v>0</v>
      </c>
      <c r="F138" s="229"/>
      <c r="G138" s="33">
        <v>0</v>
      </c>
      <c r="H138" s="33">
        <v>0</v>
      </c>
      <c r="I138" s="33">
        <v>0</v>
      </c>
      <c r="J138" s="33">
        <v>0</v>
      </c>
    </row>
    <row r="139" spans="1:10">
      <c r="A139" s="230" t="s">
        <v>389</v>
      </c>
      <c r="B139" s="213"/>
      <c r="C139" s="213"/>
      <c r="D139" s="213"/>
      <c r="E139" s="229">
        <v>0</v>
      </c>
      <c r="F139" s="229"/>
      <c r="G139" s="33">
        <v>0</v>
      </c>
      <c r="H139" s="33">
        <v>0</v>
      </c>
      <c r="I139" s="33">
        <v>0</v>
      </c>
      <c r="J139" s="33">
        <v>0</v>
      </c>
    </row>
    <row r="140" spans="1:10">
      <c r="A140" s="230" t="s">
        <v>390</v>
      </c>
      <c r="B140" s="213"/>
      <c r="C140" s="213"/>
      <c r="D140" s="213"/>
      <c r="E140" s="229">
        <v>0</v>
      </c>
      <c r="F140" s="229"/>
      <c r="G140" s="33">
        <v>0</v>
      </c>
      <c r="H140" s="33">
        <v>0</v>
      </c>
      <c r="I140" s="33">
        <v>0</v>
      </c>
      <c r="J140" s="33">
        <v>0</v>
      </c>
    </row>
    <row r="141" spans="1:10">
      <c r="A141" s="213" t="s">
        <v>391</v>
      </c>
      <c r="B141" s="213"/>
      <c r="C141" s="213"/>
      <c r="D141" s="213"/>
      <c r="E141" s="229">
        <v>0</v>
      </c>
      <c r="F141" s="229"/>
      <c r="G141" s="33">
        <v>0</v>
      </c>
      <c r="H141" s="33">
        <v>0</v>
      </c>
      <c r="I141" s="33">
        <v>0</v>
      </c>
      <c r="J141" s="33">
        <v>0</v>
      </c>
    </row>
    <row r="142" spans="1:10">
      <c r="A142" s="213" t="s">
        <v>392</v>
      </c>
      <c r="B142" s="213"/>
      <c r="C142" s="213"/>
      <c r="D142" s="213"/>
      <c r="E142" s="229">
        <v>0</v>
      </c>
      <c r="F142" s="229"/>
      <c r="G142" s="33">
        <v>0</v>
      </c>
      <c r="H142" s="33">
        <v>0</v>
      </c>
      <c r="I142" s="33">
        <v>0</v>
      </c>
      <c r="J142" s="33">
        <v>0</v>
      </c>
    </row>
    <row r="143" spans="1:10">
      <c r="A143" s="213" t="s">
        <v>393</v>
      </c>
      <c r="B143" s="213"/>
      <c r="C143" s="213"/>
      <c r="D143" s="213"/>
      <c r="E143" s="229">
        <v>0</v>
      </c>
      <c r="F143" s="229"/>
      <c r="G143" s="33">
        <v>0</v>
      </c>
      <c r="H143" s="33">
        <v>0</v>
      </c>
      <c r="I143" s="33">
        <v>0</v>
      </c>
      <c r="J143" s="33">
        <v>0</v>
      </c>
    </row>
    <row r="144" spans="1:10">
      <c r="A144" s="213" t="s">
        <v>394</v>
      </c>
      <c r="B144" s="213"/>
      <c r="C144" s="213"/>
      <c r="D144" s="213"/>
      <c r="E144" s="229">
        <v>0</v>
      </c>
      <c r="F144" s="229"/>
      <c r="G144" s="33">
        <v>0</v>
      </c>
      <c r="H144" s="33">
        <v>0</v>
      </c>
      <c r="I144" s="33">
        <v>0</v>
      </c>
      <c r="J144" s="33">
        <v>0</v>
      </c>
    </row>
    <row r="145" spans="1:10">
      <c r="A145" s="220" t="s">
        <v>395</v>
      </c>
      <c r="B145" s="220"/>
      <c r="C145" s="220"/>
      <c r="D145" s="220"/>
      <c r="E145" s="229">
        <v>0</v>
      </c>
      <c r="F145" s="229"/>
      <c r="G145" s="33">
        <v>0</v>
      </c>
      <c r="H145" s="33">
        <v>0</v>
      </c>
      <c r="I145" s="33">
        <v>0</v>
      </c>
      <c r="J145" s="33">
        <v>0</v>
      </c>
    </row>
    <row r="146" spans="1:10">
      <c r="A146" s="213" t="s">
        <v>396</v>
      </c>
      <c r="B146" s="213"/>
      <c r="C146" s="213"/>
      <c r="D146" s="213"/>
      <c r="E146" s="229">
        <v>0</v>
      </c>
      <c r="F146" s="229"/>
      <c r="G146" s="33">
        <v>0</v>
      </c>
      <c r="H146" s="33">
        <v>0</v>
      </c>
      <c r="I146" s="33">
        <v>0</v>
      </c>
      <c r="J146" s="33">
        <v>0</v>
      </c>
    </row>
    <row r="147" spans="1:10">
      <c r="A147" s="213" t="s">
        <v>397</v>
      </c>
      <c r="B147" s="213"/>
      <c r="C147" s="213"/>
      <c r="D147" s="213"/>
      <c r="E147" s="229">
        <v>0</v>
      </c>
      <c r="F147" s="229"/>
      <c r="G147" s="33">
        <v>0</v>
      </c>
      <c r="H147" s="33">
        <v>0</v>
      </c>
      <c r="I147" s="33">
        <v>0</v>
      </c>
      <c r="J147" s="33">
        <v>0</v>
      </c>
    </row>
    <row r="148" spans="1:10">
      <c r="A148" s="213" t="s">
        <v>398</v>
      </c>
      <c r="B148" s="213"/>
      <c r="C148" s="213"/>
      <c r="D148" s="213"/>
      <c r="E148" s="229">
        <v>0</v>
      </c>
      <c r="F148" s="229"/>
      <c r="G148" s="33">
        <v>0</v>
      </c>
      <c r="H148" s="33">
        <v>0</v>
      </c>
      <c r="I148" s="33">
        <v>0</v>
      </c>
      <c r="J148" s="33">
        <v>0</v>
      </c>
    </row>
    <row r="149" spans="1:10">
      <c r="A149" s="122"/>
      <c r="B149" s="122"/>
      <c r="C149" s="122"/>
      <c r="D149" s="122"/>
      <c r="E149" s="122"/>
      <c r="F149" s="122"/>
      <c r="G149" s="122"/>
      <c r="H149" s="122"/>
      <c r="I149" s="122"/>
      <c r="J149" s="122"/>
    </row>
  </sheetData>
  <sheetProtection password="CE28" sheet="1" objects="1" scenarios="1"/>
  <protectedRanges>
    <protectedRange sqref="E115:H116" name="Range6"/>
    <protectedRange sqref="I89:J91" name="Range5"/>
    <protectedRange sqref="G62:J65" name="Range4"/>
    <protectedRange sqref="I38:J40" name="Range3"/>
    <protectedRange sqref="E33:J34 E45:J46" name="Range2"/>
    <protectedRange sqref="I14:J28" name="Range1"/>
  </protectedRanges>
  <mergeCells count="309">
    <mergeCell ref="A1:J3"/>
    <mergeCell ref="B4:J4"/>
    <mergeCell ref="C5:J5"/>
    <mergeCell ref="C6:J6"/>
    <mergeCell ref="C7:J7"/>
    <mergeCell ref="C8:J8"/>
    <mergeCell ref="A13:H13"/>
    <mergeCell ref="I13:J13"/>
    <mergeCell ref="A14:H14"/>
    <mergeCell ref="I14:J14"/>
    <mergeCell ref="A15:G15"/>
    <mergeCell ref="I15:J15"/>
    <mergeCell ref="B9:D9"/>
    <mergeCell ref="E9:J9"/>
    <mergeCell ref="B10:H10"/>
    <mergeCell ref="I10:J10"/>
    <mergeCell ref="A11:J11"/>
    <mergeCell ref="A12:J12"/>
    <mergeCell ref="A19:G19"/>
    <mergeCell ref="I19:J19"/>
    <mergeCell ref="A20:G20"/>
    <mergeCell ref="I20:J20"/>
    <mergeCell ref="A21:G21"/>
    <mergeCell ref="I21:J21"/>
    <mergeCell ref="A16:G16"/>
    <mergeCell ref="I16:J16"/>
    <mergeCell ref="A17:G17"/>
    <mergeCell ref="I17:J17"/>
    <mergeCell ref="A18:G18"/>
    <mergeCell ref="I18:J18"/>
    <mergeCell ref="A25:G25"/>
    <mergeCell ref="I25:J25"/>
    <mergeCell ref="A26:G26"/>
    <mergeCell ref="I26:J26"/>
    <mergeCell ref="A27:G27"/>
    <mergeCell ref="I27:J27"/>
    <mergeCell ref="A22:G22"/>
    <mergeCell ref="I22:J22"/>
    <mergeCell ref="A23:G23"/>
    <mergeCell ref="I23:J23"/>
    <mergeCell ref="A24:G24"/>
    <mergeCell ref="I24:J24"/>
    <mergeCell ref="A31:H31"/>
    <mergeCell ref="I31:J31"/>
    <mergeCell ref="A32:J32"/>
    <mergeCell ref="A33:D33"/>
    <mergeCell ref="E33:J33"/>
    <mergeCell ref="A34:D34"/>
    <mergeCell ref="E34:J34"/>
    <mergeCell ref="A28:G28"/>
    <mergeCell ref="I28:J28"/>
    <mergeCell ref="A29:H29"/>
    <mergeCell ref="I29:J29"/>
    <mergeCell ref="A30:H30"/>
    <mergeCell ref="I30:J30"/>
    <mergeCell ref="A37:H37"/>
    <mergeCell ref="I37:J37"/>
    <mergeCell ref="A38:H38"/>
    <mergeCell ref="I38:J38"/>
    <mergeCell ref="A39:H39"/>
    <mergeCell ref="I39:J39"/>
    <mergeCell ref="A35:J35"/>
    <mergeCell ref="A36:H36"/>
    <mergeCell ref="I36:J36"/>
    <mergeCell ref="A43:H43"/>
    <mergeCell ref="I43:J43"/>
    <mergeCell ref="A44:J44"/>
    <mergeCell ref="A45:D45"/>
    <mergeCell ref="E45:J45"/>
    <mergeCell ref="A46:D46"/>
    <mergeCell ref="E46:J46"/>
    <mergeCell ref="A40:H40"/>
    <mergeCell ref="I40:J40"/>
    <mergeCell ref="A41:H41"/>
    <mergeCell ref="I41:J41"/>
    <mergeCell ref="A42:H42"/>
    <mergeCell ref="I42:J42"/>
    <mergeCell ref="A49:D50"/>
    <mergeCell ref="E49:F50"/>
    <mergeCell ref="G49:J49"/>
    <mergeCell ref="A51:D51"/>
    <mergeCell ref="E51:F51"/>
    <mergeCell ref="A52:D52"/>
    <mergeCell ref="E52:F52"/>
    <mergeCell ref="A47:J47"/>
    <mergeCell ref="A48:J48"/>
    <mergeCell ref="A56:D56"/>
    <mergeCell ref="E56:F56"/>
    <mergeCell ref="A57:D57"/>
    <mergeCell ref="E57:F57"/>
    <mergeCell ref="A58:D58"/>
    <mergeCell ref="E58:F58"/>
    <mergeCell ref="A53:D53"/>
    <mergeCell ref="E53:F53"/>
    <mergeCell ref="A54:D54"/>
    <mergeCell ref="E54:F54"/>
    <mergeCell ref="A55:D55"/>
    <mergeCell ref="E55:F55"/>
    <mergeCell ref="A62:D62"/>
    <mergeCell ref="E62:F62"/>
    <mergeCell ref="A63:D63"/>
    <mergeCell ref="E63:F63"/>
    <mergeCell ref="A64:D64"/>
    <mergeCell ref="E64:F64"/>
    <mergeCell ref="A59:D59"/>
    <mergeCell ref="E59:F59"/>
    <mergeCell ref="A60:D60"/>
    <mergeCell ref="E60:F60"/>
    <mergeCell ref="A61:D61"/>
    <mergeCell ref="E61:F61"/>
    <mergeCell ref="A68:D68"/>
    <mergeCell ref="E68:F68"/>
    <mergeCell ref="A69:J69"/>
    <mergeCell ref="A70:D70"/>
    <mergeCell ref="E70:J70"/>
    <mergeCell ref="A71:D71"/>
    <mergeCell ref="E71:J71"/>
    <mergeCell ref="A65:D65"/>
    <mergeCell ref="E65:F65"/>
    <mergeCell ref="A66:D66"/>
    <mergeCell ref="E66:F66"/>
    <mergeCell ref="A67:D67"/>
    <mergeCell ref="E67:F67"/>
    <mergeCell ref="A75:D75"/>
    <mergeCell ref="E75:F75"/>
    <mergeCell ref="A76:D76"/>
    <mergeCell ref="E76:F76"/>
    <mergeCell ref="A77:D77"/>
    <mergeCell ref="E77:F77"/>
    <mergeCell ref="A72:J72"/>
    <mergeCell ref="A73:D74"/>
    <mergeCell ref="E73:F74"/>
    <mergeCell ref="G73:J73"/>
    <mergeCell ref="A81:D81"/>
    <mergeCell ref="E81:F81"/>
    <mergeCell ref="A82:D82"/>
    <mergeCell ref="E82:F82"/>
    <mergeCell ref="A83:D83"/>
    <mergeCell ref="E83:F83"/>
    <mergeCell ref="A78:D78"/>
    <mergeCell ref="E78:F78"/>
    <mergeCell ref="A79:D79"/>
    <mergeCell ref="E79:F79"/>
    <mergeCell ref="A80:D80"/>
    <mergeCell ref="E80:F80"/>
    <mergeCell ref="A88:H88"/>
    <mergeCell ref="I88:J88"/>
    <mergeCell ref="A89:H89"/>
    <mergeCell ref="I89:J89"/>
    <mergeCell ref="A90:G90"/>
    <mergeCell ref="I90:J90"/>
    <mergeCell ref="A84:D84"/>
    <mergeCell ref="E84:F84"/>
    <mergeCell ref="A85:D85"/>
    <mergeCell ref="E85:F85"/>
    <mergeCell ref="A86:J86"/>
    <mergeCell ref="A87:J87"/>
    <mergeCell ref="A94:H94"/>
    <mergeCell ref="I94:J94"/>
    <mergeCell ref="A95:J95"/>
    <mergeCell ref="A96:D96"/>
    <mergeCell ref="E96:J96"/>
    <mergeCell ref="A97:D97"/>
    <mergeCell ref="E97:J97"/>
    <mergeCell ref="A91:G91"/>
    <mergeCell ref="I91:J91"/>
    <mergeCell ref="A92:H92"/>
    <mergeCell ref="I92:J92"/>
    <mergeCell ref="A93:H93"/>
    <mergeCell ref="I93:J93"/>
    <mergeCell ref="A100:D100"/>
    <mergeCell ref="E100:F100"/>
    <mergeCell ref="G100:H100"/>
    <mergeCell ref="I100:J100"/>
    <mergeCell ref="A101:D101"/>
    <mergeCell ref="E101:F101"/>
    <mergeCell ref="G101:H101"/>
    <mergeCell ref="I101:J101"/>
    <mergeCell ref="A98:J98"/>
    <mergeCell ref="A99:D99"/>
    <mergeCell ref="E99:F99"/>
    <mergeCell ref="G99:H99"/>
    <mergeCell ref="I99:J99"/>
    <mergeCell ref="A104:D104"/>
    <mergeCell ref="E104:F104"/>
    <mergeCell ref="G104:H104"/>
    <mergeCell ref="I104:J104"/>
    <mergeCell ref="A105:D105"/>
    <mergeCell ref="E105:F105"/>
    <mergeCell ref="G105:H105"/>
    <mergeCell ref="I105:J105"/>
    <mergeCell ref="A102:D102"/>
    <mergeCell ref="E102:F102"/>
    <mergeCell ref="G102:H102"/>
    <mergeCell ref="I102:J102"/>
    <mergeCell ref="A103:D103"/>
    <mergeCell ref="E103:F103"/>
    <mergeCell ref="G103:H103"/>
    <mergeCell ref="I103:J103"/>
    <mergeCell ref="A108:D108"/>
    <mergeCell ref="E108:F108"/>
    <mergeCell ref="G108:H108"/>
    <mergeCell ref="I108:J108"/>
    <mergeCell ref="A109:D109"/>
    <mergeCell ref="E109:F109"/>
    <mergeCell ref="G109:H109"/>
    <mergeCell ref="I109:J109"/>
    <mergeCell ref="A106:D106"/>
    <mergeCell ref="E106:F106"/>
    <mergeCell ref="G106:H106"/>
    <mergeCell ref="I106:J106"/>
    <mergeCell ref="A107:D107"/>
    <mergeCell ref="E107:F107"/>
    <mergeCell ref="G107:H107"/>
    <mergeCell ref="I107:J107"/>
    <mergeCell ref="A112:D112"/>
    <mergeCell ref="E112:F112"/>
    <mergeCell ref="G112:H112"/>
    <mergeCell ref="I112:J112"/>
    <mergeCell ref="A113:D113"/>
    <mergeCell ref="E113:F113"/>
    <mergeCell ref="G113:H113"/>
    <mergeCell ref="I113:J113"/>
    <mergeCell ref="A110:D110"/>
    <mergeCell ref="E110:F110"/>
    <mergeCell ref="G110:H110"/>
    <mergeCell ref="I110:J110"/>
    <mergeCell ref="A111:D111"/>
    <mergeCell ref="E111:F111"/>
    <mergeCell ref="G111:H111"/>
    <mergeCell ref="I111:J111"/>
    <mergeCell ref="A116:D116"/>
    <mergeCell ref="E116:F116"/>
    <mergeCell ref="G116:H116"/>
    <mergeCell ref="I116:J116"/>
    <mergeCell ref="A117:D117"/>
    <mergeCell ref="E117:F117"/>
    <mergeCell ref="G117:H117"/>
    <mergeCell ref="I117:J117"/>
    <mergeCell ref="A114:D114"/>
    <mergeCell ref="E114:F114"/>
    <mergeCell ref="G114:H114"/>
    <mergeCell ref="I114:J114"/>
    <mergeCell ref="A115:D115"/>
    <mergeCell ref="E115:F115"/>
    <mergeCell ref="G115:H115"/>
    <mergeCell ref="I115:J115"/>
    <mergeCell ref="A120:J120"/>
    <mergeCell ref="A121:D121"/>
    <mergeCell ref="E121:J121"/>
    <mergeCell ref="A122:D122"/>
    <mergeCell ref="E122:J122"/>
    <mergeCell ref="A118:D118"/>
    <mergeCell ref="E118:F118"/>
    <mergeCell ref="G118:H118"/>
    <mergeCell ref="I118:J118"/>
    <mergeCell ref="A119:D119"/>
    <mergeCell ref="E119:F119"/>
    <mergeCell ref="G119:H119"/>
    <mergeCell ref="I119:J119"/>
    <mergeCell ref="A126:D126"/>
    <mergeCell ref="E126:J126"/>
    <mergeCell ref="A127:D127"/>
    <mergeCell ref="E127:J127"/>
    <mergeCell ref="A128:D128"/>
    <mergeCell ref="E128:J128"/>
    <mergeCell ref="A123:J123"/>
    <mergeCell ref="A124:D124"/>
    <mergeCell ref="E124:J124"/>
    <mergeCell ref="A125:D125"/>
    <mergeCell ref="E125:J125"/>
    <mergeCell ref="A134:D134"/>
    <mergeCell ref="E134:F134"/>
    <mergeCell ref="A135:D135"/>
    <mergeCell ref="E135:F135"/>
    <mergeCell ref="A136:D136"/>
    <mergeCell ref="E136:F136"/>
    <mergeCell ref="A129:D129"/>
    <mergeCell ref="E129:J129"/>
    <mergeCell ref="A130:D130"/>
    <mergeCell ref="E130:J130"/>
    <mergeCell ref="A131:J131"/>
    <mergeCell ref="A132:D133"/>
    <mergeCell ref="E132:F133"/>
    <mergeCell ref="G132:J132"/>
    <mergeCell ref="A140:D140"/>
    <mergeCell ref="E140:F140"/>
    <mergeCell ref="A141:D141"/>
    <mergeCell ref="E141:F141"/>
    <mergeCell ref="A142:D142"/>
    <mergeCell ref="E142:F142"/>
    <mergeCell ref="A137:D137"/>
    <mergeCell ref="E137:F137"/>
    <mergeCell ref="A138:D138"/>
    <mergeCell ref="E138:F138"/>
    <mergeCell ref="A139:D139"/>
    <mergeCell ref="E139:F139"/>
    <mergeCell ref="A146:D146"/>
    <mergeCell ref="E146:F146"/>
    <mergeCell ref="A147:D147"/>
    <mergeCell ref="E147:F147"/>
    <mergeCell ref="A148:D148"/>
    <mergeCell ref="E148:F148"/>
    <mergeCell ref="A143:D143"/>
    <mergeCell ref="E143:F143"/>
    <mergeCell ref="A144:D144"/>
    <mergeCell ref="E144:F144"/>
    <mergeCell ref="A145:D145"/>
    <mergeCell ref="E145:F145"/>
  </mergeCells>
  <pageMargins left="0.19685039370078741" right="0.19685039370078741" top="0.19685039370078741" bottom="0.19685039370078741" header="0.19685039370078741" footer="0.19685039370078741"/>
  <pageSetup paperSize="9" scale="71" orientation="landscape" r:id="rId1"/>
  <rowBreaks count="2" manualBreakCount="2">
    <brk id="46" max="16383" man="1"/>
    <brk id="94" max="9" man="1"/>
  </rowBreaks>
</worksheet>
</file>

<file path=xl/worksheets/sheet12.xml><?xml version="1.0" encoding="utf-8"?>
<worksheet xmlns="http://schemas.openxmlformats.org/spreadsheetml/2006/main" xmlns:r="http://schemas.openxmlformats.org/officeDocument/2006/relationships">
  <sheetPr codeName="Sheet9"/>
  <dimension ref="B2:H42"/>
  <sheetViews>
    <sheetView zoomScale="75" zoomScaleNormal="75" workbookViewId="0">
      <pane ySplit="2" topLeftCell="A3" activePane="bottomLeft" state="frozen"/>
      <selection activeCell="G12" sqref="G12"/>
      <selection pane="bottomLeft" activeCell="B23" sqref="B23"/>
    </sheetView>
  </sheetViews>
  <sheetFormatPr defaultRowHeight="15"/>
  <cols>
    <col min="1" max="1" width="2.7109375" customWidth="1"/>
    <col min="2" max="2" width="14" customWidth="1"/>
    <col min="3" max="3" width="9.28515625" bestFit="1" customWidth="1"/>
    <col min="4" max="4" width="23.5703125" bestFit="1" customWidth="1"/>
    <col min="5" max="5" width="44.5703125" style="60" bestFit="1" customWidth="1"/>
    <col min="6" max="6" width="14" customWidth="1"/>
    <col min="7" max="7" width="16.7109375" style="60" bestFit="1" customWidth="1"/>
    <col min="8" max="8" width="23.5703125" bestFit="1" customWidth="1"/>
  </cols>
  <sheetData>
    <row r="2" spans="2:8" s="59" customFormat="1">
      <c r="B2" s="59" t="s">
        <v>200</v>
      </c>
      <c r="C2" s="59" t="s">
        <v>199</v>
      </c>
      <c r="D2" s="59" t="s">
        <v>13</v>
      </c>
      <c r="E2" s="59" t="s">
        <v>1</v>
      </c>
      <c r="F2" s="59" t="s">
        <v>243</v>
      </c>
      <c r="G2" s="59" t="s">
        <v>247</v>
      </c>
      <c r="H2" s="59" t="s">
        <v>251</v>
      </c>
    </row>
    <row r="4" spans="2:8">
      <c r="B4" s="18">
        <v>43556</v>
      </c>
      <c r="C4" s="20">
        <v>0</v>
      </c>
      <c r="D4" s="60" t="s">
        <v>14</v>
      </c>
      <c r="E4" s="60" t="s">
        <v>201</v>
      </c>
      <c r="F4" s="62" t="s">
        <v>195</v>
      </c>
      <c r="G4" s="60" t="s">
        <v>34</v>
      </c>
      <c r="H4" s="60" t="s">
        <v>100</v>
      </c>
    </row>
    <row r="5" spans="2:8">
      <c r="B5" s="18">
        <v>43586</v>
      </c>
      <c r="C5" s="20">
        <v>0.05</v>
      </c>
      <c r="D5" s="60" t="s">
        <v>15</v>
      </c>
      <c r="E5" s="60" t="s">
        <v>202</v>
      </c>
      <c r="F5" s="61" t="s">
        <v>261</v>
      </c>
      <c r="G5" s="60" t="s">
        <v>35</v>
      </c>
      <c r="H5" s="60" t="s">
        <v>101</v>
      </c>
    </row>
    <row r="6" spans="2:8">
      <c r="B6" s="18">
        <v>43617</v>
      </c>
      <c r="C6" s="20">
        <v>0.12</v>
      </c>
      <c r="D6" s="60" t="s">
        <v>174</v>
      </c>
      <c r="E6" s="60" t="s">
        <v>203</v>
      </c>
      <c r="F6" s="61" t="s">
        <v>262</v>
      </c>
      <c r="G6" s="60" t="s">
        <v>36</v>
      </c>
      <c r="H6" s="60" t="s">
        <v>20</v>
      </c>
    </row>
    <row r="7" spans="2:8">
      <c r="B7" s="18">
        <v>43647</v>
      </c>
      <c r="C7" s="20">
        <v>0.18</v>
      </c>
      <c r="D7" s="60" t="s">
        <v>177</v>
      </c>
      <c r="E7" s="60" t="s">
        <v>204</v>
      </c>
      <c r="F7" s="61" t="s">
        <v>263</v>
      </c>
      <c r="G7" s="60" t="s">
        <v>37</v>
      </c>
      <c r="H7" s="60" t="s">
        <v>254</v>
      </c>
    </row>
    <row r="8" spans="2:8">
      <c r="B8" s="18">
        <v>43678</v>
      </c>
      <c r="C8" s="20">
        <v>0.28000000000000003</v>
      </c>
      <c r="D8" s="60" t="s">
        <v>17</v>
      </c>
      <c r="E8" s="60" t="s">
        <v>205</v>
      </c>
      <c r="F8" s="61" t="s">
        <v>264</v>
      </c>
      <c r="G8" s="60" t="s">
        <v>248</v>
      </c>
      <c r="H8" s="60" t="s">
        <v>256</v>
      </c>
    </row>
    <row r="9" spans="2:8">
      <c r="B9" s="18">
        <v>43709</v>
      </c>
      <c r="D9" s="60" t="s">
        <v>16</v>
      </c>
      <c r="E9" s="60" t="s">
        <v>206</v>
      </c>
      <c r="F9" s="61" t="s">
        <v>265</v>
      </c>
      <c r="G9" s="60" t="s">
        <v>39</v>
      </c>
      <c r="H9" s="60" t="s">
        <v>252</v>
      </c>
    </row>
    <row r="10" spans="2:8">
      <c r="B10" s="18">
        <v>43739</v>
      </c>
      <c r="D10" s="60" t="s">
        <v>194</v>
      </c>
      <c r="E10" s="60" t="s">
        <v>207</v>
      </c>
      <c r="F10" s="61" t="s">
        <v>266</v>
      </c>
      <c r="G10" s="60" t="s">
        <v>249</v>
      </c>
      <c r="H10" s="60" t="s">
        <v>253</v>
      </c>
    </row>
    <row r="11" spans="2:8">
      <c r="B11" s="18">
        <v>43770</v>
      </c>
      <c r="D11" s="60" t="s">
        <v>175</v>
      </c>
      <c r="E11" s="60" t="s">
        <v>208</v>
      </c>
      <c r="F11" s="61" t="s">
        <v>267</v>
      </c>
      <c r="G11" s="60" t="s">
        <v>250</v>
      </c>
      <c r="H11" s="60" t="s">
        <v>255</v>
      </c>
    </row>
    <row r="12" spans="2:8">
      <c r="B12" s="18">
        <v>43800</v>
      </c>
      <c r="D12" s="60" t="s">
        <v>176</v>
      </c>
      <c r="E12" s="60" t="s">
        <v>209</v>
      </c>
      <c r="F12" s="61" t="s">
        <v>268</v>
      </c>
      <c r="G12" s="60" t="s">
        <v>42</v>
      </c>
      <c r="H12" s="60"/>
    </row>
    <row r="13" spans="2:8">
      <c r="B13" s="18">
        <v>43831</v>
      </c>
      <c r="D13" s="60" t="s">
        <v>196</v>
      </c>
      <c r="E13" s="60" t="s">
        <v>210</v>
      </c>
      <c r="F13" s="61" t="s">
        <v>269</v>
      </c>
      <c r="H13" s="60"/>
    </row>
    <row r="14" spans="2:8">
      <c r="B14" s="18">
        <v>43862</v>
      </c>
      <c r="D14" s="60" t="s">
        <v>197</v>
      </c>
      <c r="E14" s="60" t="s">
        <v>211</v>
      </c>
      <c r="F14" s="61" t="s">
        <v>270</v>
      </c>
      <c r="H14" s="60"/>
    </row>
    <row r="15" spans="2:8">
      <c r="B15" s="18">
        <v>43891</v>
      </c>
      <c r="E15" s="60" t="s">
        <v>212</v>
      </c>
      <c r="F15" s="61" t="s">
        <v>271</v>
      </c>
    </row>
    <row r="16" spans="2:8">
      <c r="B16" s="18">
        <v>43922</v>
      </c>
      <c r="E16" s="60" t="s">
        <v>213</v>
      </c>
      <c r="F16" s="61" t="s">
        <v>272</v>
      </c>
    </row>
    <row r="17" spans="2:6">
      <c r="B17" s="18">
        <v>43952</v>
      </c>
      <c r="E17" s="60" t="s">
        <v>214</v>
      </c>
      <c r="F17" s="61" t="s">
        <v>401</v>
      </c>
    </row>
    <row r="18" spans="2:6">
      <c r="B18" s="18">
        <v>43983</v>
      </c>
      <c r="E18" s="60" t="s">
        <v>215</v>
      </c>
      <c r="F18" s="61" t="s">
        <v>402</v>
      </c>
    </row>
    <row r="19" spans="2:6">
      <c r="B19" s="18">
        <v>44013</v>
      </c>
      <c r="E19" s="60" t="s">
        <v>216</v>
      </c>
      <c r="F19" s="61" t="s">
        <v>403</v>
      </c>
    </row>
    <row r="20" spans="2:6">
      <c r="B20" s="18">
        <v>44044</v>
      </c>
      <c r="E20" s="60" t="s">
        <v>217</v>
      </c>
      <c r="F20" s="61" t="s">
        <v>404</v>
      </c>
    </row>
    <row r="21" spans="2:6">
      <c r="B21" s="18">
        <v>44075</v>
      </c>
      <c r="E21" s="60" t="s">
        <v>218</v>
      </c>
      <c r="F21" s="61" t="s">
        <v>405</v>
      </c>
    </row>
    <row r="22" spans="2:6">
      <c r="B22" s="18" t="s">
        <v>195</v>
      </c>
      <c r="E22" s="60" t="s">
        <v>219</v>
      </c>
      <c r="F22" s="61" t="s">
        <v>406</v>
      </c>
    </row>
    <row r="23" spans="2:6">
      <c r="B23" s="60" t="s">
        <v>409</v>
      </c>
      <c r="E23" s="60" t="s">
        <v>220</v>
      </c>
    </row>
    <row r="24" spans="2:6">
      <c r="E24" s="60" t="s">
        <v>221</v>
      </c>
    </row>
    <row r="25" spans="2:6">
      <c r="B25" s="18"/>
      <c r="E25" s="60" t="s">
        <v>222</v>
      </c>
    </row>
    <row r="26" spans="2:6">
      <c r="E26" s="60" t="s">
        <v>223</v>
      </c>
    </row>
    <row r="27" spans="2:6">
      <c r="E27" s="60" t="s">
        <v>224</v>
      </c>
    </row>
    <row r="28" spans="2:6">
      <c r="E28" s="60" t="s">
        <v>225</v>
      </c>
    </row>
    <row r="29" spans="2:6">
      <c r="E29" s="60" t="s">
        <v>226</v>
      </c>
    </row>
    <row r="30" spans="2:6">
      <c r="E30" s="60" t="s">
        <v>227</v>
      </c>
    </row>
    <row r="31" spans="2:6">
      <c r="E31" s="60" t="s">
        <v>228</v>
      </c>
    </row>
    <row r="32" spans="2:6">
      <c r="E32" s="60" t="s">
        <v>229</v>
      </c>
    </row>
    <row r="33" spans="5:5">
      <c r="E33" s="60" t="s">
        <v>230</v>
      </c>
    </row>
    <row r="34" spans="5:5">
      <c r="E34" s="60" t="s">
        <v>231</v>
      </c>
    </row>
    <row r="35" spans="5:5">
      <c r="E35" s="60" t="s">
        <v>232</v>
      </c>
    </row>
    <row r="36" spans="5:5">
      <c r="E36" s="60" t="s">
        <v>233</v>
      </c>
    </row>
    <row r="37" spans="5:5">
      <c r="E37" s="60" t="s">
        <v>234</v>
      </c>
    </row>
    <row r="38" spans="5:5">
      <c r="E38" s="60" t="s">
        <v>235</v>
      </c>
    </row>
    <row r="39" spans="5:5">
      <c r="E39" s="60" t="s">
        <v>236</v>
      </c>
    </row>
    <row r="40" spans="5:5">
      <c r="E40" s="60" t="s">
        <v>237</v>
      </c>
    </row>
    <row r="41" spans="5:5">
      <c r="E41" s="60" t="s">
        <v>238</v>
      </c>
    </row>
    <row r="42" spans="5:5">
      <c r="E42" s="60" t="s">
        <v>239</v>
      </c>
    </row>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Sheet1"/>
  <dimension ref="A1:P2501"/>
  <sheetViews>
    <sheetView view="pageBreakPreview" zoomScale="75" zoomScaleNormal="75" zoomScaleSheetLayoutView="75" workbookViewId="0">
      <pane ySplit="20" topLeftCell="A21" activePane="bottomLeft" state="frozen"/>
      <selection pane="bottomLeft" activeCell="K22" sqref="K22"/>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78"/>
      <c r="B1" s="75"/>
      <c r="C1" s="76"/>
      <c r="D1" s="76"/>
      <c r="E1" s="77"/>
      <c r="F1" s="78"/>
      <c r="G1" s="76"/>
      <c r="H1" s="79"/>
      <c r="I1" s="80"/>
      <c r="J1" s="72"/>
      <c r="K1" s="72"/>
      <c r="L1" s="72"/>
      <c r="M1" s="72"/>
      <c r="N1" s="72"/>
      <c r="O1" s="72"/>
    </row>
    <row r="2" spans="1:16">
      <c r="A2" s="78"/>
      <c r="B2" s="168" t="str">
        <f>Summary!C6</f>
        <v>XYZ Pvt. Ltd.</v>
      </c>
      <c r="C2" s="168"/>
      <c r="D2" s="168"/>
      <c r="E2" s="168"/>
      <c r="F2" s="168"/>
      <c r="G2" s="168"/>
      <c r="H2" s="168"/>
      <c r="I2" s="168"/>
      <c r="J2" s="168"/>
      <c r="K2" s="168"/>
      <c r="L2" s="168"/>
      <c r="M2" s="168"/>
      <c r="N2" s="168"/>
      <c r="O2" s="81"/>
    </row>
    <row r="3" spans="1:16">
      <c r="A3" s="78"/>
      <c r="B3" s="168" t="str">
        <f>Summary!C7</f>
        <v>27AAAAA5987A1Z1</v>
      </c>
      <c r="C3" s="168"/>
      <c r="D3" s="168"/>
      <c r="E3" s="168"/>
      <c r="F3" s="168"/>
      <c r="G3" s="168"/>
      <c r="H3" s="168"/>
      <c r="I3" s="168"/>
      <c r="J3" s="168"/>
      <c r="K3" s="168"/>
      <c r="L3" s="168"/>
      <c r="M3" s="168"/>
      <c r="N3" s="168"/>
      <c r="O3" s="82"/>
      <c r="P3" s="15"/>
    </row>
    <row r="4" spans="1:16">
      <c r="A4" s="78"/>
      <c r="B4" s="169" t="s">
        <v>258</v>
      </c>
      <c r="C4" s="169"/>
      <c r="D4" s="169"/>
      <c r="E4" s="169"/>
      <c r="F4" s="169"/>
      <c r="G4" s="169"/>
      <c r="H4" s="169"/>
      <c r="I4" s="169"/>
      <c r="J4" s="169"/>
      <c r="K4" s="169"/>
      <c r="L4" s="169"/>
      <c r="M4" s="169"/>
      <c r="N4" s="169"/>
      <c r="O4" s="83"/>
      <c r="P4" s="16"/>
    </row>
    <row r="5" spans="1:16">
      <c r="A5" s="78"/>
      <c r="B5" s="84"/>
      <c r="C5" s="84"/>
      <c r="D5" s="84"/>
      <c r="E5" s="84"/>
      <c r="F5" s="84"/>
      <c r="G5" s="84"/>
      <c r="H5" s="84"/>
      <c r="I5" s="84"/>
      <c r="J5" s="84"/>
      <c r="K5" s="84"/>
      <c r="L5" s="84"/>
      <c r="M5" s="84"/>
      <c r="N5" s="84"/>
      <c r="O5" s="85"/>
      <c r="P5" s="16"/>
    </row>
    <row r="6" spans="1:16">
      <c r="A6" s="78"/>
      <c r="B6" s="86"/>
      <c r="C6" s="87" t="s">
        <v>241</v>
      </c>
      <c r="D6" s="76"/>
      <c r="E6" s="77"/>
      <c r="F6" s="78"/>
      <c r="G6" s="88" t="s">
        <v>195</v>
      </c>
      <c r="H6" s="79"/>
      <c r="I6" s="80" t="s">
        <v>14</v>
      </c>
      <c r="J6" s="89">
        <f t="shared" ref="J6:N7" si="0">ROUND(IF($G$6="Annual",SUMIF($I$22:$I$2500,$I6,J$22:J$2500),SUMIFS(J$22:J$2500,$I$22:$I$2500,$I6,$B$22:$B$2500,$G$6)),0)</f>
        <v>0</v>
      </c>
      <c r="K6" s="89">
        <f t="shared" si="0"/>
        <v>0</v>
      </c>
      <c r="L6" s="89">
        <f t="shared" si="0"/>
        <v>0</v>
      </c>
      <c r="M6" s="89">
        <f t="shared" si="0"/>
        <v>0</v>
      </c>
      <c r="N6" s="89">
        <f t="shared" si="0"/>
        <v>0</v>
      </c>
      <c r="O6" s="72"/>
    </row>
    <row r="7" spans="1:16">
      <c r="A7" s="78"/>
      <c r="B7" s="90"/>
      <c r="C7" s="87" t="s">
        <v>240</v>
      </c>
      <c r="D7" s="76"/>
      <c r="E7" s="77"/>
      <c r="F7" s="78"/>
      <c r="G7" s="76"/>
      <c r="H7" s="79"/>
      <c r="I7" s="80" t="s">
        <v>15</v>
      </c>
      <c r="J7" s="89">
        <f t="shared" si="0"/>
        <v>0</v>
      </c>
      <c r="K7" s="89">
        <f t="shared" si="0"/>
        <v>0</v>
      </c>
      <c r="L7" s="89">
        <f t="shared" si="0"/>
        <v>0</v>
      </c>
      <c r="M7" s="89">
        <f t="shared" si="0"/>
        <v>0</v>
      </c>
      <c r="N7" s="89">
        <f t="shared" si="0"/>
        <v>0</v>
      </c>
      <c r="O7" s="72"/>
    </row>
    <row r="8" spans="1:16">
      <c r="A8" s="78"/>
      <c r="B8" s="91"/>
      <c r="C8" s="87" t="s">
        <v>242</v>
      </c>
      <c r="D8" s="76"/>
      <c r="E8" s="77"/>
      <c r="F8" s="78"/>
      <c r="G8" s="76"/>
      <c r="H8" s="79"/>
      <c r="I8" s="80" t="s">
        <v>174</v>
      </c>
      <c r="J8" s="89">
        <f t="shared" ref="J8:N16" si="1">ROUND(IF($G$6="Annual",SUMIF($I$22:$I$2500,$I8,J$22:J$2500),SUMIFS(J$22:J$2500,$I$22:$I$2500,$I8,$B$22:$B$2500,$G$6)),0)</f>
        <v>0</v>
      </c>
      <c r="K8" s="89">
        <f t="shared" si="1"/>
        <v>0</v>
      </c>
      <c r="L8" s="89">
        <f t="shared" si="1"/>
        <v>0</v>
      </c>
      <c r="M8" s="89">
        <f t="shared" si="1"/>
        <v>0</v>
      </c>
      <c r="N8" s="89">
        <f t="shared" si="1"/>
        <v>0</v>
      </c>
      <c r="O8" s="72"/>
    </row>
    <row r="9" spans="1:16">
      <c r="A9" s="78"/>
      <c r="B9" s="76"/>
      <c r="C9" s="76"/>
      <c r="D9" s="76"/>
      <c r="E9" s="77"/>
      <c r="F9" s="78"/>
      <c r="G9" s="76"/>
      <c r="H9" s="79"/>
      <c r="I9" s="80" t="s">
        <v>177</v>
      </c>
      <c r="J9" s="89">
        <f t="shared" si="1"/>
        <v>0</v>
      </c>
      <c r="K9" s="89">
        <f t="shared" si="1"/>
        <v>0</v>
      </c>
      <c r="L9" s="89">
        <f t="shared" si="1"/>
        <v>0</v>
      </c>
      <c r="M9" s="89">
        <f t="shared" si="1"/>
        <v>0</v>
      </c>
      <c r="N9" s="89">
        <f t="shared" si="1"/>
        <v>0</v>
      </c>
      <c r="O9" s="72"/>
    </row>
    <row r="10" spans="1:16">
      <c r="A10" s="78"/>
      <c r="B10" s="75"/>
      <c r="C10" s="74" t="s">
        <v>9</v>
      </c>
      <c r="D10" s="74" t="s">
        <v>3</v>
      </c>
      <c r="E10" s="74" t="s">
        <v>10</v>
      </c>
      <c r="F10" s="74" t="s">
        <v>2</v>
      </c>
      <c r="G10" s="74" t="s">
        <v>198</v>
      </c>
      <c r="H10" s="74" t="s">
        <v>199</v>
      </c>
      <c r="I10" s="80" t="s">
        <v>17</v>
      </c>
      <c r="J10" s="89">
        <f t="shared" si="1"/>
        <v>0</v>
      </c>
      <c r="K10" s="89">
        <f t="shared" si="1"/>
        <v>0</v>
      </c>
      <c r="L10" s="89">
        <f t="shared" si="1"/>
        <v>0</v>
      </c>
      <c r="M10" s="89">
        <f t="shared" si="1"/>
        <v>0</v>
      </c>
      <c r="N10" s="89">
        <f t="shared" si="1"/>
        <v>0</v>
      </c>
      <c r="O10" s="72"/>
    </row>
    <row r="11" spans="1:16">
      <c r="A11" s="78"/>
      <c r="B11" s="75"/>
      <c r="C11" s="76"/>
      <c r="D11" s="76"/>
      <c r="E11" s="77"/>
      <c r="F11" s="78"/>
      <c r="G11" s="76"/>
      <c r="H11" s="79"/>
      <c r="I11" s="80" t="s">
        <v>16</v>
      </c>
      <c r="J11" s="89">
        <f t="shared" si="1"/>
        <v>0</v>
      </c>
      <c r="K11" s="89">
        <f t="shared" si="1"/>
        <v>0</v>
      </c>
      <c r="L11" s="89">
        <f t="shared" si="1"/>
        <v>0</v>
      </c>
      <c r="M11" s="89">
        <f t="shared" si="1"/>
        <v>0</v>
      </c>
      <c r="N11" s="89">
        <f t="shared" si="1"/>
        <v>0</v>
      </c>
      <c r="O11" s="72"/>
    </row>
    <row r="12" spans="1:16">
      <c r="A12" s="78"/>
      <c r="B12" s="75"/>
      <c r="C12" s="89">
        <f>ROUND(IF($G$6="Annual",SUMIF($H$22:$H$2500,$H12,J$22:J$2500),SUMIFS(J$22:J$2500,$H$22:$H$2500,$H12,$B$22:$B$2500,$G$6)),0)</f>
        <v>0</v>
      </c>
      <c r="D12" s="89">
        <f t="shared" ref="D12:G12" si="2">ROUND(IF($G$6="Annual",SUMIF($H$22:$H$2500,$H12,K$22:K$2500),SUMIFS(K$22:K$2500,$H$22:$H$2500,$H12,$B$22:$B$2500,$G$6)),0)</f>
        <v>0</v>
      </c>
      <c r="E12" s="89">
        <f t="shared" si="2"/>
        <v>0</v>
      </c>
      <c r="F12" s="89">
        <f t="shared" si="2"/>
        <v>0</v>
      </c>
      <c r="G12" s="89">
        <f t="shared" si="2"/>
        <v>0</v>
      </c>
      <c r="H12" s="79">
        <v>0</v>
      </c>
      <c r="I12" s="80" t="s">
        <v>194</v>
      </c>
      <c r="J12" s="89">
        <f t="shared" si="1"/>
        <v>0</v>
      </c>
      <c r="K12" s="89">
        <f t="shared" si="1"/>
        <v>0</v>
      </c>
      <c r="L12" s="89">
        <f t="shared" si="1"/>
        <v>0</v>
      </c>
      <c r="M12" s="89">
        <f t="shared" si="1"/>
        <v>0</v>
      </c>
      <c r="N12" s="89">
        <f t="shared" si="1"/>
        <v>0</v>
      </c>
      <c r="O12" s="72"/>
    </row>
    <row r="13" spans="1:16">
      <c r="A13" s="78"/>
      <c r="B13" s="75"/>
      <c r="C13" s="89">
        <f>ROUND(IF($G$6="Annual",SUMIF($H$22:$H$2500,$H13,J$22:J$2500),SUMIFS(J$22:J$2500,$H$22:$H$2500,$H13,$B$22:$B$2500,$G$6)),0)</f>
        <v>0</v>
      </c>
      <c r="D13" s="89">
        <f t="shared" ref="D13:D16" si="3">ROUND(IF($G$6="Annual",SUMIF($H$22:$H$2500,$H13,K$22:K$2500),SUMIFS(K$22:K$2500,$H$22:$H$2500,$H13,$B$22:$B$2500,$G$6)),0)</f>
        <v>0</v>
      </c>
      <c r="E13" s="89">
        <f t="shared" ref="E13:E16" si="4">ROUND(IF($G$6="Annual",SUMIF($H$22:$H$2500,$H13,L$22:L$2500),SUMIFS(L$22:L$2500,$H$22:$H$2500,$H13,$B$22:$B$2500,$G$6)),0)</f>
        <v>0</v>
      </c>
      <c r="F13" s="89">
        <f t="shared" ref="F13:F16" si="5">ROUND(IF($G$6="Annual",SUMIF($H$22:$H$2500,$H13,M$22:M$2500),SUMIFS(M$22:M$2500,$H$22:$H$2500,$H13,$B$22:$B$2500,$G$6)),0)</f>
        <v>0</v>
      </c>
      <c r="G13" s="89">
        <f t="shared" ref="G13:G16" si="6">ROUND(IF($G$6="Annual",SUMIF($H$22:$H$2500,$H13,N$22:N$2500),SUMIFS(N$22:N$2500,$H$22:$H$2500,$H13,$B$22:$B$2500,$G$6)),0)</f>
        <v>0</v>
      </c>
      <c r="H13" s="79">
        <v>0.05</v>
      </c>
      <c r="I13" s="80" t="s">
        <v>175</v>
      </c>
      <c r="J13" s="89">
        <f t="shared" si="1"/>
        <v>0</v>
      </c>
      <c r="K13" s="89">
        <f t="shared" si="1"/>
        <v>0</v>
      </c>
      <c r="L13" s="89">
        <f t="shared" si="1"/>
        <v>0</v>
      </c>
      <c r="M13" s="89">
        <f t="shared" si="1"/>
        <v>0</v>
      </c>
      <c r="N13" s="89">
        <f t="shared" si="1"/>
        <v>0</v>
      </c>
      <c r="O13" s="72"/>
    </row>
    <row r="14" spans="1:16">
      <c r="A14" s="78"/>
      <c r="B14" s="75"/>
      <c r="C14" s="89">
        <f>ROUND(IF($G$6="Annual",SUMIF($H$22:$H$2500,$H14,J$22:J$2500),SUMIFS(J$22:J$2500,$H$22:$H$2500,$H14,$B$22:$B$2500,$G$6)),0)</f>
        <v>0</v>
      </c>
      <c r="D14" s="89">
        <f t="shared" si="3"/>
        <v>0</v>
      </c>
      <c r="E14" s="89">
        <f t="shared" si="4"/>
        <v>0</v>
      </c>
      <c r="F14" s="89">
        <f t="shared" si="5"/>
        <v>0</v>
      </c>
      <c r="G14" s="89">
        <f t="shared" si="6"/>
        <v>0</v>
      </c>
      <c r="H14" s="79">
        <v>0.12</v>
      </c>
      <c r="I14" s="80" t="s">
        <v>176</v>
      </c>
      <c r="J14" s="89">
        <f t="shared" si="1"/>
        <v>0</v>
      </c>
      <c r="K14" s="89">
        <f t="shared" si="1"/>
        <v>0</v>
      </c>
      <c r="L14" s="89">
        <f t="shared" si="1"/>
        <v>0</v>
      </c>
      <c r="M14" s="89">
        <f t="shared" si="1"/>
        <v>0</v>
      </c>
      <c r="N14" s="89">
        <f t="shared" si="1"/>
        <v>0</v>
      </c>
      <c r="O14" s="72"/>
    </row>
    <row r="15" spans="1:16">
      <c r="A15" s="78"/>
      <c r="B15" s="75"/>
      <c r="C15" s="89">
        <f>ROUND(IF($G$6="Annual",SUMIF($H$22:$H$2500,$H15,J$22:J$2500),SUMIFS(J$22:J$2500,$H$22:$H$2500,$H15,$B$22:$B$2500,$G$6)),0)</f>
        <v>0</v>
      </c>
      <c r="D15" s="89">
        <f t="shared" si="3"/>
        <v>0</v>
      </c>
      <c r="E15" s="89">
        <f t="shared" si="4"/>
        <v>0</v>
      </c>
      <c r="F15" s="89">
        <f t="shared" si="5"/>
        <v>0</v>
      </c>
      <c r="G15" s="89">
        <f t="shared" si="6"/>
        <v>0</v>
      </c>
      <c r="H15" s="79">
        <v>0.18</v>
      </c>
      <c r="I15" s="80" t="s">
        <v>196</v>
      </c>
      <c r="J15" s="89">
        <f t="shared" si="1"/>
        <v>0</v>
      </c>
      <c r="K15" s="89">
        <f t="shared" si="1"/>
        <v>0</v>
      </c>
      <c r="L15" s="89">
        <f t="shared" si="1"/>
        <v>0</v>
      </c>
      <c r="M15" s="89">
        <f t="shared" si="1"/>
        <v>0</v>
      </c>
      <c r="N15" s="89">
        <f t="shared" si="1"/>
        <v>0</v>
      </c>
      <c r="O15" s="72"/>
    </row>
    <row r="16" spans="1:16">
      <c r="A16" s="78"/>
      <c r="B16" s="75"/>
      <c r="C16" s="89">
        <f>ROUND(IF($G$6="Annual",SUMIF($H$22:$H$2500,$H16,J$22:J$2500),SUMIFS(J$22:J$2500,$H$22:$H$2500,$H16,$B$22:$B$2500,$G$6)),0)</f>
        <v>0</v>
      </c>
      <c r="D16" s="89">
        <f t="shared" si="3"/>
        <v>0</v>
      </c>
      <c r="E16" s="89">
        <f t="shared" si="4"/>
        <v>0</v>
      </c>
      <c r="F16" s="89">
        <f t="shared" si="5"/>
        <v>0</v>
      </c>
      <c r="G16" s="89">
        <f t="shared" si="6"/>
        <v>0</v>
      </c>
      <c r="H16" s="79">
        <v>0.28000000000000003</v>
      </c>
      <c r="I16" s="80" t="s">
        <v>197</v>
      </c>
      <c r="J16" s="89">
        <f t="shared" si="1"/>
        <v>0</v>
      </c>
      <c r="K16" s="89">
        <f t="shared" si="1"/>
        <v>0</v>
      </c>
      <c r="L16" s="89">
        <f t="shared" si="1"/>
        <v>0</v>
      </c>
      <c r="M16" s="89">
        <f t="shared" si="1"/>
        <v>0</v>
      </c>
      <c r="N16" s="89">
        <f t="shared" si="1"/>
        <v>0</v>
      </c>
      <c r="O16" s="72"/>
    </row>
    <row r="17" spans="1:15" ht="11.1" customHeight="1">
      <c r="A17" s="78"/>
      <c r="B17" s="75"/>
      <c r="C17" s="76"/>
      <c r="D17" s="76"/>
      <c r="E17" s="77"/>
      <c r="F17" s="78"/>
      <c r="G17" s="76"/>
      <c r="H17" s="79"/>
      <c r="I17" s="80"/>
      <c r="J17" s="72"/>
      <c r="K17" s="72"/>
      <c r="L17" s="72"/>
      <c r="M17" s="72"/>
      <c r="N17" s="72"/>
      <c r="O17" s="72"/>
    </row>
    <row r="18" spans="1:15" ht="15.75" thickBot="1">
      <c r="A18" s="78"/>
      <c r="B18" s="75"/>
      <c r="C18" s="92">
        <f>ROUND(SUM(C12:C16),0)</f>
        <v>0</v>
      </c>
      <c r="D18" s="92">
        <f>ROUND(SUM(D12:D16),0)</f>
        <v>0</v>
      </c>
      <c r="E18" s="92">
        <f>ROUND(SUM(E12:E16),0)</f>
        <v>0</v>
      </c>
      <c r="F18" s="92">
        <f>ROUND(SUM(F12:F16),0)</f>
        <v>0</v>
      </c>
      <c r="G18" s="92">
        <f>ROUND(SUM(G12:G16),0)</f>
        <v>0</v>
      </c>
      <c r="H18" s="79"/>
      <c r="I18" s="93" t="s">
        <v>18</v>
      </c>
      <c r="J18" s="92">
        <f>ROUND(SUM(J6:J16),0)</f>
        <v>0</v>
      </c>
      <c r="K18" s="92">
        <f t="shared" ref="K18:N18" si="7">ROUND(SUM(K6:K16),0)</f>
        <v>0</v>
      </c>
      <c r="L18" s="92">
        <f t="shared" si="7"/>
        <v>0</v>
      </c>
      <c r="M18" s="92">
        <f t="shared" si="7"/>
        <v>0</v>
      </c>
      <c r="N18" s="92">
        <f t="shared" si="7"/>
        <v>0</v>
      </c>
      <c r="O18" s="72"/>
    </row>
    <row r="19" spans="1:15" ht="11.1" customHeight="1" thickTop="1">
      <c r="A19" s="78"/>
      <c r="B19" s="75"/>
      <c r="C19" s="94"/>
      <c r="D19" s="94"/>
      <c r="E19" s="94"/>
      <c r="F19" s="94"/>
      <c r="G19" s="94"/>
      <c r="H19" s="79"/>
      <c r="I19" s="80"/>
      <c r="J19" s="94"/>
      <c r="K19" s="94"/>
      <c r="L19" s="94"/>
      <c r="M19" s="94"/>
      <c r="N19" s="94"/>
      <c r="O19" s="72"/>
    </row>
    <row r="20" spans="1:15" s="17" customFormat="1">
      <c r="A20" s="76"/>
      <c r="B20" s="95" t="s">
        <v>4</v>
      </c>
      <c r="C20" s="96" t="s">
        <v>5</v>
      </c>
      <c r="D20" s="96" t="s">
        <v>6</v>
      </c>
      <c r="E20" s="97" t="s">
        <v>7</v>
      </c>
      <c r="F20" s="96" t="s">
        <v>0</v>
      </c>
      <c r="G20" s="96" t="s">
        <v>1</v>
      </c>
      <c r="H20" s="98" t="s">
        <v>8</v>
      </c>
      <c r="I20" s="99" t="s">
        <v>13</v>
      </c>
      <c r="J20" s="74" t="s">
        <v>9</v>
      </c>
      <c r="K20" s="74" t="s">
        <v>3</v>
      </c>
      <c r="L20" s="74" t="s">
        <v>10</v>
      </c>
      <c r="M20" s="74" t="s">
        <v>2</v>
      </c>
      <c r="N20" s="74" t="s">
        <v>11</v>
      </c>
      <c r="O20" s="74" t="s">
        <v>12</v>
      </c>
    </row>
    <row r="21" spans="1:15" ht="11.1" customHeight="1">
      <c r="B21" s="73">
        <v>0</v>
      </c>
      <c r="C21" s="73">
        <v>0</v>
      </c>
      <c r="D21" s="73">
        <v>0</v>
      </c>
      <c r="E21" s="73">
        <v>0</v>
      </c>
      <c r="F21" s="73">
        <v>0</v>
      </c>
      <c r="G21" s="73">
        <v>0</v>
      </c>
      <c r="H21" s="73">
        <v>0</v>
      </c>
      <c r="I21" s="73">
        <v>0</v>
      </c>
      <c r="J21" s="73">
        <v>0</v>
      </c>
      <c r="K21" s="73">
        <v>0</v>
      </c>
      <c r="L21" s="73">
        <v>0</v>
      </c>
      <c r="M21" s="73">
        <v>0</v>
      </c>
      <c r="N21" s="73">
        <v>0</v>
      </c>
      <c r="O21" s="73">
        <v>0</v>
      </c>
    </row>
    <row r="22" spans="1:15">
      <c r="B22" s="63"/>
      <c r="C22" s="64"/>
      <c r="D22" s="124"/>
      <c r="E22" s="66"/>
      <c r="F22" s="67"/>
      <c r="G22" s="69"/>
      <c r="H22" s="70"/>
      <c r="I22" s="71"/>
      <c r="J22" s="68">
        <v>0</v>
      </c>
      <c r="K22" s="89">
        <f>ROUND(IF(AND($G22&lt;&gt;Summary!$C$11),IF(OR($I22=$I$6,$I22=$I$7,$I22=$I$8,$I22=$I$9,$I22=$I$10,$I22=$I$11),($J22*$H22),0),0),2)</f>
        <v>0</v>
      </c>
      <c r="L22" s="89">
        <f>ROUND(IF(AND($G22=Summary!$C$11),IF(OR($I22=$I$6,$I22=$I$7,$I22=$I$8,$I22=$I$9,$I22=$I$10,$I22=$I$11),(($J22*$H22)/2),0),0),2)</f>
        <v>0</v>
      </c>
      <c r="M22" s="89">
        <f t="shared" ref="M22" si="8">L22</f>
        <v>0</v>
      </c>
      <c r="N22" s="100">
        <f>SUM(J22:M22)</f>
        <v>0</v>
      </c>
      <c r="O22" s="67"/>
    </row>
    <row r="23" spans="1:15">
      <c r="B23" s="63"/>
      <c r="C23" s="64"/>
      <c r="D23" s="124"/>
      <c r="E23" s="66"/>
      <c r="F23" s="67"/>
      <c r="G23" s="69"/>
      <c r="H23" s="70"/>
      <c r="I23" s="71"/>
      <c r="J23" s="68">
        <v>0</v>
      </c>
      <c r="K23" s="89">
        <f>ROUND(IF(AND($G23&lt;&gt;Summary!$C$11),IF(OR($I23=$I$6,$I23=$I$7,$I23=$I$8,$I23=$I$9,$I23=$I$10,$I23=$I$11),($J23*$H23),0),0),2)</f>
        <v>0</v>
      </c>
      <c r="L23" s="89">
        <f>ROUND(IF(AND($G23=Summary!$C$11),IF(OR($I23=$I$6,$I23=$I$7,$I23=$I$8,$I23=$I$9,$I23=$I$10,$I23=$I$11),(($J23*$H23)/2),0),0),2)</f>
        <v>0</v>
      </c>
      <c r="M23" s="89">
        <f t="shared" ref="M23:M86" si="9">L23</f>
        <v>0</v>
      </c>
      <c r="N23" s="100">
        <f t="shared" ref="N23:N86" si="10">SUM(J23:M23)</f>
        <v>0</v>
      </c>
      <c r="O23" s="67"/>
    </row>
    <row r="24" spans="1:15">
      <c r="B24" s="63"/>
      <c r="C24" s="64"/>
      <c r="D24" s="124"/>
      <c r="E24" s="66"/>
      <c r="F24" s="67"/>
      <c r="G24" s="69"/>
      <c r="H24" s="70"/>
      <c r="I24" s="71"/>
      <c r="J24" s="68">
        <v>0</v>
      </c>
      <c r="K24" s="89">
        <f>ROUND(IF(AND($G24&lt;&gt;Summary!$C$11),IF(OR($I24=$I$6,$I24=$I$7,$I24=$I$8,$I24=$I$9,$I24=$I$10,$I24=$I$11),($J24*$H24),0),0),2)</f>
        <v>0</v>
      </c>
      <c r="L24" s="89">
        <f>ROUND(IF(AND($G24=Summary!$C$11),IF(OR($I24=$I$6,$I24=$I$7,$I24=$I$8,$I24=$I$9,$I24=$I$10,$I24=$I$11),(($J24*$H24)/2),0),0),2)</f>
        <v>0</v>
      </c>
      <c r="M24" s="89">
        <f t="shared" si="9"/>
        <v>0</v>
      </c>
      <c r="N24" s="100">
        <f t="shared" si="10"/>
        <v>0</v>
      </c>
      <c r="O24" s="67"/>
    </row>
    <row r="25" spans="1:15">
      <c r="B25" s="63"/>
      <c r="C25" s="64"/>
      <c r="D25" s="65"/>
      <c r="E25" s="66"/>
      <c r="F25" s="67"/>
      <c r="G25" s="69"/>
      <c r="H25" s="70"/>
      <c r="I25" s="71"/>
      <c r="J25" s="68">
        <v>0</v>
      </c>
      <c r="K25" s="89">
        <f>ROUND(IF(AND($G25&lt;&gt;Summary!$C$11),IF(OR($I25=$I$6,$I25=$I$7,$I25=$I$8,$I25=$I$9,$I25=$I$10,$I25=$I$11),($J25*$H25),0),0),2)</f>
        <v>0</v>
      </c>
      <c r="L25" s="89">
        <f>ROUND(IF(AND($G25=Summary!$C$11),IF(OR($I25=$I$6,$I25=$I$7,$I25=$I$8,$I25=$I$9,$I25=$I$10,$I25=$I$11),(($J25*$H25)/2),0),0),2)</f>
        <v>0</v>
      </c>
      <c r="M25" s="89">
        <f t="shared" si="9"/>
        <v>0</v>
      </c>
      <c r="N25" s="100">
        <f t="shared" si="10"/>
        <v>0</v>
      </c>
      <c r="O25" s="67"/>
    </row>
    <row r="26" spans="1:15">
      <c r="B26" s="63"/>
      <c r="C26" s="65"/>
      <c r="D26" s="65"/>
      <c r="E26" s="66"/>
      <c r="F26" s="67"/>
      <c r="G26" s="69"/>
      <c r="H26" s="70"/>
      <c r="I26" s="71"/>
      <c r="J26" s="68">
        <v>0</v>
      </c>
      <c r="K26" s="89">
        <f>ROUND(IF(AND($G26&lt;&gt;Summary!$C$11),IF(OR($I26=$I$6,$I26=$I$7,$I26=$I$8,$I26=$I$9,$I26=$I$10,$I26=$I$11),($J26*$H26),0),0),2)</f>
        <v>0</v>
      </c>
      <c r="L26" s="89">
        <f>ROUND(IF(AND($G26=Summary!$C$11),IF(OR($I26=$I$6,$I26=$I$7,$I26=$I$8,$I26=$I$9,$I26=$I$10,$I26=$I$11),(($J26*$H26)/2),0),0),2)</f>
        <v>0</v>
      </c>
      <c r="M26" s="89">
        <f t="shared" si="9"/>
        <v>0</v>
      </c>
      <c r="N26" s="100">
        <f t="shared" si="10"/>
        <v>0</v>
      </c>
      <c r="O26" s="67"/>
    </row>
    <row r="27" spans="1:15">
      <c r="B27" s="63"/>
      <c r="C27" s="65"/>
      <c r="D27" s="65"/>
      <c r="E27" s="66"/>
      <c r="F27" s="67"/>
      <c r="G27" s="69"/>
      <c r="H27" s="70"/>
      <c r="I27" s="71"/>
      <c r="J27" s="68">
        <v>0</v>
      </c>
      <c r="K27" s="89">
        <f>ROUND(IF(AND($G27&lt;&gt;Summary!$C$11),IF(OR($I27=$I$6,$I27=$I$7,$I27=$I$8,$I27=$I$9,$I27=$I$10,$I27=$I$11),($J27*$H27),0),0),2)</f>
        <v>0</v>
      </c>
      <c r="L27" s="89">
        <f>ROUND(IF(AND($G27=Summary!$C$11),IF(OR($I27=$I$6,$I27=$I$7,$I27=$I$8,$I27=$I$9,$I27=$I$10,$I27=$I$11),(($J27*$H27)/2),0),0),2)</f>
        <v>0</v>
      </c>
      <c r="M27" s="89">
        <f t="shared" si="9"/>
        <v>0</v>
      </c>
      <c r="N27" s="100">
        <f t="shared" si="10"/>
        <v>0</v>
      </c>
      <c r="O27" s="67"/>
    </row>
    <row r="28" spans="1:15">
      <c r="B28" s="63"/>
      <c r="C28" s="65"/>
      <c r="D28" s="65"/>
      <c r="E28" s="66"/>
      <c r="F28" s="67"/>
      <c r="G28" s="69"/>
      <c r="H28" s="70"/>
      <c r="I28" s="71"/>
      <c r="J28" s="68">
        <v>0</v>
      </c>
      <c r="K28" s="89">
        <f>ROUND(IF(AND($G28&lt;&gt;Summary!$C$11),IF(OR($I28=$I$6,$I28=$I$7,$I28=$I$8,$I28=$I$9,$I28=$I$10,$I28=$I$11),($J28*$H28),0),0),2)</f>
        <v>0</v>
      </c>
      <c r="L28" s="89">
        <f>ROUND(IF(AND($G28=Summary!$C$11),IF(OR($I28=$I$6,$I28=$I$7,$I28=$I$8,$I28=$I$9,$I28=$I$10,$I28=$I$11),(($J28*$H28)/2),0),0),2)</f>
        <v>0</v>
      </c>
      <c r="M28" s="89">
        <f t="shared" si="9"/>
        <v>0</v>
      </c>
      <c r="N28" s="100">
        <f t="shared" si="10"/>
        <v>0</v>
      </c>
      <c r="O28" s="67"/>
    </row>
    <row r="29" spans="1:15">
      <c r="B29" s="63"/>
      <c r="C29" s="65"/>
      <c r="D29" s="65"/>
      <c r="E29" s="66"/>
      <c r="F29" s="67"/>
      <c r="G29" s="69"/>
      <c r="H29" s="70"/>
      <c r="I29" s="71"/>
      <c r="J29" s="68">
        <v>0</v>
      </c>
      <c r="K29" s="89">
        <f>ROUND(IF(AND($G29&lt;&gt;Summary!$C$11),IF(OR($I29=$I$6,$I29=$I$7,$I29=$I$8,$I29=$I$9,$I29=$I$10,$I29=$I$11),($J29*$H29),0),0),2)</f>
        <v>0</v>
      </c>
      <c r="L29" s="89">
        <f>ROUND(IF(AND($G29=Summary!$C$11),IF(OR($I29=$I$6,$I29=$I$7,$I29=$I$8,$I29=$I$9,$I29=$I$10,$I29=$I$11),(($J29*$H29)/2),0),0),2)</f>
        <v>0</v>
      </c>
      <c r="M29" s="89">
        <f t="shared" si="9"/>
        <v>0</v>
      </c>
      <c r="N29" s="100">
        <f t="shared" si="10"/>
        <v>0</v>
      </c>
      <c r="O29" s="67"/>
    </row>
    <row r="30" spans="1:15">
      <c r="B30" s="63"/>
      <c r="C30" s="65"/>
      <c r="D30" s="65"/>
      <c r="E30" s="66"/>
      <c r="F30" s="67"/>
      <c r="G30" s="69"/>
      <c r="H30" s="70"/>
      <c r="I30" s="71"/>
      <c r="J30" s="68">
        <v>0</v>
      </c>
      <c r="K30" s="89">
        <f>ROUND(IF(AND($G30&lt;&gt;Summary!$C$11),IF(OR($I30=$I$6,$I30=$I$7,$I30=$I$8,$I30=$I$9,$I30=$I$10,$I30=$I$11),($J30*$H30),0),0),2)</f>
        <v>0</v>
      </c>
      <c r="L30" s="89">
        <f>ROUND(IF(AND($G30=Summary!$C$11),IF(OR($I30=$I$6,$I30=$I$7,$I30=$I$8,$I30=$I$9,$I30=$I$10,$I30=$I$11),(($J30*$H30)/2),0),0),2)</f>
        <v>0</v>
      </c>
      <c r="M30" s="89">
        <f t="shared" si="9"/>
        <v>0</v>
      </c>
      <c r="N30" s="100">
        <f t="shared" si="10"/>
        <v>0</v>
      </c>
      <c r="O30" s="67"/>
    </row>
    <row r="31" spans="1:15">
      <c r="B31" s="63"/>
      <c r="C31" s="65"/>
      <c r="D31" s="65"/>
      <c r="E31" s="66"/>
      <c r="F31" s="67"/>
      <c r="G31" s="69"/>
      <c r="H31" s="70"/>
      <c r="I31" s="71"/>
      <c r="J31" s="68">
        <v>0</v>
      </c>
      <c r="K31" s="89">
        <f>ROUND(IF(AND($G31&lt;&gt;Summary!$C$11),IF(OR($I31=$I$6,$I31=$I$7,$I31=$I$8,$I31=$I$9,$I31=$I$10,$I31=$I$11),($J31*$H31),0),0),2)</f>
        <v>0</v>
      </c>
      <c r="L31" s="89">
        <f>ROUND(IF(AND($G31=Summary!$C$11),IF(OR($I31=$I$6,$I31=$I$7,$I31=$I$8,$I31=$I$9,$I31=$I$10,$I31=$I$11),(($J31*$H31)/2),0),0),2)</f>
        <v>0</v>
      </c>
      <c r="M31" s="89">
        <f t="shared" si="9"/>
        <v>0</v>
      </c>
      <c r="N31" s="100">
        <f t="shared" si="10"/>
        <v>0</v>
      </c>
      <c r="O31" s="67"/>
    </row>
    <row r="32" spans="1:15">
      <c r="B32" s="63"/>
      <c r="C32" s="65"/>
      <c r="D32" s="65"/>
      <c r="E32" s="66"/>
      <c r="F32" s="67"/>
      <c r="G32" s="69"/>
      <c r="H32" s="70"/>
      <c r="I32" s="71"/>
      <c r="J32" s="68">
        <v>0</v>
      </c>
      <c r="K32" s="89">
        <f>ROUND(IF(AND($G32&lt;&gt;Summary!$C$11),IF(OR($I32=$I$6,$I32=$I$7,$I32=$I$8,$I32=$I$9,$I32=$I$10,$I32=$I$11),($J32*$H32),0),0),2)</f>
        <v>0</v>
      </c>
      <c r="L32" s="89">
        <f>ROUND(IF(AND($G32=Summary!$C$11),IF(OR($I32=$I$6,$I32=$I$7,$I32=$I$8,$I32=$I$9,$I32=$I$10,$I32=$I$11),(($J32*$H32)/2),0),0),2)</f>
        <v>0</v>
      </c>
      <c r="M32" s="89">
        <f t="shared" si="9"/>
        <v>0</v>
      </c>
      <c r="N32" s="100">
        <f t="shared" si="10"/>
        <v>0</v>
      </c>
      <c r="O32" s="67"/>
    </row>
    <row r="33" spans="2:15">
      <c r="B33" s="63"/>
      <c r="C33" s="65"/>
      <c r="D33" s="65"/>
      <c r="E33" s="66"/>
      <c r="F33" s="67"/>
      <c r="G33" s="69"/>
      <c r="H33" s="70"/>
      <c r="I33" s="71"/>
      <c r="J33" s="68">
        <v>0</v>
      </c>
      <c r="K33" s="89">
        <f>ROUND(IF(AND($G33&lt;&gt;Summary!$C$11),IF(OR($I33=$I$6,$I33=$I$7,$I33=$I$8,$I33=$I$9,$I33=$I$10,$I33=$I$11),($J33*$H33),0),0),2)</f>
        <v>0</v>
      </c>
      <c r="L33" s="89">
        <f>ROUND(IF(AND($G33=Summary!$C$11),IF(OR($I33=$I$6,$I33=$I$7,$I33=$I$8,$I33=$I$9,$I33=$I$10,$I33=$I$11),(($J33*$H33)/2),0),0),2)</f>
        <v>0</v>
      </c>
      <c r="M33" s="89">
        <f t="shared" si="9"/>
        <v>0</v>
      </c>
      <c r="N33" s="100">
        <f t="shared" si="10"/>
        <v>0</v>
      </c>
      <c r="O33" s="67"/>
    </row>
    <row r="34" spans="2:15">
      <c r="B34" s="63"/>
      <c r="C34" s="65"/>
      <c r="D34" s="65"/>
      <c r="E34" s="66"/>
      <c r="F34" s="67"/>
      <c r="G34" s="69"/>
      <c r="H34" s="70"/>
      <c r="I34" s="71"/>
      <c r="J34" s="68">
        <v>0</v>
      </c>
      <c r="K34" s="89">
        <f>ROUND(IF(AND($G34&lt;&gt;Summary!$C$11),IF(OR($I34=$I$6,$I34=$I$7,$I34=$I$8,$I34=$I$9,$I34=$I$10,$I34=$I$11),($J34*$H34),0),0),2)</f>
        <v>0</v>
      </c>
      <c r="L34" s="89">
        <f>ROUND(IF(AND($G34=Summary!$C$11),IF(OR($I34=$I$6,$I34=$I$7,$I34=$I$8,$I34=$I$9,$I34=$I$10,$I34=$I$11),(($J34*$H34)/2),0),0),2)</f>
        <v>0</v>
      </c>
      <c r="M34" s="89">
        <f t="shared" si="9"/>
        <v>0</v>
      </c>
      <c r="N34" s="100">
        <f t="shared" si="10"/>
        <v>0</v>
      </c>
      <c r="O34" s="67"/>
    </row>
    <row r="35" spans="2:15">
      <c r="B35" s="63"/>
      <c r="C35" s="65"/>
      <c r="D35" s="65"/>
      <c r="E35" s="66"/>
      <c r="F35" s="67"/>
      <c r="G35" s="69"/>
      <c r="H35" s="70"/>
      <c r="I35" s="71"/>
      <c r="J35" s="68">
        <v>0</v>
      </c>
      <c r="K35" s="89">
        <f>ROUND(IF(AND($G35&lt;&gt;Summary!$C$11),IF(OR($I35=$I$6,$I35=$I$7,$I35=$I$8,$I35=$I$9,$I35=$I$10,$I35=$I$11),($J35*$H35),0),0),2)</f>
        <v>0</v>
      </c>
      <c r="L35" s="89">
        <f>ROUND(IF(AND($G35=Summary!$C$11),IF(OR($I35=$I$6,$I35=$I$7,$I35=$I$8,$I35=$I$9,$I35=$I$10,$I35=$I$11),(($J35*$H35)/2),0),0),2)</f>
        <v>0</v>
      </c>
      <c r="M35" s="89">
        <f t="shared" si="9"/>
        <v>0</v>
      </c>
      <c r="N35" s="100">
        <f t="shared" si="10"/>
        <v>0</v>
      </c>
      <c r="O35" s="67"/>
    </row>
    <row r="36" spans="2:15">
      <c r="B36" s="63"/>
      <c r="C36" s="65"/>
      <c r="D36" s="65"/>
      <c r="E36" s="66"/>
      <c r="F36" s="67"/>
      <c r="G36" s="69"/>
      <c r="H36" s="70"/>
      <c r="I36" s="71"/>
      <c r="J36" s="68">
        <v>0</v>
      </c>
      <c r="K36" s="89">
        <f>ROUND(IF(AND($G36&lt;&gt;Summary!$C$11),IF(OR($I36=$I$6,$I36=$I$7,$I36=$I$8,$I36=$I$9,$I36=$I$10,$I36=$I$11),($J36*$H36),0),0),2)</f>
        <v>0</v>
      </c>
      <c r="L36" s="89">
        <f>ROUND(IF(AND($G36=Summary!$C$11),IF(OR($I36=$I$6,$I36=$I$7,$I36=$I$8,$I36=$I$9,$I36=$I$10,$I36=$I$11),(($J36*$H36)/2),0),0),2)</f>
        <v>0</v>
      </c>
      <c r="M36" s="89">
        <f t="shared" si="9"/>
        <v>0</v>
      </c>
      <c r="N36" s="100">
        <f t="shared" si="10"/>
        <v>0</v>
      </c>
      <c r="O36" s="67"/>
    </row>
    <row r="37" spans="2:15">
      <c r="B37" s="63"/>
      <c r="C37" s="65"/>
      <c r="D37" s="65"/>
      <c r="E37" s="66"/>
      <c r="F37" s="67"/>
      <c r="G37" s="69"/>
      <c r="H37" s="70"/>
      <c r="I37" s="71"/>
      <c r="J37" s="68">
        <v>0</v>
      </c>
      <c r="K37" s="89">
        <f>ROUND(IF(AND($G37&lt;&gt;Summary!$C$11),IF(OR($I37=$I$6,$I37=$I$7,$I37=$I$8,$I37=$I$9,$I37=$I$10,$I37=$I$11),($J37*$H37),0),0),2)</f>
        <v>0</v>
      </c>
      <c r="L37" s="89">
        <f>ROUND(IF(AND($G37=Summary!$C$11),IF(OR($I37=$I$6,$I37=$I$7,$I37=$I$8,$I37=$I$9,$I37=$I$10,$I37=$I$11),(($J37*$H37)/2),0),0),2)</f>
        <v>0</v>
      </c>
      <c r="M37" s="89">
        <f t="shared" si="9"/>
        <v>0</v>
      </c>
      <c r="N37" s="100">
        <f t="shared" si="10"/>
        <v>0</v>
      </c>
      <c r="O37" s="67"/>
    </row>
    <row r="38" spans="2:15">
      <c r="B38" s="63"/>
      <c r="C38" s="65"/>
      <c r="D38" s="65"/>
      <c r="E38" s="66"/>
      <c r="F38" s="67"/>
      <c r="G38" s="69"/>
      <c r="H38" s="70"/>
      <c r="I38" s="71"/>
      <c r="J38" s="68">
        <v>0</v>
      </c>
      <c r="K38" s="89">
        <f>ROUND(IF(AND($G38&lt;&gt;Summary!$C$11),IF(OR($I38=$I$6,$I38=$I$7,$I38=$I$8,$I38=$I$9,$I38=$I$10,$I38=$I$11),($J38*$H38),0),0),2)</f>
        <v>0</v>
      </c>
      <c r="L38" s="89">
        <f>ROUND(IF(AND($G38=Summary!$C$11),IF(OR($I38=$I$6,$I38=$I$7,$I38=$I$8,$I38=$I$9,$I38=$I$10,$I38=$I$11),(($J38*$H38)/2),0),0),2)</f>
        <v>0</v>
      </c>
      <c r="M38" s="89">
        <f t="shared" si="9"/>
        <v>0</v>
      </c>
      <c r="N38" s="100">
        <f t="shared" si="10"/>
        <v>0</v>
      </c>
      <c r="O38" s="67"/>
    </row>
    <row r="39" spans="2:15">
      <c r="B39" s="63"/>
      <c r="C39" s="65"/>
      <c r="D39" s="65"/>
      <c r="E39" s="66"/>
      <c r="F39" s="67"/>
      <c r="G39" s="69"/>
      <c r="H39" s="70"/>
      <c r="I39" s="71"/>
      <c r="J39" s="68">
        <v>0</v>
      </c>
      <c r="K39" s="89">
        <f>ROUND(IF(AND($G39&lt;&gt;Summary!$C$11),IF(OR($I39=$I$6,$I39=$I$7,$I39=$I$8,$I39=$I$9,$I39=$I$10,$I39=$I$11),($J39*$H39),0),0),2)</f>
        <v>0</v>
      </c>
      <c r="L39" s="89">
        <f>ROUND(IF(AND($G39=Summary!$C$11),IF(OR($I39=$I$6,$I39=$I$7,$I39=$I$8,$I39=$I$9,$I39=$I$10,$I39=$I$11),(($J39*$H39)/2),0),0),2)</f>
        <v>0</v>
      </c>
      <c r="M39" s="89">
        <f t="shared" si="9"/>
        <v>0</v>
      </c>
      <c r="N39" s="100">
        <f t="shared" si="10"/>
        <v>0</v>
      </c>
      <c r="O39" s="67"/>
    </row>
    <row r="40" spans="2:15">
      <c r="B40" s="63"/>
      <c r="C40" s="65"/>
      <c r="D40" s="65"/>
      <c r="E40" s="66"/>
      <c r="F40" s="67"/>
      <c r="G40" s="69"/>
      <c r="H40" s="70"/>
      <c r="I40" s="71"/>
      <c r="J40" s="68">
        <v>0</v>
      </c>
      <c r="K40" s="89">
        <f>ROUND(IF(AND($G40&lt;&gt;Summary!$C$11),IF(OR($I40=$I$6,$I40=$I$7,$I40=$I$8,$I40=$I$9,$I40=$I$10,$I40=$I$11),($J40*$H40),0),0),2)</f>
        <v>0</v>
      </c>
      <c r="L40" s="89">
        <f>ROUND(IF(AND($G40=Summary!$C$11),IF(OR($I40=$I$6,$I40=$I$7,$I40=$I$8,$I40=$I$9,$I40=$I$10,$I40=$I$11),(($J40*$H40)/2),0),0),2)</f>
        <v>0</v>
      </c>
      <c r="M40" s="89">
        <f t="shared" si="9"/>
        <v>0</v>
      </c>
      <c r="N40" s="100">
        <f t="shared" si="10"/>
        <v>0</v>
      </c>
      <c r="O40" s="67"/>
    </row>
    <row r="41" spans="2:15">
      <c r="B41" s="63"/>
      <c r="C41" s="65"/>
      <c r="D41" s="65"/>
      <c r="E41" s="66"/>
      <c r="F41" s="67"/>
      <c r="G41" s="69"/>
      <c r="H41" s="70"/>
      <c r="I41" s="71"/>
      <c r="J41" s="68">
        <v>0</v>
      </c>
      <c r="K41" s="89">
        <f>ROUND(IF(AND($G41&lt;&gt;Summary!$C$11),IF(OR($I41=$I$6,$I41=$I$7,$I41=$I$8,$I41=$I$9,$I41=$I$10,$I41=$I$11),($J41*$H41),0),0),2)</f>
        <v>0</v>
      </c>
      <c r="L41" s="89">
        <f>ROUND(IF(AND($G41=Summary!$C$11),IF(OR($I41=$I$6,$I41=$I$7,$I41=$I$8,$I41=$I$9,$I41=$I$10,$I41=$I$11),(($J41*$H41)/2),0),0),2)</f>
        <v>0</v>
      </c>
      <c r="M41" s="89">
        <f t="shared" si="9"/>
        <v>0</v>
      </c>
      <c r="N41" s="100">
        <f t="shared" si="10"/>
        <v>0</v>
      </c>
      <c r="O41" s="67"/>
    </row>
    <row r="42" spans="2:15">
      <c r="B42" s="63"/>
      <c r="C42" s="65"/>
      <c r="D42" s="65"/>
      <c r="E42" s="66"/>
      <c r="F42" s="67"/>
      <c r="G42" s="69"/>
      <c r="H42" s="70"/>
      <c r="I42" s="71"/>
      <c r="J42" s="68">
        <v>0</v>
      </c>
      <c r="K42" s="89">
        <f>ROUND(IF(AND($G42&lt;&gt;Summary!$C$11),IF(OR($I42=$I$6,$I42=$I$7,$I42=$I$8,$I42=$I$9,$I42=$I$10,$I42=$I$11),($J42*$H42),0),0),2)</f>
        <v>0</v>
      </c>
      <c r="L42" s="89">
        <f>ROUND(IF(AND($G42=Summary!$C$11),IF(OR($I42=$I$6,$I42=$I$7,$I42=$I$8,$I42=$I$9,$I42=$I$10,$I42=$I$11),(($J42*$H42)/2),0),0),2)</f>
        <v>0</v>
      </c>
      <c r="M42" s="89">
        <f t="shared" si="9"/>
        <v>0</v>
      </c>
      <c r="N42" s="100">
        <f t="shared" si="10"/>
        <v>0</v>
      </c>
      <c r="O42" s="67"/>
    </row>
    <row r="43" spans="2:15">
      <c r="B43" s="63"/>
      <c r="C43" s="65"/>
      <c r="D43" s="65"/>
      <c r="E43" s="66"/>
      <c r="F43" s="67"/>
      <c r="G43" s="69"/>
      <c r="H43" s="70"/>
      <c r="I43" s="71"/>
      <c r="J43" s="68">
        <v>0</v>
      </c>
      <c r="K43" s="89">
        <f>ROUND(IF(AND($G43&lt;&gt;Summary!$C$11),IF(OR($I43=$I$6,$I43=$I$7,$I43=$I$8,$I43=$I$9,$I43=$I$10,$I43=$I$11),($J43*$H43),0),0),2)</f>
        <v>0</v>
      </c>
      <c r="L43" s="89">
        <f>ROUND(IF(AND($G43=Summary!$C$11),IF(OR($I43=$I$6,$I43=$I$7,$I43=$I$8,$I43=$I$9,$I43=$I$10,$I43=$I$11),(($J43*$H43)/2),0),0),2)</f>
        <v>0</v>
      </c>
      <c r="M43" s="89">
        <f t="shared" si="9"/>
        <v>0</v>
      </c>
      <c r="N43" s="100">
        <f t="shared" si="10"/>
        <v>0</v>
      </c>
      <c r="O43" s="67"/>
    </row>
    <row r="44" spans="2:15">
      <c r="B44" s="63"/>
      <c r="C44" s="65"/>
      <c r="D44" s="65"/>
      <c r="E44" s="66"/>
      <c r="F44" s="67"/>
      <c r="G44" s="69"/>
      <c r="H44" s="70"/>
      <c r="I44" s="71"/>
      <c r="J44" s="68">
        <v>0</v>
      </c>
      <c r="K44" s="89">
        <f>ROUND(IF(AND($G44&lt;&gt;Summary!$C$11),IF(OR($I44=$I$6,$I44=$I$7,$I44=$I$8,$I44=$I$9,$I44=$I$10,$I44=$I$11),($J44*$H44),0),0),2)</f>
        <v>0</v>
      </c>
      <c r="L44" s="89">
        <f>ROUND(IF(AND($G44=Summary!$C$11),IF(OR($I44=$I$6,$I44=$I$7,$I44=$I$8,$I44=$I$9,$I44=$I$10,$I44=$I$11),(($J44*$H44)/2),0),0),2)</f>
        <v>0</v>
      </c>
      <c r="M44" s="89">
        <f t="shared" si="9"/>
        <v>0</v>
      </c>
      <c r="N44" s="100">
        <f t="shared" si="10"/>
        <v>0</v>
      </c>
      <c r="O44" s="67"/>
    </row>
    <row r="45" spans="2:15">
      <c r="B45" s="63"/>
      <c r="C45" s="65"/>
      <c r="D45" s="65"/>
      <c r="E45" s="66"/>
      <c r="F45" s="67"/>
      <c r="G45" s="69"/>
      <c r="H45" s="70"/>
      <c r="I45" s="71"/>
      <c r="J45" s="68">
        <v>0</v>
      </c>
      <c r="K45" s="89">
        <f>ROUND(IF(AND($G45&lt;&gt;Summary!$C$11),IF(OR($I45=$I$6,$I45=$I$7,$I45=$I$8,$I45=$I$9,$I45=$I$10,$I45=$I$11),($J45*$H45),0),0),2)</f>
        <v>0</v>
      </c>
      <c r="L45" s="89">
        <f>ROUND(IF(AND($G45=Summary!$C$11),IF(OR($I45=$I$6,$I45=$I$7,$I45=$I$8,$I45=$I$9,$I45=$I$10,$I45=$I$11),(($J45*$H45)/2),0),0),2)</f>
        <v>0</v>
      </c>
      <c r="M45" s="89">
        <f t="shared" si="9"/>
        <v>0</v>
      </c>
      <c r="N45" s="100">
        <f t="shared" si="10"/>
        <v>0</v>
      </c>
      <c r="O45" s="67"/>
    </row>
    <row r="46" spans="2:15">
      <c r="B46" s="63"/>
      <c r="C46" s="65"/>
      <c r="D46" s="65"/>
      <c r="E46" s="66"/>
      <c r="F46" s="67"/>
      <c r="G46" s="69"/>
      <c r="H46" s="70"/>
      <c r="I46" s="71"/>
      <c r="J46" s="68">
        <v>0</v>
      </c>
      <c r="K46" s="89">
        <f>ROUND(IF(AND($G46&lt;&gt;Summary!$C$11),IF(OR($I46=$I$6,$I46=$I$7,$I46=$I$8,$I46=$I$9,$I46=$I$10,$I46=$I$11),($J46*$H46),0),0),2)</f>
        <v>0</v>
      </c>
      <c r="L46" s="89">
        <f>ROUND(IF(AND($G46=Summary!$C$11),IF(OR($I46=$I$6,$I46=$I$7,$I46=$I$8,$I46=$I$9,$I46=$I$10,$I46=$I$11),(($J46*$H46)/2),0),0),2)</f>
        <v>0</v>
      </c>
      <c r="M46" s="89">
        <f t="shared" si="9"/>
        <v>0</v>
      </c>
      <c r="N46" s="100">
        <f t="shared" si="10"/>
        <v>0</v>
      </c>
      <c r="O46" s="67"/>
    </row>
    <row r="47" spans="2:15">
      <c r="B47" s="63"/>
      <c r="C47" s="65"/>
      <c r="D47" s="65"/>
      <c r="E47" s="66"/>
      <c r="F47" s="67"/>
      <c r="G47" s="69"/>
      <c r="H47" s="70"/>
      <c r="I47" s="71"/>
      <c r="J47" s="68">
        <v>0</v>
      </c>
      <c r="K47" s="89">
        <f>ROUND(IF(AND($G47&lt;&gt;Summary!$C$11),IF(OR($I47=$I$6,$I47=$I$7,$I47=$I$8,$I47=$I$9,$I47=$I$10,$I47=$I$11),($J47*$H47),0),0),2)</f>
        <v>0</v>
      </c>
      <c r="L47" s="89">
        <f>ROUND(IF(AND($G47=Summary!$C$11),IF(OR($I47=$I$6,$I47=$I$7,$I47=$I$8,$I47=$I$9,$I47=$I$10,$I47=$I$11),(($J47*$H47)/2),0),0),2)</f>
        <v>0</v>
      </c>
      <c r="M47" s="89">
        <f t="shared" si="9"/>
        <v>0</v>
      </c>
      <c r="N47" s="100">
        <f t="shared" si="10"/>
        <v>0</v>
      </c>
      <c r="O47" s="67"/>
    </row>
    <row r="48" spans="2:15">
      <c r="B48" s="63"/>
      <c r="C48" s="65"/>
      <c r="D48" s="65"/>
      <c r="E48" s="66"/>
      <c r="F48" s="67"/>
      <c r="G48" s="69"/>
      <c r="H48" s="70"/>
      <c r="I48" s="71"/>
      <c r="J48" s="68">
        <v>0</v>
      </c>
      <c r="K48" s="89">
        <f>ROUND(IF(AND($G48&lt;&gt;Summary!$C$11),IF(OR($I48=$I$6,$I48=$I$7,$I48=$I$8,$I48=$I$9,$I48=$I$10,$I48=$I$11),($J48*$H48),0),0),2)</f>
        <v>0</v>
      </c>
      <c r="L48" s="89">
        <f>ROUND(IF(AND($G48=Summary!$C$11),IF(OR($I48=$I$6,$I48=$I$7,$I48=$I$8,$I48=$I$9,$I48=$I$10,$I48=$I$11),(($J48*$H48)/2),0),0),2)</f>
        <v>0</v>
      </c>
      <c r="M48" s="89">
        <f t="shared" si="9"/>
        <v>0</v>
      </c>
      <c r="N48" s="100">
        <f t="shared" si="10"/>
        <v>0</v>
      </c>
      <c r="O48" s="67"/>
    </row>
    <row r="49" spans="2:15">
      <c r="B49" s="63"/>
      <c r="C49" s="65"/>
      <c r="D49" s="65"/>
      <c r="E49" s="66"/>
      <c r="F49" s="67"/>
      <c r="G49" s="69"/>
      <c r="H49" s="70"/>
      <c r="I49" s="71"/>
      <c r="J49" s="68">
        <v>0</v>
      </c>
      <c r="K49" s="89">
        <f>ROUND(IF(AND($G49&lt;&gt;Summary!$C$11),IF(OR($I49=$I$6,$I49=$I$7,$I49=$I$8,$I49=$I$9,$I49=$I$10,$I49=$I$11),($J49*$H49),0),0),2)</f>
        <v>0</v>
      </c>
      <c r="L49" s="89">
        <f>ROUND(IF(AND($G49=Summary!$C$11),IF(OR($I49=$I$6,$I49=$I$7,$I49=$I$8,$I49=$I$9,$I49=$I$10,$I49=$I$11),(($J49*$H49)/2),0),0),2)</f>
        <v>0</v>
      </c>
      <c r="M49" s="89">
        <f t="shared" si="9"/>
        <v>0</v>
      </c>
      <c r="N49" s="100">
        <f t="shared" si="10"/>
        <v>0</v>
      </c>
      <c r="O49" s="67"/>
    </row>
    <row r="50" spans="2:15">
      <c r="B50" s="63"/>
      <c r="C50" s="65"/>
      <c r="D50" s="65"/>
      <c r="E50" s="66"/>
      <c r="F50" s="67"/>
      <c r="G50" s="69"/>
      <c r="H50" s="70"/>
      <c r="I50" s="71"/>
      <c r="J50" s="68">
        <v>0</v>
      </c>
      <c r="K50" s="89">
        <f>ROUND(IF(AND($G50&lt;&gt;Summary!$C$11),IF(OR($I50=$I$6,$I50=$I$7,$I50=$I$8,$I50=$I$9,$I50=$I$10,$I50=$I$11),($J50*$H50),0),0),2)</f>
        <v>0</v>
      </c>
      <c r="L50" s="89">
        <f>ROUND(IF(AND($G50=Summary!$C$11),IF(OR($I50=$I$6,$I50=$I$7,$I50=$I$8,$I50=$I$9,$I50=$I$10,$I50=$I$11),(($J50*$H50)/2),0),0),2)</f>
        <v>0</v>
      </c>
      <c r="M50" s="89">
        <f t="shared" si="9"/>
        <v>0</v>
      </c>
      <c r="N50" s="100">
        <f t="shared" si="10"/>
        <v>0</v>
      </c>
      <c r="O50" s="67"/>
    </row>
    <row r="51" spans="2:15">
      <c r="B51" s="63"/>
      <c r="C51" s="65"/>
      <c r="D51" s="65"/>
      <c r="E51" s="66"/>
      <c r="F51" s="67"/>
      <c r="G51" s="69"/>
      <c r="H51" s="70"/>
      <c r="I51" s="71"/>
      <c r="J51" s="68">
        <v>0</v>
      </c>
      <c r="K51" s="89">
        <f>ROUND(IF(AND($G51&lt;&gt;Summary!$C$11),IF(OR($I51=$I$6,$I51=$I$7,$I51=$I$8,$I51=$I$9,$I51=$I$10,$I51=$I$11),($J51*$H51),0),0),2)</f>
        <v>0</v>
      </c>
      <c r="L51" s="89">
        <f>ROUND(IF(AND($G51=Summary!$C$11),IF(OR($I51=$I$6,$I51=$I$7,$I51=$I$8,$I51=$I$9,$I51=$I$10,$I51=$I$11),(($J51*$H51)/2),0),0),2)</f>
        <v>0</v>
      </c>
      <c r="M51" s="89">
        <f t="shared" si="9"/>
        <v>0</v>
      </c>
      <c r="N51" s="100">
        <f t="shared" si="10"/>
        <v>0</v>
      </c>
      <c r="O51" s="67"/>
    </row>
    <row r="52" spans="2:15">
      <c r="B52" s="63"/>
      <c r="C52" s="65"/>
      <c r="D52" s="65"/>
      <c r="E52" s="66"/>
      <c r="F52" s="67"/>
      <c r="G52" s="69"/>
      <c r="H52" s="70"/>
      <c r="I52" s="71"/>
      <c r="J52" s="68">
        <v>0</v>
      </c>
      <c r="K52" s="89">
        <f>ROUND(IF(AND($G52&lt;&gt;Summary!$C$11),IF(OR($I52=$I$6,$I52=$I$7,$I52=$I$8,$I52=$I$9,$I52=$I$10,$I52=$I$11),($J52*$H52),0),0),2)</f>
        <v>0</v>
      </c>
      <c r="L52" s="89">
        <f>ROUND(IF(AND($G52=Summary!$C$11),IF(OR($I52=$I$6,$I52=$I$7,$I52=$I$8,$I52=$I$9,$I52=$I$10,$I52=$I$11),(($J52*$H52)/2),0),0),2)</f>
        <v>0</v>
      </c>
      <c r="M52" s="89">
        <f t="shared" si="9"/>
        <v>0</v>
      </c>
      <c r="N52" s="100">
        <f t="shared" si="10"/>
        <v>0</v>
      </c>
      <c r="O52" s="67"/>
    </row>
    <row r="53" spans="2:15">
      <c r="B53" s="63"/>
      <c r="C53" s="65"/>
      <c r="D53" s="65"/>
      <c r="E53" s="66"/>
      <c r="F53" s="67"/>
      <c r="G53" s="69"/>
      <c r="H53" s="70"/>
      <c r="I53" s="71"/>
      <c r="J53" s="68">
        <v>0</v>
      </c>
      <c r="K53" s="89">
        <f>ROUND(IF(AND($G53&lt;&gt;Summary!$C$11),IF(OR($I53=$I$6,$I53=$I$7,$I53=$I$8,$I53=$I$9,$I53=$I$10,$I53=$I$11),($J53*$H53),0),0),2)</f>
        <v>0</v>
      </c>
      <c r="L53" s="89">
        <f>ROUND(IF(AND($G53=Summary!$C$11),IF(OR($I53=$I$6,$I53=$I$7,$I53=$I$8,$I53=$I$9,$I53=$I$10,$I53=$I$11),(($J53*$H53)/2),0),0),2)</f>
        <v>0</v>
      </c>
      <c r="M53" s="89">
        <f t="shared" si="9"/>
        <v>0</v>
      </c>
      <c r="N53" s="100">
        <f t="shared" si="10"/>
        <v>0</v>
      </c>
      <c r="O53" s="67"/>
    </row>
    <row r="54" spans="2:15">
      <c r="B54" s="63"/>
      <c r="C54" s="65"/>
      <c r="D54" s="65"/>
      <c r="E54" s="66"/>
      <c r="F54" s="67"/>
      <c r="G54" s="69"/>
      <c r="H54" s="70"/>
      <c r="I54" s="71"/>
      <c r="J54" s="68">
        <v>0</v>
      </c>
      <c r="K54" s="89">
        <f>ROUND(IF(AND($G54&lt;&gt;Summary!$C$11),IF(OR($I54=$I$6,$I54=$I$7,$I54=$I$8,$I54=$I$9,$I54=$I$10,$I54=$I$11),($J54*$H54),0),0),2)</f>
        <v>0</v>
      </c>
      <c r="L54" s="89">
        <f>ROUND(IF(AND($G54=Summary!$C$11),IF(OR($I54=$I$6,$I54=$I$7,$I54=$I$8,$I54=$I$9,$I54=$I$10,$I54=$I$11),(($J54*$H54)/2),0),0),2)</f>
        <v>0</v>
      </c>
      <c r="M54" s="89">
        <f t="shared" si="9"/>
        <v>0</v>
      </c>
      <c r="N54" s="100">
        <f t="shared" si="10"/>
        <v>0</v>
      </c>
      <c r="O54" s="67"/>
    </row>
    <row r="55" spans="2:15">
      <c r="B55" s="63"/>
      <c r="C55" s="65"/>
      <c r="D55" s="65"/>
      <c r="E55" s="66"/>
      <c r="F55" s="67"/>
      <c r="G55" s="69"/>
      <c r="H55" s="70"/>
      <c r="I55" s="71"/>
      <c r="J55" s="68">
        <v>0</v>
      </c>
      <c r="K55" s="89">
        <f>ROUND(IF(AND($G55&lt;&gt;Summary!$C$11),IF(OR($I55=$I$6,$I55=$I$7,$I55=$I$8,$I55=$I$9,$I55=$I$10,$I55=$I$11),($J55*$H55),0),0),2)</f>
        <v>0</v>
      </c>
      <c r="L55" s="89">
        <f>ROUND(IF(AND($G55=Summary!$C$11),IF(OR($I55=$I$6,$I55=$I$7,$I55=$I$8,$I55=$I$9,$I55=$I$10,$I55=$I$11),(($J55*$H55)/2),0),0),2)</f>
        <v>0</v>
      </c>
      <c r="M55" s="89">
        <f t="shared" si="9"/>
        <v>0</v>
      </c>
      <c r="N55" s="100">
        <f t="shared" si="10"/>
        <v>0</v>
      </c>
      <c r="O55" s="67"/>
    </row>
    <row r="56" spans="2:15">
      <c r="B56" s="63"/>
      <c r="C56" s="65"/>
      <c r="D56" s="65"/>
      <c r="E56" s="66"/>
      <c r="F56" s="67"/>
      <c r="G56" s="69"/>
      <c r="H56" s="70"/>
      <c r="I56" s="71"/>
      <c r="J56" s="68">
        <v>0</v>
      </c>
      <c r="K56" s="89">
        <f>ROUND(IF(AND($G56&lt;&gt;Summary!$C$11),IF(OR($I56=$I$6,$I56=$I$7,$I56=$I$8,$I56=$I$9,$I56=$I$10,$I56=$I$11),($J56*$H56),0),0),2)</f>
        <v>0</v>
      </c>
      <c r="L56" s="89">
        <f>ROUND(IF(AND($G56=Summary!$C$11),IF(OR($I56=$I$6,$I56=$I$7,$I56=$I$8,$I56=$I$9,$I56=$I$10,$I56=$I$11),(($J56*$H56)/2),0),0),2)</f>
        <v>0</v>
      </c>
      <c r="M56" s="89">
        <f t="shared" si="9"/>
        <v>0</v>
      </c>
      <c r="N56" s="100">
        <f t="shared" si="10"/>
        <v>0</v>
      </c>
      <c r="O56" s="67"/>
    </row>
    <row r="57" spans="2:15">
      <c r="B57" s="63"/>
      <c r="C57" s="65"/>
      <c r="D57" s="65"/>
      <c r="E57" s="66"/>
      <c r="F57" s="67"/>
      <c r="G57" s="69"/>
      <c r="H57" s="70"/>
      <c r="I57" s="71"/>
      <c r="J57" s="68">
        <v>0</v>
      </c>
      <c r="K57" s="89">
        <f>ROUND(IF(AND($G57&lt;&gt;Summary!$C$11),IF(OR($I57=$I$6,$I57=$I$7,$I57=$I$8,$I57=$I$9,$I57=$I$10,$I57=$I$11),($J57*$H57),0),0),2)</f>
        <v>0</v>
      </c>
      <c r="L57" s="89">
        <f>ROUND(IF(AND($G57=Summary!$C$11),IF(OR($I57=$I$6,$I57=$I$7,$I57=$I$8,$I57=$I$9,$I57=$I$10,$I57=$I$11),(($J57*$H57)/2),0),0),2)</f>
        <v>0</v>
      </c>
      <c r="M57" s="89">
        <f t="shared" si="9"/>
        <v>0</v>
      </c>
      <c r="N57" s="100">
        <f t="shared" si="10"/>
        <v>0</v>
      </c>
      <c r="O57" s="67"/>
    </row>
    <row r="58" spans="2:15">
      <c r="B58" s="63"/>
      <c r="C58" s="65"/>
      <c r="D58" s="65"/>
      <c r="E58" s="66"/>
      <c r="F58" s="67"/>
      <c r="G58" s="69"/>
      <c r="H58" s="70"/>
      <c r="I58" s="71"/>
      <c r="J58" s="68">
        <v>0</v>
      </c>
      <c r="K58" s="89">
        <f>ROUND(IF(AND($G58&lt;&gt;Summary!$C$11),IF(OR($I58=$I$6,$I58=$I$7,$I58=$I$8,$I58=$I$9,$I58=$I$10,$I58=$I$11),($J58*$H58),0),0),2)</f>
        <v>0</v>
      </c>
      <c r="L58" s="89">
        <f>ROUND(IF(AND($G58=Summary!$C$11),IF(OR($I58=$I$6,$I58=$I$7,$I58=$I$8,$I58=$I$9,$I58=$I$10,$I58=$I$11),(($J58*$H58)/2),0),0),2)</f>
        <v>0</v>
      </c>
      <c r="M58" s="89">
        <f t="shared" si="9"/>
        <v>0</v>
      </c>
      <c r="N58" s="100">
        <f t="shared" si="10"/>
        <v>0</v>
      </c>
      <c r="O58" s="67"/>
    </row>
    <row r="59" spans="2:15">
      <c r="B59" s="63"/>
      <c r="C59" s="65"/>
      <c r="D59" s="65"/>
      <c r="E59" s="66"/>
      <c r="F59" s="67"/>
      <c r="G59" s="69"/>
      <c r="H59" s="70"/>
      <c r="I59" s="71"/>
      <c r="J59" s="68">
        <v>0</v>
      </c>
      <c r="K59" s="89">
        <f>ROUND(IF(AND($G59&lt;&gt;Summary!$C$11),IF(OR($I59=$I$6,$I59=$I$7,$I59=$I$8,$I59=$I$9,$I59=$I$10,$I59=$I$11),($J59*$H59),0),0),2)</f>
        <v>0</v>
      </c>
      <c r="L59" s="89">
        <f>ROUND(IF(AND($G59=Summary!$C$11),IF(OR($I59=$I$6,$I59=$I$7,$I59=$I$8,$I59=$I$9,$I59=$I$10,$I59=$I$11),(($J59*$H59)/2),0),0),2)</f>
        <v>0</v>
      </c>
      <c r="M59" s="89">
        <f t="shared" si="9"/>
        <v>0</v>
      </c>
      <c r="N59" s="100">
        <f t="shared" si="10"/>
        <v>0</v>
      </c>
      <c r="O59" s="67"/>
    </row>
    <row r="60" spans="2:15">
      <c r="B60" s="63"/>
      <c r="C60" s="65"/>
      <c r="D60" s="65"/>
      <c r="E60" s="66"/>
      <c r="F60" s="67"/>
      <c r="G60" s="69"/>
      <c r="H60" s="70"/>
      <c r="I60" s="71"/>
      <c r="J60" s="68">
        <v>0</v>
      </c>
      <c r="K60" s="89">
        <f>ROUND(IF(AND($G60&lt;&gt;Summary!$C$11),IF(OR($I60=$I$6,$I60=$I$7,$I60=$I$8,$I60=$I$9,$I60=$I$10,$I60=$I$11),($J60*$H60),0),0),2)</f>
        <v>0</v>
      </c>
      <c r="L60" s="89">
        <f>ROUND(IF(AND($G60=Summary!$C$11),IF(OR($I60=$I$6,$I60=$I$7,$I60=$I$8,$I60=$I$9,$I60=$I$10,$I60=$I$11),(($J60*$H60)/2),0),0),2)</f>
        <v>0</v>
      </c>
      <c r="M60" s="89">
        <f t="shared" si="9"/>
        <v>0</v>
      </c>
      <c r="N60" s="100">
        <f t="shared" si="10"/>
        <v>0</v>
      </c>
      <c r="O60" s="67"/>
    </row>
    <row r="61" spans="2:15">
      <c r="B61" s="63"/>
      <c r="C61" s="65"/>
      <c r="D61" s="65"/>
      <c r="E61" s="66"/>
      <c r="F61" s="67"/>
      <c r="G61" s="69"/>
      <c r="H61" s="70"/>
      <c r="I61" s="71"/>
      <c r="J61" s="68">
        <v>0</v>
      </c>
      <c r="K61" s="89">
        <f>ROUND(IF(AND($G61&lt;&gt;Summary!$C$11),IF(OR($I61=$I$6,$I61=$I$7,$I61=$I$8,$I61=$I$9,$I61=$I$10,$I61=$I$11),($J61*$H61),0),0),2)</f>
        <v>0</v>
      </c>
      <c r="L61" s="89">
        <f>ROUND(IF(AND($G61=Summary!$C$11),IF(OR($I61=$I$6,$I61=$I$7,$I61=$I$8,$I61=$I$9,$I61=$I$10,$I61=$I$11),(($J61*$H61)/2),0),0),2)</f>
        <v>0</v>
      </c>
      <c r="M61" s="89">
        <f t="shared" si="9"/>
        <v>0</v>
      </c>
      <c r="N61" s="100">
        <f t="shared" si="10"/>
        <v>0</v>
      </c>
      <c r="O61" s="67"/>
    </row>
    <row r="62" spans="2:15">
      <c r="B62" s="63"/>
      <c r="C62" s="65"/>
      <c r="D62" s="65"/>
      <c r="E62" s="66"/>
      <c r="F62" s="67"/>
      <c r="G62" s="69"/>
      <c r="H62" s="70"/>
      <c r="I62" s="71"/>
      <c r="J62" s="68">
        <v>0</v>
      </c>
      <c r="K62" s="89">
        <f>ROUND(IF(AND($G62&lt;&gt;Summary!$C$11),IF(OR($I62=$I$6,$I62=$I$7,$I62=$I$8,$I62=$I$9,$I62=$I$10,$I62=$I$11),($J62*$H62),0),0),2)</f>
        <v>0</v>
      </c>
      <c r="L62" s="89">
        <f>ROUND(IF(AND($G62=Summary!$C$11),IF(OR($I62=$I$6,$I62=$I$7,$I62=$I$8,$I62=$I$9,$I62=$I$10,$I62=$I$11),(($J62*$H62)/2),0),0),2)</f>
        <v>0</v>
      </c>
      <c r="M62" s="89">
        <f t="shared" si="9"/>
        <v>0</v>
      </c>
      <c r="N62" s="100">
        <f t="shared" si="10"/>
        <v>0</v>
      </c>
      <c r="O62" s="67"/>
    </row>
    <row r="63" spans="2:15">
      <c r="B63" s="63"/>
      <c r="C63" s="65"/>
      <c r="D63" s="65"/>
      <c r="E63" s="66"/>
      <c r="F63" s="67"/>
      <c r="G63" s="69"/>
      <c r="H63" s="70"/>
      <c r="I63" s="71"/>
      <c r="J63" s="68">
        <v>0</v>
      </c>
      <c r="K63" s="89">
        <f>ROUND(IF(AND($G63&lt;&gt;Summary!$C$11),IF(OR($I63=$I$6,$I63=$I$7,$I63=$I$8,$I63=$I$9,$I63=$I$10,$I63=$I$11),($J63*$H63),0),0),2)</f>
        <v>0</v>
      </c>
      <c r="L63" s="89">
        <f>ROUND(IF(AND($G63=Summary!$C$11),IF(OR($I63=$I$6,$I63=$I$7,$I63=$I$8,$I63=$I$9,$I63=$I$10,$I63=$I$11),(($J63*$H63)/2),0),0),2)</f>
        <v>0</v>
      </c>
      <c r="M63" s="89">
        <f t="shared" si="9"/>
        <v>0</v>
      </c>
      <c r="N63" s="100">
        <f t="shared" si="10"/>
        <v>0</v>
      </c>
      <c r="O63" s="67"/>
    </row>
    <row r="64" spans="2:15">
      <c r="B64" s="63"/>
      <c r="C64" s="65"/>
      <c r="D64" s="65"/>
      <c r="E64" s="66"/>
      <c r="F64" s="67"/>
      <c r="G64" s="69"/>
      <c r="H64" s="70"/>
      <c r="I64" s="71"/>
      <c r="J64" s="68">
        <v>0</v>
      </c>
      <c r="K64" s="89">
        <f>ROUND(IF(AND($G64&lt;&gt;Summary!$C$11),IF(OR($I64=$I$6,$I64=$I$7,$I64=$I$8,$I64=$I$9,$I64=$I$10,$I64=$I$11),($J64*$H64),0),0),2)</f>
        <v>0</v>
      </c>
      <c r="L64" s="89">
        <f>ROUND(IF(AND($G64=Summary!$C$11),IF(OR($I64=$I$6,$I64=$I$7,$I64=$I$8,$I64=$I$9,$I64=$I$10,$I64=$I$11),(($J64*$H64)/2),0),0),2)</f>
        <v>0</v>
      </c>
      <c r="M64" s="89">
        <f t="shared" si="9"/>
        <v>0</v>
      </c>
      <c r="N64" s="100">
        <f t="shared" si="10"/>
        <v>0</v>
      </c>
      <c r="O64" s="67"/>
    </row>
    <row r="65" spans="2:15">
      <c r="B65" s="63"/>
      <c r="C65" s="65"/>
      <c r="D65" s="65"/>
      <c r="E65" s="66"/>
      <c r="F65" s="67"/>
      <c r="G65" s="69"/>
      <c r="H65" s="70"/>
      <c r="I65" s="71"/>
      <c r="J65" s="68">
        <v>0</v>
      </c>
      <c r="K65" s="89">
        <f>ROUND(IF(AND($G65&lt;&gt;Summary!$C$11),IF(OR($I65=$I$6,$I65=$I$7,$I65=$I$8,$I65=$I$9,$I65=$I$10,$I65=$I$11),($J65*$H65),0),0),2)</f>
        <v>0</v>
      </c>
      <c r="L65" s="89">
        <f>ROUND(IF(AND($G65=Summary!$C$11),IF(OR($I65=$I$6,$I65=$I$7,$I65=$I$8,$I65=$I$9,$I65=$I$10,$I65=$I$11),(($J65*$H65)/2),0),0),2)</f>
        <v>0</v>
      </c>
      <c r="M65" s="89">
        <f t="shared" si="9"/>
        <v>0</v>
      </c>
      <c r="N65" s="100">
        <f t="shared" si="10"/>
        <v>0</v>
      </c>
      <c r="O65" s="67"/>
    </row>
    <row r="66" spans="2:15">
      <c r="B66" s="63"/>
      <c r="C66" s="65"/>
      <c r="D66" s="65"/>
      <c r="E66" s="66"/>
      <c r="F66" s="67"/>
      <c r="G66" s="69"/>
      <c r="H66" s="70"/>
      <c r="I66" s="71"/>
      <c r="J66" s="68">
        <v>0</v>
      </c>
      <c r="K66" s="89">
        <f>ROUND(IF(AND($G66&lt;&gt;Summary!$C$11),IF(OR($I66=$I$6,$I66=$I$7,$I66=$I$8,$I66=$I$9,$I66=$I$10,$I66=$I$11),($J66*$H66),0),0),2)</f>
        <v>0</v>
      </c>
      <c r="L66" s="89">
        <f>ROUND(IF(AND($G66=Summary!$C$11),IF(OR($I66=$I$6,$I66=$I$7,$I66=$I$8,$I66=$I$9,$I66=$I$10,$I66=$I$11),(($J66*$H66)/2),0),0),2)</f>
        <v>0</v>
      </c>
      <c r="M66" s="89">
        <f t="shared" si="9"/>
        <v>0</v>
      </c>
      <c r="N66" s="100">
        <f t="shared" si="10"/>
        <v>0</v>
      </c>
      <c r="O66" s="67"/>
    </row>
    <row r="67" spans="2:15">
      <c r="B67" s="63"/>
      <c r="C67" s="65"/>
      <c r="D67" s="65"/>
      <c r="E67" s="66"/>
      <c r="F67" s="67"/>
      <c r="G67" s="69"/>
      <c r="H67" s="70"/>
      <c r="I67" s="71"/>
      <c r="J67" s="68">
        <v>0</v>
      </c>
      <c r="K67" s="89">
        <f>ROUND(IF(AND($G67&lt;&gt;Summary!$C$11),IF(OR($I67=$I$6,$I67=$I$7,$I67=$I$8,$I67=$I$9,$I67=$I$10,$I67=$I$11),($J67*$H67),0),0),2)</f>
        <v>0</v>
      </c>
      <c r="L67" s="89">
        <f>ROUND(IF(AND($G67=Summary!$C$11),IF(OR($I67=$I$6,$I67=$I$7,$I67=$I$8,$I67=$I$9,$I67=$I$10,$I67=$I$11),(($J67*$H67)/2),0),0),2)</f>
        <v>0</v>
      </c>
      <c r="M67" s="89">
        <f t="shared" si="9"/>
        <v>0</v>
      </c>
      <c r="N67" s="100">
        <f t="shared" si="10"/>
        <v>0</v>
      </c>
      <c r="O67" s="67"/>
    </row>
    <row r="68" spans="2:15">
      <c r="B68" s="63"/>
      <c r="C68" s="65"/>
      <c r="D68" s="65"/>
      <c r="E68" s="66"/>
      <c r="F68" s="67"/>
      <c r="G68" s="69"/>
      <c r="H68" s="70"/>
      <c r="I68" s="71"/>
      <c r="J68" s="68">
        <v>0</v>
      </c>
      <c r="K68" s="89">
        <f>ROUND(IF(AND($G68&lt;&gt;Summary!$C$11),IF(OR($I68=$I$6,$I68=$I$7,$I68=$I$8,$I68=$I$9,$I68=$I$10,$I68=$I$11),($J68*$H68),0),0),2)</f>
        <v>0</v>
      </c>
      <c r="L68" s="89">
        <f>ROUND(IF(AND($G68=Summary!$C$11),IF(OR($I68=$I$6,$I68=$I$7,$I68=$I$8,$I68=$I$9,$I68=$I$10,$I68=$I$11),(($J68*$H68)/2),0),0),2)</f>
        <v>0</v>
      </c>
      <c r="M68" s="89">
        <f t="shared" si="9"/>
        <v>0</v>
      </c>
      <c r="N68" s="100">
        <f t="shared" si="10"/>
        <v>0</v>
      </c>
      <c r="O68" s="67"/>
    </row>
    <row r="69" spans="2:15">
      <c r="B69" s="63"/>
      <c r="C69" s="65"/>
      <c r="D69" s="65"/>
      <c r="E69" s="66"/>
      <c r="F69" s="67"/>
      <c r="G69" s="69"/>
      <c r="H69" s="70"/>
      <c r="I69" s="71"/>
      <c r="J69" s="68">
        <v>0</v>
      </c>
      <c r="K69" s="89">
        <f>ROUND(IF(AND($G69&lt;&gt;Summary!$C$11),IF(OR($I69=$I$6,$I69=$I$7,$I69=$I$8,$I69=$I$9,$I69=$I$10,$I69=$I$11),($J69*$H69),0),0),2)</f>
        <v>0</v>
      </c>
      <c r="L69" s="89">
        <f>ROUND(IF(AND($G69=Summary!$C$11),IF(OR($I69=$I$6,$I69=$I$7,$I69=$I$8,$I69=$I$9,$I69=$I$10,$I69=$I$11),(($J69*$H69)/2),0),0),2)</f>
        <v>0</v>
      </c>
      <c r="M69" s="89">
        <f t="shared" si="9"/>
        <v>0</v>
      </c>
      <c r="N69" s="100">
        <f t="shared" si="10"/>
        <v>0</v>
      </c>
      <c r="O69" s="67"/>
    </row>
    <row r="70" spans="2:15">
      <c r="B70" s="63"/>
      <c r="C70" s="65"/>
      <c r="D70" s="65"/>
      <c r="E70" s="66"/>
      <c r="F70" s="67"/>
      <c r="G70" s="69"/>
      <c r="H70" s="70"/>
      <c r="I70" s="71"/>
      <c r="J70" s="68">
        <v>0</v>
      </c>
      <c r="K70" s="89">
        <f>ROUND(IF(AND($G70&lt;&gt;Summary!$C$11),IF(OR($I70=$I$6,$I70=$I$7,$I70=$I$8,$I70=$I$9,$I70=$I$10,$I70=$I$11),($J70*$H70),0),0),2)</f>
        <v>0</v>
      </c>
      <c r="L70" s="89">
        <f>ROUND(IF(AND($G70=Summary!$C$11),IF(OR($I70=$I$6,$I70=$I$7,$I70=$I$8,$I70=$I$9,$I70=$I$10,$I70=$I$11),(($J70*$H70)/2),0),0),2)</f>
        <v>0</v>
      </c>
      <c r="M70" s="89">
        <f t="shared" si="9"/>
        <v>0</v>
      </c>
      <c r="N70" s="100">
        <f t="shared" si="10"/>
        <v>0</v>
      </c>
      <c r="O70" s="67"/>
    </row>
    <row r="71" spans="2:15">
      <c r="B71" s="63"/>
      <c r="C71" s="65"/>
      <c r="D71" s="65"/>
      <c r="E71" s="66"/>
      <c r="F71" s="67"/>
      <c r="G71" s="69"/>
      <c r="H71" s="70"/>
      <c r="I71" s="71"/>
      <c r="J71" s="68">
        <v>0</v>
      </c>
      <c r="K71" s="89">
        <f>ROUND(IF(AND($G71&lt;&gt;Summary!$C$11),IF(OR($I71=$I$6,$I71=$I$7,$I71=$I$8,$I71=$I$9,$I71=$I$10,$I71=$I$11),($J71*$H71),0),0),2)</f>
        <v>0</v>
      </c>
      <c r="L71" s="89">
        <f>ROUND(IF(AND($G71=Summary!$C$11),IF(OR($I71=$I$6,$I71=$I$7,$I71=$I$8,$I71=$I$9,$I71=$I$10,$I71=$I$11),(($J71*$H71)/2),0),0),2)</f>
        <v>0</v>
      </c>
      <c r="M71" s="89">
        <f t="shared" si="9"/>
        <v>0</v>
      </c>
      <c r="N71" s="100">
        <f t="shared" si="10"/>
        <v>0</v>
      </c>
      <c r="O71" s="67"/>
    </row>
    <row r="72" spans="2:15">
      <c r="B72" s="63"/>
      <c r="C72" s="65"/>
      <c r="D72" s="65"/>
      <c r="E72" s="66"/>
      <c r="F72" s="67"/>
      <c r="G72" s="69"/>
      <c r="H72" s="70"/>
      <c r="I72" s="71"/>
      <c r="J72" s="68">
        <v>0</v>
      </c>
      <c r="K72" s="89">
        <f>ROUND(IF(AND($G72&lt;&gt;Summary!$C$11),IF(OR($I72=$I$6,$I72=$I$7,$I72=$I$8,$I72=$I$9,$I72=$I$10,$I72=$I$11),($J72*$H72),0),0),2)</f>
        <v>0</v>
      </c>
      <c r="L72" s="89">
        <f>ROUND(IF(AND($G72=Summary!$C$11),IF(OR($I72=$I$6,$I72=$I$7,$I72=$I$8,$I72=$I$9,$I72=$I$10,$I72=$I$11),(($J72*$H72)/2),0),0),2)</f>
        <v>0</v>
      </c>
      <c r="M72" s="89">
        <f t="shared" si="9"/>
        <v>0</v>
      </c>
      <c r="N72" s="100">
        <f t="shared" si="10"/>
        <v>0</v>
      </c>
      <c r="O72" s="67"/>
    </row>
    <row r="73" spans="2:15">
      <c r="B73" s="63"/>
      <c r="C73" s="65"/>
      <c r="D73" s="65"/>
      <c r="E73" s="66"/>
      <c r="F73" s="67"/>
      <c r="G73" s="69"/>
      <c r="H73" s="70"/>
      <c r="I73" s="71"/>
      <c r="J73" s="68">
        <v>0</v>
      </c>
      <c r="K73" s="89">
        <f>ROUND(IF(AND($G73&lt;&gt;Summary!$C$11),IF(OR($I73=$I$6,$I73=$I$7,$I73=$I$8,$I73=$I$9,$I73=$I$10,$I73=$I$11),($J73*$H73),0),0),2)</f>
        <v>0</v>
      </c>
      <c r="L73" s="89">
        <f>ROUND(IF(AND($G73=Summary!$C$11),IF(OR($I73=$I$6,$I73=$I$7,$I73=$I$8,$I73=$I$9,$I73=$I$10,$I73=$I$11),(($J73*$H73)/2),0),0),2)</f>
        <v>0</v>
      </c>
      <c r="M73" s="89">
        <f t="shared" si="9"/>
        <v>0</v>
      </c>
      <c r="N73" s="100">
        <f t="shared" si="10"/>
        <v>0</v>
      </c>
      <c r="O73" s="67"/>
    </row>
    <row r="74" spans="2:15">
      <c r="B74" s="63"/>
      <c r="C74" s="65"/>
      <c r="D74" s="65"/>
      <c r="E74" s="66"/>
      <c r="F74" s="67"/>
      <c r="G74" s="69"/>
      <c r="H74" s="70"/>
      <c r="I74" s="71"/>
      <c r="J74" s="68">
        <v>0</v>
      </c>
      <c r="K74" s="89">
        <f>ROUND(IF(AND($G74&lt;&gt;Summary!$C$11),IF(OR($I74=$I$6,$I74=$I$7,$I74=$I$8,$I74=$I$9,$I74=$I$10,$I74=$I$11),($J74*$H74),0),0),2)</f>
        <v>0</v>
      </c>
      <c r="L74" s="89">
        <f>ROUND(IF(AND($G74=Summary!$C$11),IF(OR($I74=$I$6,$I74=$I$7,$I74=$I$8,$I74=$I$9,$I74=$I$10,$I74=$I$11),(($J74*$H74)/2),0),0),2)</f>
        <v>0</v>
      </c>
      <c r="M74" s="89">
        <f t="shared" si="9"/>
        <v>0</v>
      </c>
      <c r="N74" s="100">
        <f t="shared" si="10"/>
        <v>0</v>
      </c>
      <c r="O74" s="67"/>
    </row>
    <row r="75" spans="2:15">
      <c r="B75" s="63"/>
      <c r="C75" s="65"/>
      <c r="D75" s="65"/>
      <c r="E75" s="66"/>
      <c r="F75" s="67"/>
      <c r="G75" s="69"/>
      <c r="H75" s="70"/>
      <c r="I75" s="71"/>
      <c r="J75" s="68">
        <v>0</v>
      </c>
      <c r="K75" s="89">
        <f>ROUND(IF(AND($G75&lt;&gt;Summary!$C$11),IF(OR($I75=$I$6,$I75=$I$7,$I75=$I$8,$I75=$I$9,$I75=$I$10,$I75=$I$11),($J75*$H75),0),0),2)</f>
        <v>0</v>
      </c>
      <c r="L75" s="89">
        <f>ROUND(IF(AND($G75=Summary!$C$11),IF(OR($I75=$I$6,$I75=$I$7,$I75=$I$8,$I75=$I$9,$I75=$I$10,$I75=$I$11),(($J75*$H75)/2),0),0),2)</f>
        <v>0</v>
      </c>
      <c r="M75" s="89">
        <f t="shared" si="9"/>
        <v>0</v>
      </c>
      <c r="N75" s="100">
        <f t="shared" si="10"/>
        <v>0</v>
      </c>
      <c r="O75" s="67"/>
    </row>
    <row r="76" spans="2:15">
      <c r="B76" s="63"/>
      <c r="C76" s="65"/>
      <c r="D76" s="65"/>
      <c r="E76" s="66"/>
      <c r="F76" s="67"/>
      <c r="G76" s="69"/>
      <c r="H76" s="70"/>
      <c r="I76" s="71"/>
      <c r="J76" s="68">
        <v>0</v>
      </c>
      <c r="K76" s="89">
        <f>ROUND(IF(AND($G76&lt;&gt;Summary!$C$11),IF(OR($I76=$I$6,$I76=$I$7,$I76=$I$8,$I76=$I$9,$I76=$I$10,$I76=$I$11),($J76*$H76),0),0),2)</f>
        <v>0</v>
      </c>
      <c r="L76" s="89">
        <f>ROUND(IF(AND($G76=Summary!$C$11),IF(OR($I76=$I$6,$I76=$I$7,$I76=$I$8,$I76=$I$9,$I76=$I$10,$I76=$I$11),(($J76*$H76)/2),0),0),2)</f>
        <v>0</v>
      </c>
      <c r="M76" s="89">
        <f t="shared" si="9"/>
        <v>0</v>
      </c>
      <c r="N76" s="100">
        <f t="shared" si="10"/>
        <v>0</v>
      </c>
      <c r="O76" s="67"/>
    </row>
    <row r="77" spans="2:15">
      <c r="B77" s="63"/>
      <c r="C77" s="65"/>
      <c r="D77" s="65"/>
      <c r="E77" s="66"/>
      <c r="F77" s="67"/>
      <c r="G77" s="69"/>
      <c r="H77" s="70"/>
      <c r="I77" s="71"/>
      <c r="J77" s="68">
        <v>0</v>
      </c>
      <c r="K77" s="89">
        <f>ROUND(IF(AND($G77&lt;&gt;Summary!$C$11),IF(OR($I77=$I$6,$I77=$I$7,$I77=$I$8,$I77=$I$9,$I77=$I$10,$I77=$I$11),($J77*$H77),0),0),2)</f>
        <v>0</v>
      </c>
      <c r="L77" s="89">
        <f>ROUND(IF(AND($G77=Summary!$C$11),IF(OR($I77=$I$6,$I77=$I$7,$I77=$I$8,$I77=$I$9,$I77=$I$10,$I77=$I$11),(($J77*$H77)/2),0),0),2)</f>
        <v>0</v>
      </c>
      <c r="M77" s="89">
        <f t="shared" si="9"/>
        <v>0</v>
      </c>
      <c r="N77" s="100">
        <f t="shared" si="10"/>
        <v>0</v>
      </c>
      <c r="O77" s="67"/>
    </row>
    <row r="78" spans="2:15">
      <c r="B78" s="63"/>
      <c r="C78" s="65"/>
      <c r="D78" s="65"/>
      <c r="E78" s="66"/>
      <c r="F78" s="67"/>
      <c r="G78" s="69"/>
      <c r="H78" s="70"/>
      <c r="I78" s="71"/>
      <c r="J78" s="68">
        <v>0</v>
      </c>
      <c r="K78" s="89">
        <f>ROUND(IF(AND($G78&lt;&gt;Summary!$C$11),IF(OR($I78=$I$6,$I78=$I$7,$I78=$I$8,$I78=$I$9,$I78=$I$10,$I78=$I$11),($J78*$H78),0),0),2)</f>
        <v>0</v>
      </c>
      <c r="L78" s="89">
        <f>ROUND(IF(AND($G78=Summary!$C$11),IF(OR($I78=$I$6,$I78=$I$7,$I78=$I$8,$I78=$I$9,$I78=$I$10,$I78=$I$11),(($J78*$H78)/2),0),0),2)</f>
        <v>0</v>
      </c>
      <c r="M78" s="89">
        <f t="shared" si="9"/>
        <v>0</v>
      </c>
      <c r="N78" s="100">
        <f t="shared" si="10"/>
        <v>0</v>
      </c>
      <c r="O78" s="67"/>
    </row>
    <row r="79" spans="2:15">
      <c r="B79" s="63"/>
      <c r="C79" s="65"/>
      <c r="D79" s="65"/>
      <c r="E79" s="66"/>
      <c r="F79" s="67"/>
      <c r="G79" s="69"/>
      <c r="H79" s="70"/>
      <c r="I79" s="71"/>
      <c r="J79" s="68">
        <v>0</v>
      </c>
      <c r="K79" s="89">
        <f>ROUND(IF(AND($G79&lt;&gt;Summary!$C$11),IF(OR($I79=$I$6,$I79=$I$7,$I79=$I$8,$I79=$I$9,$I79=$I$10,$I79=$I$11),($J79*$H79),0),0),2)</f>
        <v>0</v>
      </c>
      <c r="L79" s="89">
        <f>ROUND(IF(AND($G79=Summary!$C$11),IF(OR($I79=$I$6,$I79=$I$7,$I79=$I$8,$I79=$I$9,$I79=$I$10,$I79=$I$11),(($J79*$H79)/2),0),0),2)</f>
        <v>0</v>
      </c>
      <c r="M79" s="89">
        <f t="shared" si="9"/>
        <v>0</v>
      </c>
      <c r="N79" s="100">
        <f t="shared" si="10"/>
        <v>0</v>
      </c>
      <c r="O79" s="67"/>
    </row>
    <row r="80" spans="2:15">
      <c r="B80" s="63"/>
      <c r="C80" s="65"/>
      <c r="D80" s="65"/>
      <c r="E80" s="66"/>
      <c r="F80" s="67"/>
      <c r="G80" s="69"/>
      <c r="H80" s="70"/>
      <c r="I80" s="71"/>
      <c r="J80" s="68">
        <v>0</v>
      </c>
      <c r="K80" s="89">
        <f>ROUND(IF(AND($G80&lt;&gt;Summary!$C$11),IF(OR($I80=$I$6,$I80=$I$7,$I80=$I$8,$I80=$I$9,$I80=$I$10,$I80=$I$11),($J80*$H80),0),0),2)</f>
        <v>0</v>
      </c>
      <c r="L80" s="89">
        <f>ROUND(IF(AND($G80=Summary!$C$11),IF(OR($I80=$I$6,$I80=$I$7,$I80=$I$8,$I80=$I$9,$I80=$I$10,$I80=$I$11),(($J80*$H80)/2),0),0),2)</f>
        <v>0</v>
      </c>
      <c r="M80" s="89">
        <f t="shared" si="9"/>
        <v>0</v>
      </c>
      <c r="N80" s="100">
        <f t="shared" si="10"/>
        <v>0</v>
      </c>
      <c r="O80" s="67"/>
    </row>
    <row r="81" spans="2:15">
      <c r="B81" s="63"/>
      <c r="C81" s="65"/>
      <c r="D81" s="65"/>
      <c r="E81" s="66"/>
      <c r="F81" s="67"/>
      <c r="G81" s="69"/>
      <c r="H81" s="70"/>
      <c r="I81" s="71"/>
      <c r="J81" s="68">
        <v>0</v>
      </c>
      <c r="K81" s="89">
        <f>ROUND(IF(AND($G81&lt;&gt;Summary!$C$11),IF(OR($I81=$I$6,$I81=$I$7,$I81=$I$8,$I81=$I$9,$I81=$I$10,$I81=$I$11),($J81*$H81),0),0),2)</f>
        <v>0</v>
      </c>
      <c r="L81" s="89">
        <f>ROUND(IF(AND($G81=Summary!$C$11),IF(OR($I81=$I$6,$I81=$I$7,$I81=$I$8,$I81=$I$9,$I81=$I$10,$I81=$I$11),(($J81*$H81)/2),0),0),2)</f>
        <v>0</v>
      </c>
      <c r="M81" s="89">
        <f t="shared" si="9"/>
        <v>0</v>
      </c>
      <c r="N81" s="100">
        <f t="shared" si="10"/>
        <v>0</v>
      </c>
      <c r="O81" s="67"/>
    </row>
    <row r="82" spans="2:15">
      <c r="B82" s="63"/>
      <c r="C82" s="65"/>
      <c r="D82" s="65"/>
      <c r="E82" s="66"/>
      <c r="F82" s="67"/>
      <c r="G82" s="69"/>
      <c r="H82" s="70"/>
      <c r="I82" s="71"/>
      <c r="J82" s="68">
        <v>0</v>
      </c>
      <c r="K82" s="89">
        <f>ROUND(IF(AND($G82&lt;&gt;Summary!$C$11),IF(OR($I82=$I$6,$I82=$I$7,$I82=$I$8,$I82=$I$9,$I82=$I$10,$I82=$I$11),($J82*$H82),0),0),2)</f>
        <v>0</v>
      </c>
      <c r="L82" s="89">
        <f>ROUND(IF(AND($G82=Summary!$C$11),IF(OR($I82=$I$6,$I82=$I$7,$I82=$I$8,$I82=$I$9,$I82=$I$10,$I82=$I$11),(($J82*$H82)/2),0),0),2)</f>
        <v>0</v>
      </c>
      <c r="M82" s="89">
        <f t="shared" si="9"/>
        <v>0</v>
      </c>
      <c r="N82" s="100">
        <f t="shared" si="10"/>
        <v>0</v>
      </c>
      <c r="O82" s="67"/>
    </row>
    <row r="83" spans="2:15">
      <c r="B83" s="63"/>
      <c r="C83" s="65"/>
      <c r="D83" s="65"/>
      <c r="E83" s="66"/>
      <c r="F83" s="67"/>
      <c r="G83" s="69"/>
      <c r="H83" s="70"/>
      <c r="I83" s="71"/>
      <c r="J83" s="68">
        <v>0</v>
      </c>
      <c r="K83" s="89">
        <f>ROUND(IF(AND($G83&lt;&gt;Summary!$C$11),IF(OR($I83=$I$6,$I83=$I$7,$I83=$I$8,$I83=$I$9,$I83=$I$10,$I83=$I$11),($J83*$H83),0),0),2)</f>
        <v>0</v>
      </c>
      <c r="L83" s="89">
        <f>ROUND(IF(AND($G83=Summary!$C$11),IF(OR($I83=$I$6,$I83=$I$7,$I83=$I$8,$I83=$I$9,$I83=$I$10,$I83=$I$11),(($J83*$H83)/2),0),0),2)</f>
        <v>0</v>
      </c>
      <c r="M83" s="89">
        <f t="shared" si="9"/>
        <v>0</v>
      </c>
      <c r="N83" s="100">
        <f t="shared" si="10"/>
        <v>0</v>
      </c>
      <c r="O83" s="67"/>
    </row>
    <row r="84" spans="2:15">
      <c r="B84" s="63"/>
      <c r="C84" s="65"/>
      <c r="D84" s="65"/>
      <c r="E84" s="66"/>
      <c r="F84" s="67"/>
      <c r="G84" s="69"/>
      <c r="H84" s="70"/>
      <c r="I84" s="71"/>
      <c r="J84" s="68">
        <v>0</v>
      </c>
      <c r="K84" s="89">
        <f>ROUND(IF(AND($G84&lt;&gt;Summary!$C$11),IF(OR($I84=$I$6,$I84=$I$7,$I84=$I$8,$I84=$I$9,$I84=$I$10,$I84=$I$11),($J84*$H84),0),0),2)</f>
        <v>0</v>
      </c>
      <c r="L84" s="89">
        <f>ROUND(IF(AND($G84=Summary!$C$11),IF(OR($I84=$I$6,$I84=$I$7,$I84=$I$8,$I84=$I$9,$I84=$I$10,$I84=$I$11),(($J84*$H84)/2),0),0),2)</f>
        <v>0</v>
      </c>
      <c r="M84" s="89">
        <f t="shared" si="9"/>
        <v>0</v>
      </c>
      <c r="N84" s="100">
        <f t="shared" si="10"/>
        <v>0</v>
      </c>
      <c r="O84" s="67"/>
    </row>
    <row r="85" spans="2:15">
      <c r="B85" s="63"/>
      <c r="C85" s="65"/>
      <c r="D85" s="65"/>
      <c r="E85" s="66"/>
      <c r="F85" s="67"/>
      <c r="G85" s="69"/>
      <c r="H85" s="70"/>
      <c r="I85" s="71"/>
      <c r="J85" s="68">
        <v>0</v>
      </c>
      <c r="K85" s="89">
        <f>ROUND(IF(AND($G85&lt;&gt;Summary!$C$11),IF(OR($I85=$I$6,$I85=$I$7,$I85=$I$8,$I85=$I$9,$I85=$I$10,$I85=$I$11),($J85*$H85),0),0),2)</f>
        <v>0</v>
      </c>
      <c r="L85" s="89">
        <f>ROUND(IF(AND($G85=Summary!$C$11),IF(OR($I85=$I$6,$I85=$I$7,$I85=$I$8,$I85=$I$9,$I85=$I$10,$I85=$I$11),(($J85*$H85)/2),0),0),2)</f>
        <v>0</v>
      </c>
      <c r="M85" s="89">
        <f t="shared" si="9"/>
        <v>0</v>
      </c>
      <c r="N85" s="100">
        <f t="shared" si="10"/>
        <v>0</v>
      </c>
      <c r="O85" s="67"/>
    </row>
    <row r="86" spans="2:15">
      <c r="B86" s="63"/>
      <c r="C86" s="65"/>
      <c r="D86" s="65"/>
      <c r="E86" s="66"/>
      <c r="F86" s="67"/>
      <c r="G86" s="69"/>
      <c r="H86" s="70"/>
      <c r="I86" s="71"/>
      <c r="J86" s="68">
        <v>0</v>
      </c>
      <c r="K86" s="89">
        <f>ROUND(IF(AND($G86&lt;&gt;Summary!$C$11),IF(OR($I86=$I$6,$I86=$I$7,$I86=$I$8,$I86=$I$9,$I86=$I$10,$I86=$I$11),($J86*$H86),0),0),2)</f>
        <v>0</v>
      </c>
      <c r="L86" s="89">
        <f>ROUND(IF(AND($G86=Summary!$C$11),IF(OR($I86=$I$6,$I86=$I$7,$I86=$I$8,$I86=$I$9,$I86=$I$10,$I86=$I$11),(($J86*$H86)/2),0),0),2)</f>
        <v>0</v>
      </c>
      <c r="M86" s="89">
        <f t="shared" si="9"/>
        <v>0</v>
      </c>
      <c r="N86" s="100">
        <f t="shared" si="10"/>
        <v>0</v>
      </c>
      <c r="O86" s="67"/>
    </row>
    <row r="87" spans="2:15">
      <c r="B87" s="63"/>
      <c r="C87" s="65"/>
      <c r="D87" s="65"/>
      <c r="E87" s="66"/>
      <c r="F87" s="67"/>
      <c r="G87" s="69"/>
      <c r="H87" s="70"/>
      <c r="I87" s="71"/>
      <c r="J87" s="68">
        <v>0</v>
      </c>
      <c r="K87" s="89">
        <f>ROUND(IF(AND($G87&lt;&gt;Summary!$C$11),IF(OR($I87=$I$6,$I87=$I$7,$I87=$I$8,$I87=$I$9,$I87=$I$10,$I87=$I$11),($J87*$H87),0),0),2)</f>
        <v>0</v>
      </c>
      <c r="L87" s="89">
        <f>ROUND(IF(AND($G87=Summary!$C$11),IF(OR($I87=$I$6,$I87=$I$7,$I87=$I$8,$I87=$I$9,$I87=$I$10,$I87=$I$11),(($J87*$H87)/2),0),0),2)</f>
        <v>0</v>
      </c>
      <c r="M87" s="89">
        <f t="shared" ref="M87:M150" si="11">L87</f>
        <v>0</v>
      </c>
      <c r="N87" s="100">
        <f t="shared" ref="N87:N150" si="12">SUM(J87:M87)</f>
        <v>0</v>
      </c>
      <c r="O87" s="67"/>
    </row>
    <row r="88" spans="2:15">
      <c r="B88" s="63"/>
      <c r="C88" s="65"/>
      <c r="D88" s="65"/>
      <c r="E88" s="66"/>
      <c r="F88" s="67"/>
      <c r="G88" s="69"/>
      <c r="H88" s="70"/>
      <c r="I88" s="71"/>
      <c r="J88" s="68">
        <v>0</v>
      </c>
      <c r="K88" s="89">
        <f>ROUND(IF(AND($G88&lt;&gt;Summary!$C$11),IF(OR($I88=$I$6,$I88=$I$7,$I88=$I$8,$I88=$I$9,$I88=$I$10,$I88=$I$11),($J88*$H88),0),0),2)</f>
        <v>0</v>
      </c>
      <c r="L88" s="89">
        <f>ROUND(IF(AND($G88=Summary!$C$11),IF(OR($I88=$I$6,$I88=$I$7,$I88=$I$8,$I88=$I$9,$I88=$I$10,$I88=$I$11),(($J88*$H88)/2),0),0),2)</f>
        <v>0</v>
      </c>
      <c r="M88" s="89">
        <f t="shared" si="11"/>
        <v>0</v>
      </c>
      <c r="N88" s="100">
        <f t="shared" si="12"/>
        <v>0</v>
      </c>
      <c r="O88" s="67"/>
    </row>
    <row r="89" spans="2:15">
      <c r="B89" s="63"/>
      <c r="C89" s="65"/>
      <c r="D89" s="65"/>
      <c r="E89" s="66"/>
      <c r="F89" s="67"/>
      <c r="G89" s="69"/>
      <c r="H89" s="70"/>
      <c r="I89" s="71"/>
      <c r="J89" s="68">
        <v>0</v>
      </c>
      <c r="K89" s="89">
        <f>ROUND(IF(AND($G89&lt;&gt;Summary!$C$11),IF(OR($I89=$I$6,$I89=$I$7,$I89=$I$8,$I89=$I$9,$I89=$I$10,$I89=$I$11),($J89*$H89),0),0),2)</f>
        <v>0</v>
      </c>
      <c r="L89" s="89">
        <f>ROUND(IF(AND($G89=Summary!$C$11),IF(OR($I89=$I$6,$I89=$I$7,$I89=$I$8,$I89=$I$9,$I89=$I$10,$I89=$I$11),(($J89*$H89)/2),0),0),2)</f>
        <v>0</v>
      </c>
      <c r="M89" s="89">
        <f t="shared" si="11"/>
        <v>0</v>
      </c>
      <c r="N89" s="100">
        <f t="shared" si="12"/>
        <v>0</v>
      </c>
      <c r="O89" s="67"/>
    </row>
    <row r="90" spans="2:15">
      <c r="B90" s="63"/>
      <c r="C90" s="65"/>
      <c r="D90" s="65"/>
      <c r="E90" s="66"/>
      <c r="F90" s="67"/>
      <c r="G90" s="69"/>
      <c r="H90" s="70"/>
      <c r="I90" s="71"/>
      <c r="J90" s="68">
        <v>0</v>
      </c>
      <c r="K90" s="89">
        <f>ROUND(IF(AND($G90&lt;&gt;Summary!$C$11),IF(OR($I90=$I$6,$I90=$I$7,$I90=$I$8,$I90=$I$9,$I90=$I$10,$I90=$I$11),($J90*$H90),0),0),2)</f>
        <v>0</v>
      </c>
      <c r="L90" s="89">
        <f>ROUND(IF(AND($G90=Summary!$C$11),IF(OR($I90=$I$6,$I90=$I$7,$I90=$I$8,$I90=$I$9,$I90=$I$10,$I90=$I$11),(($J90*$H90)/2),0),0),2)</f>
        <v>0</v>
      </c>
      <c r="M90" s="89">
        <f t="shared" si="11"/>
        <v>0</v>
      </c>
      <c r="N90" s="100">
        <f t="shared" si="12"/>
        <v>0</v>
      </c>
      <c r="O90" s="67"/>
    </row>
    <row r="91" spans="2:15">
      <c r="B91" s="63"/>
      <c r="C91" s="65"/>
      <c r="D91" s="65"/>
      <c r="E91" s="66"/>
      <c r="F91" s="67"/>
      <c r="G91" s="69"/>
      <c r="H91" s="70"/>
      <c r="I91" s="71"/>
      <c r="J91" s="68">
        <v>0</v>
      </c>
      <c r="K91" s="89">
        <f>ROUND(IF(AND($G91&lt;&gt;Summary!$C$11),IF(OR($I91=$I$6,$I91=$I$7,$I91=$I$8,$I91=$I$9,$I91=$I$10,$I91=$I$11),($J91*$H91),0),0),2)</f>
        <v>0</v>
      </c>
      <c r="L91" s="89">
        <f>ROUND(IF(AND($G91=Summary!$C$11),IF(OR($I91=$I$6,$I91=$I$7,$I91=$I$8,$I91=$I$9,$I91=$I$10,$I91=$I$11),(($J91*$H91)/2),0),0),2)</f>
        <v>0</v>
      </c>
      <c r="M91" s="89">
        <f t="shared" si="11"/>
        <v>0</v>
      </c>
      <c r="N91" s="100">
        <f t="shared" si="12"/>
        <v>0</v>
      </c>
      <c r="O91" s="67"/>
    </row>
    <row r="92" spans="2:15">
      <c r="B92" s="63"/>
      <c r="C92" s="65"/>
      <c r="D92" s="65"/>
      <c r="E92" s="66"/>
      <c r="F92" s="67"/>
      <c r="G92" s="69"/>
      <c r="H92" s="70"/>
      <c r="I92" s="71"/>
      <c r="J92" s="68">
        <v>0</v>
      </c>
      <c r="K92" s="89">
        <f>ROUND(IF(AND($G92&lt;&gt;Summary!$C$11),IF(OR($I92=$I$6,$I92=$I$7,$I92=$I$8,$I92=$I$9,$I92=$I$10,$I92=$I$11),($J92*$H92),0),0),2)</f>
        <v>0</v>
      </c>
      <c r="L92" s="89">
        <f>ROUND(IF(AND($G92=Summary!$C$11),IF(OR($I92=$I$6,$I92=$I$7,$I92=$I$8,$I92=$I$9,$I92=$I$10,$I92=$I$11),(($J92*$H92)/2),0),0),2)</f>
        <v>0</v>
      </c>
      <c r="M92" s="89">
        <f t="shared" si="11"/>
        <v>0</v>
      </c>
      <c r="N92" s="100">
        <f t="shared" si="12"/>
        <v>0</v>
      </c>
      <c r="O92" s="67"/>
    </row>
    <row r="93" spans="2:15">
      <c r="B93" s="63"/>
      <c r="C93" s="65"/>
      <c r="D93" s="65"/>
      <c r="E93" s="66"/>
      <c r="F93" s="67"/>
      <c r="G93" s="69"/>
      <c r="H93" s="70"/>
      <c r="I93" s="71"/>
      <c r="J93" s="68">
        <v>0</v>
      </c>
      <c r="K93" s="89">
        <f>ROUND(IF(AND($G93&lt;&gt;Summary!$C$11),IF(OR($I93=$I$6,$I93=$I$7,$I93=$I$8,$I93=$I$9,$I93=$I$10,$I93=$I$11),($J93*$H93),0),0),2)</f>
        <v>0</v>
      </c>
      <c r="L93" s="89">
        <f>ROUND(IF(AND($G93=Summary!$C$11),IF(OR($I93=$I$6,$I93=$I$7,$I93=$I$8,$I93=$I$9,$I93=$I$10,$I93=$I$11),(($J93*$H93)/2),0),0),2)</f>
        <v>0</v>
      </c>
      <c r="M93" s="89">
        <f t="shared" si="11"/>
        <v>0</v>
      </c>
      <c r="N93" s="100">
        <f t="shared" si="12"/>
        <v>0</v>
      </c>
      <c r="O93" s="67"/>
    </row>
    <row r="94" spans="2:15">
      <c r="B94" s="63"/>
      <c r="C94" s="65"/>
      <c r="D94" s="65"/>
      <c r="E94" s="66"/>
      <c r="F94" s="67"/>
      <c r="G94" s="69"/>
      <c r="H94" s="70"/>
      <c r="I94" s="71"/>
      <c r="J94" s="68">
        <v>0</v>
      </c>
      <c r="K94" s="89">
        <f>ROUND(IF(AND($G94&lt;&gt;Summary!$C$11),IF(OR($I94=$I$6,$I94=$I$7,$I94=$I$8,$I94=$I$9,$I94=$I$10,$I94=$I$11),($J94*$H94),0),0),2)</f>
        <v>0</v>
      </c>
      <c r="L94" s="89">
        <f>ROUND(IF(AND($G94=Summary!$C$11),IF(OR($I94=$I$6,$I94=$I$7,$I94=$I$8,$I94=$I$9,$I94=$I$10,$I94=$I$11),(($J94*$H94)/2),0),0),2)</f>
        <v>0</v>
      </c>
      <c r="M94" s="89">
        <f t="shared" si="11"/>
        <v>0</v>
      </c>
      <c r="N94" s="100">
        <f t="shared" si="12"/>
        <v>0</v>
      </c>
      <c r="O94" s="67"/>
    </row>
    <row r="95" spans="2:15">
      <c r="B95" s="63"/>
      <c r="C95" s="65"/>
      <c r="D95" s="65"/>
      <c r="E95" s="66"/>
      <c r="F95" s="67"/>
      <c r="G95" s="69"/>
      <c r="H95" s="70"/>
      <c r="I95" s="71"/>
      <c r="J95" s="68">
        <v>0</v>
      </c>
      <c r="K95" s="89">
        <f>ROUND(IF(AND($G95&lt;&gt;Summary!$C$11),IF(OR($I95=$I$6,$I95=$I$7,$I95=$I$8,$I95=$I$9,$I95=$I$10,$I95=$I$11),($J95*$H95),0),0),2)</f>
        <v>0</v>
      </c>
      <c r="L95" s="89">
        <f>ROUND(IF(AND($G95=Summary!$C$11),IF(OR($I95=$I$6,$I95=$I$7,$I95=$I$8,$I95=$I$9,$I95=$I$10,$I95=$I$11),(($J95*$H95)/2),0),0),2)</f>
        <v>0</v>
      </c>
      <c r="M95" s="89">
        <f t="shared" si="11"/>
        <v>0</v>
      </c>
      <c r="N95" s="100">
        <f t="shared" si="12"/>
        <v>0</v>
      </c>
      <c r="O95" s="67"/>
    </row>
    <row r="96" spans="2:15">
      <c r="B96" s="63"/>
      <c r="C96" s="65"/>
      <c r="D96" s="65"/>
      <c r="E96" s="66"/>
      <c r="F96" s="67"/>
      <c r="G96" s="69"/>
      <c r="H96" s="70"/>
      <c r="I96" s="71"/>
      <c r="J96" s="68">
        <v>0</v>
      </c>
      <c r="K96" s="89">
        <f>ROUND(IF(AND($G96&lt;&gt;Summary!$C$11),IF(OR($I96=$I$6,$I96=$I$7,$I96=$I$8,$I96=$I$9,$I96=$I$10,$I96=$I$11),($J96*$H96),0),0),2)</f>
        <v>0</v>
      </c>
      <c r="L96" s="89">
        <f>ROUND(IF(AND($G96=Summary!$C$11),IF(OR($I96=$I$6,$I96=$I$7,$I96=$I$8,$I96=$I$9,$I96=$I$10,$I96=$I$11),(($J96*$H96)/2),0),0),2)</f>
        <v>0</v>
      </c>
      <c r="M96" s="89">
        <f t="shared" si="11"/>
        <v>0</v>
      </c>
      <c r="N96" s="100">
        <f t="shared" si="12"/>
        <v>0</v>
      </c>
      <c r="O96" s="67"/>
    </row>
    <row r="97" spans="2:15">
      <c r="B97" s="63"/>
      <c r="C97" s="65"/>
      <c r="D97" s="65"/>
      <c r="E97" s="66"/>
      <c r="F97" s="67"/>
      <c r="G97" s="69"/>
      <c r="H97" s="70"/>
      <c r="I97" s="71"/>
      <c r="J97" s="68">
        <v>0</v>
      </c>
      <c r="K97" s="89">
        <f>ROUND(IF(AND($G97&lt;&gt;Summary!$C$11),IF(OR($I97=$I$6,$I97=$I$7,$I97=$I$8,$I97=$I$9,$I97=$I$10,$I97=$I$11),($J97*$H97),0),0),2)</f>
        <v>0</v>
      </c>
      <c r="L97" s="89">
        <f>ROUND(IF(AND($G97=Summary!$C$11),IF(OR($I97=$I$6,$I97=$I$7,$I97=$I$8,$I97=$I$9,$I97=$I$10,$I97=$I$11),(($J97*$H97)/2),0),0),2)</f>
        <v>0</v>
      </c>
      <c r="M97" s="89">
        <f t="shared" si="11"/>
        <v>0</v>
      </c>
      <c r="N97" s="100">
        <f t="shared" si="12"/>
        <v>0</v>
      </c>
      <c r="O97" s="67"/>
    </row>
    <row r="98" spans="2:15">
      <c r="B98" s="63"/>
      <c r="C98" s="65"/>
      <c r="D98" s="65"/>
      <c r="E98" s="66"/>
      <c r="F98" s="67"/>
      <c r="G98" s="69"/>
      <c r="H98" s="70"/>
      <c r="I98" s="71"/>
      <c r="J98" s="68">
        <v>0</v>
      </c>
      <c r="K98" s="89">
        <f>ROUND(IF(AND($G98&lt;&gt;Summary!$C$11),IF(OR($I98=$I$6,$I98=$I$7,$I98=$I$8,$I98=$I$9,$I98=$I$10,$I98=$I$11),($J98*$H98),0),0),2)</f>
        <v>0</v>
      </c>
      <c r="L98" s="89">
        <f>ROUND(IF(AND($G98=Summary!$C$11),IF(OR($I98=$I$6,$I98=$I$7,$I98=$I$8,$I98=$I$9,$I98=$I$10,$I98=$I$11),(($J98*$H98)/2),0),0),2)</f>
        <v>0</v>
      </c>
      <c r="M98" s="89">
        <f t="shared" si="11"/>
        <v>0</v>
      </c>
      <c r="N98" s="100">
        <f t="shared" si="12"/>
        <v>0</v>
      </c>
      <c r="O98" s="67"/>
    </row>
    <row r="99" spans="2:15">
      <c r="B99" s="63"/>
      <c r="C99" s="65"/>
      <c r="D99" s="65"/>
      <c r="E99" s="66"/>
      <c r="F99" s="67"/>
      <c r="G99" s="69"/>
      <c r="H99" s="70"/>
      <c r="I99" s="71"/>
      <c r="J99" s="68">
        <v>0</v>
      </c>
      <c r="K99" s="89">
        <f>ROUND(IF(AND($G99&lt;&gt;Summary!$C$11),IF(OR($I99=$I$6,$I99=$I$7,$I99=$I$8,$I99=$I$9,$I99=$I$10,$I99=$I$11),($J99*$H99),0),0),2)</f>
        <v>0</v>
      </c>
      <c r="L99" s="89">
        <f>ROUND(IF(AND($G99=Summary!$C$11),IF(OR($I99=$I$6,$I99=$I$7,$I99=$I$8,$I99=$I$9,$I99=$I$10,$I99=$I$11),(($J99*$H99)/2),0),0),2)</f>
        <v>0</v>
      </c>
      <c r="M99" s="89">
        <f t="shared" si="11"/>
        <v>0</v>
      </c>
      <c r="N99" s="100">
        <f t="shared" si="12"/>
        <v>0</v>
      </c>
      <c r="O99" s="67"/>
    </row>
    <row r="100" spans="2:15">
      <c r="B100" s="63"/>
      <c r="C100" s="65"/>
      <c r="D100" s="65"/>
      <c r="E100" s="66"/>
      <c r="F100" s="67"/>
      <c r="G100" s="69"/>
      <c r="H100" s="70"/>
      <c r="I100" s="71"/>
      <c r="J100" s="68">
        <v>0</v>
      </c>
      <c r="K100" s="89">
        <f>ROUND(IF(AND($G100&lt;&gt;Summary!$C$11),IF(OR($I100=$I$6,$I100=$I$7,$I100=$I$8,$I100=$I$9,$I100=$I$10,$I100=$I$11),($J100*$H100),0),0),2)</f>
        <v>0</v>
      </c>
      <c r="L100" s="89">
        <f>ROUND(IF(AND($G100=Summary!$C$11),IF(OR($I100=$I$6,$I100=$I$7,$I100=$I$8,$I100=$I$9,$I100=$I$10,$I100=$I$11),(($J100*$H100)/2),0),0),2)</f>
        <v>0</v>
      </c>
      <c r="M100" s="89">
        <f t="shared" si="11"/>
        <v>0</v>
      </c>
      <c r="N100" s="100">
        <f t="shared" si="12"/>
        <v>0</v>
      </c>
      <c r="O100" s="67"/>
    </row>
    <row r="101" spans="2:15">
      <c r="B101" s="63"/>
      <c r="C101" s="65"/>
      <c r="D101" s="65"/>
      <c r="E101" s="66"/>
      <c r="F101" s="67"/>
      <c r="G101" s="69"/>
      <c r="H101" s="70"/>
      <c r="I101" s="71"/>
      <c r="J101" s="68">
        <v>0</v>
      </c>
      <c r="K101" s="89">
        <f>ROUND(IF(AND($G101&lt;&gt;Summary!$C$11),IF(OR($I101=$I$6,$I101=$I$7,$I101=$I$8,$I101=$I$9,$I101=$I$10,$I101=$I$11),($J101*$H101),0),0),2)</f>
        <v>0</v>
      </c>
      <c r="L101" s="89">
        <f>ROUND(IF(AND($G101=Summary!$C$11),IF(OR($I101=$I$6,$I101=$I$7,$I101=$I$8,$I101=$I$9,$I101=$I$10,$I101=$I$11),(($J101*$H101)/2),0),0),2)</f>
        <v>0</v>
      </c>
      <c r="M101" s="89">
        <f t="shared" si="11"/>
        <v>0</v>
      </c>
      <c r="N101" s="100">
        <f t="shared" si="12"/>
        <v>0</v>
      </c>
      <c r="O101" s="67"/>
    </row>
    <row r="102" spans="2:15">
      <c r="B102" s="63"/>
      <c r="C102" s="65"/>
      <c r="D102" s="65"/>
      <c r="E102" s="66"/>
      <c r="F102" s="67"/>
      <c r="G102" s="69"/>
      <c r="H102" s="70"/>
      <c r="I102" s="71"/>
      <c r="J102" s="68">
        <v>0</v>
      </c>
      <c r="K102" s="89">
        <f>ROUND(IF(AND($G102&lt;&gt;Summary!$C$11),IF(OR($I102=$I$6,$I102=$I$7,$I102=$I$8,$I102=$I$9,$I102=$I$10,$I102=$I$11),($J102*$H102),0),0),2)</f>
        <v>0</v>
      </c>
      <c r="L102" s="89">
        <f>ROUND(IF(AND($G102=Summary!$C$11),IF(OR($I102=$I$6,$I102=$I$7,$I102=$I$8,$I102=$I$9,$I102=$I$10,$I102=$I$11),(($J102*$H102)/2),0),0),2)</f>
        <v>0</v>
      </c>
      <c r="M102" s="89">
        <f t="shared" si="11"/>
        <v>0</v>
      </c>
      <c r="N102" s="100">
        <f t="shared" si="12"/>
        <v>0</v>
      </c>
      <c r="O102" s="67"/>
    </row>
    <row r="103" spans="2:15">
      <c r="B103" s="63"/>
      <c r="C103" s="65"/>
      <c r="D103" s="65"/>
      <c r="E103" s="66"/>
      <c r="F103" s="67"/>
      <c r="G103" s="69"/>
      <c r="H103" s="70"/>
      <c r="I103" s="71"/>
      <c r="J103" s="68">
        <v>0</v>
      </c>
      <c r="K103" s="89">
        <f>ROUND(IF(AND($G103&lt;&gt;Summary!$C$11),IF(OR($I103=$I$6,$I103=$I$7,$I103=$I$8,$I103=$I$9,$I103=$I$10,$I103=$I$11),($J103*$H103),0),0),2)</f>
        <v>0</v>
      </c>
      <c r="L103" s="89">
        <f>ROUND(IF(AND($G103=Summary!$C$11),IF(OR($I103=$I$6,$I103=$I$7,$I103=$I$8,$I103=$I$9,$I103=$I$10,$I103=$I$11),(($J103*$H103)/2),0),0),2)</f>
        <v>0</v>
      </c>
      <c r="M103" s="89">
        <f t="shared" si="11"/>
        <v>0</v>
      </c>
      <c r="N103" s="100">
        <f t="shared" si="12"/>
        <v>0</v>
      </c>
      <c r="O103" s="67"/>
    </row>
    <row r="104" spans="2:15">
      <c r="B104" s="63"/>
      <c r="C104" s="65"/>
      <c r="D104" s="65"/>
      <c r="E104" s="66"/>
      <c r="F104" s="67"/>
      <c r="G104" s="69"/>
      <c r="H104" s="70"/>
      <c r="I104" s="71"/>
      <c r="J104" s="68">
        <v>0</v>
      </c>
      <c r="K104" s="89">
        <f>ROUND(IF(AND($G104&lt;&gt;Summary!$C$11),IF(OR($I104=$I$6,$I104=$I$7,$I104=$I$8,$I104=$I$9,$I104=$I$10,$I104=$I$11),($J104*$H104),0),0),2)</f>
        <v>0</v>
      </c>
      <c r="L104" s="89">
        <f>ROUND(IF(AND($G104=Summary!$C$11),IF(OR($I104=$I$6,$I104=$I$7,$I104=$I$8,$I104=$I$9,$I104=$I$10,$I104=$I$11),(($J104*$H104)/2),0),0),2)</f>
        <v>0</v>
      </c>
      <c r="M104" s="89">
        <f t="shared" si="11"/>
        <v>0</v>
      </c>
      <c r="N104" s="100">
        <f t="shared" si="12"/>
        <v>0</v>
      </c>
      <c r="O104" s="67"/>
    </row>
    <row r="105" spans="2:15">
      <c r="B105" s="63"/>
      <c r="C105" s="65"/>
      <c r="D105" s="65"/>
      <c r="E105" s="66"/>
      <c r="F105" s="67"/>
      <c r="G105" s="69"/>
      <c r="H105" s="70"/>
      <c r="I105" s="71"/>
      <c r="J105" s="68">
        <v>0</v>
      </c>
      <c r="K105" s="89">
        <f>ROUND(IF(AND($G105&lt;&gt;Summary!$C$11),IF(OR($I105=$I$6,$I105=$I$7,$I105=$I$8,$I105=$I$9,$I105=$I$10,$I105=$I$11),($J105*$H105),0),0),2)</f>
        <v>0</v>
      </c>
      <c r="L105" s="89">
        <f>ROUND(IF(AND($G105=Summary!$C$11),IF(OR($I105=$I$6,$I105=$I$7,$I105=$I$8,$I105=$I$9,$I105=$I$10,$I105=$I$11),(($J105*$H105)/2),0),0),2)</f>
        <v>0</v>
      </c>
      <c r="M105" s="89">
        <f t="shared" si="11"/>
        <v>0</v>
      </c>
      <c r="N105" s="100">
        <f t="shared" si="12"/>
        <v>0</v>
      </c>
      <c r="O105" s="67"/>
    </row>
    <row r="106" spans="2:15">
      <c r="B106" s="63"/>
      <c r="C106" s="65"/>
      <c r="D106" s="65"/>
      <c r="E106" s="66"/>
      <c r="F106" s="67"/>
      <c r="G106" s="69"/>
      <c r="H106" s="70"/>
      <c r="I106" s="71"/>
      <c r="J106" s="68">
        <v>0</v>
      </c>
      <c r="K106" s="89">
        <f>ROUND(IF(AND($G106&lt;&gt;Summary!$C$11),IF(OR($I106=$I$6,$I106=$I$7,$I106=$I$8,$I106=$I$9,$I106=$I$10,$I106=$I$11),($J106*$H106),0),0),2)</f>
        <v>0</v>
      </c>
      <c r="L106" s="89">
        <f>ROUND(IF(AND($G106=Summary!$C$11),IF(OR($I106=$I$6,$I106=$I$7,$I106=$I$8,$I106=$I$9,$I106=$I$10,$I106=$I$11),(($J106*$H106)/2),0),0),2)</f>
        <v>0</v>
      </c>
      <c r="M106" s="89">
        <f t="shared" si="11"/>
        <v>0</v>
      </c>
      <c r="N106" s="100">
        <f t="shared" si="12"/>
        <v>0</v>
      </c>
      <c r="O106" s="67"/>
    </row>
    <row r="107" spans="2:15">
      <c r="B107" s="63"/>
      <c r="C107" s="65"/>
      <c r="D107" s="65"/>
      <c r="E107" s="66"/>
      <c r="F107" s="67"/>
      <c r="G107" s="69"/>
      <c r="H107" s="70"/>
      <c r="I107" s="71"/>
      <c r="J107" s="68">
        <v>0</v>
      </c>
      <c r="K107" s="89">
        <f>ROUND(IF(AND($G107&lt;&gt;Summary!$C$11),IF(OR($I107=$I$6,$I107=$I$7,$I107=$I$8,$I107=$I$9,$I107=$I$10,$I107=$I$11),($J107*$H107),0),0),2)</f>
        <v>0</v>
      </c>
      <c r="L107" s="89">
        <f>ROUND(IF(AND($G107=Summary!$C$11),IF(OR($I107=$I$6,$I107=$I$7,$I107=$I$8,$I107=$I$9,$I107=$I$10,$I107=$I$11),(($J107*$H107)/2),0),0),2)</f>
        <v>0</v>
      </c>
      <c r="M107" s="89">
        <f t="shared" si="11"/>
        <v>0</v>
      </c>
      <c r="N107" s="100">
        <f t="shared" si="12"/>
        <v>0</v>
      </c>
      <c r="O107" s="67"/>
    </row>
    <row r="108" spans="2:15">
      <c r="B108" s="63"/>
      <c r="C108" s="65"/>
      <c r="D108" s="65"/>
      <c r="E108" s="66"/>
      <c r="F108" s="67"/>
      <c r="G108" s="69"/>
      <c r="H108" s="70"/>
      <c r="I108" s="71"/>
      <c r="J108" s="68">
        <v>0</v>
      </c>
      <c r="K108" s="89">
        <f>ROUND(IF(AND($G108&lt;&gt;Summary!$C$11),IF(OR($I108=$I$6,$I108=$I$7,$I108=$I$8,$I108=$I$9,$I108=$I$10,$I108=$I$11),($J108*$H108),0),0),2)</f>
        <v>0</v>
      </c>
      <c r="L108" s="89">
        <f>ROUND(IF(AND($G108=Summary!$C$11),IF(OR($I108=$I$6,$I108=$I$7,$I108=$I$8,$I108=$I$9,$I108=$I$10,$I108=$I$11),(($J108*$H108)/2),0),0),2)</f>
        <v>0</v>
      </c>
      <c r="M108" s="89">
        <f t="shared" si="11"/>
        <v>0</v>
      </c>
      <c r="N108" s="100">
        <f t="shared" si="12"/>
        <v>0</v>
      </c>
      <c r="O108" s="67"/>
    </row>
    <row r="109" spans="2:15">
      <c r="B109" s="63"/>
      <c r="C109" s="65"/>
      <c r="D109" s="65"/>
      <c r="E109" s="66"/>
      <c r="F109" s="67"/>
      <c r="G109" s="69"/>
      <c r="H109" s="70"/>
      <c r="I109" s="71"/>
      <c r="J109" s="68">
        <v>0</v>
      </c>
      <c r="K109" s="89">
        <f>ROUND(IF(AND($G109&lt;&gt;Summary!$C$11),IF(OR($I109=$I$6,$I109=$I$7,$I109=$I$8,$I109=$I$9,$I109=$I$10,$I109=$I$11),($J109*$H109),0),0),2)</f>
        <v>0</v>
      </c>
      <c r="L109" s="89">
        <f>ROUND(IF(AND($G109=Summary!$C$11),IF(OR($I109=$I$6,$I109=$I$7,$I109=$I$8,$I109=$I$9,$I109=$I$10,$I109=$I$11),(($J109*$H109)/2),0),0),2)</f>
        <v>0</v>
      </c>
      <c r="M109" s="89">
        <f t="shared" si="11"/>
        <v>0</v>
      </c>
      <c r="N109" s="100">
        <f t="shared" si="12"/>
        <v>0</v>
      </c>
      <c r="O109" s="67"/>
    </row>
    <row r="110" spans="2:15">
      <c r="B110" s="63"/>
      <c r="C110" s="65"/>
      <c r="D110" s="65"/>
      <c r="E110" s="66"/>
      <c r="F110" s="67"/>
      <c r="G110" s="69"/>
      <c r="H110" s="70"/>
      <c r="I110" s="71"/>
      <c r="J110" s="68">
        <v>0</v>
      </c>
      <c r="K110" s="89">
        <f>ROUND(IF(AND($G110&lt;&gt;Summary!$C$11),IF(OR($I110=$I$6,$I110=$I$7,$I110=$I$8,$I110=$I$9,$I110=$I$10,$I110=$I$11),($J110*$H110),0),0),2)</f>
        <v>0</v>
      </c>
      <c r="L110" s="89">
        <f>ROUND(IF(AND($G110=Summary!$C$11),IF(OR($I110=$I$6,$I110=$I$7,$I110=$I$8,$I110=$I$9,$I110=$I$10,$I110=$I$11),(($J110*$H110)/2),0),0),2)</f>
        <v>0</v>
      </c>
      <c r="M110" s="89">
        <f t="shared" si="11"/>
        <v>0</v>
      </c>
      <c r="N110" s="100">
        <f t="shared" si="12"/>
        <v>0</v>
      </c>
      <c r="O110" s="67"/>
    </row>
    <row r="111" spans="2:15">
      <c r="B111" s="63"/>
      <c r="C111" s="65"/>
      <c r="D111" s="65"/>
      <c r="E111" s="66"/>
      <c r="F111" s="67"/>
      <c r="G111" s="69"/>
      <c r="H111" s="70"/>
      <c r="I111" s="71"/>
      <c r="J111" s="68">
        <v>0</v>
      </c>
      <c r="K111" s="89">
        <f>ROUND(IF(AND($G111&lt;&gt;Summary!$C$11),IF(OR($I111=$I$6,$I111=$I$7,$I111=$I$8,$I111=$I$9,$I111=$I$10,$I111=$I$11),($J111*$H111),0),0),2)</f>
        <v>0</v>
      </c>
      <c r="L111" s="89">
        <f>ROUND(IF(AND($G111=Summary!$C$11),IF(OR($I111=$I$6,$I111=$I$7,$I111=$I$8,$I111=$I$9,$I111=$I$10,$I111=$I$11),(($J111*$H111)/2),0),0),2)</f>
        <v>0</v>
      </c>
      <c r="M111" s="89">
        <f t="shared" si="11"/>
        <v>0</v>
      </c>
      <c r="N111" s="100">
        <f t="shared" si="12"/>
        <v>0</v>
      </c>
      <c r="O111" s="67"/>
    </row>
    <row r="112" spans="2:15">
      <c r="B112" s="63"/>
      <c r="C112" s="65"/>
      <c r="D112" s="65"/>
      <c r="E112" s="66"/>
      <c r="F112" s="67"/>
      <c r="G112" s="69"/>
      <c r="H112" s="70"/>
      <c r="I112" s="71"/>
      <c r="J112" s="68">
        <v>0</v>
      </c>
      <c r="K112" s="89">
        <f>ROUND(IF(AND($G112&lt;&gt;Summary!$C$11),IF(OR($I112=$I$6,$I112=$I$7,$I112=$I$8,$I112=$I$9,$I112=$I$10,$I112=$I$11),($J112*$H112),0),0),2)</f>
        <v>0</v>
      </c>
      <c r="L112" s="89">
        <f>ROUND(IF(AND($G112=Summary!$C$11),IF(OR($I112=$I$6,$I112=$I$7,$I112=$I$8,$I112=$I$9,$I112=$I$10,$I112=$I$11),(($J112*$H112)/2),0),0),2)</f>
        <v>0</v>
      </c>
      <c r="M112" s="89">
        <f t="shared" si="11"/>
        <v>0</v>
      </c>
      <c r="N112" s="100">
        <f t="shared" si="12"/>
        <v>0</v>
      </c>
      <c r="O112" s="67"/>
    </row>
    <row r="113" spans="2:15">
      <c r="B113" s="63"/>
      <c r="C113" s="65"/>
      <c r="D113" s="65"/>
      <c r="E113" s="66"/>
      <c r="F113" s="67"/>
      <c r="G113" s="69"/>
      <c r="H113" s="70"/>
      <c r="I113" s="71"/>
      <c r="J113" s="68">
        <v>0</v>
      </c>
      <c r="K113" s="89">
        <f>ROUND(IF(AND($G113&lt;&gt;Summary!$C$11),IF(OR($I113=$I$6,$I113=$I$7,$I113=$I$8,$I113=$I$9,$I113=$I$10,$I113=$I$11),($J113*$H113),0),0),2)</f>
        <v>0</v>
      </c>
      <c r="L113" s="89">
        <f>ROUND(IF(AND($G113=Summary!$C$11),IF(OR($I113=$I$6,$I113=$I$7,$I113=$I$8,$I113=$I$9,$I113=$I$10,$I113=$I$11),(($J113*$H113)/2),0),0),2)</f>
        <v>0</v>
      </c>
      <c r="M113" s="89">
        <f t="shared" si="11"/>
        <v>0</v>
      </c>
      <c r="N113" s="100">
        <f t="shared" si="12"/>
        <v>0</v>
      </c>
      <c r="O113" s="67"/>
    </row>
    <row r="114" spans="2:15">
      <c r="B114" s="63"/>
      <c r="C114" s="65"/>
      <c r="D114" s="65"/>
      <c r="E114" s="66"/>
      <c r="F114" s="67"/>
      <c r="G114" s="69"/>
      <c r="H114" s="70"/>
      <c r="I114" s="71"/>
      <c r="J114" s="68">
        <v>0</v>
      </c>
      <c r="K114" s="89">
        <f>ROUND(IF(AND($G114&lt;&gt;Summary!$C$11),IF(OR($I114=$I$6,$I114=$I$7,$I114=$I$8,$I114=$I$9,$I114=$I$10,$I114=$I$11),($J114*$H114),0),0),2)</f>
        <v>0</v>
      </c>
      <c r="L114" s="89">
        <f>ROUND(IF(AND($G114=Summary!$C$11),IF(OR($I114=$I$6,$I114=$I$7,$I114=$I$8,$I114=$I$9,$I114=$I$10,$I114=$I$11),(($J114*$H114)/2),0),0),2)</f>
        <v>0</v>
      </c>
      <c r="M114" s="89">
        <f t="shared" si="11"/>
        <v>0</v>
      </c>
      <c r="N114" s="100">
        <f t="shared" si="12"/>
        <v>0</v>
      </c>
      <c r="O114" s="67"/>
    </row>
    <row r="115" spans="2:15">
      <c r="B115" s="63"/>
      <c r="C115" s="65"/>
      <c r="D115" s="65"/>
      <c r="E115" s="66"/>
      <c r="F115" s="67"/>
      <c r="G115" s="69"/>
      <c r="H115" s="70"/>
      <c r="I115" s="71"/>
      <c r="J115" s="68">
        <v>0</v>
      </c>
      <c r="K115" s="89">
        <f>ROUND(IF(AND($G115&lt;&gt;Summary!$C$11),IF(OR($I115=$I$6,$I115=$I$7,$I115=$I$8,$I115=$I$9,$I115=$I$10,$I115=$I$11),($J115*$H115),0),0),2)</f>
        <v>0</v>
      </c>
      <c r="L115" s="89">
        <f>ROUND(IF(AND($G115=Summary!$C$11),IF(OR($I115=$I$6,$I115=$I$7,$I115=$I$8,$I115=$I$9,$I115=$I$10,$I115=$I$11),(($J115*$H115)/2),0),0),2)</f>
        <v>0</v>
      </c>
      <c r="M115" s="89">
        <f t="shared" si="11"/>
        <v>0</v>
      </c>
      <c r="N115" s="100">
        <f t="shared" si="12"/>
        <v>0</v>
      </c>
      <c r="O115" s="67"/>
    </row>
    <row r="116" spans="2:15">
      <c r="B116" s="63"/>
      <c r="C116" s="65"/>
      <c r="D116" s="65"/>
      <c r="E116" s="66"/>
      <c r="F116" s="67"/>
      <c r="G116" s="69"/>
      <c r="H116" s="70"/>
      <c r="I116" s="71"/>
      <c r="J116" s="68">
        <v>0</v>
      </c>
      <c r="K116" s="89">
        <f>ROUND(IF(AND($G116&lt;&gt;Summary!$C$11),IF(OR($I116=$I$6,$I116=$I$7,$I116=$I$8,$I116=$I$9,$I116=$I$10,$I116=$I$11),($J116*$H116),0),0),2)</f>
        <v>0</v>
      </c>
      <c r="L116" s="89">
        <f>ROUND(IF(AND($G116=Summary!$C$11),IF(OR($I116=$I$6,$I116=$I$7,$I116=$I$8,$I116=$I$9,$I116=$I$10,$I116=$I$11),(($J116*$H116)/2),0),0),2)</f>
        <v>0</v>
      </c>
      <c r="M116" s="89">
        <f t="shared" si="11"/>
        <v>0</v>
      </c>
      <c r="N116" s="100">
        <f t="shared" si="12"/>
        <v>0</v>
      </c>
      <c r="O116" s="67"/>
    </row>
    <row r="117" spans="2:15">
      <c r="B117" s="63"/>
      <c r="C117" s="65"/>
      <c r="D117" s="65"/>
      <c r="E117" s="66"/>
      <c r="F117" s="67"/>
      <c r="G117" s="69"/>
      <c r="H117" s="70"/>
      <c r="I117" s="71"/>
      <c r="J117" s="68">
        <v>0</v>
      </c>
      <c r="K117" s="89">
        <f>ROUND(IF(AND($G117&lt;&gt;Summary!$C$11),IF(OR($I117=$I$6,$I117=$I$7,$I117=$I$8,$I117=$I$9,$I117=$I$10,$I117=$I$11),($J117*$H117),0),0),2)</f>
        <v>0</v>
      </c>
      <c r="L117" s="89">
        <f>ROUND(IF(AND($G117=Summary!$C$11),IF(OR($I117=$I$6,$I117=$I$7,$I117=$I$8,$I117=$I$9,$I117=$I$10,$I117=$I$11),(($J117*$H117)/2),0),0),2)</f>
        <v>0</v>
      </c>
      <c r="M117" s="89">
        <f t="shared" si="11"/>
        <v>0</v>
      </c>
      <c r="N117" s="100">
        <f t="shared" si="12"/>
        <v>0</v>
      </c>
      <c r="O117" s="67"/>
    </row>
    <row r="118" spans="2:15">
      <c r="B118" s="63"/>
      <c r="C118" s="65"/>
      <c r="D118" s="65"/>
      <c r="E118" s="66"/>
      <c r="F118" s="67"/>
      <c r="G118" s="69"/>
      <c r="H118" s="70"/>
      <c r="I118" s="71"/>
      <c r="J118" s="68">
        <v>0</v>
      </c>
      <c r="K118" s="89">
        <f>ROUND(IF(AND($G118&lt;&gt;Summary!$C$11),IF(OR($I118=$I$6,$I118=$I$7,$I118=$I$8,$I118=$I$9,$I118=$I$10,$I118=$I$11),($J118*$H118),0),0),2)</f>
        <v>0</v>
      </c>
      <c r="L118" s="89">
        <f>ROUND(IF(AND($G118=Summary!$C$11),IF(OR($I118=$I$6,$I118=$I$7,$I118=$I$8,$I118=$I$9,$I118=$I$10,$I118=$I$11),(($J118*$H118)/2),0),0),2)</f>
        <v>0</v>
      </c>
      <c r="M118" s="89">
        <f t="shared" si="11"/>
        <v>0</v>
      </c>
      <c r="N118" s="100">
        <f t="shared" si="12"/>
        <v>0</v>
      </c>
      <c r="O118" s="67"/>
    </row>
    <row r="119" spans="2:15">
      <c r="B119" s="63"/>
      <c r="C119" s="65"/>
      <c r="D119" s="65"/>
      <c r="E119" s="66"/>
      <c r="F119" s="67"/>
      <c r="G119" s="69"/>
      <c r="H119" s="70"/>
      <c r="I119" s="71"/>
      <c r="J119" s="68">
        <v>0</v>
      </c>
      <c r="K119" s="89">
        <f>ROUND(IF(AND($G119&lt;&gt;Summary!$C$11),IF(OR($I119=$I$6,$I119=$I$7,$I119=$I$8,$I119=$I$9,$I119=$I$10,$I119=$I$11),($J119*$H119),0),0),2)</f>
        <v>0</v>
      </c>
      <c r="L119" s="89">
        <f>ROUND(IF(AND($G119=Summary!$C$11),IF(OR($I119=$I$6,$I119=$I$7,$I119=$I$8,$I119=$I$9,$I119=$I$10,$I119=$I$11),(($J119*$H119)/2),0),0),2)</f>
        <v>0</v>
      </c>
      <c r="M119" s="89">
        <f t="shared" si="11"/>
        <v>0</v>
      </c>
      <c r="N119" s="100">
        <f t="shared" si="12"/>
        <v>0</v>
      </c>
      <c r="O119" s="67"/>
    </row>
    <row r="120" spans="2:15">
      <c r="B120" s="63"/>
      <c r="C120" s="65"/>
      <c r="D120" s="65"/>
      <c r="E120" s="66"/>
      <c r="F120" s="67"/>
      <c r="G120" s="69"/>
      <c r="H120" s="70"/>
      <c r="I120" s="71"/>
      <c r="J120" s="68">
        <v>0</v>
      </c>
      <c r="K120" s="89">
        <f>ROUND(IF(AND($G120&lt;&gt;Summary!$C$11),IF(OR($I120=$I$6,$I120=$I$7,$I120=$I$8,$I120=$I$9,$I120=$I$10,$I120=$I$11),($J120*$H120),0),0),2)</f>
        <v>0</v>
      </c>
      <c r="L120" s="89">
        <f>ROUND(IF(AND($G120=Summary!$C$11),IF(OR($I120=$I$6,$I120=$I$7,$I120=$I$8,$I120=$I$9,$I120=$I$10,$I120=$I$11),(($J120*$H120)/2),0),0),2)</f>
        <v>0</v>
      </c>
      <c r="M120" s="89">
        <f t="shared" si="11"/>
        <v>0</v>
      </c>
      <c r="N120" s="100">
        <f t="shared" si="12"/>
        <v>0</v>
      </c>
      <c r="O120" s="67"/>
    </row>
    <row r="121" spans="2:15">
      <c r="B121" s="63"/>
      <c r="C121" s="65"/>
      <c r="D121" s="65"/>
      <c r="E121" s="66"/>
      <c r="F121" s="67"/>
      <c r="G121" s="69"/>
      <c r="H121" s="70"/>
      <c r="I121" s="71"/>
      <c r="J121" s="68">
        <v>0</v>
      </c>
      <c r="K121" s="89">
        <f>ROUND(IF(AND($G121&lt;&gt;Summary!$C$11),IF(OR($I121=$I$6,$I121=$I$7,$I121=$I$8,$I121=$I$9,$I121=$I$10,$I121=$I$11),($J121*$H121),0),0),2)</f>
        <v>0</v>
      </c>
      <c r="L121" s="89">
        <f>ROUND(IF(AND($G121=Summary!$C$11),IF(OR($I121=$I$6,$I121=$I$7,$I121=$I$8,$I121=$I$9,$I121=$I$10,$I121=$I$11),(($J121*$H121)/2),0),0),2)</f>
        <v>0</v>
      </c>
      <c r="M121" s="89">
        <f t="shared" si="11"/>
        <v>0</v>
      </c>
      <c r="N121" s="100">
        <f t="shared" si="12"/>
        <v>0</v>
      </c>
      <c r="O121" s="67"/>
    </row>
    <row r="122" spans="2:15">
      <c r="B122" s="63"/>
      <c r="C122" s="65"/>
      <c r="D122" s="65"/>
      <c r="E122" s="66"/>
      <c r="F122" s="67"/>
      <c r="G122" s="69"/>
      <c r="H122" s="70"/>
      <c r="I122" s="71"/>
      <c r="J122" s="68">
        <v>0</v>
      </c>
      <c r="K122" s="89">
        <f>ROUND(IF(AND($G122&lt;&gt;Summary!$C$11),IF(OR($I122=$I$6,$I122=$I$7,$I122=$I$8,$I122=$I$9,$I122=$I$10,$I122=$I$11),($J122*$H122),0),0),2)</f>
        <v>0</v>
      </c>
      <c r="L122" s="89">
        <f>ROUND(IF(AND($G122=Summary!$C$11),IF(OR($I122=$I$6,$I122=$I$7,$I122=$I$8,$I122=$I$9,$I122=$I$10,$I122=$I$11),(($J122*$H122)/2),0),0),2)</f>
        <v>0</v>
      </c>
      <c r="M122" s="89">
        <f t="shared" si="11"/>
        <v>0</v>
      </c>
      <c r="N122" s="100">
        <f t="shared" si="12"/>
        <v>0</v>
      </c>
      <c r="O122" s="67"/>
    </row>
    <row r="123" spans="2:15">
      <c r="B123" s="63"/>
      <c r="C123" s="65"/>
      <c r="D123" s="65"/>
      <c r="E123" s="66"/>
      <c r="F123" s="67"/>
      <c r="G123" s="69"/>
      <c r="H123" s="70"/>
      <c r="I123" s="71"/>
      <c r="J123" s="68">
        <v>0</v>
      </c>
      <c r="K123" s="89">
        <f>ROUND(IF(AND($G123&lt;&gt;Summary!$C$11),IF(OR($I123=$I$6,$I123=$I$7,$I123=$I$8,$I123=$I$9,$I123=$I$10,$I123=$I$11),($J123*$H123),0),0),2)</f>
        <v>0</v>
      </c>
      <c r="L123" s="89">
        <f>ROUND(IF(AND($G123=Summary!$C$11),IF(OR($I123=$I$6,$I123=$I$7,$I123=$I$8,$I123=$I$9,$I123=$I$10,$I123=$I$11),(($J123*$H123)/2),0),0),2)</f>
        <v>0</v>
      </c>
      <c r="M123" s="89">
        <f t="shared" si="11"/>
        <v>0</v>
      </c>
      <c r="N123" s="100">
        <f t="shared" si="12"/>
        <v>0</v>
      </c>
      <c r="O123" s="67"/>
    </row>
    <row r="124" spans="2:15">
      <c r="B124" s="63"/>
      <c r="C124" s="65"/>
      <c r="D124" s="65"/>
      <c r="E124" s="66"/>
      <c r="F124" s="67"/>
      <c r="G124" s="69"/>
      <c r="H124" s="70"/>
      <c r="I124" s="71"/>
      <c r="J124" s="68">
        <v>0</v>
      </c>
      <c r="K124" s="89">
        <f>ROUND(IF(AND($G124&lt;&gt;Summary!$C$11),IF(OR($I124=$I$6,$I124=$I$7,$I124=$I$8,$I124=$I$9,$I124=$I$10,$I124=$I$11),($J124*$H124),0),0),2)</f>
        <v>0</v>
      </c>
      <c r="L124" s="89">
        <f>ROUND(IF(AND($G124=Summary!$C$11),IF(OR($I124=$I$6,$I124=$I$7,$I124=$I$8,$I124=$I$9,$I124=$I$10,$I124=$I$11),(($J124*$H124)/2),0),0),2)</f>
        <v>0</v>
      </c>
      <c r="M124" s="89">
        <f t="shared" si="11"/>
        <v>0</v>
      </c>
      <c r="N124" s="100">
        <f t="shared" si="12"/>
        <v>0</v>
      </c>
      <c r="O124" s="67"/>
    </row>
    <row r="125" spans="2:15">
      <c r="B125" s="63"/>
      <c r="C125" s="65"/>
      <c r="D125" s="65"/>
      <c r="E125" s="66"/>
      <c r="F125" s="67"/>
      <c r="G125" s="69"/>
      <c r="H125" s="70"/>
      <c r="I125" s="71"/>
      <c r="J125" s="68">
        <v>0</v>
      </c>
      <c r="K125" s="89">
        <f>ROUND(IF(AND($G125&lt;&gt;Summary!$C$11),IF(OR($I125=$I$6,$I125=$I$7,$I125=$I$8,$I125=$I$9,$I125=$I$10,$I125=$I$11),($J125*$H125),0),0),2)</f>
        <v>0</v>
      </c>
      <c r="L125" s="89">
        <f>ROUND(IF(AND($G125=Summary!$C$11),IF(OR($I125=$I$6,$I125=$I$7,$I125=$I$8,$I125=$I$9,$I125=$I$10,$I125=$I$11),(($J125*$H125)/2),0),0),2)</f>
        <v>0</v>
      </c>
      <c r="M125" s="89">
        <f t="shared" si="11"/>
        <v>0</v>
      </c>
      <c r="N125" s="100">
        <f t="shared" si="12"/>
        <v>0</v>
      </c>
      <c r="O125" s="67"/>
    </row>
    <row r="126" spans="2:15">
      <c r="B126" s="63"/>
      <c r="C126" s="65"/>
      <c r="D126" s="65"/>
      <c r="E126" s="66"/>
      <c r="F126" s="67"/>
      <c r="G126" s="69"/>
      <c r="H126" s="70"/>
      <c r="I126" s="71"/>
      <c r="J126" s="68">
        <v>0</v>
      </c>
      <c r="K126" s="89">
        <f>ROUND(IF(AND($G126&lt;&gt;Summary!$C$11),IF(OR($I126=$I$6,$I126=$I$7,$I126=$I$8,$I126=$I$9,$I126=$I$10,$I126=$I$11),($J126*$H126),0),0),2)</f>
        <v>0</v>
      </c>
      <c r="L126" s="89">
        <f>ROUND(IF(AND($G126=Summary!$C$11),IF(OR($I126=$I$6,$I126=$I$7,$I126=$I$8,$I126=$I$9,$I126=$I$10,$I126=$I$11),(($J126*$H126)/2),0),0),2)</f>
        <v>0</v>
      </c>
      <c r="M126" s="89">
        <f t="shared" si="11"/>
        <v>0</v>
      </c>
      <c r="N126" s="100">
        <f t="shared" si="12"/>
        <v>0</v>
      </c>
      <c r="O126" s="67"/>
    </row>
    <row r="127" spans="2:15">
      <c r="B127" s="63"/>
      <c r="C127" s="65"/>
      <c r="D127" s="65"/>
      <c r="E127" s="66"/>
      <c r="F127" s="67"/>
      <c r="G127" s="69"/>
      <c r="H127" s="70"/>
      <c r="I127" s="71"/>
      <c r="J127" s="68">
        <v>0</v>
      </c>
      <c r="K127" s="89">
        <f>ROUND(IF(AND($G127&lt;&gt;Summary!$C$11),IF(OR($I127=$I$6,$I127=$I$7,$I127=$I$8,$I127=$I$9,$I127=$I$10,$I127=$I$11),($J127*$H127),0),0),2)</f>
        <v>0</v>
      </c>
      <c r="L127" s="89">
        <f>ROUND(IF(AND($G127=Summary!$C$11),IF(OR($I127=$I$6,$I127=$I$7,$I127=$I$8,$I127=$I$9,$I127=$I$10,$I127=$I$11),(($J127*$H127)/2),0),0),2)</f>
        <v>0</v>
      </c>
      <c r="M127" s="89">
        <f t="shared" si="11"/>
        <v>0</v>
      </c>
      <c r="N127" s="100">
        <f t="shared" si="12"/>
        <v>0</v>
      </c>
      <c r="O127" s="67"/>
    </row>
    <row r="128" spans="2:15">
      <c r="B128" s="63"/>
      <c r="C128" s="65"/>
      <c r="D128" s="65"/>
      <c r="E128" s="66"/>
      <c r="F128" s="67"/>
      <c r="G128" s="69"/>
      <c r="H128" s="70"/>
      <c r="I128" s="71"/>
      <c r="J128" s="68">
        <v>0</v>
      </c>
      <c r="K128" s="89">
        <f>ROUND(IF(AND($G128&lt;&gt;Summary!$C$11),IF(OR($I128=$I$6,$I128=$I$7,$I128=$I$8,$I128=$I$9,$I128=$I$10,$I128=$I$11),($J128*$H128),0),0),2)</f>
        <v>0</v>
      </c>
      <c r="L128" s="89">
        <f>ROUND(IF(AND($G128=Summary!$C$11),IF(OR($I128=$I$6,$I128=$I$7,$I128=$I$8,$I128=$I$9,$I128=$I$10,$I128=$I$11),(($J128*$H128)/2),0),0),2)</f>
        <v>0</v>
      </c>
      <c r="M128" s="89">
        <f t="shared" si="11"/>
        <v>0</v>
      </c>
      <c r="N128" s="100">
        <f t="shared" si="12"/>
        <v>0</v>
      </c>
      <c r="O128" s="67"/>
    </row>
    <row r="129" spans="2:15">
      <c r="B129" s="63"/>
      <c r="C129" s="65"/>
      <c r="D129" s="65"/>
      <c r="E129" s="66"/>
      <c r="F129" s="67"/>
      <c r="G129" s="69"/>
      <c r="H129" s="70"/>
      <c r="I129" s="71"/>
      <c r="J129" s="68">
        <v>0</v>
      </c>
      <c r="K129" s="89">
        <f>ROUND(IF(AND($G129&lt;&gt;Summary!$C$11),IF(OR($I129=$I$6,$I129=$I$7,$I129=$I$8,$I129=$I$9,$I129=$I$10,$I129=$I$11),($J129*$H129),0),0),2)</f>
        <v>0</v>
      </c>
      <c r="L129" s="89">
        <f>ROUND(IF(AND($G129=Summary!$C$11),IF(OR($I129=$I$6,$I129=$I$7,$I129=$I$8,$I129=$I$9,$I129=$I$10,$I129=$I$11),(($J129*$H129)/2),0),0),2)</f>
        <v>0</v>
      </c>
      <c r="M129" s="89">
        <f t="shared" si="11"/>
        <v>0</v>
      </c>
      <c r="N129" s="100">
        <f t="shared" si="12"/>
        <v>0</v>
      </c>
      <c r="O129" s="67"/>
    </row>
    <row r="130" spans="2:15">
      <c r="B130" s="63"/>
      <c r="C130" s="65"/>
      <c r="D130" s="65"/>
      <c r="E130" s="66"/>
      <c r="F130" s="67"/>
      <c r="G130" s="69"/>
      <c r="H130" s="70"/>
      <c r="I130" s="71"/>
      <c r="J130" s="68">
        <v>0</v>
      </c>
      <c r="K130" s="89">
        <f>ROUND(IF(AND($G130&lt;&gt;Summary!$C$11),IF(OR($I130=$I$6,$I130=$I$7,$I130=$I$8,$I130=$I$9,$I130=$I$10,$I130=$I$11),($J130*$H130),0),0),2)</f>
        <v>0</v>
      </c>
      <c r="L130" s="89">
        <f>ROUND(IF(AND($G130=Summary!$C$11),IF(OR($I130=$I$6,$I130=$I$7,$I130=$I$8,$I130=$I$9,$I130=$I$10,$I130=$I$11),(($J130*$H130)/2),0),0),2)</f>
        <v>0</v>
      </c>
      <c r="M130" s="89">
        <f t="shared" si="11"/>
        <v>0</v>
      </c>
      <c r="N130" s="100">
        <f t="shared" si="12"/>
        <v>0</v>
      </c>
      <c r="O130" s="67"/>
    </row>
    <row r="131" spans="2:15">
      <c r="B131" s="63"/>
      <c r="C131" s="65"/>
      <c r="D131" s="65"/>
      <c r="E131" s="66"/>
      <c r="F131" s="67"/>
      <c r="G131" s="69"/>
      <c r="H131" s="70"/>
      <c r="I131" s="71"/>
      <c r="J131" s="68">
        <v>0</v>
      </c>
      <c r="K131" s="89">
        <f>ROUND(IF(AND($G131&lt;&gt;Summary!$C$11),IF(OR($I131=$I$6,$I131=$I$7,$I131=$I$8,$I131=$I$9,$I131=$I$10,$I131=$I$11),($J131*$H131),0),0),2)</f>
        <v>0</v>
      </c>
      <c r="L131" s="89">
        <f>ROUND(IF(AND($G131=Summary!$C$11),IF(OR($I131=$I$6,$I131=$I$7,$I131=$I$8,$I131=$I$9,$I131=$I$10,$I131=$I$11),(($J131*$H131)/2),0),0),2)</f>
        <v>0</v>
      </c>
      <c r="M131" s="89">
        <f t="shared" si="11"/>
        <v>0</v>
      </c>
      <c r="N131" s="100">
        <f t="shared" si="12"/>
        <v>0</v>
      </c>
      <c r="O131" s="67"/>
    </row>
    <row r="132" spans="2:15">
      <c r="B132" s="63"/>
      <c r="C132" s="65"/>
      <c r="D132" s="65"/>
      <c r="E132" s="66"/>
      <c r="F132" s="67"/>
      <c r="G132" s="69"/>
      <c r="H132" s="70"/>
      <c r="I132" s="71"/>
      <c r="J132" s="68">
        <v>0</v>
      </c>
      <c r="K132" s="89">
        <f>ROUND(IF(AND($G132&lt;&gt;Summary!$C$11),IF(OR($I132=$I$6,$I132=$I$7,$I132=$I$8,$I132=$I$9,$I132=$I$10,$I132=$I$11),($J132*$H132),0),0),2)</f>
        <v>0</v>
      </c>
      <c r="L132" s="89">
        <f>ROUND(IF(AND($G132=Summary!$C$11),IF(OR($I132=$I$6,$I132=$I$7,$I132=$I$8,$I132=$I$9,$I132=$I$10,$I132=$I$11),(($J132*$H132)/2),0),0),2)</f>
        <v>0</v>
      </c>
      <c r="M132" s="89">
        <f t="shared" si="11"/>
        <v>0</v>
      </c>
      <c r="N132" s="100">
        <f t="shared" si="12"/>
        <v>0</v>
      </c>
      <c r="O132" s="67"/>
    </row>
    <row r="133" spans="2:15">
      <c r="B133" s="63"/>
      <c r="C133" s="65"/>
      <c r="D133" s="65"/>
      <c r="E133" s="66"/>
      <c r="F133" s="67"/>
      <c r="G133" s="69"/>
      <c r="H133" s="70"/>
      <c r="I133" s="71"/>
      <c r="J133" s="68">
        <v>0</v>
      </c>
      <c r="K133" s="89">
        <f>ROUND(IF(AND($G133&lt;&gt;Summary!$C$11),IF(OR($I133=$I$6,$I133=$I$7,$I133=$I$8,$I133=$I$9,$I133=$I$10,$I133=$I$11),($J133*$H133),0),0),2)</f>
        <v>0</v>
      </c>
      <c r="L133" s="89">
        <f>ROUND(IF(AND($G133=Summary!$C$11),IF(OR($I133=$I$6,$I133=$I$7,$I133=$I$8,$I133=$I$9,$I133=$I$10,$I133=$I$11),(($J133*$H133)/2),0),0),2)</f>
        <v>0</v>
      </c>
      <c r="M133" s="89">
        <f t="shared" si="11"/>
        <v>0</v>
      </c>
      <c r="N133" s="100">
        <f t="shared" si="12"/>
        <v>0</v>
      </c>
      <c r="O133" s="67"/>
    </row>
    <row r="134" spans="2:15">
      <c r="B134" s="63"/>
      <c r="C134" s="65"/>
      <c r="D134" s="65"/>
      <c r="E134" s="66"/>
      <c r="F134" s="67"/>
      <c r="G134" s="69"/>
      <c r="H134" s="70"/>
      <c r="I134" s="71"/>
      <c r="J134" s="68">
        <v>0</v>
      </c>
      <c r="K134" s="89">
        <f>ROUND(IF(AND($G134&lt;&gt;Summary!$C$11),IF(OR($I134=$I$6,$I134=$I$7,$I134=$I$8,$I134=$I$9,$I134=$I$10,$I134=$I$11),($J134*$H134),0),0),2)</f>
        <v>0</v>
      </c>
      <c r="L134" s="89">
        <f>ROUND(IF(AND($G134=Summary!$C$11),IF(OR($I134=$I$6,$I134=$I$7,$I134=$I$8,$I134=$I$9,$I134=$I$10,$I134=$I$11),(($J134*$H134)/2),0),0),2)</f>
        <v>0</v>
      </c>
      <c r="M134" s="89">
        <f t="shared" si="11"/>
        <v>0</v>
      </c>
      <c r="N134" s="100">
        <f t="shared" si="12"/>
        <v>0</v>
      </c>
      <c r="O134" s="67"/>
    </row>
    <row r="135" spans="2:15">
      <c r="B135" s="63"/>
      <c r="C135" s="65"/>
      <c r="D135" s="65"/>
      <c r="E135" s="66"/>
      <c r="F135" s="67"/>
      <c r="G135" s="69"/>
      <c r="H135" s="70"/>
      <c r="I135" s="71"/>
      <c r="J135" s="68">
        <v>0</v>
      </c>
      <c r="K135" s="89">
        <f>ROUND(IF(AND($G135&lt;&gt;Summary!$C$11),IF(OR($I135=$I$6,$I135=$I$7,$I135=$I$8,$I135=$I$9,$I135=$I$10,$I135=$I$11),($J135*$H135),0),0),2)</f>
        <v>0</v>
      </c>
      <c r="L135" s="89">
        <f>ROUND(IF(AND($G135=Summary!$C$11),IF(OR($I135=$I$6,$I135=$I$7,$I135=$I$8,$I135=$I$9,$I135=$I$10,$I135=$I$11),(($J135*$H135)/2),0),0),2)</f>
        <v>0</v>
      </c>
      <c r="M135" s="89">
        <f t="shared" si="11"/>
        <v>0</v>
      </c>
      <c r="N135" s="100">
        <f t="shared" si="12"/>
        <v>0</v>
      </c>
      <c r="O135" s="67"/>
    </row>
    <row r="136" spans="2:15">
      <c r="B136" s="63"/>
      <c r="C136" s="65"/>
      <c r="D136" s="65"/>
      <c r="E136" s="66"/>
      <c r="F136" s="67"/>
      <c r="G136" s="69"/>
      <c r="H136" s="70"/>
      <c r="I136" s="71"/>
      <c r="J136" s="68">
        <v>0</v>
      </c>
      <c r="K136" s="89">
        <f>ROUND(IF(AND($G136&lt;&gt;Summary!$C$11),IF(OR($I136=$I$6,$I136=$I$7,$I136=$I$8,$I136=$I$9,$I136=$I$10,$I136=$I$11),($J136*$H136),0),0),2)</f>
        <v>0</v>
      </c>
      <c r="L136" s="89">
        <f>ROUND(IF(AND($G136=Summary!$C$11),IF(OR($I136=$I$6,$I136=$I$7,$I136=$I$8,$I136=$I$9,$I136=$I$10,$I136=$I$11),(($J136*$H136)/2),0),0),2)</f>
        <v>0</v>
      </c>
      <c r="M136" s="89">
        <f t="shared" si="11"/>
        <v>0</v>
      </c>
      <c r="N136" s="100">
        <f t="shared" si="12"/>
        <v>0</v>
      </c>
      <c r="O136" s="67"/>
    </row>
    <row r="137" spans="2:15">
      <c r="B137" s="63"/>
      <c r="C137" s="65"/>
      <c r="D137" s="65"/>
      <c r="E137" s="66"/>
      <c r="F137" s="67"/>
      <c r="G137" s="69"/>
      <c r="H137" s="70"/>
      <c r="I137" s="71"/>
      <c r="J137" s="68">
        <v>0</v>
      </c>
      <c r="K137" s="89">
        <f>ROUND(IF(AND($G137&lt;&gt;Summary!$C$11),IF(OR($I137=$I$6,$I137=$I$7,$I137=$I$8,$I137=$I$9,$I137=$I$10,$I137=$I$11),($J137*$H137),0),0),2)</f>
        <v>0</v>
      </c>
      <c r="L137" s="89">
        <f>ROUND(IF(AND($G137=Summary!$C$11),IF(OR($I137=$I$6,$I137=$I$7,$I137=$I$8,$I137=$I$9,$I137=$I$10,$I137=$I$11),(($J137*$H137)/2),0),0),2)</f>
        <v>0</v>
      </c>
      <c r="M137" s="89">
        <f t="shared" si="11"/>
        <v>0</v>
      </c>
      <c r="N137" s="100">
        <f t="shared" si="12"/>
        <v>0</v>
      </c>
      <c r="O137" s="67"/>
    </row>
    <row r="138" spans="2:15">
      <c r="B138" s="63"/>
      <c r="C138" s="65"/>
      <c r="D138" s="65"/>
      <c r="E138" s="66"/>
      <c r="F138" s="67"/>
      <c r="G138" s="69"/>
      <c r="H138" s="70"/>
      <c r="I138" s="71"/>
      <c r="J138" s="68">
        <v>0</v>
      </c>
      <c r="K138" s="89">
        <f>ROUND(IF(AND($G138&lt;&gt;Summary!$C$11),IF(OR($I138=$I$6,$I138=$I$7,$I138=$I$8,$I138=$I$9,$I138=$I$10,$I138=$I$11),($J138*$H138),0),0),2)</f>
        <v>0</v>
      </c>
      <c r="L138" s="89">
        <f>ROUND(IF(AND($G138=Summary!$C$11),IF(OR($I138=$I$6,$I138=$I$7,$I138=$I$8,$I138=$I$9,$I138=$I$10,$I138=$I$11),(($J138*$H138)/2),0),0),2)</f>
        <v>0</v>
      </c>
      <c r="M138" s="89">
        <f t="shared" si="11"/>
        <v>0</v>
      </c>
      <c r="N138" s="100">
        <f t="shared" si="12"/>
        <v>0</v>
      </c>
      <c r="O138" s="67"/>
    </row>
    <row r="139" spans="2:15">
      <c r="B139" s="63"/>
      <c r="C139" s="65"/>
      <c r="D139" s="65"/>
      <c r="E139" s="66"/>
      <c r="F139" s="67"/>
      <c r="G139" s="69"/>
      <c r="H139" s="70"/>
      <c r="I139" s="71"/>
      <c r="J139" s="68">
        <v>0</v>
      </c>
      <c r="K139" s="89">
        <f>ROUND(IF(AND($G139&lt;&gt;Summary!$C$11),IF(OR($I139=$I$6,$I139=$I$7,$I139=$I$8,$I139=$I$9,$I139=$I$10,$I139=$I$11),($J139*$H139),0),0),2)</f>
        <v>0</v>
      </c>
      <c r="L139" s="89">
        <f>ROUND(IF(AND($G139=Summary!$C$11),IF(OR($I139=$I$6,$I139=$I$7,$I139=$I$8,$I139=$I$9,$I139=$I$10,$I139=$I$11),(($J139*$H139)/2),0),0),2)</f>
        <v>0</v>
      </c>
      <c r="M139" s="89">
        <f t="shared" si="11"/>
        <v>0</v>
      </c>
      <c r="N139" s="100">
        <f t="shared" si="12"/>
        <v>0</v>
      </c>
      <c r="O139" s="67"/>
    </row>
    <row r="140" spans="2:15">
      <c r="B140" s="63"/>
      <c r="C140" s="65"/>
      <c r="D140" s="65"/>
      <c r="E140" s="66"/>
      <c r="F140" s="67"/>
      <c r="G140" s="69"/>
      <c r="H140" s="70"/>
      <c r="I140" s="71"/>
      <c r="J140" s="68">
        <v>0</v>
      </c>
      <c r="K140" s="89">
        <f>ROUND(IF(AND($G140&lt;&gt;Summary!$C$11),IF(OR($I140=$I$6,$I140=$I$7,$I140=$I$8,$I140=$I$9,$I140=$I$10,$I140=$I$11),($J140*$H140),0),0),2)</f>
        <v>0</v>
      </c>
      <c r="L140" s="89">
        <f>ROUND(IF(AND($G140=Summary!$C$11),IF(OR($I140=$I$6,$I140=$I$7,$I140=$I$8,$I140=$I$9,$I140=$I$10,$I140=$I$11),(($J140*$H140)/2),0),0),2)</f>
        <v>0</v>
      </c>
      <c r="M140" s="89">
        <f t="shared" si="11"/>
        <v>0</v>
      </c>
      <c r="N140" s="100">
        <f t="shared" si="12"/>
        <v>0</v>
      </c>
      <c r="O140" s="67"/>
    </row>
    <row r="141" spans="2:15">
      <c r="B141" s="63"/>
      <c r="C141" s="65"/>
      <c r="D141" s="65"/>
      <c r="E141" s="66"/>
      <c r="F141" s="67"/>
      <c r="G141" s="69"/>
      <c r="H141" s="70"/>
      <c r="I141" s="71"/>
      <c r="J141" s="68">
        <v>0</v>
      </c>
      <c r="K141" s="89">
        <f>ROUND(IF(AND($G141&lt;&gt;Summary!$C$11),IF(OR($I141=$I$6,$I141=$I$7,$I141=$I$8,$I141=$I$9,$I141=$I$10,$I141=$I$11),($J141*$H141),0),0),2)</f>
        <v>0</v>
      </c>
      <c r="L141" s="89">
        <f>ROUND(IF(AND($G141=Summary!$C$11),IF(OR($I141=$I$6,$I141=$I$7,$I141=$I$8,$I141=$I$9,$I141=$I$10,$I141=$I$11),(($J141*$H141)/2),0),0),2)</f>
        <v>0</v>
      </c>
      <c r="M141" s="89">
        <f t="shared" si="11"/>
        <v>0</v>
      </c>
      <c r="N141" s="100">
        <f t="shared" si="12"/>
        <v>0</v>
      </c>
      <c r="O141" s="67"/>
    </row>
    <row r="142" spans="2:15">
      <c r="B142" s="63"/>
      <c r="C142" s="65"/>
      <c r="D142" s="65"/>
      <c r="E142" s="66"/>
      <c r="F142" s="67"/>
      <c r="G142" s="69"/>
      <c r="H142" s="70"/>
      <c r="I142" s="71"/>
      <c r="J142" s="68">
        <v>0</v>
      </c>
      <c r="K142" s="89">
        <f>ROUND(IF(AND($G142&lt;&gt;Summary!$C$11),IF(OR($I142=$I$6,$I142=$I$7,$I142=$I$8,$I142=$I$9,$I142=$I$10,$I142=$I$11),($J142*$H142),0),0),2)</f>
        <v>0</v>
      </c>
      <c r="L142" s="89">
        <f>ROUND(IF(AND($G142=Summary!$C$11),IF(OR($I142=$I$6,$I142=$I$7,$I142=$I$8,$I142=$I$9,$I142=$I$10,$I142=$I$11),(($J142*$H142)/2),0),0),2)</f>
        <v>0</v>
      </c>
      <c r="M142" s="89">
        <f t="shared" si="11"/>
        <v>0</v>
      </c>
      <c r="N142" s="100">
        <f t="shared" si="12"/>
        <v>0</v>
      </c>
      <c r="O142" s="67"/>
    </row>
    <row r="143" spans="2:15">
      <c r="B143" s="63"/>
      <c r="C143" s="65"/>
      <c r="D143" s="65"/>
      <c r="E143" s="66"/>
      <c r="F143" s="67"/>
      <c r="G143" s="69"/>
      <c r="H143" s="70"/>
      <c r="I143" s="71"/>
      <c r="J143" s="68">
        <v>0</v>
      </c>
      <c r="K143" s="89">
        <f>ROUND(IF(AND($G143&lt;&gt;Summary!$C$11),IF(OR($I143=$I$6,$I143=$I$7,$I143=$I$8,$I143=$I$9,$I143=$I$10,$I143=$I$11),($J143*$H143),0),0),2)</f>
        <v>0</v>
      </c>
      <c r="L143" s="89">
        <f>ROUND(IF(AND($G143=Summary!$C$11),IF(OR($I143=$I$6,$I143=$I$7,$I143=$I$8,$I143=$I$9,$I143=$I$10,$I143=$I$11),(($J143*$H143)/2),0),0),2)</f>
        <v>0</v>
      </c>
      <c r="M143" s="89">
        <f t="shared" si="11"/>
        <v>0</v>
      </c>
      <c r="N143" s="100">
        <f t="shared" si="12"/>
        <v>0</v>
      </c>
      <c r="O143" s="67"/>
    </row>
    <row r="144" spans="2:15">
      <c r="B144" s="63"/>
      <c r="C144" s="65"/>
      <c r="D144" s="65"/>
      <c r="E144" s="66"/>
      <c r="F144" s="67"/>
      <c r="G144" s="69"/>
      <c r="H144" s="70"/>
      <c r="I144" s="71"/>
      <c r="J144" s="68">
        <v>0</v>
      </c>
      <c r="K144" s="89">
        <f>ROUND(IF(AND($G144&lt;&gt;Summary!$C$11),IF(OR($I144=$I$6,$I144=$I$7,$I144=$I$8,$I144=$I$9,$I144=$I$10,$I144=$I$11),($J144*$H144),0),0),2)</f>
        <v>0</v>
      </c>
      <c r="L144" s="89">
        <f>ROUND(IF(AND($G144=Summary!$C$11),IF(OR($I144=$I$6,$I144=$I$7,$I144=$I$8,$I144=$I$9,$I144=$I$10,$I144=$I$11),(($J144*$H144)/2),0),0),2)</f>
        <v>0</v>
      </c>
      <c r="M144" s="89">
        <f t="shared" si="11"/>
        <v>0</v>
      </c>
      <c r="N144" s="100">
        <f t="shared" si="12"/>
        <v>0</v>
      </c>
      <c r="O144" s="67"/>
    </row>
    <row r="145" spans="2:15">
      <c r="B145" s="63"/>
      <c r="C145" s="65"/>
      <c r="D145" s="65"/>
      <c r="E145" s="66"/>
      <c r="F145" s="67"/>
      <c r="G145" s="69"/>
      <c r="H145" s="70"/>
      <c r="I145" s="71"/>
      <c r="J145" s="68">
        <v>0</v>
      </c>
      <c r="K145" s="89">
        <f>ROUND(IF(AND($G145&lt;&gt;Summary!$C$11),IF(OR($I145=$I$6,$I145=$I$7,$I145=$I$8,$I145=$I$9,$I145=$I$10,$I145=$I$11),($J145*$H145),0),0),2)</f>
        <v>0</v>
      </c>
      <c r="L145" s="89">
        <f>ROUND(IF(AND($G145=Summary!$C$11),IF(OR($I145=$I$6,$I145=$I$7,$I145=$I$8,$I145=$I$9,$I145=$I$10,$I145=$I$11),(($J145*$H145)/2),0),0),2)</f>
        <v>0</v>
      </c>
      <c r="M145" s="89">
        <f t="shared" si="11"/>
        <v>0</v>
      </c>
      <c r="N145" s="100">
        <f t="shared" si="12"/>
        <v>0</v>
      </c>
      <c r="O145" s="67"/>
    </row>
    <row r="146" spans="2:15">
      <c r="B146" s="63"/>
      <c r="C146" s="65"/>
      <c r="D146" s="65"/>
      <c r="E146" s="66"/>
      <c r="F146" s="67"/>
      <c r="G146" s="69"/>
      <c r="H146" s="70"/>
      <c r="I146" s="71"/>
      <c r="J146" s="68">
        <v>0</v>
      </c>
      <c r="K146" s="89">
        <f>ROUND(IF(AND($G146&lt;&gt;Summary!$C$11),IF(OR($I146=$I$6,$I146=$I$7,$I146=$I$8,$I146=$I$9,$I146=$I$10,$I146=$I$11),($J146*$H146),0),0),2)</f>
        <v>0</v>
      </c>
      <c r="L146" s="89">
        <f>ROUND(IF(AND($G146=Summary!$C$11),IF(OR($I146=$I$6,$I146=$I$7,$I146=$I$8,$I146=$I$9,$I146=$I$10,$I146=$I$11),(($J146*$H146)/2),0),0),2)</f>
        <v>0</v>
      </c>
      <c r="M146" s="89">
        <f t="shared" si="11"/>
        <v>0</v>
      </c>
      <c r="N146" s="100">
        <f t="shared" si="12"/>
        <v>0</v>
      </c>
      <c r="O146" s="67"/>
    </row>
    <row r="147" spans="2:15">
      <c r="B147" s="63"/>
      <c r="C147" s="65"/>
      <c r="D147" s="65"/>
      <c r="E147" s="66"/>
      <c r="F147" s="67"/>
      <c r="G147" s="69"/>
      <c r="H147" s="70"/>
      <c r="I147" s="71"/>
      <c r="J147" s="68">
        <v>0</v>
      </c>
      <c r="K147" s="89">
        <f>ROUND(IF(AND($G147&lt;&gt;Summary!$C$11),IF(OR($I147=$I$6,$I147=$I$7,$I147=$I$8,$I147=$I$9,$I147=$I$10,$I147=$I$11),($J147*$H147),0),0),2)</f>
        <v>0</v>
      </c>
      <c r="L147" s="89">
        <f>ROUND(IF(AND($G147=Summary!$C$11),IF(OR($I147=$I$6,$I147=$I$7,$I147=$I$8,$I147=$I$9,$I147=$I$10,$I147=$I$11),(($J147*$H147)/2),0),0),2)</f>
        <v>0</v>
      </c>
      <c r="M147" s="89">
        <f t="shared" si="11"/>
        <v>0</v>
      </c>
      <c r="N147" s="100">
        <f t="shared" si="12"/>
        <v>0</v>
      </c>
      <c r="O147" s="67"/>
    </row>
    <row r="148" spans="2:15">
      <c r="B148" s="63"/>
      <c r="C148" s="65"/>
      <c r="D148" s="65"/>
      <c r="E148" s="66"/>
      <c r="F148" s="67"/>
      <c r="G148" s="69"/>
      <c r="H148" s="70"/>
      <c r="I148" s="71"/>
      <c r="J148" s="68">
        <v>0</v>
      </c>
      <c r="K148" s="89">
        <f>ROUND(IF(AND($G148&lt;&gt;Summary!$C$11),IF(OR($I148=$I$6,$I148=$I$7,$I148=$I$8,$I148=$I$9,$I148=$I$10,$I148=$I$11),($J148*$H148),0),0),2)</f>
        <v>0</v>
      </c>
      <c r="L148" s="89">
        <f>ROUND(IF(AND($G148=Summary!$C$11),IF(OR($I148=$I$6,$I148=$I$7,$I148=$I$8,$I148=$I$9,$I148=$I$10,$I148=$I$11),(($J148*$H148)/2),0),0),2)</f>
        <v>0</v>
      </c>
      <c r="M148" s="89">
        <f t="shared" si="11"/>
        <v>0</v>
      </c>
      <c r="N148" s="100">
        <f t="shared" si="12"/>
        <v>0</v>
      </c>
      <c r="O148" s="67"/>
    </row>
    <row r="149" spans="2:15">
      <c r="B149" s="63"/>
      <c r="C149" s="65"/>
      <c r="D149" s="65"/>
      <c r="E149" s="66"/>
      <c r="F149" s="67"/>
      <c r="G149" s="69"/>
      <c r="H149" s="70"/>
      <c r="I149" s="71"/>
      <c r="J149" s="68">
        <v>0</v>
      </c>
      <c r="K149" s="89">
        <f>ROUND(IF(AND($G149&lt;&gt;Summary!$C$11),IF(OR($I149=$I$6,$I149=$I$7,$I149=$I$8,$I149=$I$9,$I149=$I$10,$I149=$I$11),($J149*$H149),0),0),2)</f>
        <v>0</v>
      </c>
      <c r="L149" s="89">
        <f>ROUND(IF(AND($G149=Summary!$C$11),IF(OR($I149=$I$6,$I149=$I$7,$I149=$I$8,$I149=$I$9,$I149=$I$10,$I149=$I$11),(($J149*$H149)/2),0),0),2)</f>
        <v>0</v>
      </c>
      <c r="M149" s="89">
        <f t="shared" si="11"/>
        <v>0</v>
      </c>
      <c r="N149" s="100">
        <f t="shared" si="12"/>
        <v>0</v>
      </c>
      <c r="O149" s="67"/>
    </row>
    <row r="150" spans="2:15">
      <c r="B150" s="63"/>
      <c r="C150" s="65"/>
      <c r="D150" s="65"/>
      <c r="E150" s="66"/>
      <c r="F150" s="67"/>
      <c r="G150" s="69"/>
      <c r="H150" s="70"/>
      <c r="I150" s="71"/>
      <c r="J150" s="68">
        <v>0</v>
      </c>
      <c r="K150" s="89">
        <f>ROUND(IF(AND($G150&lt;&gt;Summary!$C$11),IF(OR($I150=$I$6,$I150=$I$7,$I150=$I$8,$I150=$I$9,$I150=$I$10,$I150=$I$11),($J150*$H150),0),0),2)</f>
        <v>0</v>
      </c>
      <c r="L150" s="89">
        <f>ROUND(IF(AND($G150=Summary!$C$11),IF(OR($I150=$I$6,$I150=$I$7,$I150=$I$8,$I150=$I$9,$I150=$I$10,$I150=$I$11),(($J150*$H150)/2),0),0),2)</f>
        <v>0</v>
      </c>
      <c r="M150" s="89">
        <f t="shared" si="11"/>
        <v>0</v>
      </c>
      <c r="N150" s="100">
        <f t="shared" si="12"/>
        <v>0</v>
      </c>
      <c r="O150" s="67"/>
    </row>
    <row r="151" spans="2:15">
      <c r="B151" s="63"/>
      <c r="C151" s="65"/>
      <c r="D151" s="65"/>
      <c r="E151" s="66"/>
      <c r="F151" s="67"/>
      <c r="G151" s="69"/>
      <c r="H151" s="70"/>
      <c r="I151" s="71"/>
      <c r="J151" s="68">
        <v>0</v>
      </c>
      <c r="K151" s="89">
        <f>ROUND(IF(AND($G151&lt;&gt;Summary!$C$11),IF(OR($I151=$I$6,$I151=$I$7,$I151=$I$8,$I151=$I$9,$I151=$I$10,$I151=$I$11),($J151*$H151),0),0),2)</f>
        <v>0</v>
      </c>
      <c r="L151" s="89">
        <f>ROUND(IF(AND($G151=Summary!$C$11),IF(OR($I151=$I$6,$I151=$I$7,$I151=$I$8,$I151=$I$9,$I151=$I$10,$I151=$I$11),(($J151*$H151)/2),0),0),2)</f>
        <v>0</v>
      </c>
      <c r="M151" s="89">
        <f t="shared" ref="M151:M214" si="13">L151</f>
        <v>0</v>
      </c>
      <c r="N151" s="100">
        <f t="shared" ref="N151:N214" si="14">SUM(J151:M151)</f>
        <v>0</v>
      </c>
      <c r="O151" s="67"/>
    </row>
    <row r="152" spans="2:15">
      <c r="B152" s="63"/>
      <c r="C152" s="65"/>
      <c r="D152" s="65"/>
      <c r="E152" s="66"/>
      <c r="F152" s="67"/>
      <c r="G152" s="69"/>
      <c r="H152" s="70"/>
      <c r="I152" s="71"/>
      <c r="J152" s="68">
        <v>0</v>
      </c>
      <c r="K152" s="89">
        <f>ROUND(IF(AND($G152&lt;&gt;Summary!$C$11),IF(OR($I152=$I$6,$I152=$I$7,$I152=$I$8,$I152=$I$9,$I152=$I$10,$I152=$I$11),($J152*$H152),0),0),2)</f>
        <v>0</v>
      </c>
      <c r="L152" s="89">
        <f>ROUND(IF(AND($G152=Summary!$C$11),IF(OR($I152=$I$6,$I152=$I$7,$I152=$I$8,$I152=$I$9,$I152=$I$10,$I152=$I$11),(($J152*$H152)/2),0),0),2)</f>
        <v>0</v>
      </c>
      <c r="M152" s="89">
        <f t="shared" si="13"/>
        <v>0</v>
      </c>
      <c r="N152" s="100">
        <f t="shared" si="14"/>
        <v>0</v>
      </c>
      <c r="O152" s="67"/>
    </row>
    <row r="153" spans="2:15">
      <c r="B153" s="63"/>
      <c r="C153" s="65"/>
      <c r="D153" s="65"/>
      <c r="E153" s="66"/>
      <c r="F153" s="67"/>
      <c r="G153" s="69"/>
      <c r="H153" s="70"/>
      <c r="I153" s="71"/>
      <c r="J153" s="68">
        <v>0</v>
      </c>
      <c r="K153" s="89">
        <f>ROUND(IF(AND($G153&lt;&gt;Summary!$C$11),IF(OR($I153=$I$6,$I153=$I$7,$I153=$I$8,$I153=$I$9,$I153=$I$10,$I153=$I$11),($J153*$H153),0),0),2)</f>
        <v>0</v>
      </c>
      <c r="L153" s="89">
        <f>ROUND(IF(AND($G153=Summary!$C$11),IF(OR($I153=$I$6,$I153=$I$7,$I153=$I$8,$I153=$I$9,$I153=$I$10,$I153=$I$11),(($J153*$H153)/2),0),0),2)</f>
        <v>0</v>
      </c>
      <c r="M153" s="89">
        <f t="shared" si="13"/>
        <v>0</v>
      </c>
      <c r="N153" s="100">
        <f t="shared" si="14"/>
        <v>0</v>
      </c>
      <c r="O153" s="67"/>
    </row>
    <row r="154" spans="2:15">
      <c r="B154" s="63"/>
      <c r="C154" s="65"/>
      <c r="D154" s="65"/>
      <c r="E154" s="66"/>
      <c r="F154" s="67"/>
      <c r="G154" s="69"/>
      <c r="H154" s="70"/>
      <c r="I154" s="71"/>
      <c r="J154" s="68">
        <v>0</v>
      </c>
      <c r="K154" s="89">
        <f>ROUND(IF(AND($G154&lt;&gt;Summary!$C$11),IF(OR($I154=$I$6,$I154=$I$7,$I154=$I$8,$I154=$I$9,$I154=$I$10,$I154=$I$11),($J154*$H154),0),0),2)</f>
        <v>0</v>
      </c>
      <c r="L154" s="89">
        <f>ROUND(IF(AND($G154=Summary!$C$11),IF(OR($I154=$I$6,$I154=$I$7,$I154=$I$8,$I154=$I$9,$I154=$I$10,$I154=$I$11),(($J154*$H154)/2),0),0),2)</f>
        <v>0</v>
      </c>
      <c r="M154" s="89">
        <f t="shared" si="13"/>
        <v>0</v>
      </c>
      <c r="N154" s="100">
        <f t="shared" si="14"/>
        <v>0</v>
      </c>
      <c r="O154" s="67"/>
    </row>
    <row r="155" spans="2:15">
      <c r="B155" s="63"/>
      <c r="C155" s="65"/>
      <c r="D155" s="65"/>
      <c r="E155" s="66"/>
      <c r="F155" s="67"/>
      <c r="G155" s="69"/>
      <c r="H155" s="70"/>
      <c r="I155" s="71"/>
      <c r="J155" s="68">
        <v>0</v>
      </c>
      <c r="K155" s="89">
        <f>ROUND(IF(AND($G155&lt;&gt;Summary!$C$11),IF(OR($I155=$I$6,$I155=$I$7,$I155=$I$8,$I155=$I$9,$I155=$I$10,$I155=$I$11),($J155*$H155),0),0),2)</f>
        <v>0</v>
      </c>
      <c r="L155" s="89">
        <f>ROUND(IF(AND($G155=Summary!$C$11),IF(OR($I155=$I$6,$I155=$I$7,$I155=$I$8,$I155=$I$9,$I155=$I$10,$I155=$I$11),(($J155*$H155)/2),0),0),2)</f>
        <v>0</v>
      </c>
      <c r="M155" s="89">
        <f t="shared" si="13"/>
        <v>0</v>
      </c>
      <c r="N155" s="100">
        <f t="shared" si="14"/>
        <v>0</v>
      </c>
      <c r="O155" s="67"/>
    </row>
    <row r="156" spans="2:15">
      <c r="B156" s="63"/>
      <c r="C156" s="65"/>
      <c r="D156" s="65"/>
      <c r="E156" s="66"/>
      <c r="F156" s="67"/>
      <c r="G156" s="69"/>
      <c r="H156" s="70"/>
      <c r="I156" s="71"/>
      <c r="J156" s="68">
        <v>0</v>
      </c>
      <c r="K156" s="89">
        <f>ROUND(IF(AND($G156&lt;&gt;Summary!$C$11),IF(OR($I156=$I$6,$I156=$I$7,$I156=$I$8,$I156=$I$9,$I156=$I$10,$I156=$I$11),($J156*$H156),0),0),2)</f>
        <v>0</v>
      </c>
      <c r="L156" s="89">
        <f>ROUND(IF(AND($G156=Summary!$C$11),IF(OR($I156=$I$6,$I156=$I$7,$I156=$I$8,$I156=$I$9,$I156=$I$10,$I156=$I$11),(($J156*$H156)/2),0),0),2)</f>
        <v>0</v>
      </c>
      <c r="M156" s="89">
        <f t="shared" si="13"/>
        <v>0</v>
      </c>
      <c r="N156" s="100">
        <f t="shared" si="14"/>
        <v>0</v>
      </c>
      <c r="O156" s="67"/>
    </row>
    <row r="157" spans="2:15">
      <c r="B157" s="63"/>
      <c r="C157" s="65"/>
      <c r="D157" s="65"/>
      <c r="E157" s="66"/>
      <c r="F157" s="67"/>
      <c r="G157" s="69"/>
      <c r="H157" s="70"/>
      <c r="I157" s="71"/>
      <c r="J157" s="68">
        <v>0</v>
      </c>
      <c r="K157" s="89">
        <f>ROUND(IF(AND($G157&lt;&gt;Summary!$C$11),IF(OR($I157=$I$6,$I157=$I$7,$I157=$I$8,$I157=$I$9,$I157=$I$10,$I157=$I$11),($J157*$H157),0),0),2)</f>
        <v>0</v>
      </c>
      <c r="L157" s="89">
        <f>ROUND(IF(AND($G157=Summary!$C$11),IF(OR($I157=$I$6,$I157=$I$7,$I157=$I$8,$I157=$I$9,$I157=$I$10,$I157=$I$11),(($J157*$H157)/2),0),0),2)</f>
        <v>0</v>
      </c>
      <c r="M157" s="89">
        <f t="shared" si="13"/>
        <v>0</v>
      </c>
      <c r="N157" s="100">
        <f t="shared" si="14"/>
        <v>0</v>
      </c>
      <c r="O157" s="67"/>
    </row>
    <row r="158" spans="2:15">
      <c r="B158" s="63"/>
      <c r="C158" s="65"/>
      <c r="D158" s="65"/>
      <c r="E158" s="66"/>
      <c r="F158" s="67"/>
      <c r="G158" s="69"/>
      <c r="H158" s="70"/>
      <c r="I158" s="71"/>
      <c r="J158" s="68">
        <v>0</v>
      </c>
      <c r="K158" s="89">
        <f>ROUND(IF(AND($G158&lt;&gt;Summary!$C$11),IF(OR($I158=$I$6,$I158=$I$7,$I158=$I$8,$I158=$I$9,$I158=$I$10,$I158=$I$11),($J158*$H158),0),0),2)</f>
        <v>0</v>
      </c>
      <c r="L158" s="89">
        <f>ROUND(IF(AND($G158=Summary!$C$11),IF(OR($I158=$I$6,$I158=$I$7,$I158=$I$8,$I158=$I$9,$I158=$I$10,$I158=$I$11),(($J158*$H158)/2),0),0),2)</f>
        <v>0</v>
      </c>
      <c r="M158" s="89">
        <f t="shared" si="13"/>
        <v>0</v>
      </c>
      <c r="N158" s="100">
        <f t="shared" si="14"/>
        <v>0</v>
      </c>
      <c r="O158" s="67"/>
    </row>
    <row r="159" spans="2:15">
      <c r="B159" s="63"/>
      <c r="C159" s="65"/>
      <c r="D159" s="65"/>
      <c r="E159" s="66"/>
      <c r="F159" s="67"/>
      <c r="G159" s="69"/>
      <c r="H159" s="70"/>
      <c r="I159" s="71"/>
      <c r="J159" s="68">
        <v>0</v>
      </c>
      <c r="K159" s="89">
        <f>ROUND(IF(AND($G159&lt;&gt;Summary!$C$11),IF(OR($I159=$I$6,$I159=$I$7,$I159=$I$8,$I159=$I$9,$I159=$I$10,$I159=$I$11),($J159*$H159),0),0),2)</f>
        <v>0</v>
      </c>
      <c r="L159" s="89">
        <f>ROUND(IF(AND($G159=Summary!$C$11),IF(OR($I159=$I$6,$I159=$I$7,$I159=$I$8,$I159=$I$9,$I159=$I$10,$I159=$I$11),(($J159*$H159)/2),0),0),2)</f>
        <v>0</v>
      </c>
      <c r="M159" s="89">
        <f t="shared" si="13"/>
        <v>0</v>
      </c>
      <c r="N159" s="100">
        <f t="shared" si="14"/>
        <v>0</v>
      </c>
      <c r="O159" s="67"/>
    </row>
    <row r="160" spans="2:15">
      <c r="B160" s="63"/>
      <c r="C160" s="65"/>
      <c r="D160" s="65"/>
      <c r="E160" s="66"/>
      <c r="F160" s="67"/>
      <c r="G160" s="69"/>
      <c r="H160" s="70"/>
      <c r="I160" s="71"/>
      <c r="J160" s="68">
        <v>0</v>
      </c>
      <c r="K160" s="89">
        <f>ROUND(IF(AND($G160&lt;&gt;Summary!$C$11),IF(OR($I160=$I$6,$I160=$I$7,$I160=$I$8,$I160=$I$9,$I160=$I$10,$I160=$I$11),($J160*$H160),0),0),2)</f>
        <v>0</v>
      </c>
      <c r="L160" s="89">
        <f>ROUND(IF(AND($G160=Summary!$C$11),IF(OR($I160=$I$6,$I160=$I$7,$I160=$I$8,$I160=$I$9,$I160=$I$10,$I160=$I$11),(($J160*$H160)/2),0),0),2)</f>
        <v>0</v>
      </c>
      <c r="M160" s="89">
        <f t="shared" si="13"/>
        <v>0</v>
      </c>
      <c r="N160" s="100">
        <f t="shared" si="14"/>
        <v>0</v>
      </c>
      <c r="O160" s="67"/>
    </row>
    <row r="161" spans="2:15">
      <c r="B161" s="63"/>
      <c r="C161" s="65"/>
      <c r="D161" s="65"/>
      <c r="E161" s="66"/>
      <c r="F161" s="67"/>
      <c r="G161" s="69"/>
      <c r="H161" s="70"/>
      <c r="I161" s="71"/>
      <c r="J161" s="68">
        <v>0</v>
      </c>
      <c r="K161" s="89">
        <f>ROUND(IF(AND($G161&lt;&gt;Summary!$C$11),IF(OR($I161=$I$6,$I161=$I$7,$I161=$I$8,$I161=$I$9,$I161=$I$10,$I161=$I$11),($J161*$H161),0),0),2)</f>
        <v>0</v>
      </c>
      <c r="L161" s="89">
        <f>ROUND(IF(AND($G161=Summary!$C$11),IF(OR($I161=$I$6,$I161=$I$7,$I161=$I$8,$I161=$I$9,$I161=$I$10,$I161=$I$11),(($J161*$H161)/2),0),0),2)</f>
        <v>0</v>
      </c>
      <c r="M161" s="89">
        <f t="shared" si="13"/>
        <v>0</v>
      </c>
      <c r="N161" s="100">
        <f t="shared" si="14"/>
        <v>0</v>
      </c>
      <c r="O161" s="67"/>
    </row>
    <row r="162" spans="2:15">
      <c r="B162" s="63"/>
      <c r="C162" s="65"/>
      <c r="D162" s="65"/>
      <c r="E162" s="66"/>
      <c r="F162" s="67"/>
      <c r="G162" s="69"/>
      <c r="H162" s="70"/>
      <c r="I162" s="71"/>
      <c r="J162" s="68">
        <v>0</v>
      </c>
      <c r="K162" s="89">
        <f>ROUND(IF(AND($G162&lt;&gt;Summary!$C$11),IF(OR($I162=$I$6,$I162=$I$7,$I162=$I$8,$I162=$I$9,$I162=$I$10,$I162=$I$11),($J162*$H162),0),0),2)</f>
        <v>0</v>
      </c>
      <c r="L162" s="89">
        <f>ROUND(IF(AND($G162=Summary!$C$11),IF(OR($I162=$I$6,$I162=$I$7,$I162=$I$8,$I162=$I$9,$I162=$I$10,$I162=$I$11),(($J162*$H162)/2),0),0),2)</f>
        <v>0</v>
      </c>
      <c r="M162" s="89">
        <f t="shared" si="13"/>
        <v>0</v>
      </c>
      <c r="N162" s="100">
        <f t="shared" si="14"/>
        <v>0</v>
      </c>
      <c r="O162" s="67"/>
    </row>
    <row r="163" spans="2:15">
      <c r="B163" s="63"/>
      <c r="C163" s="65"/>
      <c r="D163" s="65"/>
      <c r="E163" s="66"/>
      <c r="F163" s="67"/>
      <c r="G163" s="69"/>
      <c r="H163" s="70"/>
      <c r="I163" s="71"/>
      <c r="J163" s="68">
        <v>0</v>
      </c>
      <c r="K163" s="89">
        <f>ROUND(IF(AND($G163&lt;&gt;Summary!$C$11),IF(OR($I163=$I$6,$I163=$I$7,$I163=$I$8,$I163=$I$9,$I163=$I$10,$I163=$I$11),($J163*$H163),0),0),2)</f>
        <v>0</v>
      </c>
      <c r="L163" s="89">
        <f>ROUND(IF(AND($G163=Summary!$C$11),IF(OR($I163=$I$6,$I163=$I$7,$I163=$I$8,$I163=$I$9,$I163=$I$10,$I163=$I$11),(($J163*$H163)/2),0),0),2)</f>
        <v>0</v>
      </c>
      <c r="M163" s="89">
        <f t="shared" si="13"/>
        <v>0</v>
      </c>
      <c r="N163" s="100">
        <f t="shared" si="14"/>
        <v>0</v>
      </c>
      <c r="O163" s="67"/>
    </row>
    <row r="164" spans="2:15">
      <c r="B164" s="63"/>
      <c r="C164" s="65"/>
      <c r="D164" s="65"/>
      <c r="E164" s="66"/>
      <c r="F164" s="67"/>
      <c r="G164" s="69"/>
      <c r="H164" s="70"/>
      <c r="I164" s="71"/>
      <c r="J164" s="68">
        <v>0</v>
      </c>
      <c r="K164" s="89">
        <f>ROUND(IF(AND($G164&lt;&gt;Summary!$C$11),IF(OR($I164=$I$6,$I164=$I$7,$I164=$I$8,$I164=$I$9,$I164=$I$10,$I164=$I$11),($J164*$H164),0),0),2)</f>
        <v>0</v>
      </c>
      <c r="L164" s="89">
        <f>ROUND(IF(AND($G164=Summary!$C$11),IF(OR($I164=$I$6,$I164=$I$7,$I164=$I$8,$I164=$I$9,$I164=$I$10,$I164=$I$11),(($J164*$H164)/2),0),0),2)</f>
        <v>0</v>
      </c>
      <c r="M164" s="89">
        <f t="shared" si="13"/>
        <v>0</v>
      </c>
      <c r="N164" s="100">
        <f t="shared" si="14"/>
        <v>0</v>
      </c>
      <c r="O164" s="67"/>
    </row>
    <row r="165" spans="2:15">
      <c r="B165" s="63"/>
      <c r="C165" s="65"/>
      <c r="D165" s="65"/>
      <c r="E165" s="66"/>
      <c r="F165" s="67"/>
      <c r="G165" s="69"/>
      <c r="H165" s="70"/>
      <c r="I165" s="71"/>
      <c r="J165" s="68">
        <v>0</v>
      </c>
      <c r="K165" s="89">
        <f>ROUND(IF(AND($G165&lt;&gt;Summary!$C$11),IF(OR($I165=$I$6,$I165=$I$7,$I165=$I$8,$I165=$I$9,$I165=$I$10,$I165=$I$11),($J165*$H165),0),0),2)</f>
        <v>0</v>
      </c>
      <c r="L165" s="89">
        <f>ROUND(IF(AND($G165=Summary!$C$11),IF(OR($I165=$I$6,$I165=$I$7,$I165=$I$8,$I165=$I$9,$I165=$I$10,$I165=$I$11),(($J165*$H165)/2),0),0),2)</f>
        <v>0</v>
      </c>
      <c r="M165" s="89">
        <f t="shared" si="13"/>
        <v>0</v>
      </c>
      <c r="N165" s="100">
        <f t="shared" si="14"/>
        <v>0</v>
      </c>
      <c r="O165" s="67"/>
    </row>
    <row r="166" spans="2:15">
      <c r="B166" s="63"/>
      <c r="C166" s="65"/>
      <c r="D166" s="65"/>
      <c r="E166" s="66"/>
      <c r="F166" s="67"/>
      <c r="G166" s="69"/>
      <c r="H166" s="70"/>
      <c r="I166" s="71"/>
      <c r="J166" s="68">
        <v>0</v>
      </c>
      <c r="K166" s="89">
        <f>ROUND(IF(AND($G166&lt;&gt;Summary!$C$11),IF(OR($I166=$I$6,$I166=$I$7,$I166=$I$8,$I166=$I$9,$I166=$I$10,$I166=$I$11),($J166*$H166),0),0),2)</f>
        <v>0</v>
      </c>
      <c r="L166" s="89">
        <f>ROUND(IF(AND($G166=Summary!$C$11),IF(OR($I166=$I$6,$I166=$I$7,$I166=$I$8,$I166=$I$9,$I166=$I$10,$I166=$I$11),(($J166*$H166)/2),0),0),2)</f>
        <v>0</v>
      </c>
      <c r="M166" s="89">
        <f t="shared" si="13"/>
        <v>0</v>
      </c>
      <c r="N166" s="100">
        <f t="shared" si="14"/>
        <v>0</v>
      </c>
      <c r="O166" s="67"/>
    </row>
    <row r="167" spans="2:15">
      <c r="B167" s="63"/>
      <c r="C167" s="65"/>
      <c r="D167" s="65"/>
      <c r="E167" s="66"/>
      <c r="F167" s="67"/>
      <c r="G167" s="69"/>
      <c r="H167" s="70"/>
      <c r="I167" s="71"/>
      <c r="J167" s="68">
        <v>0</v>
      </c>
      <c r="K167" s="89">
        <f>ROUND(IF(AND($G167&lt;&gt;Summary!$C$11),IF(OR($I167=$I$6,$I167=$I$7,$I167=$I$8,$I167=$I$9,$I167=$I$10,$I167=$I$11),($J167*$H167),0),0),2)</f>
        <v>0</v>
      </c>
      <c r="L167" s="89">
        <f>ROUND(IF(AND($G167=Summary!$C$11),IF(OR($I167=$I$6,$I167=$I$7,$I167=$I$8,$I167=$I$9,$I167=$I$10,$I167=$I$11),(($J167*$H167)/2),0),0),2)</f>
        <v>0</v>
      </c>
      <c r="M167" s="89">
        <f t="shared" si="13"/>
        <v>0</v>
      </c>
      <c r="N167" s="100">
        <f t="shared" si="14"/>
        <v>0</v>
      </c>
      <c r="O167" s="67"/>
    </row>
    <row r="168" spans="2:15">
      <c r="B168" s="63"/>
      <c r="C168" s="65"/>
      <c r="D168" s="65"/>
      <c r="E168" s="66"/>
      <c r="F168" s="67"/>
      <c r="G168" s="69"/>
      <c r="H168" s="70"/>
      <c r="I168" s="71"/>
      <c r="J168" s="68">
        <v>0</v>
      </c>
      <c r="K168" s="89">
        <f>ROUND(IF(AND($G168&lt;&gt;Summary!$C$11),IF(OR($I168=$I$6,$I168=$I$7,$I168=$I$8,$I168=$I$9,$I168=$I$10,$I168=$I$11),($J168*$H168),0),0),2)</f>
        <v>0</v>
      </c>
      <c r="L168" s="89">
        <f>ROUND(IF(AND($G168=Summary!$C$11),IF(OR($I168=$I$6,$I168=$I$7,$I168=$I$8,$I168=$I$9,$I168=$I$10,$I168=$I$11),(($J168*$H168)/2),0),0),2)</f>
        <v>0</v>
      </c>
      <c r="M168" s="89">
        <f t="shared" si="13"/>
        <v>0</v>
      </c>
      <c r="N168" s="100">
        <f t="shared" si="14"/>
        <v>0</v>
      </c>
      <c r="O168" s="67"/>
    </row>
    <row r="169" spans="2:15">
      <c r="B169" s="63"/>
      <c r="C169" s="65"/>
      <c r="D169" s="65"/>
      <c r="E169" s="66"/>
      <c r="F169" s="67"/>
      <c r="G169" s="69"/>
      <c r="H169" s="70"/>
      <c r="I169" s="71"/>
      <c r="J169" s="68">
        <v>0</v>
      </c>
      <c r="K169" s="89">
        <f>ROUND(IF(AND($G169&lt;&gt;Summary!$C$11),IF(OR($I169=$I$6,$I169=$I$7,$I169=$I$8,$I169=$I$9,$I169=$I$10,$I169=$I$11),($J169*$H169),0),0),2)</f>
        <v>0</v>
      </c>
      <c r="L169" s="89">
        <f>ROUND(IF(AND($G169=Summary!$C$11),IF(OR($I169=$I$6,$I169=$I$7,$I169=$I$8,$I169=$I$9,$I169=$I$10,$I169=$I$11),(($J169*$H169)/2),0),0),2)</f>
        <v>0</v>
      </c>
      <c r="M169" s="89">
        <f t="shared" si="13"/>
        <v>0</v>
      </c>
      <c r="N169" s="100">
        <f t="shared" si="14"/>
        <v>0</v>
      </c>
      <c r="O169" s="67"/>
    </row>
    <row r="170" spans="2:15">
      <c r="B170" s="63"/>
      <c r="C170" s="65"/>
      <c r="D170" s="65"/>
      <c r="E170" s="66"/>
      <c r="F170" s="67"/>
      <c r="G170" s="69"/>
      <c r="H170" s="70"/>
      <c r="I170" s="71"/>
      <c r="J170" s="68">
        <v>0</v>
      </c>
      <c r="K170" s="89">
        <f>ROUND(IF(AND($G170&lt;&gt;Summary!$C$11),IF(OR($I170=$I$6,$I170=$I$7,$I170=$I$8,$I170=$I$9,$I170=$I$10,$I170=$I$11),($J170*$H170),0),0),2)</f>
        <v>0</v>
      </c>
      <c r="L170" s="89">
        <f>ROUND(IF(AND($G170=Summary!$C$11),IF(OR($I170=$I$6,$I170=$I$7,$I170=$I$8,$I170=$I$9,$I170=$I$10,$I170=$I$11),(($J170*$H170)/2),0),0),2)</f>
        <v>0</v>
      </c>
      <c r="M170" s="89">
        <f t="shared" si="13"/>
        <v>0</v>
      </c>
      <c r="N170" s="100">
        <f t="shared" si="14"/>
        <v>0</v>
      </c>
      <c r="O170" s="67"/>
    </row>
    <row r="171" spans="2:15">
      <c r="B171" s="63"/>
      <c r="C171" s="65"/>
      <c r="D171" s="65"/>
      <c r="E171" s="66"/>
      <c r="F171" s="67"/>
      <c r="G171" s="69"/>
      <c r="H171" s="70"/>
      <c r="I171" s="71"/>
      <c r="J171" s="68">
        <v>0</v>
      </c>
      <c r="K171" s="89">
        <f>ROUND(IF(AND($G171&lt;&gt;Summary!$C$11),IF(OR($I171=$I$6,$I171=$I$7,$I171=$I$8,$I171=$I$9,$I171=$I$10,$I171=$I$11),($J171*$H171),0),0),2)</f>
        <v>0</v>
      </c>
      <c r="L171" s="89">
        <f>ROUND(IF(AND($G171=Summary!$C$11),IF(OR($I171=$I$6,$I171=$I$7,$I171=$I$8,$I171=$I$9,$I171=$I$10,$I171=$I$11),(($J171*$H171)/2),0),0),2)</f>
        <v>0</v>
      </c>
      <c r="M171" s="89">
        <f t="shared" si="13"/>
        <v>0</v>
      </c>
      <c r="N171" s="100">
        <f t="shared" si="14"/>
        <v>0</v>
      </c>
      <c r="O171" s="67"/>
    </row>
    <row r="172" spans="2:15">
      <c r="B172" s="63"/>
      <c r="C172" s="65"/>
      <c r="D172" s="65"/>
      <c r="E172" s="66"/>
      <c r="F172" s="67"/>
      <c r="G172" s="69"/>
      <c r="H172" s="70"/>
      <c r="I172" s="71"/>
      <c r="J172" s="68">
        <v>0</v>
      </c>
      <c r="K172" s="89">
        <f>ROUND(IF(AND($G172&lt;&gt;Summary!$C$11),IF(OR($I172=$I$6,$I172=$I$7,$I172=$I$8,$I172=$I$9,$I172=$I$10,$I172=$I$11),($J172*$H172),0),0),2)</f>
        <v>0</v>
      </c>
      <c r="L172" s="89">
        <f>ROUND(IF(AND($G172=Summary!$C$11),IF(OR($I172=$I$6,$I172=$I$7,$I172=$I$8,$I172=$I$9,$I172=$I$10,$I172=$I$11),(($J172*$H172)/2),0),0),2)</f>
        <v>0</v>
      </c>
      <c r="M172" s="89">
        <f t="shared" si="13"/>
        <v>0</v>
      </c>
      <c r="N172" s="100">
        <f t="shared" si="14"/>
        <v>0</v>
      </c>
      <c r="O172" s="67"/>
    </row>
    <row r="173" spans="2:15">
      <c r="B173" s="63"/>
      <c r="C173" s="65"/>
      <c r="D173" s="65"/>
      <c r="E173" s="66"/>
      <c r="F173" s="67"/>
      <c r="G173" s="69"/>
      <c r="H173" s="70"/>
      <c r="I173" s="71"/>
      <c r="J173" s="68">
        <v>0</v>
      </c>
      <c r="K173" s="89">
        <f>ROUND(IF(AND($G173&lt;&gt;Summary!$C$11),IF(OR($I173=$I$6,$I173=$I$7,$I173=$I$8,$I173=$I$9,$I173=$I$10,$I173=$I$11),($J173*$H173),0),0),2)</f>
        <v>0</v>
      </c>
      <c r="L173" s="89">
        <f>ROUND(IF(AND($G173=Summary!$C$11),IF(OR($I173=$I$6,$I173=$I$7,$I173=$I$8,$I173=$I$9,$I173=$I$10,$I173=$I$11),(($J173*$H173)/2),0),0),2)</f>
        <v>0</v>
      </c>
      <c r="M173" s="89">
        <f t="shared" si="13"/>
        <v>0</v>
      </c>
      <c r="N173" s="100">
        <f t="shared" si="14"/>
        <v>0</v>
      </c>
      <c r="O173" s="67"/>
    </row>
    <row r="174" spans="2:15">
      <c r="B174" s="63"/>
      <c r="C174" s="65"/>
      <c r="D174" s="65"/>
      <c r="E174" s="66"/>
      <c r="F174" s="67"/>
      <c r="G174" s="69"/>
      <c r="H174" s="70"/>
      <c r="I174" s="71"/>
      <c r="J174" s="68">
        <v>0</v>
      </c>
      <c r="K174" s="89">
        <f>ROUND(IF(AND($G174&lt;&gt;Summary!$C$11),IF(OR($I174=$I$6,$I174=$I$7,$I174=$I$8,$I174=$I$9,$I174=$I$10,$I174=$I$11),($J174*$H174),0),0),2)</f>
        <v>0</v>
      </c>
      <c r="L174" s="89">
        <f>ROUND(IF(AND($G174=Summary!$C$11),IF(OR($I174=$I$6,$I174=$I$7,$I174=$I$8,$I174=$I$9,$I174=$I$10,$I174=$I$11),(($J174*$H174)/2),0),0),2)</f>
        <v>0</v>
      </c>
      <c r="M174" s="89">
        <f t="shared" si="13"/>
        <v>0</v>
      </c>
      <c r="N174" s="100">
        <f t="shared" si="14"/>
        <v>0</v>
      </c>
      <c r="O174" s="67"/>
    </row>
    <row r="175" spans="2:15">
      <c r="B175" s="63"/>
      <c r="C175" s="65"/>
      <c r="D175" s="65"/>
      <c r="E175" s="66"/>
      <c r="F175" s="67"/>
      <c r="G175" s="69"/>
      <c r="H175" s="70"/>
      <c r="I175" s="71"/>
      <c r="J175" s="68">
        <v>0</v>
      </c>
      <c r="K175" s="89">
        <f>ROUND(IF(AND($G175&lt;&gt;Summary!$C$11),IF(OR($I175=$I$6,$I175=$I$7,$I175=$I$8,$I175=$I$9,$I175=$I$10,$I175=$I$11),($J175*$H175),0),0),2)</f>
        <v>0</v>
      </c>
      <c r="L175" s="89">
        <f>ROUND(IF(AND($G175=Summary!$C$11),IF(OR($I175=$I$6,$I175=$I$7,$I175=$I$8,$I175=$I$9,$I175=$I$10,$I175=$I$11),(($J175*$H175)/2),0),0),2)</f>
        <v>0</v>
      </c>
      <c r="M175" s="89">
        <f t="shared" si="13"/>
        <v>0</v>
      </c>
      <c r="N175" s="100">
        <f t="shared" si="14"/>
        <v>0</v>
      </c>
      <c r="O175" s="67"/>
    </row>
    <row r="176" spans="2:15">
      <c r="B176" s="63"/>
      <c r="C176" s="65"/>
      <c r="D176" s="65"/>
      <c r="E176" s="66"/>
      <c r="F176" s="67"/>
      <c r="G176" s="69"/>
      <c r="H176" s="70"/>
      <c r="I176" s="71"/>
      <c r="J176" s="68">
        <v>0</v>
      </c>
      <c r="K176" s="89">
        <f>ROUND(IF(AND($G176&lt;&gt;Summary!$C$11),IF(OR($I176=$I$6,$I176=$I$7,$I176=$I$8,$I176=$I$9,$I176=$I$10,$I176=$I$11),($J176*$H176),0),0),2)</f>
        <v>0</v>
      </c>
      <c r="L176" s="89">
        <f>ROUND(IF(AND($G176=Summary!$C$11),IF(OR($I176=$I$6,$I176=$I$7,$I176=$I$8,$I176=$I$9,$I176=$I$10,$I176=$I$11),(($J176*$H176)/2),0),0),2)</f>
        <v>0</v>
      </c>
      <c r="M176" s="89">
        <f t="shared" si="13"/>
        <v>0</v>
      </c>
      <c r="N176" s="100">
        <f t="shared" si="14"/>
        <v>0</v>
      </c>
      <c r="O176" s="67"/>
    </row>
    <row r="177" spans="2:15">
      <c r="B177" s="63"/>
      <c r="C177" s="65"/>
      <c r="D177" s="65"/>
      <c r="E177" s="66"/>
      <c r="F177" s="67"/>
      <c r="G177" s="69"/>
      <c r="H177" s="70"/>
      <c r="I177" s="71"/>
      <c r="J177" s="68">
        <v>0</v>
      </c>
      <c r="K177" s="89">
        <f>ROUND(IF(AND($G177&lt;&gt;Summary!$C$11),IF(OR($I177=$I$6,$I177=$I$7,$I177=$I$8,$I177=$I$9,$I177=$I$10,$I177=$I$11),($J177*$H177),0),0),2)</f>
        <v>0</v>
      </c>
      <c r="L177" s="89">
        <f>ROUND(IF(AND($G177=Summary!$C$11),IF(OR($I177=$I$6,$I177=$I$7,$I177=$I$8,$I177=$I$9,$I177=$I$10,$I177=$I$11),(($J177*$H177)/2),0),0),2)</f>
        <v>0</v>
      </c>
      <c r="M177" s="89">
        <f t="shared" si="13"/>
        <v>0</v>
      </c>
      <c r="N177" s="100">
        <f t="shared" si="14"/>
        <v>0</v>
      </c>
      <c r="O177" s="67"/>
    </row>
    <row r="178" spans="2:15">
      <c r="B178" s="63"/>
      <c r="C178" s="65"/>
      <c r="D178" s="65"/>
      <c r="E178" s="66"/>
      <c r="F178" s="67"/>
      <c r="G178" s="69"/>
      <c r="H178" s="70"/>
      <c r="I178" s="71"/>
      <c r="J178" s="68">
        <v>0</v>
      </c>
      <c r="K178" s="89">
        <f>ROUND(IF(AND($G178&lt;&gt;Summary!$C$11),IF(OR($I178=$I$6,$I178=$I$7,$I178=$I$8,$I178=$I$9,$I178=$I$10,$I178=$I$11),($J178*$H178),0),0),2)</f>
        <v>0</v>
      </c>
      <c r="L178" s="89">
        <f>ROUND(IF(AND($G178=Summary!$C$11),IF(OR($I178=$I$6,$I178=$I$7,$I178=$I$8,$I178=$I$9,$I178=$I$10,$I178=$I$11),(($J178*$H178)/2),0),0),2)</f>
        <v>0</v>
      </c>
      <c r="M178" s="89">
        <f t="shared" si="13"/>
        <v>0</v>
      </c>
      <c r="N178" s="100">
        <f t="shared" si="14"/>
        <v>0</v>
      </c>
      <c r="O178" s="67"/>
    </row>
    <row r="179" spans="2:15">
      <c r="B179" s="63"/>
      <c r="C179" s="65"/>
      <c r="D179" s="65"/>
      <c r="E179" s="66"/>
      <c r="F179" s="67"/>
      <c r="G179" s="69"/>
      <c r="H179" s="70"/>
      <c r="I179" s="71"/>
      <c r="J179" s="68">
        <v>0</v>
      </c>
      <c r="K179" s="89">
        <f>ROUND(IF(AND($G179&lt;&gt;Summary!$C$11),IF(OR($I179=$I$6,$I179=$I$7,$I179=$I$8,$I179=$I$9,$I179=$I$10,$I179=$I$11),($J179*$H179),0),0),2)</f>
        <v>0</v>
      </c>
      <c r="L179" s="89">
        <f>ROUND(IF(AND($G179=Summary!$C$11),IF(OR($I179=$I$6,$I179=$I$7,$I179=$I$8,$I179=$I$9,$I179=$I$10,$I179=$I$11),(($J179*$H179)/2),0),0),2)</f>
        <v>0</v>
      </c>
      <c r="M179" s="89">
        <f t="shared" si="13"/>
        <v>0</v>
      </c>
      <c r="N179" s="100">
        <f t="shared" si="14"/>
        <v>0</v>
      </c>
      <c r="O179" s="67"/>
    </row>
    <row r="180" spans="2:15">
      <c r="B180" s="63"/>
      <c r="C180" s="65"/>
      <c r="D180" s="65"/>
      <c r="E180" s="66"/>
      <c r="F180" s="67"/>
      <c r="G180" s="69"/>
      <c r="H180" s="70"/>
      <c r="I180" s="71"/>
      <c r="J180" s="68">
        <v>0</v>
      </c>
      <c r="K180" s="89">
        <f>ROUND(IF(AND($G180&lt;&gt;Summary!$C$11),IF(OR($I180=$I$6,$I180=$I$7,$I180=$I$8,$I180=$I$9,$I180=$I$10,$I180=$I$11),($J180*$H180),0),0),2)</f>
        <v>0</v>
      </c>
      <c r="L180" s="89">
        <f>ROUND(IF(AND($G180=Summary!$C$11),IF(OR($I180=$I$6,$I180=$I$7,$I180=$I$8,$I180=$I$9,$I180=$I$10,$I180=$I$11),(($J180*$H180)/2),0),0),2)</f>
        <v>0</v>
      </c>
      <c r="M180" s="89">
        <f t="shared" si="13"/>
        <v>0</v>
      </c>
      <c r="N180" s="100">
        <f t="shared" si="14"/>
        <v>0</v>
      </c>
      <c r="O180" s="67"/>
    </row>
    <row r="181" spans="2:15">
      <c r="B181" s="63"/>
      <c r="C181" s="65"/>
      <c r="D181" s="65"/>
      <c r="E181" s="66"/>
      <c r="F181" s="67"/>
      <c r="G181" s="69"/>
      <c r="H181" s="70"/>
      <c r="I181" s="71"/>
      <c r="J181" s="68">
        <v>0</v>
      </c>
      <c r="K181" s="89">
        <f>ROUND(IF(AND($G181&lt;&gt;Summary!$C$11),IF(OR($I181=$I$6,$I181=$I$7,$I181=$I$8,$I181=$I$9,$I181=$I$10,$I181=$I$11),($J181*$H181),0),0),2)</f>
        <v>0</v>
      </c>
      <c r="L181" s="89">
        <f>ROUND(IF(AND($G181=Summary!$C$11),IF(OR($I181=$I$6,$I181=$I$7,$I181=$I$8,$I181=$I$9,$I181=$I$10,$I181=$I$11),(($J181*$H181)/2),0),0),2)</f>
        <v>0</v>
      </c>
      <c r="M181" s="89">
        <f t="shared" si="13"/>
        <v>0</v>
      </c>
      <c r="N181" s="100">
        <f t="shared" si="14"/>
        <v>0</v>
      </c>
      <c r="O181" s="67"/>
    </row>
    <row r="182" spans="2:15">
      <c r="B182" s="63"/>
      <c r="C182" s="65"/>
      <c r="D182" s="65"/>
      <c r="E182" s="66"/>
      <c r="F182" s="67"/>
      <c r="G182" s="69"/>
      <c r="H182" s="70"/>
      <c r="I182" s="71"/>
      <c r="J182" s="68">
        <v>0</v>
      </c>
      <c r="K182" s="89">
        <f>ROUND(IF(AND($G182&lt;&gt;Summary!$C$11),IF(OR($I182=$I$6,$I182=$I$7,$I182=$I$8,$I182=$I$9,$I182=$I$10,$I182=$I$11),($J182*$H182),0),0),2)</f>
        <v>0</v>
      </c>
      <c r="L182" s="89">
        <f>ROUND(IF(AND($G182=Summary!$C$11),IF(OR($I182=$I$6,$I182=$I$7,$I182=$I$8,$I182=$I$9,$I182=$I$10,$I182=$I$11),(($J182*$H182)/2),0),0),2)</f>
        <v>0</v>
      </c>
      <c r="M182" s="89">
        <f t="shared" si="13"/>
        <v>0</v>
      </c>
      <c r="N182" s="100">
        <f t="shared" si="14"/>
        <v>0</v>
      </c>
      <c r="O182" s="67"/>
    </row>
    <row r="183" spans="2:15">
      <c r="B183" s="63"/>
      <c r="C183" s="65"/>
      <c r="D183" s="65"/>
      <c r="E183" s="66"/>
      <c r="F183" s="67"/>
      <c r="G183" s="69"/>
      <c r="H183" s="70"/>
      <c r="I183" s="71"/>
      <c r="J183" s="68">
        <v>0</v>
      </c>
      <c r="K183" s="89">
        <f>ROUND(IF(AND($G183&lt;&gt;Summary!$C$11),IF(OR($I183=$I$6,$I183=$I$7,$I183=$I$8,$I183=$I$9,$I183=$I$10,$I183=$I$11),($J183*$H183),0),0),2)</f>
        <v>0</v>
      </c>
      <c r="L183" s="89">
        <f>ROUND(IF(AND($G183=Summary!$C$11),IF(OR($I183=$I$6,$I183=$I$7,$I183=$I$8,$I183=$I$9,$I183=$I$10,$I183=$I$11),(($J183*$H183)/2),0),0),2)</f>
        <v>0</v>
      </c>
      <c r="M183" s="89">
        <f t="shared" si="13"/>
        <v>0</v>
      </c>
      <c r="N183" s="100">
        <f t="shared" si="14"/>
        <v>0</v>
      </c>
      <c r="O183" s="67"/>
    </row>
    <row r="184" spans="2:15">
      <c r="B184" s="63"/>
      <c r="C184" s="65"/>
      <c r="D184" s="65"/>
      <c r="E184" s="66"/>
      <c r="F184" s="67"/>
      <c r="G184" s="69"/>
      <c r="H184" s="70"/>
      <c r="I184" s="71"/>
      <c r="J184" s="68">
        <v>0</v>
      </c>
      <c r="K184" s="89">
        <f>ROUND(IF(AND($G184&lt;&gt;Summary!$C$11),IF(OR($I184=$I$6,$I184=$I$7,$I184=$I$8,$I184=$I$9,$I184=$I$10,$I184=$I$11),($J184*$H184),0),0),2)</f>
        <v>0</v>
      </c>
      <c r="L184" s="89">
        <f>ROUND(IF(AND($G184=Summary!$C$11),IF(OR($I184=$I$6,$I184=$I$7,$I184=$I$8,$I184=$I$9,$I184=$I$10,$I184=$I$11),(($J184*$H184)/2),0),0),2)</f>
        <v>0</v>
      </c>
      <c r="M184" s="89">
        <f t="shared" si="13"/>
        <v>0</v>
      </c>
      <c r="N184" s="100">
        <f t="shared" si="14"/>
        <v>0</v>
      </c>
      <c r="O184" s="67"/>
    </row>
    <row r="185" spans="2:15">
      <c r="B185" s="63"/>
      <c r="C185" s="65"/>
      <c r="D185" s="65"/>
      <c r="E185" s="66"/>
      <c r="F185" s="67"/>
      <c r="G185" s="69"/>
      <c r="H185" s="70"/>
      <c r="I185" s="71"/>
      <c r="J185" s="68">
        <v>0</v>
      </c>
      <c r="K185" s="89">
        <f>ROUND(IF(AND($G185&lt;&gt;Summary!$C$11),IF(OR($I185=$I$6,$I185=$I$7,$I185=$I$8,$I185=$I$9,$I185=$I$10,$I185=$I$11),($J185*$H185),0),0),2)</f>
        <v>0</v>
      </c>
      <c r="L185" s="89">
        <f>ROUND(IF(AND($G185=Summary!$C$11),IF(OR($I185=$I$6,$I185=$I$7,$I185=$I$8,$I185=$I$9,$I185=$I$10,$I185=$I$11),(($J185*$H185)/2),0),0),2)</f>
        <v>0</v>
      </c>
      <c r="M185" s="89">
        <f t="shared" si="13"/>
        <v>0</v>
      </c>
      <c r="N185" s="100">
        <f t="shared" si="14"/>
        <v>0</v>
      </c>
      <c r="O185" s="67"/>
    </row>
    <row r="186" spans="2:15">
      <c r="B186" s="63"/>
      <c r="C186" s="65"/>
      <c r="D186" s="65"/>
      <c r="E186" s="66"/>
      <c r="F186" s="67"/>
      <c r="G186" s="69"/>
      <c r="H186" s="70"/>
      <c r="I186" s="71"/>
      <c r="J186" s="68">
        <v>0</v>
      </c>
      <c r="K186" s="89">
        <f>ROUND(IF(AND($G186&lt;&gt;Summary!$C$11),IF(OR($I186=$I$6,$I186=$I$7,$I186=$I$8,$I186=$I$9,$I186=$I$10,$I186=$I$11),($J186*$H186),0),0),2)</f>
        <v>0</v>
      </c>
      <c r="L186" s="89">
        <f>ROUND(IF(AND($G186=Summary!$C$11),IF(OR($I186=$I$6,$I186=$I$7,$I186=$I$8,$I186=$I$9,$I186=$I$10,$I186=$I$11),(($J186*$H186)/2),0),0),2)</f>
        <v>0</v>
      </c>
      <c r="M186" s="89">
        <f t="shared" si="13"/>
        <v>0</v>
      </c>
      <c r="N186" s="100">
        <f t="shared" si="14"/>
        <v>0</v>
      </c>
      <c r="O186" s="67"/>
    </row>
    <row r="187" spans="2:15">
      <c r="B187" s="63"/>
      <c r="C187" s="65"/>
      <c r="D187" s="65"/>
      <c r="E187" s="66"/>
      <c r="F187" s="67"/>
      <c r="G187" s="69"/>
      <c r="H187" s="70"/>
      <c r="I187" s="71"/>
      <c r="J187" s="68">
        <v>0</v>
      </c>
      <c r="K187" s="89">
        <f>ROUND(IF(AND($G187&lt;&gt;Summary!$C$11),IF(OR($I187=$I$6,$I187=$I$7,$I187=$I$8,$I187=$I$9,$I187=$I$10,$I187=$I$11),($J187*$H187),0),0),2)</f>
        <v>0</v>
      </c>
      <c r="L187" s="89">
        <f>ROUND(IF(AND($G187=Summary!$C$11),IF(OR($I187=$I$6,$I187=$I$7,$I187=$I$8,$I187=$I$9,$I187=$I$10,$I187=$I$11),(($J187*$H187)/2),0),0),2)</f>
        <v>0</v>
      </c>
      <c r="M187" s="89">
        <f t="shared" si="13"/>
        <v>0</v>
      </c>
      <c r="N187" s="100">
        <f t="shared" si="14"/>
        <v>0</v>
      </c>
      <c r="O187" s="67"/>
    </row>
    <row r="188" spans="2:15">
      <c r="B188" s="63"/>
      <c r="C188" s="65"/>
      <c r="D188" s="65"/>
      <c r="E188" s="66"/>
      <c r="F188" s="67"/>
      <c r="G188" s="69"/>
      <c r="H188" s="70"/>
      <c r="I188" s="71"/>
      <c r="J188" s="68">
        <v>0</v>
      </c>
      <c r="K188" s="89">
        <f>ROUND(IF(AND($G188&lt;&gt;Summary!$C$11),IF(OR($I188=$I$6,$I188=$I$7,$I188=$I$8,$I188=$I$9,$I188=$I$10,$I188=$I$11),($J188*$H188),0),0),2)</f>
        <v>0</v>
      </c>
      <c r="L188" s="89">
        <f>ROUND(IF(AND($G188=Summary!$C$11),IF(OR($I188=$I$6,$I188=$I$7,$I188=$I$8,$I188=$I$9,$I188=$I$10,$I188=$I$11),(($J188*$H188)/2),0),0),2)</f>
        <v>0</v>
      </c>
      <c r="M188" s="89">
        <f t="shared" si="13"/>
        <v>0</v>
      </c>
      <c r="N188" s="100">
        <f t="shared" si="14"/>
        <v>0</v>
      </c>
      <c r="O188" s="67"/>
    </row>
    <row r="189" spans="2:15">
      <c r="B189" s="63"/>
      <c r="C189" s="65"/>
      <c r="D189" s="65"/>
      <c r="E189" s="66"/>
      <c r="F189" s="67"/>
      <c r="G189" s="69"/>
      <c r="H189" s="70"/>
      <c r="I189" s="71"/>
      <c r="J189" s="68">
        <v>0</v>
      </c>
      <c r="K189" s="89">
        <f>ROUND(IF(AND($G189&lt;&gt;Summary!$C$11),IF(OR($I189=$I$6,$I189=$I$7,$I189=$I$8,$I189=$I$9,$I189=$I$10,$I189=$I$11),($J189*$H189),0),0),2)</f>
        <v>0</v>
      </c>
      <c r="L189" s="89">
        <f>ROUND(IF(AND($G189=Summary!$C$11),IF(OR($I189=$I$6,$I189=$I$7,$I189=$I$8,$I189=$I$9,$I189=$I$10,$I189=$I$11),(($J189*$H189)/2),0),0),2)</f>
        <v>0</v>
      </c>
      <c r="M189" s="89">
        <f t="shared" si="13"/>
        <v>0</v>
      </c>
      <c r="N189" s="100">
        <f t="shared" si="14"/>
        <v>0</v>
      </c>
      <c r="O189" s="67"/>
    </row>
    <row r="190" spans="2:15">
      <c r="B190" s="63"/>
      <c r="C190" s="65"/>
      <c r="D190" s="65"/>
      <c r="E190" s="66"/>
      <c r="F190" s="67"/>
      <c r="G190" s="69"/>
      <c r="H190" s="70"/>
      <c r="I190" s="71"/>
      <c r="J190" s="68">
        <v>0</v>
      </c>
      <c r="K190" s="89">
        <f>ROUND(IF(AND($G190&lt;&gt;Summary!$C$11),IF(OR($I190=$I$6,$I190=$I$7,$I190=$I$8,$I190=$I$9,$I190=$I$10,$I190=$I$11),($J190*$H190),0),0),2)</f>
        <v>0</v>
      </c>
      <c r="L190" s="89">
        <f>ROUND(IF(AND($G190=Summary!$C$11),IF(OR($I190=$I$6,$I190=$I$7,$I190=$I$8,$I190=$I$9,$I190=$I$10,$I190=$I$11),(($J190*$H190)/2),0),0),2)</f>
        <v>0</v>
      </c>
      <c r="M190" s="89">
        <f t="shared" si="13"/>
        <v>0</v>
      </c>
      <c r="N190" s="100">
        <f t="shared" si="14"/>
        <v>0</v>
      </c>
      <c r="O190" s="67"/>
    </row>
    <row r="191" spans="2:15">
      <c r="B191" s="63"/>
      <c r="C191" s="65"/>
      <c r="D191" s="65"/>
      <c r="E191" s="66"/>
      <c r="F191" s="67"/>
      <c r="G191" s="69"/>
      <c r="H191" s="70"/>
      <c r="I191" s="71"/>
      <c r="J191" s="68">
        <v>0</v>
      </c>
      <c r="K191" s="89">
        <f>ROUND(IF(AND($G191&lt;&gt;Summary!$C$11),IF(OR($I191=$I$6,$I191=$I$7,$I191=$I$8,$I191=$I$9,$I191=$I$10,$I191=$I$11),($J191*$H191),0),0),2)</f>
        <v>0</v>
      </c>
      <c r="L191" s="89">
        <f>ROUND(IF(AND($G191=Summary!$C$11),IF(OR($I191=$I$6,$I191=$I$7,$I191=$I$8,$I191=$I$9,$I191=$I$10,$I191=$I$11),(($J191*$H191)/2),0),0),2)</f>
        <v>0</v>
      </c>
      <c r="M191" s="89">
        <f t="shared" si="13"/>
        <v>0</v>
      </c>
      <c r="N191" s="100">
        <f t="shared" si="14"/>
        <v>0</v>
      </c>
      <c r="O191" s="67"/>
    </row>
    <row r="192" spans="2:15">
      <c r="B192" s="63"/>
      <c r="C192" s="65"/>
      <c r="D192" s="65"/>
      <c r="E192" s="66"/>
      <c r="F192" s="67"/>
      <c r="G192" s="69"/>
      <c r="H192" s="70"/>
      <c r="I192" s="71"/>
      <c r="J192" s="68">
        <v>0</v>
      </c>
      <c r="K192" s="89">
        <f>ROUND(IF(AND($G192&lt;&gt;Summary!$C$11),IF(OR($I192=$I$6,$I192=$I$7,$I192=$I$8,$I192=$I$9,$I192=$I$10,$I192=$I$11),($J192*$H192),0),0),2)</f>
        <v>0</v>
      </c>
      <c r="L192" s="89">
        <f>ROUND(IF(AND($G192=Summary!$C$11),IF(OR($I192=$I$6,$I192=$I$7,$I192=$I$8,$I192=$I$9,$I192=$I$10,$I192=$I$11),(($J192*$H192)/2),0),0),2)</f>
        <v>0</v>
      </c>
      <c r="M192" s="89">
        <f t="shared" si="13"/>
        <v>0</v>
      </c>
      <c r="N192" s="100">
        <f t="shared" si="14"/>
        <v>0</v>
      </c>
      <c r="O192" s="67"/>
    </row>
    <row r="193" spans="2:15">
      <c r="B193" s="63"/>
      <c r="C193" s="65"/>
      <c r="D193" s="65"/>
      <c r="E193" s="66"/>
      <c r="F193" s="67"/>
      <c r="G193" s="69"/>
      <c r="H193" s="70"/>
      <c r="I193" s="71"/>
      <c r="J193" s="68">
        <v>0</v>
      </c>
      <c r="K193" s="89">
        <f>ROUND(IF(AND($G193&lt;&gt;Summary!$C$11),IF(OR($I193=$I$6,$I193=$I$7,$I193=$I$8,$I193=$I$9,$I193=$I$10,$I193=$I$11),($J193*$H193),0),0),2)</f>
        <v>0</v>
      </c>
      <c r="L193" s="89">
        <f>ROUND(IF(AND($G193=Summary!$C$11),IF(OR($I193=$I$6,$I193=$I$7,$I193=$I$8,$I193=$I$9,$I193=$I$10,$I193=$I$11),(($J193*$H193)/2),0),0),2)</f>
        <v>0</v>
      </c>
      <c r="M193" s="89">
        <f t="shared" si="13"/>
        <v>0</v>
      </c>
      <c r="N193" s="100">
        <f t="shared" si="14"/>
        <v>0</v>
      </c>
      <c r="O193" s="67"/>
    </row>
    <row r="194" spans="2:15">
      <c r="B194" s="63"/>
      <c r="C194" s="65"/>
      <c r="D194" s="65"/>
      <c r="E194" s="66"/>
      <c r="F194" s="67"/>
      <c r="G194" s="69"/>
      <c r="H194" s="70"/>
      <c r="I194" s="71"/>
      <c r="J194" s="68">
        <v>0</v>
      </c>
      <c r="K194" s="89">
        <f>ROUND(IF(AND($G194&lt;&gt;Summary!$C$11),IF(OR($I194=$I$6,$I194=$I$7,$I194=$I$8,$I194=$I$9,$I194=$I$10,$I194=$I$11),($J194*$H194),0),0),2)</f>
        <v>0</v>
      </c>
      <c r="L194" s="89">
        <f>ROUND(IF(AND($G194=Summary!$C$11),IF(OR($I194=$I$6,$I194=$I$7,$I194=$I$8,$I194=$I$9,$I194=$I$10,$I194=$I$11),(($J194*$H194)/2),0),0),2)</f>
        <v>0</v>
      </c>
      <c r="M194" s="89">
        <f t="shared" si="13"/>
        <v>0</v>
      </c>
      <c r="N194" s="100">
        <f t="shared" si="14"/>
        <v>0</v>
      </c>
      <c r="O194" s="67"/>
    </row>
    <row r="195" spans="2:15">
      <c r="B195" s="63"/>
      <c r="C195" s="65"/>
      <c r="D195" s="65"/>
      <c r="E195" s="66"/>
      <c r="F195" s="67"/>
      <c r="G195" s="69"/>
      <c r="H195" s="70"/>
      <c r="I195" s="71"/>
      <c r="J195" s="68">
        <v>0</v>
      </c>
      <c r="K195" s="89">
        <f>ROUND(IF(AND($G195&lt;&gt;Summary!$C$11),IF(OR($I195=$I$6,$I195=$I$7,$I195=$I$8,$I195=$I$9,$I195=$I$10,$I195=$I$11),($J195*$H195),0),0),2)</f>
        <v>0</v>
      </c>
      <c r="L195" s="89">
        <f>ROUND(IF(AND($G195=Summary!$C$11),IF(OR($I195=$I$6,$I195=$I$7,$I195=$I$8,$I195=$I$9,$I195=$I$10,$I195=$I$11),(($J195*$H195)/2),0),0),2)</f>
        <v>0</v>
      </c>
      <c r="M195" s="89">
        <f t="shared" si="13"/>
        <v>0</v>
      </c>
      <c r="N195" s="100">
        <f t="shared" si="14"/>
        <v>0</v>
      </c>
      <c r="O195" s="67"/>
    </row>
    <row r="196" spans="2:15">
      <c r="B196" s="63"/>
      <c r="C196" s="65"/>
      <c r="D196" s="65"/>
      <c r="E196" s="66"/>
      <c r="F196" s="67"/>
      <c r="G196" s="69"/>
      <c r="H196" s="70"/>
      <c r="I196" s="71"/>
      <c r="J196" s="68">
        <v>0</v>
      </c>
      <c r="K196" s="89">
        <f>ROUND(IF(AND($G196&lt;&gt;Summary!$C$11),IF(OR($I196=$I$6,$I196=$I$7,$I196=$I$8,$I196=$I$9,$I196=$I$10,$I196=$I$11),($J196*$H196),0),0),2)</f>
        <v>0</v>
      </c>
      <c r="L196" s="89">
        <f>ROUND(IF(AND($G196=Summary!$C$11),IF(OR($I196=$I$6,$I196=$I$7,$I196=$I$8,$I196=$I$9,$I196=$I$10,$I196=$I$11),(($J196*$H196)/2),0),0),2)</f>
        <v>0</v>
      </c>
      <c r="M196" s="89">
        <f t="shared" si="13"/>
        <v>0</v>
      </c>
      <c r="N196" s="100">
        <f t="shared" si="14"/>
        <v>0</v>
      </c>
      <c r="O196" s="67"/>
    </row>
    <row r="197" spans="2:15">
      <c r="B197" s="63"/>
      <c r="C197" s="65"/>
      <c r="D197" s="65"/>
      <c r="E197" s="66"/>
      <c r="F197" s="67"/>
      <c r="G197" s="69"/>
      <c r="H197" s="70"/>
      <c r="I197" s="71"/>
      <c r="J197" s="68">
        <v>0</v>
      </c>
      <c r="K197" s="89">
        <f>ROUND(IF(AND($G197&lt;&gt;Summary!$C$11),IF(OR($I197=$I$6,$I197=$I$7,$I197=$I$8,$I197=$I$9,$I197=$I$10,$I197=$I$11),($J197*$H197),0),0),2)</f>
        <v>0</v>
      </c>
      <c r="L197" s="89">
        <f>ROUND(IF(AND($G197=Summary!$C$11),IF(OR($I197=$I$6,$I197=$I$7,$I197=$I$8,$I197=$I$9,$I197=$I$10,$I197=$I$11),(($J197*$H197)/2),0),0),2)</f>
        <v>0</v>
      </c>
      <c r="M197" s="89">
        <f t="shared" si="13"/>
        <v>0</v>
      </c>
      <c r="N197" s="100">
        <f t="shared" si="14"/>
        <v>0</v>
      </c>
      <c r="O197" s="67"/>
    </row>
    <row r="198" spans="2:15">
      <c r="B198" s="63"/>
      <c r="C198" s="65"/>
      <c r="D198" s="65"/>
      <c r="E198" s="66"/>
      <c r="F198" s="67"/>
      <c r="G198" s="69"/>
      <c r="H198" s="70"/>
      <c r="I198" s="71"/>
      <c r="J198" s="68">
        <v>0</v>
      </c>
      <c r="K198" s="89">
        <f>ROUND(IF(AND($G198&lt;&gt;Summary!$C$11),IF(OR($I198=$I$6,$I198=$I$7,$I198=$I$8,$I198=$I$9,$I198=$I$10,$I198=$I$11),($J198*$H198),0),0),2)</f>
        <v>0</v>
      </c>
      <c r="L198" s="89">
        <f>ROUND(IF(AND($G198=Summary!$C$11),IF(OR($I198=$I$6,$I198=$I$7,$I198=$I$8,$I198=$I$9,$I198=$I$10,$I198=$I$11),(($J198*$H198)/2),0),0),2)</f>
        <v>0</v>
      </c>
      <c r="M198" s="89">
        <f t="shared" si="13"/>
        <v>0</v>
      </c>
      <c r="N198" s="100">
        <f t="shared" si="14"/>
        <v>0</v>
      </c>
      <c r="O198" s="67"/>
    </row>
    <row r="199" spans="2:15">
      <c r="B199" s="63"/>
      <c r="C199" s="65"/>
      <c r="D199" s="65"/>
      <c r="E199" s="66"/>
      <c r="F199" s="67"/>
      <c r="G199" s="69"/>
      <c r="H199" s="70"/>
      <c r="I199" s="71"/>
      <c r="J199" s="68">
        <v>0</v>
      </c>
      <c r="K199" s="89">
        <f>ROUND(IF(AND($G199&lt;&gt;Summary!$C$11),IF(OR($I199=$I$6,$I199=$I$7,$I199=$I$8,$I199=$I$9,$I199=$I$10,$I199=$I$11),($J199*$H199),0),0),2)</f>
        <v>0</v>
      </c>
      <c r="L199" s="89">
        <f>ROUND(IF(AND($G199=Summary!$C$11),IF(OR($I199=$I$6,$I199=$I$7,$I199=$I$8,$I199=$I$9,$I199=$I$10,$I199=$I$11),(($J199*$H199)/2),0),0),2)</f>
        <v>0</v>
      </c>
      <c r="M199" s="89">
        <f t="shared" si="13"/>
        <v>0</v>
      </c>
      <c r="N199" s="100">
        <f t="shared" si="14"/>
        <v>0</v>
      </c>
      <c r="O199" s="67"/>
    </row>
    <row r="200" spans="2:15">
      <c r="B200" s="63"/>
      <c r="C200" s="65"/>
      <c r="D200" s="65"/>
      <c r="E200" s="66"/>
      <c r="F200" s="67"/>
      <c r="G200" s="69"/>
      <c r="H200" s="70"/>
      <c r="I200" s="71"/>
      <c r="J200" s="68">
        <v>0</v>
      </c>
      <c r="K200" s="89">
        <f>ROUND(IF(AND($G200&lt;&gt;Summary!$C$11),IF(OR($I200=$I$6,$I200=$I$7,$I200=$I$8,$I200=$I$9,$I200=$I$10,$I200=$I$11),($J200*$H200),0),0),2)</f>
        <v>0</v>
      </c>
      <c r="L200" s="89">
        <f>ROUND(IF(AND($G200=Summary!$C$11),IF(OR($I200=$I$6,$I200=$I$7,$I200=$I$8,$I200=$I$9,$I200=$I$10,$I200=$I$11),(($J200*$H200)/2),0),0),2)</f>
        <v>0</v>
      </c>
      <c r="M200" s="89">
        <f t="shared" si="13"/>
        <v>0</v>
      </c>
      <c r="N200" s="100">
        <f t="shared" si="14"/>
        <v>0</v>
      </c>
      <c r="O200" s="67"/>
    </row>
    <row r="201" spans="2:15">
      <c r="B201" s="63"/>
      <c r="C201" s="65"/>
      <c r="D201" s="65"/>
      <c r="E201" s="66"/>
      <c r="F201" s="67"/>
      <c r="G201" s="69"/>
      <c r="H201" s="70"/>
      <c r="I201" s="71"/>
      <c r="J201" s="68">
        <v>0</v>
      </c>
      <c r="K201" s="89">
        <f>ROUND(IF(AND($G201&lt;&gt;Summary!$C$11),IF(OR($I201=$I$6,$I201=$I$7,$I201=$I$8,$I201=$I$9,$I201=$I$10,$I201=$I$11),($J201*$H201),0),0),2)</f>
        <v>0</v>
      </c>
      <c r="L201" s="89">
        <f>ROUND(IF(AND($G201=Summary!$C$11),IF(OR($I201=$I$6,$I201=$I$7,$I201=$I$8,$I201=$I$9,$I201=$I$10,$I201=$I$11),(($J201*$H201)/2),0),0),2)</f>
        <v>0</v>
      </c>
      <c r="M201" s="89">
        <f t="shared" si="13"/>
        <v>0</v>
      </c>
      <c r="N201" s="100">
        <f t="shared" si="14"/>
        <v>0</v>
      </c>
      <c r="O201" s="67"/>
    </row>
    <row r="202" spans="2:15">
      <c r="B202" s="63"/>
      <c r="C202" s="65"/>
      <c r="D202" s="65"/>
      <c r="E202" s="66"/>
      <c r="F202" s="67"/>
      <c r="G202" s="69"/>
      <c r="H202" s="70"/>
      <c r="I202" s="71"/>
      <c r="J202" s="68">
        <v>0</v>
      </c>
      <c r="K202" s="89">
        <f>ROUND(IF(AND($G202&lt;&gt;Summary!$C$11),IF(OR($I202=$I$6,$I202=$I$7,$I202=$I$8,$I202=$I$9,$I202=$I$10,$I202=$I$11),($J202*$H202),0),0),2)</f>
        <v>0</v>
      </c>
      <c r="L202" s="89">
        <f>ROUND(IF(AND($G202=Summary!$C$11),IF(OR($I202=$I$6,$I202=$I$7,$I202=$I$8,$I202=$I$9,$I202=$I$10,$I202=$I$11),(($J202*$H202)/2),0),0),2)</f>
        <v>0</v>
      </c>
      <c r="M202" s="89">
        <f t="shared" si="13"/>
        <v>0</v>
      </c>
      <c r="N202" s="100">
        <f t="shared" si="14"/>
        <v>0</v>
      </c>
      <c r="O202" s="67"/>
    </row>
    <row r="203" spans="2:15">
      <c r="B203" s="63"/>
      <c r="C203" s="65"/>
      <c r="D203" s="65"/>
      <c r="E203" s="66"/>
      <c r="F203" s="67"/>
      <c r="G203" s="69"/>
      <c r="H203" s="70"/>
      <c r="I203" s="71"/>
      <c r="J203" s="68">
        <v>0</v>
      </c>
      <c r="K203" s="89">
        <f>ROUND(IF(AND($G203&lt;&gt;Summary!$C$11),IF(OR($I203=$I$6,$I203=$I$7,$I203=$I$8,$I203=$I$9,$I203=$I$10,$I203=$I$11),($J203*$H203),0),0),2)</f>
        <v>0</v>
      </c>
      <c r="L203" s="89">
        <f>ROUND(IF(AND($G203=Summary!$C$11),IF(OR($I203=$I$6,$I203=$I$7,$I203=$I$8,$I203=$I$9,$I203=$I$10,$I203=$I$11),(($J203*$H203)/2),0),0),2)</f>
        <v>0</v>
      </c>
      <c r="M203" s="89">
        <f t="shared" si="13"/>
        <v>0</v>
      </c>
      <c r="N203" s="100">
        <f t="shared" si="14"/>
        <v>0</v>
      </c>
      <c r="O203" s="67"/>
    </row>
    <row r="204" spans="2:15">
      <c r="B204" s="63"/>
      <c r="C204" s="65"/>
      <c r="D204" s="65"/>
      <c r="E204" s="66"/>
      <c r="F204" s="67"/>
      <c r="G204" s="69"/>
      <c r="H204" s="70"/>
      <c r="I204" s="71"/>
      <c r="J204" s="68">
        <v>0</v>
      </c>
      <c r="K204" s="89">
        <f>ROUND(IF(AND($G204&lt;&gt;Summary!$C$11),IF(OR($I204=$I$6,$I204=$I$7,$I204=$I$8,$I204=$I$9,$I204=$I$10,$I204=$I$11),($J204*$H204),0),0),2)</f>
        <v>0</v>
      </c>
      <c r="L204" s="89">
        <f>ROUND(IF(AND($G204=Summary!$C$11),IF(OR($I204=$I$6,$I204=$I$7,$I204=$I$8,$I204=$I$9,$I204=$I$10,$I204=$I$11),(($J204*$H204)/2),0),0),2)</f>
        <v>0</v>
      </c>
      <c r="M204" s="89">
        <f t="shared" si="13"/>
        <v>0</v>
      </c>
      <c r="N204" s="100">
        <f t="shared" si="14"/>
        <v>0</v>
      </c>
      <c r="O204" s="67"/>
    </row>
    <row r="205" spans="2:15">
      <c r="B205" s="63"/>
      <c r="C205" s="65"/>
      <c r="D205" s="65"/>
      <c r="E205" s="66"/>
      <c r="F205" s="67"/>
      <c r="G205" s="69"/>
      <c r="H205" s="70"/>
      <c r="I205" s="71"/>
      <c r="J205" s="68">
        <v>0</v>
      </c>
      <c r="K205" s="89">
        <f>ROUND(IF(AND($G205&lt;&gt;Summary!$C$11),IF(OR($I205=$I$6,$I205=$I$7,$I205=$I$8,$I205=$I$9,$I205=$I$10,$I205=$I$11),($J205*$H205),0),0),2)</f>
        <v>0</v>
      </c>
      <c r="L205" s="89">
        <f>ROUND(IF(AND($G205=Summary!$C$11),IF(OR($I205=$I$6,$I205=$I$7,$I205=$I$8,$I205=$I$9,$I205=$I$10,$I205=$I$11),(($J205*$H205)/2),0),0),2)</f>
        <v>0</v>
      </c>
      <c r="M205" s="89">
        <f t="shared" si="13"/>
        <v>0</v>
      </c>
      <c r="N205" s="100">
        <f t="shared" si="14"/>
        <v>0</v>
      </c>
      <c r="O205" s="67"/>
    </row>
    <row r="206" spans="2:15">
      <c r="B206" s="63"/>
      <c r="C206" s="65"/>
      <c r="D206" s="65"/>
      <c r="E206" s="66"/>
      <c r="F206" s="67"/>
      <c r="G206" s="69"/>
      <c r="H206" s="70"/>
      <c r="I206" s="71"/>
      <c r="J206" s="68">
        <v>0</v>
      </c>
      <c r="K206" s="89">
        <f>ROUND(IF(AND($G206&lt;&gt;Summary!$C$11),IF(OR($I206=$I$6,$I206=$I$7,$I206=$I$8,$I206=$I$9,$I206=$I$10,$I206=$I$11),($J206*$H206),0),0),2)</f>
        <v>0</v>
      </c>
      <c r="L206" s="89">
        <f>ROUND(IF(AND($G206=Summary!$C$11),IF(OR($I206=$I$6,$I206=$I$7,$I206=$I$8,$I206=$I$9,$I206=$I$10,$I206=$I$11),(($J206*$H206)/2),0),0),2)</f>
        <v>0</v>
      </c>
      <c r="M206" s="89">
        <f t="shared" si="13"/>
        <v>0</v>
      </c>
      <c r="N206" s="100">
        <f t="shared" si="14"/>
        <v>0</v>
      </c>
      <c r="O206" s="67"/>
    </row>
    <row r="207" spans="2:15">
      <c r="B207" s="63"/>
      <c r="C207" s="65"/>
      <c r="D207" s="65"/>
      <c r="E207" s="66"/>
      <c r="F207" s="67"/>
      <c r="G207" s="69"/>
      <c r="H207" s="70"/>
      <c r="I207" s="71"/>
      <c r="J207" s="68">
        <v>0</v>
      </c>
      <c r="K207" s="89">
        <f>ROUND(IF(AND($G207&lt;&gt;Summary!$C$11),IF(OR($I207=$I$6,$I207=$I$7,$I207=$I$8,$I207=$I$9,$I207=$I$10,$I207=$I$11),($J207*$H207),0),0),2)</f>
        <v>0</v>
      </c>
      <c r="L207" s="89">
        <f>ROUND(IF(AND($G207=Summary!$C$11),IF(OR($I207=$I$6,$I207=$I$7,$I207=$I$8,$I207=$I$9,$I207=$I$10,$I207=$I$11),(($J207*$H207)/2),0),0),2)</f>
        <v>0</v>
      </c>
      <c r="M207" s="89">
        <f t="shared" si="13"/>
        <v>0</v>
      </c>
      <c r="N207" s="100">
        <f t="shared" si="14"/>
        <v>0</v>
      </c>
      <c r="O207" s="67"/>
    </row>
    <row r="208" spans="2:15">
      <c r="B208" s="63"/>
      <c r="C208" s="65"/>
      <c r="D208" s="65"/>
      <c r="E208" s="66"/>
      <c r="F208" s="67"/>
      <c r="G208" s="69"/>
      <c r="H208" s="70"/>
      <c r="I208" s="71"/>
      <c r="J208" s="68">
        <v>0</v>
      </c>
      <c r="K208" s="89">
        <f>ROUND(IF(AND($G208&lt;&gt;Summary!$C$11),IF(OR($I208=$I$6,$I208=$I$7,$I208=$I$8,$I208=$I$9,$I208=$I$10,$I208=$I$11),($J208*$H208),0),0),2)</f>
        <v>0</v>
      </c>
      <c r="L208" s="89">
        <f>ROUND(IF(AND($G208=Summary!$C$11),IF(OR($I208=$I$6,$I208=$I$7,$I208=$I$8,$I208=$I$9,$I208=$I$10,$I208=$I$11),(($J208*$H208)/2),0),0),2)</f>
        <v>0</v>
      </c>
      <c r="M208" s="89">
        <f t="shared" si="13"/>
        <v>0</v>
      </c>
      <c r="N208" s="100">
        <f t="shared" si="14"/>
        <v>0</v>
      </c>
      <c r="O208" s="67"/>
    </row>
    <row r="209" spans="2:15">
      <c r="B209" s="63"/>
      <c r="C209" s="65"/>
      <c r="D209" s="65"/>
      <c r="E209" s="66"/>
      <c r="F209" s="67"/>
      <c r="G209" s="69"/>
      <c r="H209" s="70"/>
      <c r="I209" s="71"/>
      <c r="J209" s="68">
        <v>0</v>
      </c>
      <c r="K209" s="89">
        <f>ROUND(IF(AND($G209&lt;&gt;Summary!$C$11),IF(OR($I209=$I$6,$I209=$I$7,$I209=$I$8,$I209=$I$9,$I209=$I$10,$I209=$I$11),($J209*$H209),0),0),2)</f>
        <v>0</v>
      </c>
      <c r="L209" s="89">
        <f>ROUND(IF(AND($G209=Summary!$C$11),IF(OR($I209=$I$6,$I209=$I$7,$I209=$I$8,$I209=$I$9,$I209=$I$10,$I209=$I$11),(($J209*$H209)/2),0),0),2)</f>
        <v>0</v>
      </c>
      <c r="M209" s="89">
        <f t="shared" si="13"/>
        <v>0</v>
      </c>
      <c r="N209" s="100">
        <f t="shared" si="14"/>
        <v>0</v>
      </c>
      <c r="O209" s="67"/>
    </row>
    <row r="210" spans="2:15">
      <c r="B210" s="63"/>
      <c r="C210" s="65"/>
      <c r="D210" s="65"/>
      <c r="E210" s="66"/>
      <c r="F210" s="67"/>
      <c r="G210" s="69"/>
      <c r="H210" s="70"/>
      <c r="I210" s="71"/>
      <c r="J210" s="68">
        <v>0</v>
      </c>
      <c r="K210" s="89">
        <f>ROUND(IF(AND($G210&lt;&gt;Summary!$C$11),IF(OR($I210=$I$6,$I210=$I$7,$I210=$I$8,$I210=$I$9,$I210=$I$10,$I210=$I$11),($J210*$H210),0),0),2)</f>
        <v>0</v>
      </c>
      <c r="L210" s="89">
        <f>ROUND(IF(AND($G210=Summary!$C$11),IF(OR($I210=$I$6,$I210=$I$7,$I210=$I$8,$I210=$I$9,$I210=$I$10,$I210=$I$11),(($J210*$H210)/2),0),0),2)</f>
        <v>0</v>
      </c>
      <c r="M210" s="89">
        <f t="shared" si="13"/>
        <v>0</v>
      </c>
      <c r="N210" s="100">
        <f t="shared" si="14"/>
        <v>0</v>
      </c>
      <c r="O210" s="67"/>
    </row>
    <row r="211" spans="2:15">
      <c r="B211" s="63"/>
      <c r="C211" s="65"/>
      <c r="D211" s="65"/>
      <c r="E211" s="66"/>
      <c r="F211" s="67"/>
      <c r="G211" s="69"/>
      <c r="H211" s="70"/>
      <c r="I211" s="71"/>
      <c r="J211" s="68">
        <v>0</v>
      </c>
      <c r="K211" s="89">
        <f>ROUND(IF(AND($G211&lt;&gt;Summary!$C$11),IF(OR($I211=$I$6,$I211=$I$7,$I211=$I$8,$I211=$I$9,$I211=$I$10,$I211=$I$11),($J211*$H211),0),0),2)</f>
        <v>0</v>
      </c>
      <c r="L211" s="89">
        <f>ROUND(IF(AND($G211=Summary!$C$11),IF(OR($I211=$I$6,$I211=$I$7,$I211=$I$8,$I211=$I$9,$I211=$I$10,$I211=$I$11),(($J211*$H211)/2),0),0),2)</f>
        <v>0</v>
      </c>
      <c r="M211" s="89">
        <f t="shared" si="13"/>
        <v>0</v>
      </c>
      <c r="N211" s="100">
        <f t="shared" si="14"/>
        <v>0</v>
      </c>
      <c r="O211" s="67"/>
    </row>
    <row r="212" spans="2:15">
      <c r="B212" s="63"/>
      <c r="C212" s="65"/>
      <c r="D212" s="65"/>
      <c r="E212" s="66"/>
      <c r="F212" s="67"/>
      <c r="G212" s="69"/>
      <c r="H212" s="70"/>
      <c r="I212" s="71"/>
      <c r="J212" s="68">
        <v>0</v>
      </c>
      <c r="K212" s="89">
        <f>ROUND(IF(AND($G212&lt;&gt;Summary!$C$11),IF(OR($I212=$I$6,$I212=$I$7,$I212=$I$8,$I212=$I$9,$I212=$I$10,$I212=$I$11),($J212*$H212),0),0),2)</f>
        <v>0</v>
      </c>
      <c r="L212" s="89">
        <f>ROUND(IF(AND($G212=Summary!$C$11),IF(OR($I212=$I$6,$I212=$I$7,$I212=$I$8,$I212=$I$9,$I212=$I$10,$I212=$I$11),(($J212*$H212)/2),0),0),2)</f>
        <v>0</v>
      </c>
      <c r="M212" s="89">
        <f t="shared" si="13"/>
        <v>0</v>
      </c>
      <c r="N212" s="100">
        <f t="shared" si="14"/>
        <v>0</v>
      </c>
      <c r="O212" s="67"/>
    </row>
    <row r="213" spans="2:15">
      <c r="B213" s="63"/>
      <c r="C213" s="65"/>
      <c r="D213" s="65"/>
      <c r="E213" s="66"/>
      <c r="F213" s="67"/>
      <c r="G213" s="69"/>
      <c r="H213" s="70"/>
      <c r="I213" s="71"/>
      <c r="J213" s="68">
        <v>0</v>
      </c>
      <c r="K213" s="89">
        <f>ROUND(IF(AND($G213&lt;&gt;Summary!$C$11),IF(OR($I213=$I$6,$I213=$I$7,$I213=$I$8,$I213=$I$9,$I213=$I$10,$I213=$I$11),($J213*$H213),0),0),2)</f>
        <v>0</v>
      </c>
      <c r="L213" s="89">
        <f>ROUND(IF(AND($G213=Summary!$C$11),IF(OR($I213=$I$6,$I213=$I$7,$I213=$I$8,$I213=$I$9,$I213=$I$10,$I213=$I$11),(($J213*$H213)/2),0),0),2)</f>
        <v>0</v>
      </c>
      <c r="M213" s="89">
        <f t="shared" si="13"/>
        <v>0</v>
      </c>
      <c r="N213" s="100">
        <f t="shared" si="14"/>
        <v>0</v>
      </c>
      <c r="O213" s="67"/>
    </row>
    <row r="214" spans="2:15">
      <c r="B214" s="63"/>
      <c r="C214" s="65"/>
      <c r="D214" s="65"/>
      <c r="E214" s="66"/>
      <c r="F214" s="67"/>
      <c r="G214" s="69"/>
      <c r="H214" s="70"/>
      <c r="I214" s="71"/>
      <c r="J214" s="68">
        <v>0</v>
      </c>
      <c r="K214" s="89">
        <f>ROUND(IF(AND($G214&lt;&gt;Summary!$C$11),IF(OR($I214=$I$6,$I214=$I$7,$I214=$I$8,$I214=$I$9,$I214=$I$10,$I214=$I$11),($J214*$H214),0),0),2)</f>
        <v>0</v>
      </c>
      <c r="L214" s="89">
        <f>ROUND(IF(AND($G214=Summary!$C$11),IF(OR($I214=$I$6,$I214=$I$7,$I214=$I$8,$I214=$I$9,$I214=$I$10,$I214=$I$11),(($J214*$H214)/2),0),0),2)</f>
        <v>0</v>
      </c>
      <c r="M214" s="89">
        <f t="shared" si="13"/>
        <v>0</v>
      </c>
      <c r="N214" s="100">
        <f t="shared" si="14"/>
        <v>0</v>
      </c>
      <c r="O214" s="67"/>
    </row>
    <row r="215" spans="2:15">
      <c r="B215" s="63"/>
      <c r="C215" s="65"/>
      <c r="D215" s="65"/>
      <c r="E215" s="66"/>
      <c r="F215" s="67"/>
      <c r="G215" s="69"/>
      <c r="H215" s="70"/>
      <c r="I215" s="71"/>
      <c r="J215" s="68">
        <v>0</v>
      </c>
      <c r="K215" s="89">
        <f>ROUND(IF(AND($G215&lt;&gt;Summary!$C$11),IF(OR($I215=$I$6,$I215=$I$7,$I215=$I$8,$I215=$I$9,$I215=$I$10,$I215=$I$11),($J215*$H215),0),0),2)</f>
        <v>0</v>
      </c>
      <c r="L215" s="89">
        <f>ROUND(IF(AND($G215=Summary!$C$11),IF(OR($I215=$I$6,$I215=$I$7,$I215=$I$8,$I215=$I$9,$I215=$I$10,$I215=$I$11),(($J215*$H215)/2),0),0),2)</f>
        <v>0</v>
      </c>
      <c r="M215" s="89">
        <f t="shared" ref="M215:M278" si="15">L215</f>
        <v>0</v>
      </c>
      <c r="N215" s="100">
        <f t="shared" ref="N215:N278" si="16">SUM(J215:M215)</f>
        <v>0</v>
      </c>
      <c r="O215" s="67"/>
    </row>
    <row r="216" spans="2:15">
      <c r="B216" s="63"/>
      <c r="C216" s="65"/>
      <c r="D216" s="65"/>
      <c r="E216" s="66"/>
      <c r="F216" s="67"/>
      <c r="G216" s="69"/>
      <c r="H216" s="70"/>
      <c r="I216" s="71"/>
      <c r="J216" s="68">
        <v>0</v>
      </c>
      <c r="K216" s="89">
        <f>ROUND(IF(AND($G216&lt;&gt;Summary!$C$11),IF(OR($I216=$I$6,$I216=$I$7,$I216=$I$8,$I216=$I$9,$I216=$I$10,$I216=$I$11),($J216*$H216),0),0),2)</f>
        <v>0</v>
      </c>
      <c r="L216" s="89">
        <f>ROUND(IF(AND($G216=Summary!$C$11),IF(OR($I216=$I$6,$I216=$I$7,$I216=$I$8,$I216=$I$9,$I216=$I$10,$I216=$I$11),(($J216*$H216)/2),0),0),2)</f>
        <v>0</v>
      </c>
      <c r="M216" s="89">
        <f t="shared" si="15"/>
        <v>0</v>
      </c>
      <c r="N216" s="100">
        <f t="shared" si="16"/>
        <v>0</v>
      </c>
      <c r="O216" s="67"/>
    </row>
    <row r="217" spans="2:15">
      <c r="B217" s="63"/>
      <c r="C217" s="65"/>
      <c r="D217" s="65"/>
      <c r="E217" s="66"/>
      <c r="F217" s="67"/>
      <c r="G217" s="69"/>
      <c r="H217" s="70"/>
      <c r="I217" s="71"/>
      <c r="J217" s="68">
        <v>0</v>
      </c>
      <c r="K217" s="89">
        <f>ROUND(IF(AND($G217&lt;&gt;Summary!$C$11),IF(OR($I217=$I$6,$I217=$I$7,$I217=$I$8,$I217=$I$9,$I217=$I$10,$I217=$I$11),($J217*$H217),0),0),2)</f>
        <v>0</v>
      </c>
      <c r="L217" s="89">
        <f>ROUND(IF(AND($G217=Summary!$C$11),IF(OR($I217=$I$6,$I217=$I$7,$I217=$I$8,$I217=$I$9,$I217=$I$10,$I217=$I$11),(($J217*$H217)/2),0),0),2)</f>
        <v>0</v>
      </c>
      <c r="M217" s="89">
        <f t="shared" si="15"/>
        <v>0</v>
      </c>
      <c r="N217" s="100">
        <f t="shared" si="16"/>
        <v>0</v>
      </c>
      <c r="O217" s="67"/>
    </row>
    <row r="218" spans="2:15">
      <c r="B218" s="63"/>
      <c r="C218" s="65"/>
      <c r="D218" s="65"/>
      <c r="E218" s="66"/>
      <c r="F218" s="67"/>
      <c r="G218" s="69"/>
      <c r="H218" s="70"/>
      <c r="I218" s="71"/>
      <c r="J218" s="68">
        <v>0</v>
      </c>
      <c r="K218" s="89">
        <f>ROUND(IF(AND($G218&lt;&gt;Summary!$C$11),IF(OR($I218=$I$6,$I218=$I$7,$I218=$I$8,$I218=$I$9,$I218=$I$10,$I218=$I$11),($J218*$H218),0),0),2)</f>
        <v>0</v>
      </c>
      <c r="L218" s="89">
        <f>ROUND(IF(AND($G218=Summary!$C$11),IF(OR($I218=$I$6,$I218=$I$7,$I218=$I$8,$I218=$I$9,$I218=$I$10,$I218=$I$11),(($J218*$H218)/2),0),0),2)</f>
        <v>0</v>
      </c>
      <c r="M218" s="89">
        <f t="shared" si="15"/>
        <v>0</v>
      </c>
      <c r="N218" s="100">
        <f t="shared" si="16"/>
        <v>0</v>
      </c>
      <c r="O218" s="67"/>
    </row>
    <row r="219" spans="2:15">
      <c r="B219" s="63"/>
      <c r="C219" s="65"/>
      <c r="D219" s="65"/>
      <c r="E219" s="66"/>
      <c r="F219" s="67"/>
      <c r="G219" s="69"/>
      <c r="H219" s="70"/>
      <c r="I219" s="71"/>
      <c r="J219" s="68">
        <v>0</v>
      </c>
      <c r="K219" s="89">
        <f>ROUND(IF(AND($G219&lt;&gt;Summary!$C$11),IF(OR($I219=$I$6,$I219=$I$7,$I219=$I$8,$I219=$I$9,$I219=$I$10,$I219=$I$11),($J219*$H219),0),0),2)</f>
        <v>0</v>
      </c>
      <c r="L219" s="89">
        <f>ROUND(IF(AND($G219=Summary!$C$11),IF(OR($I219=$I$6,$I219=$I$7,$I219=$I$8,$I219=$I$9,$I219=$I$10,$I219=$I$11),(($J219*$H219)/2),0),0),2)</f>
        <v>0</v>
      </c>
      <c r="M219" s="89">
        <f t="shared" si="15"/>
        <v>0</v>
      </c>
      <c r="N219" s="100">
        <f t="shared" si="16"/>
        <v>0</v>
      </c>
      <c r="O219" s="67"/>
    </row>
    <row r="220" spans="2:15">
      <c r="B220" s="63"/>
      <c r="C220" s="65"/>
      <c r="D220" s="65"/>
      <c r="E220" s="66"/>
      <c r="F220" s="67"/>
      <c r="G220" s="69"/>
      <c r="H220" s="70"/>
      <c r="I220" s="71"/>
      <c r="J220" s="68">
        <v>0</v>
      </c>
      <c r="K220" s="89">
        <f>ROUND(IF(AND($G220&lt;&gt;Summary!$C$11),IF(OR($I220=$I$6,$I220=$I$7,$I220=$I$8,$I220=$I$9,$I220=$I$10,$I220=$I$11),($J220*$H220),0),0),2)</f>
        <v>0</v>
      </c>
      <c r="L220" s="89">
        <f>ROUND(IF(AND($G220=Summary!$C$11),IF(OR($I220=$I$6,$I220=$I$7,$I220=$I$8,$I220=$I$9,$I220=$I$10,$I220=$I$11),(($J220*$H220)/2),0),0),2)</f>
        <v>0</v>
      </c>
      <c r="M220" s="89">
        <f t="shared" si="15"/>
        <v>0</v>
      </c>
      <c r="N220" s="100">
        <f t="shared" si="16"/>
        <v>0</v>
      </c>
      <c r="O220" s="67"/>
    </row>
    <row r="221" spans="2:15">
      <c r="B221" s="63"/>
      <c r="C221" s="65"/>
      <c r="D221" s="65"/>
      <c r="E221" s="66"/>
      <c r="F221" s="67"/>
      <c r="G221" s="69"/>
      <c r="H221" s="70"/>
      <c r="I221" s="71"/>
      <c r="J221" s="68">
        <v>0</v>
      </c>
      <c r="K221" s="89">
        <f>ROUND(IF(AND($G221&lt;&gt;Summary!$C$11),IF(OR($I221=$I$6,$I221=$I$7,$I221=$I$8,$I221=$I$9,$I221=$I$10,$I221=$I$11),($J221*$H221),0),0),2)</f>
        <v>0</v>
      </c>
      <c r="L221" s="89">
        <f>ROUND(IF(AND($G221=Summary!$C$11),IF(OR($I221=$I$6,$I221=$I$7,$I221=$I$8,$I221=$I$9,$I221=$I$10,$I221=$I$11),(($J221*$H221)/2),0),0),2)</f>
        <v>0</v>
      </c>
      <c r="M221" s="89">
        <f t="shared" si="15"/>
        <v>0</v>
      </c>
      <c r="N221" s="100">
        <f t="shared" si="16"/>
        <v>0</v>
      </c>
      <c r="O221" s="67"/>
    </row>
    <row r="222" spans="2:15">
      <c r="B222" s="63"/>
      <c r="C222" s="65"/>
      <c r="D222" s="65"/>
      <c r="E222" s="66"/>
      <c r="F222" s="67"/>
      <c r="G222" s="69"/>
      <c r="H222" s="70"/>
      <c r="I222" s="71"/>
      <c r="J222" s="68">
        <v>0</v>
      </c>
      <c r="K222" s="89">
        <f>ROUND(IF(AND($G222&lt;&gt;Summary!$C$11),IF(OR($I222=$I$6,$I222=$I$7,$I222=$I$8,$I222=$I$9,$I222=$I$10,$I222=$I$11),($J222*$H222),0),0),2)</f>
        <v>0</v>
      </c>
      <c r="L222" s="89">
        <f>ROUND(IF(AND($G222=Summary!$C$11),IF(OR($I222=$I$6,$I222=$I$7,$I222=$I$8,$I222=$I$9,$I222=$I$10,$I222=$I$11),(($J222*$H222)/2),0),0),2)</f>
        <v>0</v>
      </c>
      <c r="M222" s="89">
        <f t="shared" si="15"/>
        <v>0</v>
      </c>
      <c r="N222" s="100">
        <f t="shared" si="16"/>
        <v>0</v>
      </c>
      <c r="O222" s="67"/>
    </row>
    <row r="223" spans="2:15">
      <c r="B223" s="63"/>
      <c r="C223" s="65"/>
      <c r="D223" s="65"/>
      <c r="E223" s="66"/>
      <c r="F223" s="67"/>
      <c r="G223" s="69"/>
      <c r="H223" s="70"/>
      <c r="I223" s="71"/>
      <c r="J223" s="68">
        <v>0</v>
      </c>
      <c r="K223" s="89">
        <f>ROUND(IF(AND($G223&lt;&gt;Summary!$C$11),IF(OR($I223=$I$6,$I223=$I$7,$I223=$I$8,$I223=$I$9,$I223=$I$10,$I223=$I$11),($J223*$H223),0),0),2)</f>
        <v>0</v>
      </c>
      <c r="L223" s="89">
        <f>ROUND(IF(AND($G223=Summary!$C$11),IF(OR($I223=$I$6,$I223=$I$7,$I223=$I$8,$I223=$I$9,$I223=$I$10,$I223=$I$11),(($J223*$H223)/2),0),0),2)</f>
        <v>0</v>
      </c>
      <c r="M223" s="89">
        <f t="shared" si="15"/>
        <v>0</v>
      </c>
      <c r="N223" s="100">
        <f t="shared" si="16"/>
        <v>0</v>
      </c>
      <c r="O223" s="67"/>
    </row>
    <row r="224" spans="2:15">
      <c r="B224" s="63"/>
      <c r="C224" s="65"/>
      <c r="D224" s="65"/>
      <c r="E224" s="66"/>
      <c r="F224" s="67"/>
      <c r="G224" s="69"/>
      <c r="H224" s="70"/>
      <c r="I224" s="71"/>
      <c r="J224" s="68">
        <v>0</v>
      </c>
      <c r="K224" s="89">
        <f>ROUND(IF(AND($G224&lt;&gt;Summary!$C$11),IF(OR($I224=$I$6,$I224=$I$7,$I224=$I$8,$I224=$I$9,$I224=$I$10,$I224=$I$11),($J224*$H224),0),0),2)</f>
        <v>0</v>
      </c>
      <c r="L224" s="89">
        <f>ROUND(IF(AND($G224=Summary!$C$11),IF(OR($I224=$I$6,$I224=$I$7,$I224=$I$8,$I224=$I$9,$I224=$I$10,$I224=$I$11),(($J224*$H224)/2),0),0),2)</f>
        <v>0</v>
      </c>
      <c r="M224" s="89">
        <f t="shared" si="15"/>
        <v>0</v>
      </c>
      <c r="N224" s="100">
        <f t="shared" si="16"/>
        <v>0</v>
      </c>
      <c r="O224" s="67"/>
    </row>
    <row r="225" spans="2:15">
      <c r="B225" s="63"/>
      <c r="C225" s="65"/>
      <c r="D225" s="65"/>
      <c r="E225" s="66"/>
      <c r="F225" s="67"/>
      <c r="G225" s="69"/>
      <c r="H225" s="70"/>
      <c r="I225" s="71"/>
      <c r="J225" s="68">
        <v>0</v>
      </c>
      <c r="K225" s="89">
        <f>ROUND(IF(AND($G225&lt;&gt;Summary!$C$11),IF(OR($I225=$I$6,$I225=$I$7,$I225=$I$8,$I225=$I$9,$I225=$I$10,$I225=$I$11),($J225*$H225),0),0),2)</f>
        <v>0</v>
      </c>
      <c r="L225" s="89">
        <f>ROUND(IF(AND($G225=Summary!$C$11),IF(OR($I225=$I$6,$I225=$I$7,$I225=$I$8,$I225=$I$9,$I225=$I$10,$I225=$I$11),(($J225*$H225)/2),0),0),2)</f>
        <v>0</v>
      </c>
      <c r="M225" s="89">
        <f t="shared" si="15"/>
        <v>0</v>
      </c>
      <c r="N225" s="100">
        <f t="shared" si="16"/>
        <v>0</v>
      </c>
      <c r="O225" s="67"/>
    </row>
    <row r="226" spans="2:15">
      <c r="B226" s="63"/>
      <c r="C226" s="65"/>
      <c r="D226" s="65"/>
      <c r="E226" s="66"/>
      <c r="F226" s="67"/>
      <c r="G226" s="69"/>
      <c r="H226" s="70"/>
      <c r="I226" s="71"/>
      <c r="J226" s="68">
        <v>0</v>
      </c>
      <c r="K226" s="89">
        <f>ROUND(IF(AND($G226&lt;&gt;Summary!$C$11),IF(OR($I226=$I$6,$I226=$I$7,$I226=$I$8,$I226=$I$9,$I226=$I$10,$I226=$I$11),($J226*$H226),0),0),2)</f>
        <v>0</v>
      </c>
      <c r="L226" s="89">
        <f>ROUND(IF(AND($G226=Summary!$C$11),IF(OR($I226=$I$6,$I226=$I$7,$I226=$I$8,$I226=$I$9,$I226=$I$10,$I226=$I$11),(($J226*$H226)/2),0),0),2)</f>
        <v>0</v>
      </c>
      <c r="M226" s="89">
        <f t="shared" si="15"/>
        <v>0</v>
      </c>
      <c r="N226" s="100">
        <f t="shared" si="16"/>
        <v>0</v>
      </c>
      <c r="O226" s="67"/>
    </row>
    <row r="227" spans="2:15">
      <c r="B227" s="63"/>
      <c r="C227" s="65"/>
      <c r="D227" s="65"/>
      <c r="E227" s="66"/>
      <c r="F227" s="67"/>
      <c r="G227" s="69"/>
      <c r="H227" s="70"/>
      <c r="I227" s="71"/>
      <c r="J227" s="68">
        <v>0</v>
      </c>
      <c r="K227" s="89">
        <f>ROUND(IF(AND($G227&lt;&gt;Summary!$C$11),IF(OR($I227=$I$6,$I227=$I$7,$I227=$I$8,$I227=$I$9,$I227=$I$10,$I227=$I$11),($J227*$H227),0),0),2)</f>
        <v>0</v>
      </c>
      <c r="L227" s="89">
        <f>ROUND(IF(AND($G227=Summary!$C$11),IF(OR($I227=$I$6,$I227=$I$7,$I227=$I$8,$I227=$I$9,$I227=$I$10,$I227=$I$11),(($J227*$H227)/2),0),0),2)</f>
        <v>0</v>
      </c>
      <c r="M227" s="89">
        <f t="shared" si="15"/>
        <v>0</v>
      </c>
      <c r="N227" s="100">
        <f t="shared" si="16"/>
        <v>0</v>
      </c>
      <c r="O227" s="67"/>
    </row>
    <row r="228" spans="2:15">
      <c r="B228" s="63"/>
      <c r="C228" s="65"/>
      <c r="D228" s="65"/>
      <c r="E228" s="66"/>
      <c r="F228" s="67"/>
      <c r="G228" s="69"/>
      <c r="H228" s="70"/>
      <c r="I228" s="71"/>
      <c r="J228" s="68">
        <v>0</v>
      </c>
      <c r="K228" s="89">
        <f>ROUND(IF(AND($G228&lt;&gt;Summary!$C$11),IF(OR($I228=$I$6,$I228=$I$7,$I228=$I$8,$I228=$I$9,$I228=$I$10,$I228=$I$11),($J228*$H228),0),0),2)</f>
        <v>0</v>
      </c>
      <c r="L228" s="89">
        <f>ROUND(IF(AND($G228=Summary!$C$11),IF(OR($I228=$I$6,$I228=$I$7,$I228=$I$8,$I228=$I$9,$I228=$I$10,$I228=$I$11),(($J228*$H228)/2),0),0),2)</f>
        <v>0</v>
      </c>
      <c r="M228" s="89">
        <f t="shared" si="15"/>
        <v>0</v>
      </c>
      <c r="N228" s="100">
        <f t="shared" si="16"/>
        <v>0</v>
      </c>
      <c r="O228" s="67"/>
    </row>
    <row r="229" spans="2:15">
      <c r="B229" s="63"/>
      <c r="C229" s="65"/>
      <c r="D229" s="65"/>
      <c r="E229" s="66"/>
      <c r="F229" s="67"/>
      <c r="G229" s="69"/>
      <c r="H229" s="70"/>
      <c r="I229" s="71"/>
      <c r="J229" s="68">
        <v>0</v>
      </c>
      <c r="K229" s="89">
        <f>ROUND(IF(AND($G229&lt;&gt;Summary!$C$11),IF(OR($I229=$I$6,$I229=$I$7,$I229=$I$8,$I229=$I$9,$I229=$I$10,$I229=$I$11),($J229*$H229),0),0),2)</f>
        <v>0</v>
      </c>
      <c r="L229" s="89">
        <f>ROUND(IF(AND($G229=Summary!$C$11),IF(OR($I229=$I$6,$I229=$I$7,$I229=$I$8,$I229=$I$9,$I229=$I$10,$I229=$I$11),(($J229*$H229)/2),0),0),2)</f>
        <v>0</v>
      </c>
      <c r="M229" s="89">
        <f t="shared" si="15"/>
        <v>0</v>
      </c>
      <c r="N229" s="100">
        <f t="shared" si="16"/>
        <v>0</v>
      </c>
      <c r="O229" s="67"/>
    </row>
    <row r="230" spans="2:15">
      <c r="B230" s="63"/>
      <c r="C230" s="65"/>
      <c r="D230" s="65"/>
      <c r="E230" s="66"/>
      <c r="F230" s="67"/>
      <c r="G230" s="69"/>
      <c r="H230" s="70"/>
      <c r="I230" s="71"/>
      <c r="J230" s="68">
        <v>0</v>
      </c>
      <c r="K230" s="89">
        <f>ROUND(IF(AND($G230&lt;&gt;Summary!$C$11),IF(OR($I230=$I$6,$I230=$I$7,$I230=$I$8,$I230=$I$9,$I230=$I$10,$I230=$I$11),($J230*$H230),0),0),2)</f>
        <v>0</v>
      </c>
      <c r="L230" s="89">
        <f>ROUND(IF(AND($G230=Summary!$C$11),IF(OR($I230=$I$6,$I230=$I$7,$I230=$I$8,$I230=$I$9,$I230=$I$10,$I230=$I$11),(($J230*$H230)/2),0),0),2)</f>
        <v>0</v>
      </c>
      <c r="M230" s="89">
        <f t="shared" si="15"/>
        <v>0</v>
      </c>
      <c r="N230" s="100">
        <f t="shared" si="16"/>
        <v>0</v>
      </c>
      <c r="O230" s="67"/>
    </row>
    <row r="231" spans="2:15">
      <c r="B231" s="63"/>
      <c r="C231" s="65"/>
      <c r="D231" s="65"/>
      <c r="E231" s="66"/>
      <c r="F231" s="67"/>
      <c r="G231" s="69"/>
      <c r="H231" s="70"/>
      <c r="I231" s="71"/>
      <c r="J231" s="68">
        <v>0</v>
      </c>
      <c r="K231" s="89">
        <f>ROUND(IF(AND($G231&lt;&gt;Summary!$C$11),IF(OR($I231=$I$6,$I231=$I$7,$I231=$I$8,$I231=$I$9,$I231=$I$10,$I231=$I$11),($J231*$H231),0),0),2)</f>
        <v>0</v>
      </c>
      <c r="L231" s="89">
        <f>ROUND(IF(AND($G231=Summary!$C$11),IF(OR($I231=$I$6,$I231=$I$7,$I231=$I$8,$I231=$I$9,$I231=$I$10,$I231=$I$11),(($J231*$H231)/2),0),0),2)</f>
        <v>0</v>
      </c>
      <c r="M231" s="89">
        <f t="shared" si="15"/>
        <v>0</v>
      </c>
      <c r="N231" s="100">
        <f t="shared" si="16"/>
        <v>0</v>
      </c>
      <c r="O231" s="67"/>
    </row>
    <row r="232" spans="2:15">
      <c r="B232" s="63"/>
      <c r="C232" s="65"/>
      <c r="D232" s="65"/>
      <c r="E232" s="66"/>
      <c r="F232" s="67"/>
      <c r="G232" s="69"/>
      <c r="H232" s="70"/>
      <c r="I232" s="71"/>
      <c r="J232" s="68">
        <v>0</v>
      </c>
      <c r="K232" s="89">
        <f>ROUND(IF(AND($G232&lt;&gt;Summary!$C$11),IF(OR($I232=$I$6,$I232=$I$7,$I232=$I$8,$I232=$I$9,$I232=$I$10,$I232=$I$11),($J232*$H232),0),0),2)</f>
        <v>0</v>
      </c>
      <c r="L232" s="89">
        <f>ROUND(IF(AND($G232=Summary!$C$11),IF(OR($I232=$I$6,$I232=$I$7,$I232=$I$8,$I232=$I$9,$I232=$I$10,$I232=$I$11),(($J232*$H232)/2),0),0),2)</f>
        <v>0</v>
      </c>
      <c r="M232" s="89">
        <f t="shared" si="15"/>
        <v>0</v>
      </c>
      <c r="N232" s="100">
        <f t="shared" si="16"/>
        <v>0</v>
      </c>
      <c r="O232" s="67"/>
    </row>
    <row r="233" spans="2:15">
      <c r="B233" s="63"/>
      <c r="C233" s="65"/>
      <c r="D233" s="65"/>
      <c r="E233" s="66"/>
      <c r="F233" s="67"/>
      <c r="G233" s="69"/>
      <c r="H233" s="70"/>
      <c r="I233" s="71"/>
      <c r="J233" s="68">
        <v>0</v>
      </c>
      <c r="K233" s="89">
        <f>ROUND(IF(AND($G233&lt;&gt;Summary!$C$11),IF(OR($I233=$I$6,$I233=$I$7,$I233=$I$8,$I233=$I$9,$I233=$I$10,$I233=$I$11),($J233*$H233),0),0),2)</f>
        <v>0</v>
      </c>
      <c r="L233" s="89">
        <f>ROUND(IF(AND($G233=Summary!$C$11),IF(OR($I233=$I$6,$I233=$I$7,$I233=$I$8,$I233=$I$9,$I233=$I$10,$I233=$I$11),(($J233*$H233)/2),0),0),2)</f>
        <v>0</v>
      </c>
      <c r="M233" s="89">
        <f t="shared" si="15"/>
        <v>0</v>
      </c>
      <c r="N233" s="100">
        <f t="shared" si="16"/>
        <v>0</v>
      </c>
      <c r="O233" s="67"/>
    </row>
    <row r="234" spans="2:15">
      <c r="B234" s="63"/>
      <c r="C234" s="65"/>
      <c r="D234" s="65"/>
      <c r="E234" s="66"/>
      <c r="F234" s="67"/>
      <c r="G234" s="69"/>
      <c r="H234" s="70"/>
      <c r="I234" s="71"/>
      <c r="J234" s="68">
        <v>0</v>
      </c>
      <c r="K234" s="89">
        <f>ROUND(IF(AND($G234&lt;&gt;Summary!$C$11),IF(OR($I234=$I$6,$I234=$I$7,$I234=$I$8,$I234=$I$9,$I234=$I$10,$I234=$I$11),($J234*$H234),0),0),2)</f>
        <v>0</v>
      </c>
      <c r="L234" s="89">
        <f>ROUND(IF(AND($G234=Summary!$C$11),IF(OR($I234=$I$6,$I234=$I$7,$I234=$I$8,$I234=$I$9,$I234=$I$10,$I234=$I$11),(($J234*$H234)/2),0),0),2)</f>
        <v>0</v>
      </c>
      <c r="M234" s="89">
        <f t="shared" si="15"/>
        <v>0</v>
      </c>
      <c r="N234" s="100">
        <f t="shared" si="16"/>
        <v>0</v>
      </c>
      <c r="O234" s="67"/>
    </row>
    <row r="235" spans="2:15">
      <c r="B235" s="63"/>
      <c r="C235" s="65"/>
      <c r="D235" s="65"/>
      <c r="E235" s="66"/>
      <c r="F235" s="67"/>
      <c r="G235" s="69"/>
      <c r="H235" s="70"/>
      <c r="I235" s="71"/>
      <c r="J235" s="68">
        <v>0</v>
      </c>
      <c r="K235" s="89">
        <f>ROUND(IF(AND($G235&lt;&gt;Summary!$C$11),IF(OR($I235=$I$6,$I235=$I$7,$I235=$I$8,$I235=$I$9,$I235=$I$10,$I235=$I$11),($J235*$H235),0),0),2)</f>
        <v>0</v>
      </c>
      <c r="L235" s="89">
        <f>ROUND(IF(AND($G235=Summary!$C$11),IF(OR($I235=$I$6,$I235=$I$7,$I235=$I$8,$I235=$I$9,$I235=$I$10,$I235=$I$11),(($J235*$H235)/2),0),0),2)</f>
        <v>0</v>
      </c>
      <c r="M235" s="89">
        <f t="shared" si="15"/>
        <v>0</v>
      </c>
      <c r="N235" s="100">
        <f t="shared" si="16"/>
        <v>0</v>
      </c>
      <c r="O235" s="67"/>
    </row>
    <row r="236" spans="2:15">
      <c r="B236" s="63"/>
      <c r="C236" s="65"/>
      <c r="D236" s="65"/>
      <c r="E236" s="66"/>
      <c r="F236" s="67"/>
      <c r="G236" s="69"/>
      <c r="H236" s="70"/>
      <c r="I236" s="71"/>
      <c r="J236" s="68">
        <v>0</v>
      </c>
      <c r="K236" s="89">
        <f>ROUND(IF(AND($G236&lt;&gt;Summary!$C$11),IF(OR($I236=$I$6,$I236=$I$7,$I236=$I$8,$I236=$I$9,$I236=$I$10,$I236=$I$11),($J236*$H236),0),0),2)</f>
        <v>0</v>
      </c>
      <c r="L236" s="89">
        <f>ROUND(IF(AND($G236=Summary!$C$11),IF(OR($I236=$I$6,$I236=$I$7,$I236=$I$8,$I236=$I$9,$I236=$I$10,$I236=$I$11),(($J236*$H236)/2),0),0),2)</f>
        <v>0</v>
      </c>
      <c r="M236" s="89">
        <f t="shared" si="15"/>
        <v>0</v>
      </c>
      <c r="N236" s="100">
        <f t="shared" si="16"/>
        <v>0</v>
      </c>
      <c r="O236" s="67"/>
    </row>
    <row r="237" spans="2:15">
      <c r="B237" s="63"/>
      <c r="C237" s="65"/>
      <c r="D237" s="65"/>
      <c r="E237" s="66"/>
      <c r="F237" s="67"/>
      <c r="G237" s="69"/>
      <c r="H237" s="70"/>
      <c r="I237" s="71"/>
      <c r="J237" s="68">
        <v>0</v>
      </c>
      <c r="K237" s="89">
        <f>ROUND(IF(AND($G237&lt;&gt;Summary!$C$11),IF(OR($I237=$I$6,$I237=$I$7,$I237=$I$8,$I237=$I$9,$I237=$I$10,$I237=$I$11),($J237*$H237),0),0),2)</f>
        <v>0</v>
      </c>
      <c r="L237" s="89">
        <f>ROUND(IF(AND($G237=Summary!$C$11),IF(OR($I237=$I$6,$I237=$I$7,$I237=$I$8,$I237=$I$9,$I237=$I$10,$I237=$I$11),(($J237*$H237)/2),0),0),2)</f>
        <v>0</v>
      </c>
      <c r="M237" s="89">
        <f t="shared" si="15"/>
        <v>0</v>
      </c>
      <c r="N237" s="100">
        <f t="shared" si="16"/>
        <v>0</v>
      </c>
      <c r="O237" s="67"/>
    </row>
    <row r="238" spans="2:15">
      <c r="B238" s="63"/>
      <c r="C238" s="65"/>
      <c r="D238" s="65"/>
      <c r="E238" s="66"/>
      <c r="F238" s="67"/>
      <c r="G238" s="69"/>
      <c r="H238" s="70"/>
      <c r="I238" s="71"/>
      <c r="J238" s="68">
        <v>0</v>
      </c>
      <c r="K238" s="89">
        <f>ROUND(IF(AND($G238&lt;&gt;Summary!$C$11),IF(OR($I238=$I$6,$I238=$I$7,$I238=$I$8,$I238=$I$9,$I238=$I$10,$I238=$I$11),($J238*$H238),0),0),2)</f>
        <v>0</v>
      </c>
      <c r="L238" s="89">
        <f>ROUND(IF(AND($G238=Summary!$C$11),IF(OR($I238=$I$6,$I238=$I$7,$I238=$I$8,$I238=$I$9,$I238=$I$10,$I238=$I$11),(($J238*$H238)/2),0),0),2)</f>
        <v>0</v>
      </c>
      <c r="M238" s="89">
        <f t="shared" si="15"/>
        <v>0</v>
      </c>
      <c r="N238" s="100">
        <f t="shared" si="16"/>
        <v>0</v>
      </c>
      <c r="O238" s="67"/>
    </row>
    <row r="239" spans="2:15">
      <c r="B239" s="63"/>
      <c r="C239" s="65"/>
      <c r="D239" s="65"/>
      <c r="E239" s="66"/>
      <c r="F239" s="67"/>
      <c r="G239" s="69"/>
      <c r="H239" s="70"/>
      <c r="I239" s="71"/>
      <c r="J239" s="68">
        <v>0</v>
      </c>
      <c r="K239" s="89">
        <f>ROUND(IF(AND($G239&lt;&gt;Summary!$C$11),IF(OR($I239=$I$6,$I239=$I$7,$I239=$I$8,$I239=$I$9,$I239=$I$10,$I239=$I$11),($J239*$H239),0),0),2)</f>
        <v>0</v>
      </c>
      <c r="L239" s="89">
        <f>ROUND(IF(AND($G239=Summary!$C$11),IF(OR($I239=$I$6,$I239=$I$7,$I239=$I$8,$I239=$I$9,$I239=$I$10,$I239=$I$11),(($J239*$H239)/2),0),0),2)</f>
        <v>0</v>
      </c>
      <c r="M239" s="89">
        <f t="shared" si="15"/>
        <v>0</v>
      </c>
      <c r="N239" s="100">
        <f t="shared" si="16"/>
        <v>0</v>
      </c>
      <c r="O239" s="67"/>
    </row>
    <row r="240" spans="2:15">
      <c r="B240" s="63"/>
      <c r="C240" s="65"/>
      <c r="D240" s="65"/>
      <c r="E240" s="66"/>
      <c r="F240" s="67"/>
      <c r="G240" s="69"/>
      <c r="H240" s="70"/>
      <c r="I240" s="71"/>
      <c r="J240" s="68">
        <v>0</v>
      </c>
      <c r="K240" s="89">
        <f>ROUND(IF(AND($G240&lt;&gt;Summary!$C$11),IF(OR($I240=$I$6,$I240=$I$7,$I240=$I$8,$I240=$I$9,$I240=$I$10,$I240=$I$11),($J240*$H240),0),0),2)</f>
        <v>0</v>
      </c>
      <c r="L240" s="89">
        <f>ROUND(IF(AND($G240=Summary!$C$11),IF(OR($I240=$I$6,$I240=$I$7,$I240=$I$8,$I240=$I$9,$I240=$I$10,$I240=$I$11),(($J240*$H240)/2),0),0),2)</f>
        <v>0</v>
      </c>
      <c r="M240" s="89">
        <f t="shared" si="15"/>
        <v>0</v>
      </c>
      <c r="N240" s="100">
        <f t="shared" si="16"/>
        <v>0</v>
      </c>
      <c r="O240" s="67"/>
    </row>
    <row r="241" spans="2:15">
      <c r="B241" s="63"/>
      <c r="C241" s="65"/>
      <c r="D241" s="65"/>
      <c r="E241" s="66"/>
      <c r="F241" s="67"/>
      <c r="G241" s="69"/>
      <c r="H241" s="70"/>
      <c r="I241" s="71"/>
      <c r="J241" s="68">
        <v>0</v>
      </c>
      <c r="K241" s="89">
        <f>ROUND(IF(AND($G241&lt;&gt;Summary!$C$11),IF(OR($I241=$I$6,$I241=$I$7,$I241=$I$8,$I241=$I$9,$I241=$I$10,$I241=$I$11),($J241*$H241),0),0),2)</f>
        <v>0</v>
      </c>
      <c r="L241" s="89">
        <f>ROUND(IF(AND($G241=Summary!$C$11),IF(OR($I241=$I$6,$I241=$I$7,$I241=$I$8,$I241=$I$9,$I241=$I$10,$I241=$I$11),(($J241*$H241)/2),0),0),2)</f>
        <v>0</v>
      </c>
      <c r="M241" s="89">
        <f t="shared" si="15"/>
        <v>0</v>
      </c>
      <c r="N241" s="100">
        <f t="shared" si="16"/>
        <v>0</v>
      </c>
      <c r="O241" s="67"/>
    </row>
    <row r="242" spans="2:15">
      <c r="B242" s="63"/>
      <c r="C242" s="65"/>
      <c r="D242" s="65"/>
      <c r="E242" s="66"/>
      <c r="F242" s="67"/>
      <c r="G242" s="69"/>
      <c r="H242" s="70"/>
      <c r="I242" s="71"/>
      <c r="J242" s="68">
        <v>0</v>
      </c>
      <c r="K242" s="89">
        <f>ROUND(IF(AND($G242&lt;&gt;Summary!$C$11),IF(OR($I242=$I$6,$I242=$I$7,$I242=$I$8,$I242=$I$9,$I242=$I$10,$I242=$I$11),($J242*$H242),0),0),2)</f>
        <v>0</v>
      </c>
      <c r="L242" s="89">
        <f>ROUND(IF(AND($G242=Summary!$C$11),IF(OR($I242=$I$6,$I242=$I$7,$I242=$I$8,$I242=$I$9,$I242=$I$10,$I242=$I$11),(($J242*$H242)/2),0),0),2)</f>
        <v>0</v>
      </c>
      <c r="M242" s="89">
        <f t="shared" si="15"/>
        <v>0</v>
      </c>
      <c r="N242" s="100">
        <f t="shared" si="16"/>
        <v>0</v>
      </c>
      <c r="O242" s="67"/>
    </row>
    <row r="243" spans="2:15">
      <c r="B243" s="63"/>
      <c r="C243" s="65"/>
      <c r="D243" s="65"/>
      <c r="E243" s="66"/>
      <c r="F243" s="67"/>
      <c r="G243" s="69"/>
      <c r="H243" s="70"/>
      <c r="I243" s="71"/>
      <c r="J243" s="68">
        <v>0</v>
      </c>
      <c r="K243" s="89">
        <f>ROUND(IF(AND($G243&lt;&gt;Summary!$C$11),IF(OR($I243=$I$6,$I243=$I$7,$I243=$I$8,$I243=$I$9,$I243=$I$10,$I243=$I$11),($J243*$H243),0),0),2)</f>
        <v>0</v>
      </c>
      <c r="L243" s="89">
        <f>ROUND(IF(AND($G243=Summary!$C$11),IF(OR($I243=$I$6,$I243=$I$7,$I243=$I$8,$I243=$I$9,$I243=$I$10,$I243=$I$11),(($J243*$H243)/2),0),0),2)</f>
        <v>0</v>
      </c>
      <c r="M243" s="89">
        <f t="shared" si="15"/>
        <v>0</v>
      </c>
      <c r="N243" s="100">
        <f t="shared" si="16"/>
        <v>0</v>
      </c>
      <c r="O243" s="67"/>
    </row>
    <row r="244" spans="2:15">
      <c r="B244" s="63"/>
      <c r="C244" s="65"/>
      <c r="D244" s="65"/>
      <c r="E244" s="66"/>
      <c r="F244" s="67"/>
      <c r="G244" s="69"/>
      <c r="H244" s="70"/>
      <c r="I244" s="71"/>
      <c r="J244" s="68">
        <v>0</v>
      </c>
      <c r="K244" s="89">
        <f>ROUND(IF(AND($G244&lt;&gt;Summary!$C$11),IF(OR($I244=$I$6,$I244=$I$7,$I244=$I$8,$I244=$I$9,$I244=$I$10,$I244=$I$11),($J244*$H244),0),0),2)</f>
        <v>0</v>
      </c>
      <c r="L244" s="89">
        <f>ROUND(IF(AND($G244=Summary!$C$11),IF(OR($I244=$I$6,$I244=$I$7,$I244=$I$8,$I244=$I$9,$I244=$I$10,$I244=$I$11),(($J244*$H244)/2),0),0),2)</f>
        <v>0</v>
      </c>
      <c r="M244" s="89">
        <f t="shared" si="15"/>
        <v>0</v>
      </c>
      <c r="N244" s="100">
        <f t="shared" si="16"/>
        <v>0</v>
      </c>
      <c r="O244" s="67"/>
    </row>
    <row r="245" spans="2:15">
      <c r="B245" s="63"/>
      <c r="C245" s="65"/>
      <c r="D245" s="65"/>
      <c r="E245" s="66"/>
      <c r="F245" s="67"/>
      <c r="G245" s="69"/>
      <c r="H245" s="70"/>
      <c r="I245" s="71"/>
      <c r="J245" s="68">
        <v>0</v>
      </c>
      <c r="K245" s="89">
        <f>ROUND(IF(AND($G245&lt;&gt;Summary!$C$11),IF(OR($I245=$I$6,$I245=$I$7,$I245=$I$8,$I245=$I$9,$I245=$I$10,$I245=$I$11),($J245*$H245),0),0),2)</f>
        <v>0</v>
      </c>
      <c r="L245" s="89">
        <f>ROUND(IF(AND($G245=Summary!$C$11),IF(OR($I245=$I$6,$I245=$I$7,$I245=$I$8,$I245=$I$9,$I245=$I$10,$I245=$I$11),(($J245*$H245)/2),0),0),2)</f>
        <v>0</v>
      </c>
      <c r="M245" s="89">
        <f t="shared" si="15"/>
        <v>0</v>
      </c>
      <c r="N245" s="100">
        <f t="shared" si="16"/>
        <v>0</v>
      </c>
      <c r="O245" s="67"/>
    </row>
    <row r="246" spans="2:15">
      <c r="B246" s="63"/>
      <c r="C246" s="65"/>
      <c r="D246" s="65"/>
      <c r="E246" s="66"/>
      <c r="F246" s="67"/>
      <c r="G246" s="69"/>
      <c r="H246" s="70"/>
      <c r="I246" s="71"/>
      <c r="J246" s="68">
        <v>0</v>
      </c>
      <c r="K246" s="89">
        <f>ROUND(IF(AND($G246&lt;&gt;Summary!$C$11),IF(OR($I246=$I$6,$I246=$I$7,$I246=$I$8,$I246=$I$9,$I246=$I$10,$I246=$I$11),($J246*$H246),0),0),2)</f>
        <v>0</v>
      </c>
      <c r="L246" s="89">
        <f>ROUND(IF(AND($G246=Summary!$C$11),IF(OR($I246=$I$6,$I246=$I$7,$I246=$I$8,$I246=$I$9,$I246=$I$10,$I246=$I$11),(($J246*$H246)/2),0),0),2)</f>
        <v>0</v>
      </c>
      <c r="M246" s="89">
        <f t="shared" si="15"/>
        <v>0</v>
      </c>
      <c r="N246" s="100">
        <f t="shared" si="16"/>
        <v>0</v>
      </c>
      <c r="O246" s="67"/>
    </row>
    <row r="247" spans="2:15">
      <c r="B247" s="63"/>
      <c r="C247" s="65"/>
      <c r="D247" s="65"/>
      <c r="E247" s="66"/>
      <c r="F247" s="67"/>
      <c r="G247" s="69"/>
      <c r="H247" s="70"/>
      <c r="I247" s="71"/>
      <c r="J247" s="68">
        <v>0</v>
      </c>
      <c r="K247" s="89">
        <f>ROUND(IF(AND($G247&lt;&gt;Summary!$C$11),IF(OR($I247=$I$6,$I247=$I$7,$I247=$I$8,$I247=$I$9,$I247=$I$10,$I247=$I$11),($J247*$H247),0),0),2)</f>
        <v>0</v>
      </c>
      <c r="L247" s="89">
        <f>ROUND(IF(AND($G247=Summary!$C$11),IF(OR($I247=$I$6,$I247=$I$7,$I247=$I$8,$I247=$I$9,$I247=$I$10,$I247=$I$11),(($J247*$H247)/2),0),0),2)</f>
        <v>0</v>
      </c>
      <c r="M247" s="89">
        <f t="shared" si="15"/>
        <v>0</v>
      </c>
      <c r="N247" s="100">
        <f t="shared" si="16"/>
        <v>0</v>
      </c>
      <c r="O247" s="67"/>
    </row>
    <row r="248" spans="2:15">
      <c r="B248" s="63"/>
      <c r="C248" s="65"/>
      <c r="D248" s="65"/>
      <c r="E248" s="66"/>
      <c r="F248" s="67"/>
      <c r="G248" s="69"/>
      <c r="H248" s="70"/>
      <c r="I248" s="71"/>
      <c r="J248" s="68">
        <v>0</v>
      </c>
      <c r="K248" s="89">
        <f>ROUND(IF(AND($G248&lt;&gt;Summary!$C$11),IF(OR($I248=$I$6,$I248=$I$7,$I248=$I$8,$I248=$I$9,$I248=$I$10,$I248=$I$11),($J248*$H248),0),0),2)</f>
        <v>0</v>
      </c>
      <c r="L248" s="89">
        <f>ROUND(IF(AND($G248=Summary!$C$11),IF(OR($I248=$I$6,$I248=$I$7,$I248=$I$8,$I248=$I$9,$I248=$I$10,$I248=$I$11),(($J248*$H248)/2),0),0),2)</f>
        <v>0</v>
      </c>
      <c r="M248" s="89">
        <f t="shared" si="15"/>
        <v>0</v>
      </c>
      <c r="N248" s="100">
        <f t="shared" si="16"/>
        <v>0</v>
      </c>
      <c r="O248" s="67"/>
    </row>
    <row r="249" spans="2:15">
      <c r="B249" s="63"/>
      <c r="C249" s="65"/>
      <c r="D249" s="65"/>
      <c r="E249" s="66"/>
      <c r="F249" s="67"/>
      <c r="G249" s="69"/>
      <c r="H249" s="70"/>
      <c r="I249" s="71"/>
      <c r="J249" s="68">
        <v>0</v>
      </c>
      <c r="K249" s="89">
        <f>ROUND(IF(AND($G249&lt;&gt;Summary!$C$11),IF(OR($I249=$I$6,$I249=$I$7,$I249=$I$8,$I249=$I$9,$I249=$I$10,$I249=$I$11),($J249*$H249),0),0),2)</f>
        <v>0</v>
      </c>
      <c r="L249" s="89">
        <f>ROUND(IF(AND($G249=Summary!$C$11),IF(OR($I249=$I$6,$I249=$I$7,$I249=$I$8,$I249=$I$9,$I249=$I$10,$I249=$I$11),(($J249*$H249)/2),0),0),2)</f>
        <v>0</v>
      </c>
      <c r="M249" s="89">
        <f t="shared" si="15"/>
        <v>0</v>
      </c>
      <c r="N249" s="100">
        <f t="shared" si="16"/>
        <v>0</v>
      </c>
      <c r="O249" s="67"/>
    </row>
    <row r="250" spans="2:15">
      <c r="B250" s="63"/>
      <c r="C250" s="65"/>
      <c r="D250" s="65"/>
      <c r="E250" s="66"/>
      <c r="F250" s="67"/>
      <c r="G250" s="69"/>
      <c r="H250" s="70"/>
      <c r="I250" s="71"/>
      <c r="J250" s="68">
        <v>0</v>
      </c>
      <c r="K250" s="89">
        <f>ROUND(IF(AND($G250&lt;&gt;Summary!$C$11),IF(OR($I250=$I$6,$I250=$I$7,$I250=$I$8,$I250=$I$9,$I250=$I$10,$I250=$I$11),($J250*$H250),0),0),2)</f>
        <v>0</v>
      </c>
      <c r="L250" s="89">
        <f>ROUND(IF(AND($G250=Summary!$C$11),IF(OR($I250=$I$6,$I250=$I$7,$I250=$I$8,$I250=$I$9,$I250=$I$10,$I250=$I$11),(($J250*$H250)/2),0),0),2)</f>
        <v>0</v>
      </c>
      <c r="M250" s="89">
        <f t="shared" si="15"/>
        <v>0</v>
      </c>
      <c r="N250" s="100">
        <f t="shared" si="16"/>
        <v>0</v>
      </c>
      <c r="O250" s="67"/>
    </row>
    <row r="251" spans="2:15">
      <c r="B251" s="63"/>
      <c r="C251" s="65"/>
      <c r="D251" s="65"/>
      <c r="E251" s="66"/>
      <c r="F251" s="67"/>
      <c r="G251" s="69"/>
      <c r="H251" s="70"/>
      <c r="I251" s="71"/>
      <c r="J251" s="68">
        <v>0</v>
      </c>
      <c r="K251" s="89">
        <f>ROUND(IF(AND($G251&lt;&gt;Summary!$C$11),IF(OR($I251=$I$6,$I251=$I$7,$I251=$I$8,$I251=$I$9,$I251=$I$10,$I251=$I$11),($J251*$H251),0),0),2)</f>
        <v>0</v>
      </c>
      <c r="L251" s="89">
        <f>ROUND(IF(AND($G251=Summary!$C$11),IF(OR($I251=$I$6,$I251=$I$7,$I251=$I$8,$I251=$I$9,$I251=$I$10,$I251=$I$11),(($J251*$H251)/2),0),0),2)</f>
        <v>0</v>
      </c>
      <c r="M251" s="89">
        <f t="shared" si="15"/>
        <v>0</v>
      </c>
      <c r="N251" s="100">
        <f t="shared" si="16"/>
        <v>0</v>
      </c>
      <c r="O251" s="67"/>
    </row>
    <row r="252" spans="2:15">
      <c r="B252" s="63"/>
      <c r="C252" s="65"/>
      <c r="D252" s="65"/>
      <c r="E252" s="66"/>
      <c r="F252" s="67"/>
      <c r="G252" s="69"/>
      <c r="H252" s="70"/>
      <c r="I252" s="71"/>
      <c r="J252" s="68">
        <v>0</v>
      </c>
      <c r="K252" s="89">
        <f>ROUND(IF(AND($G252&lt;&gt;Summary!$C$11),IF(OR($I252=$I$6,$I252=$I$7,$I252=$I$8,$I252=$I$9,$I252=$I$10,$I252=$I$11),($J252*$H252),0),0),2)</f>
        <v>0</v>
      </c>
      <c r="L252" s="89">
        <f>ROUND(IF(AND($G252=Summary!$C$11),IF(OR($I252=$I$6,$I252=$I$7,$I252=$I$8,$I252=$I$9,$I252=$I$10,$I252=$I$11),(($J252*$H252)/2),0),0),2)</f>
        <v>0</v>
      </c>
      <c r="M252" s="89">
        <f t="shared" si="15"/>
        <v>0</v>
      </c>
      <c r="N252" s="100">
        <f t="shared" si="16"/>
        <v>0</v>
      </c>
      <c r="O252" s="67"/>
    </row>
    <row r="253" spans="2:15">
      <c r="B253" s="63"/>
      <c r="C253" s="65"/>
      <c r="D253" s="65"/>
      <c r="E253" s="66"/>
      <c r="F253" s="67"/>
      <c r="G253" s="69"/>
      <c r="H253" s="70"/>
      <c r="I253" s="71"/>
      <c r="J253" s="68">
        <v>0</v>
      </c>
      <c r="K253" s="89">
        <f>ROUND(IF(AND($G253&lt;&gt;Summary!$C$11),IF(OR($I253=$I$6,$I253=$I$7,$I253=$I$8,$I253=$I$9,$I253=$I$10,$I253=$I$11),($J253*$H253),0),0),2)</f>
        <v>0</v>
      </c>
      <c r="L253" s="89">
        <f>ROUND(IF(AND($G253=Summary!$C$11),IF(OR($I253=$I$6,$I253=$I$7,$I253=$I$8,$I253=$I$9,$I253=$I$10,$I253=$I$11),(($J253*$H253)/2),0),0),2)</f>
        <v>0</v>
      </c>
      <c r="M253" s="89">
        <f t="shared" si="15"/>
        <v>0</v>
      </c>
      <c r="N253" s="100">
        <f t="shared" si="16"/>
        <v>0</v>
      </c>
      <c r="O253" s="67"/>
    </row>
    <row r="254" spans="2:15">
      <c r="B254" s="63"/>
      <c r="C254" s="65"/>
      <c r="D254" s="65"/>
      <c r="E254" s="66"/>
      <c r="F254" s="67"/>
      <c r="G254" s="69"/>
      <c r="H254" s="70"/>
      <c r="I254" s="71"/>
      <c r="J254" s="68">
        <v>0</v>
      </c>
      <c r="K254" s="89">
        <f>ROUND(IF(AND($G254&lt;&gt;Summary!$C$11),IF(OR($I254=$I$6,$I254=$I$7,$I254=$I$8,$I254=$I$9,$I254=$I$10,$I254=$I$11),($J254*$H254),0),0),2)</f>
        <v>0</v>
      </c>
      <c r="L254" s="89">
        <f>ROUND(IF(AND($G254=Summary!$C$11),IF(OR($I254=$I$6,$I254=$I$7,$I254=$I$8,$I254=$I$9,$I254=$I$10,$I254=$I$11),(($J254*$H254)/2),0),0),2)</f>
        <v>0</v>
      </c>
      <c r="M254" s="89">
        <f t="shared" si="15"/>
        <v>0</v>
      </c>
      <c r="N254" s="100">
        <f t="shared" si="16"/>
        <v>0</v>
      </c>
      <c r="O254" s="67"/>
    </row>
    <row r="255" spans="2:15">
      <c r="B255" s="63"/>
      <c r="C255" s="65"/>
      <c r="D255" s="65"/>
      <c r="E255" s="66"/>
      <c r="F255" s="67"/>
      <c r="G255" s="69"/>
      <c r="H255" s="70"/>
      <c r="I255" s="71"/>
      <c r="J255" s="68">
        <v>0</v>
      </c>
      <c r="K255" s="89">
        <f>ROUND(IF(AND($G255&lt;&gt;Summary!$C$11),IF(OR($I255=$I$6,$I255=$I$7,$I255=$I$8,$I255=$I$9,$I255=$I$10,$I255=$I$11),($J255*$H255),0),0),2)</f>
        <v>0</v>
      </c>
      <c r="L255" s="89">
        <f>ROUND(IF(AND($G255=Summary!$C$11),IF(OR($I255=$I$6,$I255=$I$7,$I255=$I$8,$I255=$I$9,$I255=$I$10,$I255=$I$11),(($J255*$H255)/2),0),0),2)</f>
        <v>0</v>
      </c>
      <c r="M255" s="89">
        <f t="shared" si="15"/>
        <v>0</v>
      </c>
      <c r="N255" s="100">
        <f t="shared" si="16"/>
        <v>0</v>
      </c>
      <c r="O255" s="67"/>
    </row>
    <row r="256" spans="2:15">
      <c r="B256" s="63"/>
      <c r="C256" s="65"/>
      <c r="D256" s="65"/>
      <c r="E256" s="66"/>
      <c r="F256" s="67"/>
      <c r="G256" s="69"/>
      <c r="H256" s="70"/>
      <c r="I256" s="71"/>
      <c r="J256" s="68">
        <v>0</v>
      </c>
      <c r="K256" s="89">
        <f>ROUND(IF(AND($G256&lt;&gt;Summary!$C$11),IF(OR($I256=$I$6,$I256=$I$7,$I256=$I$8,$I256=$I$9,$I256=$I$10,$I256=$I$11),($J256*$H256),0),0),2)</f>
        <v>0</v>
      </c>
      <c r="L256" s="89">
        <f>ROUND(IF(AND($G256=Summary!$C$11),IF(OR($I256=$I$6,$I256=$I$7,$I256=$I$8,$I256=$I$9,$I256=$I$10,$I256=$I$11),(($J256*$H256)/2),0),0),2)</f>
        <v>0</v>
      </c>
      <c r="M256" s="89">
        <f t="shared" si="15"/>
        <v>0</v>
      </c>
      <c r="N256" s="100">
        <f t="shared" si="16"/>
        <v>0</v>
      </c>
      <c r="O256" s="67"/>
    </row>
    <row r="257" spans="2:15">
      <c r="B257" s="63"/>
      <c r="C257" s="65"/>
      <c r="D257" s="65"/>
      <c r="E257" s="66"/>
      <c r="F257" s="67"/>
      <c r="G257" s="69"/>
      <c r="H257" s="70"/>
      <c r="I257" s="71"/>
      <c r="J257" s="68">
        <v>0</v>
      </c>
      <c r="K257" s="89">
        <f>ROUND(IF(AND($G257&lt;&gt;Summary!$C$11),IF(OR($I257=$I$6,$I257=$I$7,$I257=$I$8,$I257=$I$9,$I257=$I$10,$I257=$I$11),($J257*$H257),0),0),2)</f>
        <v>0</v>
      </c>
      <c r="L257" s="89">
        <f>ROUND(IF(AND($G257=Summary!$C$11),IF(OR($I257=$I$6,$I257=$I$7,$I257=$I$8,$I257=$I$9,$I257=$I$10,$I257=$I$11),(($J257*$H257)/2),0),0),2)</f>
        <v>0</v>
      </c>
      <c r="M257" s="89">
        <f t="shared" si="15"/>
        <v>0</v>
      </c>
      <c r="N257" s="100">
        <f t="shared" si="16"/>
        <v>0</v>
      </c>
      <c r="O257" s="67"/>
    </row>
    <row r="258" spans="2:15">
      <c r="B258" s="63"/>
      <c r="C258" s="65"/>
      <c r="D258" s="65"/>
      <c r="E258" s="66"/>
      <c r="F258" s="67"/>
      <c r="G258" s="69"/>
      <c r="H258" s="70"/>
      <c r="I258" s="71"/>
      <c r="J258" s="68">
        <v>0</v>
      </c>
      <c r="K258" s="89">
        <f>ROUND(IF(AND($G258&lt;&gt;Summary!$C$11),IF(OR($I258=$I$6,$I258=$I$7,$I258=$I$8,$I258=$I$9,$I258=$I$10,$I258=$I$11),($J258*$H258),0),0),2)</f>
        <v>0</v>
      </c>
      <c r="L258" s="89">
        <f>ROUND(IF(AND($G258=Summary!$C$11),IF(OR($I258=$I$6,$I258=$I$7,$I258=$I$8,$I258=$I$9,$I258=$I$10,$I258=$I$11),(($J258*$H258)/2),0),0),2)</f>
        <v>0</v>
      </c>
      <c r="M258" s="89">
        <f t="shared" si="15"/>
        <v>0</v>
      </c>
      <c r="N258" s="100">
        <f t="shared" si="16"/>
        <v>0</v>
      </c>
      <c r="O258" s="67"/>
    </row>
    <row r="259" spans="2:15">
      <c r="B259" s="63"/>
      <c r="C259" s="65"/>
      <c r="D259" s="65"/>
      <c r="E259" s="66"/>
      <c r="F259" s="67"/>
      <c r="G259" s="69"/>
      <c r="H259" s="70"/>
      <c r="I259" s="71"/>
      <c r="J259" s="68">
        <v>0</v>
      </c>
      <c r="K259" s="89">
        <f>ROUND(IF(AND($G259&lt;&gt;Summary!$C$11),IF(OR($I259=$I$6,$I259=$I$7,$I259=$I$8,$I259=$I$9,$I259=$I$10,$I259=$I$11),($J259*$H259),0),0),2)</f>
        <v>0</v>
      </c>
      <c r="L259" s="89">
        <f>ROUND(IF(AND($G259=Summary!$C$11),IF(OR($I259=$I$6,$I259=$I$7,$I259=$I$8,$I259=$I$9,$I259=$I$10,$I259=$I$11),(($J259*$H259)/2),0),0),2)</f>
        <v>0</v>
      </c>
      <c r="M259" s="89">
        <f t="shared" si="15"/>
        <v>0</v>
      </c>
      <c r="N259" s="100">
        <f t="shared" si="16"/>
        <v>0</v>
      </c>
      <c r="O259" s="67"/>
    </row>
    <row r="260" spans="2:15">
      <c r="B260" s="63"/>
      <c r="C260" s="65"/>
      <c r="D260" s="65"/>
      <c r="E260" s="66"/>
      <c r="F260" s="67"/>
      <c r="G260" s="69"/>
      <c r="H260" s="70"/>
      <c r="I260" s="71"/>
      <c r="J260" s="68">
        <v>0</v>
      </c>
      <c r="K260" s="89">
        <f>ROUND(IF(AND($G260&lt;&gt;Summary!$C$11),IF(OR($I260=$I$6,$I260=$I$7,$I260=$I$8,$I260=$I$9,$I260=$I$10,$I260=$I$11),($J260*$H260),0),0),2)</f>
        <v>0</v>
      </c>
      <c r="L260" s="89">
        <f>ROUND(IF(AND($G260=Summary!$C$11),IF(OR($I260=$I$6,$I260=$I$7,$I260=$I$8,$I260=$I$9,$I260=$I$10,$I260=$I$11),(($J260*$H260)/2),0),0),2)</f>
        <v>0</v>
      </c>
      <c r="M260" s="89">
        <f t="shared" si="15"/>
        <v>0</v>
      </c>
      <c r="N260" s="100">
        <f t="shared" si="16"/>
        <v>0</v>
      </c>
      <c r="O260" s="67"/>
    </row>
    <row r="261" spans="2:15">
      <c r="B261" s="63"/>
      <c r="C261" s="65"/>
      <c r="D261" s="65"/>
      <c r="E261" s="66"/>
      <c r="F261" s="67"/>
      <c r="G261" s="69"/>
      <c r="H261" s="70"/>
      <c r="I261" s="71"/>
      <c r="J261" s="68">
        <v>0</v>
      </c>
      <c r="K261" s="89">
        <f>ROUND(IF(AND($G261&lt;&gt;Summary!$C$11),IF(OR($I261=$I$6,$I261=$I$7,$I261=$I$8,$I261=$I$9,$I261=$I$10,$I261=$I$11),($J261*$H261),0),0),2)</f>
        <v>0</v>
      </c>
      <c r="L261" s="89">
        <f>ROUND(IF(AND($G261=Summary!$C$11),IF(OR($I261=$I$6,$I261=$I$7,$I261=$I$8,$I261=$I$9,$I261=$I$10,$I261=$I$11),(($J261*$H261)/2),0),0),2)</f>
        <v>0</v>
      </c>
      <c r="M261" s="89">
        <f t="shared" si="15"/>
        <v>0</v>
      </c>
      <c r="N261" s="100">
        <f t="shared" si="16"/>
        <v>0</v>
      </c>
      <c r="O261" s="67"/>
    </row>
    <row r="262" spans="2:15">
      <c r="B262" s="63"/>
      <c r="C262" s="65"/>
      <c r="D262" s="65"/>
      <c r="E262" s="66"/>
      <c r="F262" s="67"/>
      <c r="G262" s="69"/>
      <c r="H262" s="70"/>
      <c r="I262" s="71"/>
      <c r="J262" s="68">
        <v>0</v>
      </c>
      <c r="K262" s="89">
        <f>ROUND(IF(AND($G262&lt;&gt;Summary!$C$11),IF(OR($I262=$I$6,$I262=$I$7,$I262=$I$8,$I262=$I$9,$I262=$I$10,$I262=$I$11),($J262*$H262),0),0),2)</f>
        <v>0</v>
      </c>
      <c r="L262" s="89">
        <f>ROUND(IF(AND($G262=Summary!$C$11),IF(OR($I262=$I$6,$I262=$I$7,$I262=$I$8,$I262=$I$9,$I262=$I$10,$I262=$I$11),(($J262*$H262)/2),0),0),2)</f>
        <v>0</v>
      </c>
      <c r="M262" s="89">
        <f t="shared" si="15"/>
        <v>0</v>
      </c>
      <c r="N262" s="100">
        <f t="shared" si="16"/>
        <v>0</v>
      </c>
      <c r="O262" s="67"/>
    </row>
    <row r="263" spans="2:15">
      <c r="B263" s="63"/>
      <c r="C263" s="65"/>
      <c r="D263" s="65"/>
      <c r="E263" s="66"/>
      <c r="F263" s="67"/>
      <c r="G263" s="69"/>
      <c r="H263" s="70"/>
      <c r="I263" s="71"/>
      <c r="J263" s="68">
        <v>0</v>
      </c>
      <c r="K263" s="89">
        <f>ROUND(IF(AND($G263&lt;&gt;Summary!$C$11),IF(OR($I263=$I$6,$I263=$I$7,$I263=$I$8,$I263=$I$9,$I263=$I$10,$I263=$I$11),($J263*$H263),0),0),2)</f>
        <v>0</v>
      </c>
      <c r="L263" s="89">
        <f>ROUND(IF(AND($G263=Summary!$C$11),IF(OR($I263=$I$6,$I263=$I$7,$I263=$I$8,$I263=$I$9,$I263=$I$10,$I263=$I$11),(($J263*$H263)/2),0),0),2)</f>
        <v>0</v>
      </c>
      <c r="M263" s="89">
        <f t="shared" si="15"/>
        <v>0</v>
      </c>
      <c r="N263" s="100">
        <f t="shared" si="16"/>
        <v>0</v>
      </c>
      <c r="O263" s="67"/>
    </row>
    <row r="264" spans="2:15">
      <c r="B264" s="63"/>
      <c r="C264" s="65"/>
      <c r="D264" s="65"/>
      <c r="E264" s="66"/>
      <c r="F264" s="67"/>
      <c r="G264" s="69"/>
      <c r="H264" s="70"/>
      <c r="I264" s="71"/>
      <c r="J264" s="68">
        <v>0</v>
      </c>
      <c r="K264" s="89">
        <f>ROUND(IF(AND($G264&lt;&gt;Summary!$C$11),IF(OR($I264=$I$6,$I264=$I$7,$I264=$I$8,$I264=$I$9,$I264=$I$10,$I264=$I$11),($J264*$H264),0),0),2)</f>
        <v>0</v>
      </c>
      <c r="L264" s="89">
        <f>ROUND(IF(AND($G264=Summary!$C$11),IF(OR($I264=$I$6,$I264=$I$7,$I264=$I$8,$I264=$I$9,$I264=$I$10,$I264=$I$11),(($J264*$H264)/2),0),0),2)</f>
        <v>0</v>
      </c>
      <c r="M264" s="89">
        <f t="shared" si="15"/>
        <v>0</v>
      </c>
      <c r="N264" s="100">
        <f t="shared" si="16"/>
        <v>0</v>
      </c>
      <c r="O264" s="67"/>
    </row>
    <row r="265" spans="2:15">
      <c r="B265" s="63"/>
      <c r="C265" s="65"/>
      <c r="D265" s="65"/>
      <c r="E265" s="66"/>
      <c r="F265" s="67"/>
      <c r="G265" s="69"/>
      <c r="H265" s="70"/>
      <c r="I265" s="71"/>
      <c r="J265" s="68">
        <v>0</v>
      </c>
      <c r="K265" s="89">
        <f>ROUND(IF(AND($G265&lt;&gt;Summary!$C$11),IF(OR($I265=$I$6,$I265=$I$7,$I265=$I$8,$I265=$I$9,$I265=$I$10,$I265=$I$11),($J265*$H265),0),0),2)</f>
        <v>0</v>
      </c>
      <c r="L265" s="89">
        <f>ROUND(IF(AND($G265=Summary!$C$11),IF(OR($I265=$I$6,$I265=$I$7,$I265=$I$8,$I265=$I$9,$I265=$I$10,$I265=$I$11),(($J265*$H265)/2),0),0),2)</f>
        <v>0</v>
      </c>
      <c r="M265" s="89">
        <f t="shared" si="15"/>
        <v>0</v>
      </c>
      <c r="N265" s="100">
        <f t="shared" si="16"/>
        <v>0</v>
      </c>
      <c r="O265" s="67"/>
    </row>
    <row r="266" spans="2:15">
      <c r="B266" s="63"/>
      <c r="C266" s="65"/>
      <c r="D266" s="65"/>
      <c r="E266" s="66"/>
      <c r="F266" s="67"/>
      <c r="G266" s="69"/>
      <c r="H266" s="70"/>
      <c r="I266" s="71"/>
      <c r="J266" s="68">
        <v>0</v>
      </c>
      <c r="K266" s="89">
        <f>ROUND(IF(AND($G266&lt;&gt;Summary!$C$11),IF(OR($I266=$I$6,$I266=$I$7,$I266=$I$8,$I266=$I$9,$I266=$I$10,$I266=$I$11),($J266*$H266),0),0),2)</f>
        <v>0</v>
      </c>
      <c r="L266" s="89">
        <f>ROUND(IF(AND($G266=Summary!$C$11),IF(OR($I266=$I$6,$I266=$I$7,$I266=$I$8,$I266=$I$9,$I266=$I$10,$I266=$I$11),(($J266*$H266)/2),0),0),2)</f>
        <v>0</v>
      </c>
      <c r="M266" s="89">
        <f t="shared" si="15"/>
        <v>0</v>
      </c>
      <c r="N266" s="100">
        <f t="shared" si="16"/>
        <v>0</v>
      </c>
      <c r="O266" s="67"/>
    </row>
    <row r="267" spans="2:15">
      <c r="B267" s="63"/>
      <c r="C267" s="65"/>
      <c r="D267" s="65"/>
      <c r="E267" s="66"/>
      <c r="F267" s="67"/>
      <c r="G267" s="69"/>
      <c r="H267" s="70"/>
      <c r="I267" s="71"/>
      <c r="J267" s="68">
        <v>0</v>
      </c>
      <c r="K267" s="89">
        <f>ROUND(IF(AND($G267&lt;&gt;Summary!$C$11),IF(OR($I267=$I$6,$I267=$I$7,$I267=$I$8,$I267=$I$9,$I267=$I$10,$I267=$I$11),($J267*$H267),0),0),2)</f>
        <v>0</v>
      </c>
      <c r="L267" s="89">
        <f>ROUND(IF(AND($G267=Summary!$C$11),IF(OR($I267=$I$6,$I267=$I$7,$I267=$I$8,$I267=$I$9,$I267=$I$10,$I267=$I$11),(($J267*$H267)/2),0),0),2)</f>
        <v>0</v>
      </c>
      <c r="M267" s="89">
        <f t="shared" si="15"/>
        <v>0</v>
      </c>
      <c r="N267" s="100">
        <f t="shared" si="16"/>
        <v>0</v>
      </c>
      <c r="O267" s="67"/>
    </row>
    <row r="268" spans="2:15">
      <c r="B268" s="63"/>
      <c r="C268" s="65"/>
      <c r="D268" s="65"/>
      <c r="E268" s="66"/>
      <c r="F268" s="67"/>
      <c r="G268" s="69"/>
      <c r="H268" s="70"/>
      <c r="I268" s="71"/>
      <c r="J268" s="68">
        <v>0</v>
      </c>
      <c r="K268" s="89">
        <f>ROUND(IF(AND($G268&lt;&gt;Summary!$C$11),IF(OR($I268=$I$6,$I268=$I$7,$I268=$I$8,$I268=$I$9,$I268=$I$10,$I268=$I$11),($J268*$H268),0),0),2)</f>
        <v>0</v>
      </c>
      <c r="L268" s="89">
        <f>ROUND(IF(AND($G268=Summary!$C$11),IF(OR($I268=$I$6,$I268=$I$7,$I268=$I$8,$I268=$I$9,$I268=$I$10,$I268=$I$11),(($J268*$H268)/2),0),0),2)</f>
        <v>0</v>
      </c>
      <c r="M268" s="89">
        <f t="shared" si="15"/>
        <v>0</v>
      </c>
      <c r="N268" s="100">
        <f t="shared" si="16"/>
        <v>0</v>
      </c>
      <c r="O268" s="67"/>
    </row>
    <row r="269" spans="2:15">
      <c r="B269" s="63"/>
      <c r="C269" s="65"/>
      <c r="D269" s="65"/>
      <c r="E269" s="66"/>
      <c r="F269" s="67"/>
      <c r="G269" s="69"/>
      <c r="H269" s="70"/>
      <c r="I269" s="71"/>
      <c r="J269" s="68">
        <v>0</v>
      </c>
      <c r="K269" s="89">
        <f>ROUND(IF(AND($G269&lt;&gt;Summary!$C$11),IF(OR($I269=$I$6,$I269=$I$7,$I269=$I$8,$I269=$I$9,$I269=$I$10,$I269=$I$11),($J269*$H269),0),0),2)</f>
        <v>0</v>
      </c>
      <c r="L269" s="89">
        <f>ROUND(IF(AND($G269=Summary!$C$11),IF(OR($I269=$I$6,$I269=$I$7,$I269=$I$8,$I269=$I$9,$I269=$I$10,$I269=$I$11),(($J269*$H269)/2),0),0),2)</f>
        <v>0</v>
      </c>
      <c r="M269" s="89">
        <f t="shared" si="15"/>
        <v>0</v>
      </c>
      <c r="N269" s="100">
        <f t="shared" si="16"/>
        <v>0</v>
      </c>
      <c r="O269" s="67"/>
    </row>
    <row r="270" spans="2:15">
      <c r="B270" s="63"/>
      <c r="C270" s="65"/>
      <c r="D270" s="65"/>
      <c r="E270" s="66"/>
      <c r="F270" s="67"/>
      <c r="G270" s="69"/>
      <c r="H270" s="70"/>
      <c r="I270" s="71"/>
      <c r="J270" s="68">
        <v>0</v>
      </c>
      <c r="K270" s="89">
        <f>ROUND(IF(AND($G270&lt;&gt;Summary!$C$11),IF(OR($I270=$I$6,$I270=$I$7,$I270=$I$8,$I270=$I$9,$I270=$I$10,$I270=$I$11),($J270*$H270),0),0),2)</f>
        <v>0</v>
      </c>
      <c r="L270" s="89">
        <f>ROUND(IF(AND($G270=Summary!$C$11),IF(OR($I270=$I$6,$I270=$I$7,$I270=$I$8,$I270=$I$9,$I270=$I$10,$I270=$I$11),(($J270*$H270)/2),0),0),2)</f>
        <v>0</v>
      </c>
      <c r="M270" s="89">
        <f t="shared" si="15"/>
        <v>0</v>
      </c>
      <c r="N270" s="100">
        <f t="shared" si="16"/>
        <v>0</v>
      </c>
      <c r="O270" s="67"/>
    </row>
    <row r="271" spans="2:15">
      <c r="B271" s="63"/>
      <c r="C271" s="65"/>
      <c r="D271" s="65"/>
      <c r="E271" s="66"/>
      <c r="F271" s="67"/>
      <c r="G271" s="69"/>
      <c r="H271" s="70"/>
      <c r="I271" s="71"/>
      <c r="J271" s="68">
        <v>0</v>
      </c>
      <c r="K271" s="89">
        <f>ROUND(IF(AND($G271&lt;&gt;Summary!$C$11),IF(OR($I271=$I$6,$I271=$I$7,$I271=$I$8,$I271=$I$9,$I271=$I$10,$I271=$I$11),($J271*$H271),0),0),2)</f>
        <v>0</v>
      </c>
      <c r="L271" s="89">
        <f>ROUND(IF(AND($G271=Summary!$C$11),IF(OR($I271=$I$6,$I271=$I$7,$I271=$I$8,$I271=$I$9,$I271=$I$10,$I271=$I$11),(($J271*$H271)/2),0),0),2)</f>
        <v>0</v>
      </c>
      <c r="M271" s="89">
        <f t="shared" si="15"/>
        <v>0</v>
      </c>
      <c r="N271" s="100">
        <f t="shared" si="16"/>
        <v>0</v>
      </c>
      <c r="O271" s="67"/>
    </row>
    <row r="272" spans="2:15">
      <c r="B272" s="63"/>
      <c r="C272" s="65"/>
      <c r="D272" s="65"/>
      <c r="E272" s="66"/>
      <c r="F272" s="67"/>
      <c r="G272" s="69"/>
      <c r="H272" s="70"/>
      <c r="I272" s="71"/>
      <c r="J272" s="68">
        <v>0</v>
      </c>
      <c r="K272" s="89">
        <f>ROUND(IF(AND($G272&lt;&gt;Summary!$C$11),IF(OR($I272=$I$6,$I272=$I$7,$I272=$I$8,$I272=$I$9,$I272=$I$10,$I272=$I$11),($J272*$H272),0),0),2)</f>
        <v>0</v>
      </c>
      <c r="L272" s="89">
        <f>ROUND(IF(AND($G272=Summary!$C$11),IF(OR($I272=$I$6,$I272=$I$7,$I272=$I$8,$I272=$I$9,$I272=$I$10,$I272=$I$11),(($J272*$H272)/2),0),0),2)</f>
        <v>0</v>
      </c>
      <c r="M272" s="89">
        <f t="shared" si="15"/>
        <v>0</v>
      </c>
      <c r="N272" s="100">
        <f t="shared" si="16"/>
        <v>0</v>
      </c>
      <c r="O272" s="67"/>
    </row>
    <row r="273" spans="2:15">
      <c r="B273" s="63"/>
      <c r="C273" s="65"/>
      <c r="D273" s="65"/>
      <c r="E273" s="66"/>
      <c r="F273" s="67"/>
      <c r="G273" s="69"/>
      <c r="H273" s="70"/>
      <c r="I273" s="71"/>
      <c r="J273" s="68">
        <v>0</v>
      </c>
      <c r="K273" s="89">
        <f>ROUND(IF(AND($G273&lt;&gt;Summary!$C$11),IF(OR($I273=$I$6,$I273=$I$7,$I273=$I$8,$I273=$I$9,$I273=$I$10,$I273=$I$11),($J273*$H273),0),0),2)</f>
        <v>0</v>
      </c>
      <c r="L273" s="89">
        <f>ROUND(IF(AND($G273=Summary!$C$11),IF(OR($I273=$I$6,$I273=$I$7,$I273=$I$8,$I273=$I$9,$I273=$I$10,$I273=$I$11),(($J273*$H273)/2),0),0),2)</f>
        <v>0</v>
      </c>
      <c r="M273" s="89">
        <f t="shared" si="15"/>
        <v>0</v>
      </c>
      <c r="N273" s="100">
        <f t="shared" si="16"/>
        <v>0</v>
      </c>
      <c r="O273" s="67"/>
    </row>
    <row r="274" spans="2:15">
      <c r="B274" s="63"/>
      <c r="C274" s="65"/>
      <c r="D274" s="65"/>
      <c r="E274" s="66"/>
      <c r="F274" s="67"/>
      <c r="G274" s="69"/>
      <c r="H274" s="70"/>
      <c r="I274" s="71"/>
      <c r="J274" s="68">
        <v>0</v>
      </c>
      <c r="K274" s="89">
        <f>ROUND(IF(AND($G274&lt;&gt;Summary!$C$11),IF(OR($I274=$I$6,$I274=$I$7,$I274=$I$8,$I274=$I$9,$I274=$I$10,$I274=$I$11),($J274*$H274),0),0),2)</f>
        <v>0</v>
      </c>
      <c r="L274" s="89">
        <f>ROUND(IF(AND($G274=Summary!$C$11),IF(OR($I274=$I$6,$I274=$I$7,$I274=$I$8,$I274=$I$9,$I274=$I$10,$I274=$I$11),(($J274*$H274)/2),0),0),2)</f>
        <v>0</v>
      </c>
      <c r="M274" s="89">
        <f t="shared" si="15"/>
        <v>0</v>
      </c>
      <c r="N274" s="100">
        <f t="shared" si="16"/>
        <v>0</v>
      </c>
      <c r="O274" s="67"/>
    </row>
    <row r="275" spans="2:15">
      <c r="B275" s="63"/>
      <c r="C275" s="65"/>
      <c r="D275" s="65"/>
      <c r="E275" s="66"/>
      <c r="F275" s="67"/>
      <c r="G275" s="69"/>
      <c r="H275" s="70"/>
      <c r="I275" s="71"/>
      <c r="J275" s="68">
        <v>0</v>
      </c>
      <c r="K275" s="89">
        <f>ROUND(IF(AND($G275&lt;&gt;Summary!$C$11),IF(OR($I275=$I$6,$I275=$I$7,$I275=$I$8,$I275=$I$9,$I275=$I$10,$I275=$I$11),($J275*$H275),0),0),2)</f>
        <v>0</v>
      </c>
      <c r="L275" s="89">
        <f>ROUND(IF(AND($G275=Summary!$C$11),IF(OR($I275=$I$6,$I275=$I$7,$I275=$I$8,$I275=$I$9,$I275=$I$10,$I275=$I$11),(($J275*$H275)/2),0),0),2)</f>
        <v>0</v>
      </c>
      <c r="M275" s="89">
        <f t="shared" si="15"/>
        <v>0</v>
      </c>
      <c r="N275" s="100">
        <f t="shared" si="16"/>
        <v>0</v>
      </c>
      <c r="O275" s="67"/>
    </row>
    <row r="276" spans="2:15">
      <c r="B276" s="63"/>
      <c r="C276" s="65"/>
      <c r="D276" s="65"/>
      <c r="E276" s="66"/>
      <c r="F276" s="67"/>
      <c r="G276" s="69"/>
      <c r="H276" s="70"/>
      <c r="I276" s="71"/>
      <c r="J276" s="68">
        <v>0</v>
      </c>
      <c r="K276" s="89">
        <f>ROUND(IF(AND($G276&lt;&gt;Summary!$C$11),IF(OR($I276=$I$6,$I276=$I$7,$I276=$I$8,$I276=$I$9,$I276=$I$10,$I276=$I$11),($J276*$H276),0),0),2)</f>
        <v>0</v>
      </c>
      <c r="L276" s="89">
        <f>ROUND(IF(AND($G276=Summary!$C$11),IF(OR($I276=$I$6,$I276=$I$7,$I276=$I$8,$I276=$I$9,$I276=$I$10,$I276=$I$11),(($J276*$H276)/2),0),0),2)</f>
        <v>0</v>
      </c>
      <c r="M276" s="89">
        <f t="shared" si="15"/>
        <v>0</v>
      </c>
      <c r="N276" s="100">
        <f t="shared" si="16"/>
        <v>0</v>
      </c>
      <c r="O276" s="67"/>
    </row>
    <row r="277" spans="2:15">
      <c r="B277" s="63"/>
      <c r="C277" s="65"/>
      <c r="D277" s="65"/>
      <c r="E277" s="66"/>
      <c r="F277" s="67"/>
      <c r="G277" s="69"/>
      <c r="H277" s="70"/>
      <c r="I277" s="71"/>
      <c r="J277" s="68">
        <v>0</v>
      </c>
      <c r="K277" s="89">
        <f>ROUND(IF(AND($G277&lt;&gt;Summary!$C$11),IF(OR($I277=$I$6,$I277=$I$7,$I277=$I$8,$I277=$I$9,$I277=$I$10,$I277=$I$11),($J277*$H277),0),0),2)</f>
        <v>0</v>
      </c>
      <c r="L277" s="89">
        <f>ROUND(IF(AND($G277=Summary!$C$11),IF(OR($I277=$I$6,$I277=$I$7,$I277=$I$8,$I277=$I$9,$I277=$I$10,$I277=$I$11),(($J277*$H277)/2),0),0),2)</f>
        <v>0</v>
      </c>
      <c r="M277" s="89">
        <f t="shared" si="15"/>
        <v>0</v>
      </c>
      <c r="N277" s="100">
        <f t="shared" si="16"/>
        <v>0</v>
      </c>
      <c r="O277" s="67"/>
    </row>
    <row r="278" spans="2:15">
      <c r="B278" s="63"/>
      <c r="C278" s="65"/>
      <c r="D278" s="65"/>
      <c r="E278" s="66"/>
      <c r="F278" s="67"/>
      <c r="G278" s="69"/>
      <c r="H278" s="70"/>
      <c r="I278" s="71"/>
      <c r="J278" s="68">
        <v>0</v>
      </c>
      <c r="K278" s="89">
        <f>ROUND(IF(AND($G278&lt;&gt;Summary!$C$11),IF(OR($I278=$I$6,$I278=$I$7,$I278=$I$8,$I278=$I$9,$I278=$I$10,$I278=$I$11),($J278*$H278),0),0),2)</f>
        <v>0</v>
      </c>
      <c r="L278" s="89">
        <f>ROUND(IF(AND($G278=Summary!$C$11),IF(OR($I278=$I$6,$I278=$I$7,$I278=$I$8,$I278=$I$9,$I278=$I$10,$I278=$I$11),(($J278*$H278)/2),0),0),2)</f>
        <v>0</v>
      </c>
      <c r="M278" s="89">
        <f t="shared" si="15"/>
        <v>0</v>
      </c>
      <c r="N278" s="100">
        <f t="shared" si="16"/>
        <v>0</v>
      </c>
      <c r="O278" s="67"/>
    </row>
    <row r="279" spans="2:15">
      <c r="B279" s="63"/>
      <c r="C279" s="65"/>
      <c r="D279" s="65"/>
      <c r="E279" s="66"/>
      <c r="F279" s="67"/>
      <c r="G279" s="69"/>
      <c r="H279" s="70"/>
      <c r="I279" s="71"/>
      <c r="J279" s="68">
        <v>0</v>
      </c>
      <c r="K279" s="89">
        <f>ROUND(IF(AND($G279&lt;&gt;Summary!$C$11),IF(OR($I279=$I$6,$I279=$I$7,$I279=$I$8,$I279=$I$9,$I279=$I$10,$I279=$I$11),($J279*$H279),0),0),2)</f>
        <v>0</v>
      </c>
      <c r="L279" s="89">
        <f>ROUND(IF(AND($G279=Summary!$C$11),IF(OR($I279=$I$6,$I279=$I$7,$I279=$I$8,$I279=$I$9,$I279=$I$10,$I279=$I$11),(($J279*$H279)/2),0),0),2)</f>
        <v>0</v>
      </c>
      <c r="M279" s="89">
        <f t="shared" ref="M279:M342" si="17">L279</f>
        <v>0</v>
      </c>
      <c r="N279" s="100">
        <f t="shared" ref="N279:N342" si="18">SUM(J279:M279)</f>
        <v>0</v>
      </c>
      <c r="O279" s="67"/>
    </row>
    <row r="280" spans="2:15">
      <c r="B280" s="63"/>
      <c r="C280" s="65"/>
      <c r="D280" s="65"/>
      <c r="E280" s="66"/>
      <c r="F280" s="67"/>
      <c r="G280" s="69"/>
      <c r="H280" s="70"/>
      <c r="I280" s="71"/>
      <c r="J280" s="68">
        <v>0</v>
      </c>
      <c r="K280" s="89">
        <f>ROUND(IF(AND($G280&lt;&gt;Summary!$C$11),IF(OR($I280=$I$6,$I280=$I$7,$I280=$I$8,$I280=$I$9,$I280=$I$10,$I280=$I$11),($J280*$H280),0),0),2)</f>
        <v>0</v>
      </c>
      <c r="L280" s="89">
        <f>ROUND(IF(AND($G280=Summary!$C$11),IF(OR($I280=$I$6,$I280=$I$7,$I280=$I$8,$I280=$I$9,$I280=$I$10,$I280=$I$11),(($J280*$H280)/2),0),0),2)</f>
        <v>0</v>
      </c>
      <c r="M280" s="89">
        <f t="shared" si="17"/>
        <v>0</v>
      </c>
      <c r="N280" s="100">
        <f t="shared" si="18"/>
        <v>0</v>
      </c>
      <c r="O280" s="67"/>
    </row>
    <row r="281" spans="2:15">
      <c r="B281" s="63"/>
      <c r="C281" s="65"/>
      <c r="D281" s="65"/>
      <c r="E281" s="66"/>
      <c r="F281" s="67"/>
      <c r="G281" s="69"/>
      <c r="H281" s="70"/>
      <c r="I281" s="71"/>
      <c r="J281" s="68">
        <v>0</v>
      </c>
      <c r="K281" s="89">
        <f>ROUND(IF(AND($G281&lt;&gt;Summary!$C$11),IF(OR($I281=$I$6,$I281=$I$7,$I281=$I$8,$I281=$I$9,$I281=$I$10,$I281=$I$11),($J281*$H281),0),0),2)</f>
        <v>0</v>
      </c>
      <c r="L281" s="89">
        <f>ROUND(IF(AND($G281=Summary!$C$11),IF(OR($I281=$I$6,$I281=$I$7,$I281=$I$8,$I281=$I$9,$I281=$I$10,$I281=$I$11),(($J281*$H281)/2),0),0),2)</f>
        <v>0</v>
      </c>
      <c r="M281" s="89">
        <f t="shared" si="17"/>
        <v>0</v>
      </c>
      <c r="N281" s="100">
        <f t="shared" si="18"/>
        <v>0</v>
      </c>
      <c r="O281" s="67"/>
    </row>
    <row r="282" spans="2:15">
      <c r="B282" s="63"/>
      <c r="C282" s="65"/>
      <c r="D282" s="65"/>
      <c r="E282" s="66"/>
      <c r="F282" s="67"/>
      <c r="G282" s="69"/>
      <c r="H282" s="70"/>
      <c r="I282" s="71"/>
      <c r="J282" s="68">
        <v>0</v>
      </c>
      <c r="K282" s="89">
        <f>ROUND(IF(AND($G282&lt;&gt;Summary!$C$11),IF(OR($I282=$I$6,$I282=$I$7,$I282=$I$8,$I282=$I$9,$I282=$I$10,$I282=$I$11),($J282*$H282),0),0),2)</f>
        <v>0</v>
      </c>
      <c r="L282" s="89">
        <f>ROUND(IF(AND($G282=Summary!$C$11),IF(OR($I282=$I$6,$I282=$I$7,$I282=$I$8,$I282=$I$9,$I282=$I$10,$I282=$I$11),(($J282*$H282)/2),0),0),2)</f>
        <v>0</v>
      </c>
      <c r="M282" s="89">
        <f t="shared" si="17"/>
        <v>0</v>
      </c>
      <c r="N282" s="100">
        <f t="shared" si="18"/>
        <v>0</v>
      </c>
      <c r="O282" s="67"/>
    </row>
    <row r="283" spans="2:15">
      <c r="B283" s="63"/>
      <c r="C283" s="65"/>
      <c r="D283" s="65"/>
      <c r="E283" s="66"/>
      <c r="F283" s="67"/>
      <c r="G283" s="69"/>
      <c r="H283" s="70"/>
      <c r="I283" s="71"/>
      <c r="J283" s="68">
        <v>0</v>
      </c>
      <c r="K283" s="89">
        <f>ROUND(IF(AND($G283&lt;&gt;Summary!$C$11),IF(OR($I283=$I$6,$I283=$I$7,$I283=$I$8,$I283=$I$9,$I283=$I$10,$I283=$I$11),($J283*$H283),0),0),2)</f>
        <v>0</v>
      </c>
      <c r="L283" s="89">
        <f>ROUND(IF(AND($G283=Summary!$C$11),IF(OR($I283=$I$6,$I283=$I$7,$I283=$I$8,$I283=$I$9,$I283=$I$10,$I283=$I$11),(($J283*$H283)/2),0),0),2)</f>
        <v>0</v>
      </c>
      <c r="M283" s="89">
        <f t="shared" si="17"/>
        <v>0</v>
      </c>
      <c r="N283" s="100">
        <f t="shared" si="18"/>
        <v>0</v>
      </c>
      <c r="O283" s="67"/>
    </row>
    <row r="284" spans="2:15">
      <c r="B284" s="63"/>
      <c r="C284" s="65"/>
      <c r="D284" s="65"/>
      <c r="E284" s="66"/>
      <c r="F284" s="67"/>
      <c r="G284" s="69"/>
      <c r="H284" s="70"/>
      <c r="I284" s="71"/>
      <c r="J284" s="68">
        <v>0</v>
      </c>
      <c r="K284" s="89">
        <f>ROUND(IF(AND($G284&lt;&gt;Summary!$C$11),IF(OR($I284=$I$6,$I284=$I$7,$I284=$I$8,$I284=$I$9,$I284=$I$10,$I284=$I$11),($J284*$H284),0),0),2)</f>
        <v>0</v>
      </c>
      <c r="L284" s="89">
        <f>ROUND(IF(AND($G284=Summary!$C$11),IF(OR($I284=$I$6,$I284=$I$7,$I284=$I$8,$I284=$I$9,$I284=$I$10,$I284=$I$11),(($J284*$H284)/2),0),0),2)</f>
        <v>0</v>
      </c>
      <c r="M284" s="89">
        <f t="shared" si="17"/>
        <v>0</v>
      </c>
      <c r="N284" s="100">
        <f t="shared" si="18"/>
        <v>0</v>
      </c>
      <c r="O284" s="67"/>
    </row>
    <row r="285" spans="2:15">
      <c r="B285" s="63"/>
      <c r="C285" s="65"/>
      <c r="D285" s="65"/>
      <c r="E285" s="66"/>
      <c r="F285" s="67"/>
      <c r="G285" s="69"/>
      <c r="H285" s="70"/>
      <c r="I285" s="71"/>
      <c r="J285" s="68">
        <v>0</v>
      </c>
      <c r="K285" s="89">
        <f>ROUND(IF(AND($G285&lt;&gt;Summary!$C$11),IF(OR($I285=$I$6,$I285=$I$7,$I285=$I$8,$I285=$I$9,$I285=$I$10,$I285=$I$11),($J285*$H285),0),0),2)</f>
        <v>0</v>
      </c>
      <c r="L285" s="89">
        <f>ROUND(IF(AND($G285=Summary!$C$11),IF(OR($I285=$I$6,$I285=$I$7,$I285=$I$8,$I285=$I$9,$I285=$I$10,$I285=$I$11),(($J285*$H285)/2),0),0),2)</f>
        <v>0</v>
      </c>
      <c r="M285" s="89">
        <f t="shared" si="17"/>
        <v>0</v>
      </c>
      <c r="N285" s="100">
        <f t="shared" si="18"/>
        <v>0</v>
      </c>
      <c r="O285" s="67"/>
    </row>
    <row r="286" spans="2:15">
      <c r="B286" s="63"/>
      <c r="C286" s="65"/>
      <c r="D286" s="65"/>
      <c r="E286" s="66"/>
      <c r="F286" s="67"/>
      <c r="G286" s="69"/>
      <c r="H286" s="70"/>
      <c r="I286" s="71"/>
      <c r="J286" s="68">
        <v>0</v>
      </c>
      <c r="K286" s="89">
        <f>ROUND(IF(AND($G286&lt;&gt;Summary!$C$11),IF(OR($I286=$I$6,$I286=$I$7,$I286=$I$8,$I286=$I$9,$I286=$I$10,$I286=$I$11),($J286*$H286),0),0),2)</f>
        <v>0</v>
      </c>
      <c r="L286" s="89">
        <f>ROUND(IF(AND($G286=Summary!$C$11),IF(OR($I286=$I$6,$I286=$I$7,$I286=$I$8,$I286=$I$9,$I286=$I$10,$I286=$I$11),(($J286*$H286)/2),0),0),2)</f>
        <v>0</v>
      </c>
      <c r="M286" s="89">
        <f t="shared" si="17"/>
        <v>0</v>
      </c>
      <c r="N286" s="100">
        <f t="shared" si="18"/>
        <v>0</v>
      </c>
      <c r="O286" s="67"/>
    </row>
    <row r="287" spans="2:15">
      <c r="B287" s="63"/>
      <c r="C287" s="65"/>
      <c r="D287" s="65"/>
      <c r="E287" s="66"/>
      <c r="F287" s="67"/>
      <c r="G287" s="69"/>
      <c r="H287" s="70"/>
      <c r="I287" s="71"/>
      <c r="J287" s="68">
        <v>0</v>
      </c>
      <c r="K287" s="89">
        <f>ROUND(IF(AND($G287&lt;&gt;Summary!$C$11),IF(OR($I287=$I$6,$I287=$I$7,$I287=$I$8,$I287=$I$9,$I287=$I$10,$I287=$I$11),($J287*$H287),0),0),2)</f>
        <v>0</v>
      </c>
      <c r="L287" s="89">
        <f>ROUND(IF(AND($G287=Summary!$C$11),IF(OR($I287=$I$6,$I287=$I$7,$I287=$I$8,$I287=$I$9,$I287=$I$10,$I287=$I$11),(($J287*$H287)/2),0),0),2)</f>
        <v>0</v>
      </c>
      <c r="M287" s="89">
        <f t="shared" si="17"/>
        <v>0</v>
      </c>
      <c r="N287" s="100">
        <f t="shared" si="18"/>
        <v>0</v>
      </c>
      <c r="O287" s="67"/>
    </row>
    <row r="288" spans="2:15">
      <c r="B288" s="63"/>
      <c r="C288" s="65"/>
      <c r="D288" s="65"/>
      <c r="E288" s="66"/>
      <c r="F288" s="67"/>
      <c r="G288" s="69"/>
      <c r="H288" s="70"/>
      <c r="I288" s="71"/>
      <c r="J288" s="68">
        <v>0</v>
      </c>
      <c r="K288" s="89">
        <f>ROUND(IF(AND($G288&lt;&gt;Summary!$C$11),IF(OR($I288=$I$6,$I288=$I$7,$I288=$I$8,$I288=$I$9,$I288=$I$10,$I288=$I$11),($J288*$H288),0),0),2)</f>
        <v>0</v>
      </c>
      <c r="L288" s="89">
        <f>ROUND(IF(AND($G288=Summary!$C$11),IF(OR($I288=$I$6,$I288=$I$7,$I288=$I$8,$I288=$I$9,$I288=$I$10,$I288=$I$11),(($J288*$H288)/2),0),0),2)</f>
        <v>0</v>
      </c>
      <c r="M288" s="89">
        <f t="shared" si="17"/>
        <v>0</v>
      </c>
      <c r="N288" s="100">
        <f t="shared" si="18"/>
        <v>0</v>
      </c>
      <c r="O288" s="67"/>
    </row>
    <row r="289" spans="2:15">
      <c r="B289" s="63"/>
      <c r="C289" s="65"/>
      <c r="D289" s="65"/>
      <c r="E289" s="66"/>
      <c r="F289" s="67"/>
      <c r="G289" s="69"/>
      <c r="H289" s="70"/>
      <c r="I289" s="71"/>
      <c r="J289" s="68">
        <v>0</v>
      </c>
      <c r="K289" s="89">
        <f>ROUND(IF(AND($G289&lt;&gt;Summary!$C$11),IF(OR($I289=$I$6,$I289=$I$7,$I289=$I$8,$I289=$I$9,$I289=$I$10,$I289=$I$11),($J289*$H289),0),0),2)</f>
        <v>0</v>
      </c>
      <c r="L289" s="89">
        <f>ROUND(IF(AND($G289=Summary!$C$11),IF(OR($I289=$I$6,$I289=$I$7,$I289=$I$8,$I289=$I$9,$I289=$I$10,$I289=$I$11),(($J289*$H289)/2),0),0),2)</f>
        <v>0</v>
      </c>
      <c r="M289" s="89">
        <f t="shared" si="17"/>
        <v>0</v>
      </c>
      <c r="N289" s="100">
        <f t="shared" si="18"/>
        <v>0</v>
      </c>
      <c r="O289" s="67"/>
    </row>
    <row r="290" spans="2:15">
      <c r="B290" s="63"/>
      <c r="C290" s="65"/>
      <c r="D290" s="65"/>
      <c r="E290" s="66"/>
      <c r="F290" s="67"/>
      <c r="G290" s="69"/>
      <c r="H290" s="70"/>
      <c r="I290" s="71"/>
      <c r="J290" s="68">
        <v>0</v>
      </c>
      <c r="K290" s="89">
        <f>ROUND(IF(AND($G290&lt;&gt;Summary!$C$11),IF(OR($I290=$I$6,$I290=$I$7,$I290=$I$8,$I290=$I$9,$I290=$I$10,$I290=$I$11),($J290*$H290),0),0),2)</f>
        <v>0</v>
      </c>
      <c r="L290" s="89">
        <f>ROUND(IF(AND($G290=Summary!$C$11),IF(OR($I290=$I$6,$I290=$I$7,$I290=$I$8,$I290=$I$9,$I290=$I$10,$I290=$I$11),(($J290*$H290)/2),0),0),2)</f>
        <v>0</v>
      </c>
      <c r="M290" s="89">
        <f t="shared" si="17"/>
        <v>0</v>
      </c>
      <c r="N290" s="100">
        <f t="shared" si="18"/>
        <v>0</v>
      </c>
      <c r="O290" s="67"/>
    </row>
    <row r="291" spans="2:15">
      <c r="B291" s="63"/>
      <c r="C291" s="65"/>
      <c r="D291" s="65"/>
      <c r="E291" s="66"/>
      <c r="F291" s="67"/>
      <c r="G291" s="69"/>
      <c r="H291" s="70"/>
      <c r="I291" s="71"/>
      <c r="J291" s="68">
        <v>0</v>
      </c>
      <c r="K291" s="89">
        <f>ROUND(IF(AND($G291&lt;&gt;Summary!$C$11),IF(OR($I291=$I$6,$I291=$I$7,$I291=$I$8,$I291=$I$9,$I291=$I$10,$I291=$I$11),($J291*$H291),0),0),2)</f>
        <v>0</v>
      </c>
      <c r="L291" s="89">
        <f>ROUND(IF(AND($G291=Summary!$C$11),IF(OR($I291=$I$6,$I291=$I$7,$I291=$I$8,$I291=$I$9,$I291=$I$10,$I291=$I$11),(($J291*$H291)/2),0),0),2)</f>
        <v>0</v>
      </c>
      <c r="M291" s="89">
        <f t="shared" si="17"/>
        <v>0</v>
      </c>
      <c r="N291" s="100">
        <f t="shared" si="18"/>
        <v>0</v>
      </c>
      <c r="O291" s="67"/>
    </row>
    <row r="292" spans="2:15">
      <c r="B292" s="63"/>
      <c r="C292" s="65"/>
      <c r="D292" s="65"/>
      <c r="E292" s="66"/>
      <c r="F292" s="67"/>
      <c r="G292" s="69"/>
      <c r="H292" s="70"/>
      <c r="I292" s="71"/>
      <c r="J292" s="68">
        <v>0</v>
      </c>
      <c r="K292" s="89">
        <f>ROUND(IF(AND($G292&lt;&gt;Summary!$C$11),IF(OR($I292=$I$6,$I292=$I$7,$I292=$I$8,$I292=$I$9,$I292=$I$10,$I292=$I$11),($J292*$H292),0),0),2)</f>
        <v>0</v>
      </c>
      <c r="L292" s="89">
        <f>ROUND(IF(AND($G292=Summary!$C$11),IF(OR($I292=$I$6,$I292=$I$7,$I292=$I$8,$I292=$I$9,$I292=$I$10,$I292=$I$11),(($J292*$H292)/2),0),0),2)</f>
        <v>0</v>
      </c>
      <c r="M292" s="89">
        <f t="shared" si="17"/>
        <v>0</v>
      </c>
      <c r="N292" s="100">
        <f t="shared" si="18"/>
        <v>0</v>
      </c>
      <c r="O292" s="67"/>
    </row>
    <row r="293" spans="2:15">
      <c r="B293" s="63"/>
      <c r="C293" s="65"/>
      <c r="D293" s="65"/>
      <c r="E293" s="66"/>
      <c r="F293" s="67"/>
      <c r="G293" s="69"/>
      <c r="H293" s="70"/>
      <c r="I293" s="71"/>
      <c r="J293" s="68">
        <v>0</v>
      </c>
      <c r="K293" s="89">
        <f>ROUND(IF(AND($G293&lt;&gt;Summary!$C$11),IF(OR($I293=$I$6,$I293=$I$7,$I293=$I$8,$I293=$I$9,$I293=$I$10,$I293=$I$11),($J293*$H293),0),0),2)</f>
        <v>0</v>
      </c>
      <c r="L293" s="89">
        <f>ROUND(IF(AND($G293=Summary!$C$11),IF(OR($I293=$I$6,$I293=$I$7,$I293=$I$8,$I293=$I$9,$I293=$I$10,$I293=$I$11),(($J293*$H293)/2),0),0),2)</f>
        <v>0</v>
      </c>
      <c r="M293" s="89">
        <f t="shared" si="17"/>
        <v>0</v>
      </c>
      <c r="N293" s="100">
        <f t="shared" si="18"/>
        <v>0</v>
      </c>
      <c r="O293" s="67"/>
    </row>
    <row r="294" spans="2:15">
      <c r="B294" s="63"/>
      <c r="C294" s="65"/>
      <c r="D294" s="65"/>
      <c r="E294" s="66"/>
      <c r="F294" s="67"/>
      <c r="G294" s="69"/>
      <c r="H294" s="70"/>
      <c r="I294" s="71"/>
      <c r="J294" s="68">
        <v>0</v>
      </c>
      <c r="K294" s="89">
        <f>ROUND(IF(AND($G294&lt;&gt;Summary!$C$11),IF(OR($I294=$I$6,$I294=$I$7,$I294=$I$8,$I294=$I$9,$I294=$I$10,$I294=$I$11),($J294*$H294),0),0),2)</f>
        <v>0</v>
      </c>
      <c r="L294" s="89">
        <f>ROUND(IF(AND($G294=Summary!$C$11),IF(OR($I294=$I$6,$I294=$I$7,$I294=$I$8,$I294=$I$9,$I294=$I$10,$I294=$I$11),(($J294*$H294)/2),0),0),2)</f>
        <v>0</v>
      </c>
      <c r="M294" s="89">
        <f t="shared" si="17"/>
        <v>0</v>
      </c>
      <c r="N294" s="100">
        <f t="shared" si="18"/>
        <v>0</v>
      </c>
      <c r="O294" s="67"/>
    </row>
    <row r="295" spans="2:15">
      <c r="B295" s="63"/>
      <c r="C295" s="65"/>
      <c r="D295" s="65"/>
      <c r="E295" s="66"/>
      <c r="F295" s="67"/>
      <c r="G295" s="69"/>
      <c r="H295" s="70"/>
      <c r="I295" s="71"/>
      <c r="J295" s="68">
        <v>0</v>
      </c>
      <c r="K295" s="89">
        <f>ROUND(IF(AND($G295&lt;&gt;Summary!$C$11),IF(OR($I295=$I$6,$I295=$I$7,$I295=$I$8,$I295=$I$9,$I295=$I$10,$I295=$I$11),($J295*$H295),0),0),2)</f>
        <v>0</v>
      </c>
      <c r="L295" s="89">
        <f>ROUND(IF(AND($G295=Summary!$C$11),IF(OR($I295=$I$6,$I295=$I$7,$I295=$I$8,$I295=$I$9,$I295=$I$10,$I295=$I$11),(($J295*$H295)/2),0),0),2)</f>
        <v>0</v>
      </c>
      <c r="M295" s="89">
        <f t="shared" si="17"/>
        <v>0</v>
      </c>
      <c r="N295" s="100">
        <f t="shared" si="18"/>
        <v>0</v>
      </c>
      <c r="O295" s="67"/>
    </row>
    <row r="296" spans="2:15">
      <c r="B296" s="63"/>
      <c r="C296" s="65"/>
      <c r="D296" s="65"/>
      <c r="E296" s="66"/>
      <c r="F296" s="67"/>
      <c r="G296" s="69"/>
      <c r="H296" s="70"/>
      <c r="I296" s="71"/>
      <c r="J296" s="68">
        <v>0</v>
      </c>
      <c r="K296" s="89">
        <f>ROUND(IF(AND($G296&lt;&gt;Summary!$C$11),IF(OR($I296=$I$6,$I296=$I$7,$I296=$I$8,$I296=$I$9,$I296=$I$10,$I296=$I$11),($J296*$H296),0),0),2)</f>
        <v>0</v>
      </c>
      <c r="L296" s="89">
        <f>ROUND(IF(AND($G296=Summary!$C$11),IF(OR($I296=$I$6,$I296=$I$7,$I296=$I$8,$I296=$I$9,$I296=$I$10,$I296=$I$11),(($J296*$H296)/2),0),0),2)</f>
        <v>0</v>
      </c>
      <c r="M296" s="89">
        <f t="shared" si="17"/>
        <v>0</v>
      </c>
      <c r="N296" s="100">
        <f t="shared" si="18"/>
        <v>0</v>
      </c>
      <c r="O296" s="67"/>
    </row>
    <row r="297" spans="2:15">
      <c r="B297" s="63"/>
      <c r="C297" s="65"/>
      <c r="D297" s="65"/>
      <c r="E297" s="66"/>
      <c r="F297" s="67"/>
      <c r="G297" s="69"/>
      <c r="H297" s="70"/>
      <c r="I297" s="71"/>
      <c r="J297" s="68">
        <v>0</v>
      </c>
      <c r="K297" s="89">
        <f>ROUND(IF(AND($G297&lt;&gt;Summary!$C$11),IF(OR($I297=$I$6,$I297=$I$7,$I297=$I$8,$I297=$I$9,$I297=$I$10,$I297=$I$11),($J297*$H297),0),0),2)</f>
        <v>0</v>
      </c>
      <c r="L297" s="89">
        <f>ROUND(IF(AND($G297=Summary!$C$11),IF(OR($I297=$I$6,$I297=$I$7,$I297=$I$8,$I297=$I$9,$I297=$I$10,$I297=$I$11),(($J297*$H297)/2),0),0),2)</f>
        <v>0</v>
      </c>
      <c r="M297" s="89">
        <f t="shared" si="17"/>
        <v>0</v>
      </c>
      <c r="N297" s="100">
        <f t="shared" si="18"/>
        <v>0</v>
      </c>
      <c r="O297" s="67"/>
    </row>
    <row r="298" spans="2:15">
      <c r="B298" s="63"/>
      <c r="C298" s="65"/>
      <c r="D298" s="65"/>
      <c r="E298" s="66"/>
      <c r="F298" s="67"/>
      <c r="G298" s="69"/>
      <c r="H298" s="70"/>
      <c r="I298" s="71"/>
      <c r="J298" s="68">
        <v>0</v>
      </c>
      <c r="K298" s="89">
        <f>ROUND(IF(AND($G298&lt;&gt;Summary!$C$11),IF(OR($I298=$I$6,$I298=$I$7,$I298=$I$8,$I298=$I$9,$I298=$I$10,$I298=$I$11),($J298*$H298),0),0),2)</f>
        <v>0</v>
      </c>
      <c r="L298" s="89">
        <f>ROUND(IF(AND($G298=Summary!$C$11),IF(OR($I298=$I$6,$I298=$I$7,$I298=$I$8,$I298=$I$9,$I298=$I$10,$I298=$I$11),(($J298*$H298)/2),0),0),2)</f>
        <v>0</v>
      </c>
      <c r="M298" s="89">
        <f t="shared" si="17"/>
        <v>0</v>
      </c>
      <c r="N298" s="100">
        <f t="shared" si="18"/>
        <v>0</v>
      </c>
      <c r="O298" s="67"/>
    </row>
    <row r="299" spans="2:15">
      <c r="B299" s="63"/>
      <c r="C299" s="65"/>
      <c r="D299" s="65"/>
      <c r="E299" s="66"/>
      <c r="F299" s="67"/>
      <c r="G299" s="69"/>
      <c r="H299" s="70"/>
      <c r="I299" s="71"/>
      <c r="J299" s="68">
        <v>0</v>
      </c>
      <c r="K299" s="89">
        <f>ROUND(IF(AND($G299&lt;&gt;Summary!$C$11),IF(OR($I299=$I$6,$I299=$I$7,$I299=$I$8,$I299=$I$9,$I299=$I$10,$I299=$I$11),($J299*$H299),0),0),2)</f>
        <v>0</v>
      </c>
      <c r="L299" s="89">
        <f>ROUND(IF(AND($G299=Summary!$C$11),IF(OR($I299=$I$6,$I299=$I$7,$I299=$I$8,$I299=$I$9,$I299=$I$10,$I299=$I$11),(($J299*$H299)/2),0),0),2)</f>
        <v>0</v>
      </c>
      <c r="M299" s="89">
        <f t="shared" si="17"/>
        <v>0</v>
      </c>
      <c r="N299" s="100">
        <f t="shared" si="18"/>
        <v>0</v>
      </c>
      <c r="O299" s="67"/>
    </row>
    <row r="300" spans="2:15">
      <c r="B300" s="63"/>
      <c r="C300" s="65"/>
      <c r="D300" s="65"/>
      <c r="E300" s="66"/>
      <c r="F300" s="67"/>
      <c r="G300" s="69"/>
      <c r="H300" s="70"/>
      <c r="I300" s="71"/>
      <c r="J300" s="68">
        <v>0</v>
      </c>
      <c r="K300" s="89">
        <f>ROUND(IF(AND($G300&lt;&gt;Summary!$C$11),IF(OR($I300=$I$6,$I300=$I$7,$I300=$I$8,$I300=$I$9,$I300=$I$10,$I300=$I$11),($J300*$H300),0),0),2)</f>
        <v>0</v>
      </c>
      <c r="L300" s="89">
        <f>ROUND(IF(AND($G300=Summary!$C$11),IF(OR($I300=$I$6,$I300=$I$7,$I300=$I$8,$I300=$I$9,$I300=$I$10,$I300=$I$11),(($J300*$H300)/2),0),0),2)</f>
        <v>0</v>
      </c>
      <c r="M300" s="89">
        <f t="shared" si="17"/>
        <v>0</v>
      </c>
      <c r="N300" s="100">
        <f t="shared" si="18"/>
        <v>0</v>
      </c>
      <c r="O300" s="67"/>
    </row>
    <row r="301" spans="2:15">
      <c r="B301" s="63"/>
      <c r="C301" s="65"/>
      <c r="D301" s="65"/>
      <c r="E301" s="66"/>
      <c r="F301" s="67"/>
      <c r="G301" s="69"/>
      <c r="H301" s="70"/>
      <c r="I301" s="71"/>
      <c r="J301" s="68">
        <v>0</v>
      </c>
      <c r="K301" s="89">
        <f>ROUND(IF(AND($G301&lt;&gt;Summary!$C$11),IF(OR($I301=$I$6,$I301=$I$7,$I301=$I$8,$I301=$I$9,$I301=$I$10,$I301=$I$11),($J301*$H301),0),0),2)</f>
        <v>0</v>
      </c>
      <c r="L301" s="89">
        <f>ROUND(IF(AND($G301=Summary!$C$11),IF(OR($I301=$I$6,$I301=$I$7,$I301=$I$8,$I301=$I$9,$I301=$I$10,$I301=$I$11),(($J301*$H301)/2),0),0),2)</f>
        <v>0</v>
      </c>
      <c r="M301" s="89">
        <f t="shared" si="17"/>
        <v>0</v>
      </c>
      <c r="N301" s="100">
        <f t="shared" si="18"/>
        <v>0</v>
      </c>
      <c r="O301" s="67"/>
    </row>
    <row r="302" spans="2:15">
      <c r="B302" s="63"/>
      <c r="C302" s="65"/>
      <c r="D302" s="65"/>
      <c r="E302" s="66"/>
      <c r="F302" s="67"/>
      <c r="G302" s="69"/>
      <c r="H302" s="70"/>
      <c r="I302" s="71"/>
      <c r="J302" s="68">
        <v>0</v>
      </c>
      <c r="K302" s="89">
        <f>ROUND(IF(AND($G302&lt;&gt;Summary!$C$11),IF(OR($I302=$I$6,$I302=$I$7,$I302=$I$8,$I302=$I$9,$I302=$I$10,$I302=$I$11),($J302*$H302),0),0),2)</f>
        <v>0</v>
      </c>
      <c r="L302" s="89">
        <f>ROUND(IF(AND($G302=Summary!$C$11),IF(OR($I302=$I$6,$I302=$I$7,$I302=$I$8,$I302=$I$9,$I302=$I$10,$I302=$I$11),(($J302*$H302)/2),0),0),2)</f>
        <v>0</v>
      </c>
      <c r="M302" s="89">
        <f t="shared" si="17"/>
        <v>0</v>
      </c>
      <c r="N302" s="100">
        <f t="shared" si="18"/>
        <v>0</v>
      </c>
      <c r="O302" s="67"/>
    </row>
    <row r="303" spans="2:15">
      <c r="B303" s="63"/>
      <c r="C303" s="65"/>
      <c r="D303" s="65"/>
      <c r="E303" s="66"/>
      <c r="F303" s="67"/>
      <c r="G303" s="69"/>
      <c r="H303" s="70"/>
      <c r="I303" s="71"/>
      <c r="J303" s="68">
        <v>0</v>
      </c>
      <c r="K303" s="89">
        <f>ROUND(IF(AND($G303&lt;&gt;Summary!$C$11),IF(OR($I303=$I$6,$I303=$I$7,$I303=$I$8,$I303=$I$9,$I303=$I$10,$I303=$I$11),($J303*$H303),0),0),2)</f>
        <v>0</v>
      </c>
      <c r="L303" s="89">
        <f>ROUND(IF(AND($G303=Summary!$C$11),IF(OR($I303=$I$6,$I303=$I$7,$I303=$I$8,$I303=$I$9,$I303=$I$10,$I303=$I$11),(($J303*$H303)/2),0),0),2)</f>
        <v>0</v>
      </c>
      <c r="M303" s="89">
        <f t="shared" si="17"/>
        <v>0</v>
      </c>
      <c r="N303" s="100">
        <f t="shared" si="18"/>
        <v>0</v>
      </c>
      <c r="O303" s="67"/>
    </row>
    <row r="304" spans="2:15">
      <c r="B304" s="63"/>
      <c r="C304" s="65"/>
      <c r="D304" s="65"/>
      <c r="E304" s="66"/>
      <c r="F304" s="67"/>
      <c r="G304" s="69"/>
      <c r="H304" s="70"/>
      <c r="I304" s="71"/>
      <c r="J304" s="68">
        <v>0</v>
      </c>
      <c r="K304" s="89">
        <f>ROUND(IF(AND($G304&lt;&gt;Summary!$C$11),IF(OR($I304=$I$6,$I304=$I$7,$I304=$I$8,$I304=$I$9,$I304=$I$10,$I304=$I$11),($J304*$H304),0),0),2)</f>
        <v>0</v>
      </c>
      <c r="L304" s="89">
        <f>ROUND(IF(AND($G304=Summary!$C$11),IF(OR($I304=$I$6,$I304=$I$7,$I304=$I$8,$I304=$I$9,$I304=$I$10,$I304=$I$11),(($J304*$H304)/2),0),0),2)</f>
        <v>0</v>
      </c>
      <c r="M304" s="89">
        <f t="shared" si="17"/>
        <v>0</v>
      </c>
      <c r="N304" s="100">
        <f t="shared" si="18"/>
        <v>0</v>
      </c>
      <c r="O304" s="67"/>
    </row>
    <row r="305" spans="2:15">
      <c r="B305" s="63"/>
      <c r="C305" s="65"/>
      <c r="D305" s="65"/>
      <c r="E305" s="66"/>
      <c r="F305" s="67"/>
      <c r="G305" s="69"/>
      <c r="H305" s="70"/>
      <c r="I305" s="71"/>
      <c r="J305" s="68">
        <v>0</v>
      </c>
      <c r="K305" s="89">
        <f>ROUND(IF(AND($G305&lt;&gt;Summary!$C$11),IF(OR($I305=$I$6,$I305=$I$7,$I305=$I$8,$I305=$I$9,$I305=$I$10,$I305=$I$11),($J305*$H305),0),0),2)</f>
        <v>0</v>
      </c>
      <c r="L305" s="89">
        <f>ROUND(IF(AND($G305=Summary!$C$11),IF(OR($I305=$I$6,$I305=$I$7,$I305=$I$8,$I305=$I$9,$I305=$I$10,$I305=$I$11),(($J305*$H305)/2),0),0),2)</f>
        <v>0</v>
      </c>
      <c r="M305" s="89">
        <f t="shared" si="17"/>
        <v>0</v>
      </c>
      <c r="N305" s="100">
        <f t="shared" si="18"/>
        <v>0</v>
      </c>
      <c r="O305" s="67"/>
    </row>
    <row r="306" spans="2:15">
      <c r="B306" s="63"/>
      <c r="C306" s="65"/>
      <c r="D306" s="65"/>
      <c r="E306" s="66"/>
      <c r="F306" s="67"/>
      <c r="G306" s="69"/>
      <c r="H306" s="70"/>
      <c r="I306" s="71"/>
      <c r="J306" s="68">
        <v>0</v>
      </c>
      <c r="K306" s="89">
        <f>ROUND(IF(AND($G306&lt;&gt;Summary!$C$11),IF(OR($I306=$I$6,$I306=$I$7,$I306=$I$8,$I306=$I$9,$I306=$I$10,$I306=$I$11),($J306*$H306),0),0),2)</f>
        <v>0</v>
      </c>
      <c r="L306" s="89">
        <f>ROUND(IF(AND($G306=Summary!$C$11),IF(OR($I306=$I$6,$I306=$I$7,$I306=$I$8,$I306=$I$9,$I306=$I$10,$I306=$I$11),(($J306*$H306)/2),0),0),2)</f>
        <v>0</v>
      </c>
      <c r="M306" s="89">
        <f t="shared" si="17"/>
        <v>0</v>
      </c>
      <c r="N306" s="100">
        <f t="shared" si="18"/>
        <v>0</v>
      </c>
      <c r="O306" s="67"/>
    </row>
    <row r="307" spans="2:15">
      <c r="B307" s="63"/>
      <c r="C307" s="65"/>
      <c r="D307" s="65"/>
      <c r="E307" s="66"/>
      <c r="F307" s="67"/>
      <c r="G307" s="69"/>
      <c r="H307" s="70"/>
      <c r="I307" s="71"/>
      <c r="J307" s="68">
        <v>0</v>
      </c>
      <c r="K307" s="89">
        <f>ROUND(IF(AND($G307&lt;&gt;Summary!$C$11),IF(OR($I307=$I$6,$I307=$I$7,$I307=$I$8,$I307=$I$9,$I307=$I$10,$I307=$I$11),($J307*$H307),0),0),2)</f>
        <v>0</v>
      </c>
      <c r="L307" s="89">
        <f>ROUND(IF(AND($G307=Summary!$C$11),IF(OR($I307=$I$6,$I307=$I$7,$I307=$I$8,$I307=$I$9,$I307=$I$10,$I307=$I$11),(($J307*$H307)/2),0),0),2)</f>
        <v>0</v>
      </c>
      <c r="M307" s="89">
        <f t="shared" si="17"/>
        <v>0</v>
      </c>
      <c r="N307" s="100">
        <f t="shared" si="18"/>
        <v>0</v>
      </c>
      <c r="O307" s="67"/>
    </row>
    <row r="308" spans="2:15">
      <c r="B308" s="63"/>
      <c r="C308" s="65"/>
      <c r="D308" s="65"/>
      <c r="E308" s="66"/>
      <c r="F308" s="67"/>
      <c r="G308" s="69"/>
      <c r="H308" s="70"/>
      <c r="I308" s="71"/>
      <c r="J308" s="68">
        <v>0</v>
      </c>
      <c r="K308" s="89">
        <f>ROUND(IF(AND($G308&lt;&gt;Summary!$C$11),IF(OR($I308=$I$6,$I308=$I$7,$I308=$I$8,$I308=$I$9,$I308=$I$10,$I308=$I$11),($J308*$H308),0),0),2)</f>
        <v>0</v>
      </c>
      <c r="L308" s="89">
        <f>ROUND(IF(AND($G308=Summary!$C$11),IF(OR($I308=$I$6,$I308=$I$7,$I308=$I$8,$I308=$I$9,$I308=$I$10,$I308=$I$11),(($J308*$H308)/2),0),0),2)</f>
        <v>0</v>
      </c>
      <c r="M308" s="89">
        <f t="shared" si="17"/>
        <v>0</v>
      </c>
      <c r="N308" s="100">
        <f t="shared" si="18"/>
        <v>0</v>
      </c>
      <c r="O308" s="67"/>
    </row>
    <row r="309" spans="2:15">
      <c r="B309" s="63"/>
      <c r="C309" s="65"/>
      <c r="D309" s="65"/>
      <c r="E309" s="66"/>
      <c r="F309" s="67"/>
      <c r="G309" s="69"/>
      <c r="H309" s="70"/>
      <c r="I309" s="71"/>
      <c r="J309" s="68">
        <v>0</v>
      </c>
      <c r="K309" s="89">
        <f>ROUND(IF(AND($G309&lt;&gt;Summary!$C$11),IF(OR($I309=$I$6,$I309=$I$7,$I309=$I$8,$I309=$I$9,$I309=$I$10,$I309=$I$11),($J309*$H309),0),0),2)</f>
        <v>0</v>
      </c>
      <c r="L309" s="89">
        <f>ROUND(IF(AND($G309=Summary!$C$11),IF(OR($I309=$I$6,$I309=$I$7,$I309=$I$8,$I309=$I$9,$I309=$I$10,$I309=$I$11),(($J309*$H309)/2),0),0),2)</f>
        <v>0</v>
      </c>
      <c r="M309" s="89">
        <f t="shared" si="17"/>
        <v>0</v>
      </c>
      <c r="N309" s="100">
        <f t="shared" si="18"/>
        <v>0</v>
      </c>
      <c r="O309" s="67"/>
    </row>
    <row r="310" spans="2:15">
      <c r="B310" s="63"/>
      <c r="C310" s="65"/>
      <c r="D310" s="65"/>
      <c r="E310" s="66"/>
      <c r="F310" s="67"/>
      <c r="G310" s="69"/>
      <c r="H310" s="70"/>
      <c r="I310" s="71"/>
      <c r="J310" s="68">
        <v>0</v>
      </c>
      <c r="K310" s="89">
        <f>ROUND(IF(AND($G310&lt;&gt;Summary!$C$11),IF(OR($I310=$I$6,$I310=$I$7,$I310=$I$8,$I310=$I$9,$I310=$I$10,$I310=$I$11),($J310*$H310),0),0),2)</f>
        <v>0</v>
      </c>
      <c r="L310" s="89">
        <f>ROUND(IF(AND($G310=Summary!$C$11),IF(OR($I310=$I$6,$I310=$I$7,$I310=$I$8,$I310=$I$9,$I310=$I$10,$I310=$I$11),(($J310*$H310)/2),0),0),2)</f>
        <v>0</v>
      </c>
      <c r="M310" s="89">
        <f t="shared" si="17"/>
        <v>0</v>
      </c>
      <c r="N310" s="100">
        <f t="shared" si="18"/>
        <v>0</v>
      </c>
      <c r="O310" s="67"/>
    </row>
    <row r="311" spans="2:15">
      <c r="B311" s="63"/>
      <c r="C311" s="65"/>
      <c r="D311" s="65"/>
      <c r="E311" s="66"/>
      <c r="F311" s="67"/>
      <c r="G311" s="69"/>
      <c r="H311" s="70"/>
      <c r="I311" s="71"/>
      <c r="J311" s="68">
        <v>0</v>
      </c>
      <c r="K311" s="89">
        <f>ROUND(IF(AND($G311&lt;&gt;Summary!$C$11),IF(OR($I311=$I$6,$I311=$I$7,$I311=$I$8,$I311=$I$9,$I311=$I$10,$I311=$I$11),($J311*$H311),0),0),2)</f>
        <v>0</v>
      </c>
      <c r="L311" s="89">
        <f>ROUND(IF(AND($G311=Summary!$C$11),IF(OR($I311=$I$6,$I311=$I$7,$I311=$I$8,$I311=$I$9,$I311=$I$10,$I311=$I$11),(($J311*$H311)/2),0),0),2)</f>
        <v>0</v>
      </c>
      <c r="M311" s="89">
        <f t="shared" si="17"/>
        <v>0</v>
      </c>
      <c r="N311" s="100">
        <f t="shared" si="18"/>
        <v>0</v>
      </c>
      <c r="O311" s="67"/>
    </row>
    <row r="312" spans="2:15">
      <c r="B312" s="63"/>
      <c r="C312" s="65"/>
      <c r="D312" s="65"/>
      <c r="E312" s="66"/>
      <c r="F312" s="67"/>
      <c r="G312" s="69"/>
      <c r="H312" s="70"/>
      <c r="I312" s="71"/>
      <c r="J312" s="68">
        <v>0</v>
      </c>
      <c r="K312" s="89">
        <f>ROUND(IF(AND($G312&lt;&gt;Summary!$C$11),IF(OR($I312=$I$6,$I312=$I$7,$I312=$I$8,$I312=$I$9,$I312=$I$10,$I312=$I$11),($J312*$H312),0),0),2)</f>
        <v>0</v>
      </c>
      <c r="L312" s="89">
        <f>ROUND(IF(AND($G312=Summary!$C$11),IF(OR($I312=$I$6,$I312=$I$7,$I312=$I$8,$I312=$I$9,$I312=$I$10,$I312=$I$11),(($J312*$H312)/2),0),0),2)</f>
        <v>0</v>
      </c>
      <c r="M312" s="89">
        <f t="shared" si="17"/>
        <v>0</v>
      </c>
      <c r="N312" s="100">
        <f t="shared" si="18"/>
        <v>0</v>
      </c>
      <c r="O312" s="67"/>
    </row>
    <row r="313" spans="2:15">
      <c r="B313" s="63"/>
      <c r="C313" s="65"/>
      <c r="D313" s="65"/>
      <c r="E313" s="66"/>
      <c r="F313" s="67"/>
      <c r="G313" s="69"/>
      <c r="H313" s="70"/>
      <c r="I313" s="71"/>
      <c r="J313" s="68">
        <v>0</v>
      </c>
      <c r="K313" s="89">
        <f>ROUND(IF(AND($G313&lt;&gt;Summary!$C$11),IF(OR($I313=$I$6,$I313=$I$7,$I313=$I$8,$I313=$I$9,$I313=$I$10,$I313=$I$11),($J313*$H313),0),0),2)</f>
        <v>0</v>
      </c>
      <c r="L313" s="89">
        <f>ROUND(IF(AND($G313=Summary!$C$11),IF(OR($I313=$I$6,$I313=$I$7,$I313=$I$8,$I313=$I$9,$I313=$I$10,$I313=$I$11),(($J313*$H313)/2),0),0),2)</f>
        <v>0</v>
      </c>
      <c r="M313" s="89">
        <f t="shared" si="17"/>
        <v>0</v>
      </c>
      <c r="N313" s="100">
        <f t="shared" si="18"/>
        <v>0</v>
      </c>
      <c r="O313" s="67"/>
    </row>
    <row r="314" spans="2:15">
      <c r="B314" s="63"/>
      <c r="C314" s="65"/>
      <c r="D314" s="65"/>
      <c r="E314" s="66"/>
      <c r="F314" s="67"/>
      <c r="G314" s="69"/>
      <c r="H314" s="70"/>
      <c r="I314" s="71"/>
      <c r="J314" s="68">
        <v>0</v>
      </c>
      <c r="K314" s="89">
        <f>ROUND(IF(AND($G314&lt;&gt;Summary!$C$11),IF(OR($I314=$I$6,$I314=$I$7,$I314=$I$8,$I314=$I$9,$I314=$I$10,$I314=$I$11),($J314*$H314),0),0),2)</f>
        <v>0</v>
      </c>
      <c r="L314" s="89">
        <f>ROUND(IF(AND($G314=Summary!$C$11),IF(OR($I314=$I$6,$I314=$I$7,$I314=$I$8,$I314=$I$9,$I314=$I$10,$I314=$I$11),(($J314*$H314)/2),0),0),2)</f>
        <v>0</v>
      </c>
      <c r="M314" s="89">
        <f t="shared" si="17"/>
        <v>0</v>
      </c>
      <c r="N314" s="100">
        <f t="shared" si="18"/>
        <v>0</v>
      </c>
      <c r="O314" s="67"/>
    </row>
    <row r="315" spans="2:15">
      <c r="B315" s="63"/>
      <c r="C315" s="65"/>
      <c r="D315" s="65"/>
      <c r="E315" s="66"/>
      <c r="F315" s="67"/>
      <c r="G315" s="69"/>
      <c r="H315" s="70"/>
      <c r="I315" s="71"/>
      <c r="J315" s="68">
        <v>0</v>
      </c>
      <c r="K315" s="89">
        <f>ROUND(IF(AND($G315&lt;&gt;Summary!$C$11),IF(OR($I315=$I$6,$I315=$I$7,$I315=$I$8,$I315=$I$9,$I315=$I$10,$I315=$I$11),($J315*$H315),0),0),2)</f>
        <v>0</v>
      </c>
      <c r="L315" s="89">
        <f>ROUND(IF(AND($G315=Summary!$C$11),IF(OR($I315=$I$6,$I315=$I$7,$I315=$I$8,$I315=$I$9,$I315=$I$10,$I315=$I$11),(($J315*$H315)/2),0),0),2)</f>
        <v>0</v>
      </c>
      <c r="M315" s="89">
        <f t="shared" si="17"/>
        <v>0</v>
      </c>
      <c r="N315" s="100">
        <f t="shared" si="18"/>
        <v>0</v>
      </c>
      <c r="O315" s="67"/>
    </row>
    <row r="316" spans="2:15">
      <c r="B316" s="63"/>
      <c r="C316" s="65"/>
      <c r="D316" s="65"/>
      <c r="E316" s="66"/>
      <c r="F316" s="67"/>
      <c r="G316" s="69"/>
      <c r="H316" s="70"/>
      <c r="I316" s="71"/>
      <c r="J316" s="68">
        <v>0</v>
      </c>
      <c r="K316" s="89">
        <f>ROUND(IF(AND($G316&lt;&gt;Summary!$C$11),IF(OR($I316=$I$6,$I316=$I$7,$I316=$I$8,$I316=$I$9,$I316=$I$10,$I316=$I$11),($J316*$H316),0),0),2)</f>
        <v>0</v>
      </c>
      <c r="L316" s="89">
        <f>ROUND(IF(AND($G316=Summary!$C$11),IF(OR($I316=$I$6,$I316=$I$7,$I316=$I$8,$I316=$I$9,$I316=$I$10,$I316=$I$11),(($J316*$H316)/2),0),0),2)</f>
        <v>0</v>
      </c>
      <c r="M316" s="89">
        <f t="shared" si="17"/>
        <v>0</v>
      </c>
      <c r="N316" s="100">
        <f t="shared" si="18"/>
        <v>0</v>
      </c>
      <c r="O316" s="67"/>
    </row>
    <row r="317" spans="2:15">
      <c r="B317" s="63"/>
      <c r="C317" s="65"/>
      <c r="D317" s="65"/>
      <c r="E317" s="66"/>
      <c r="F317" s="67"/>
      <c r="G317" s="69"/>
      <c r="H317" s="70"/>
      <c r="I317" s="71"/>
      <c r="J317" s="68">
        <v>0</v>
      </c>
      <c r="K317" s="89">
        <f>ROUND(IF(AND($G317&lt;&gt;Summary!$C$11),IF(OR($I317=$I$6,$I317=$I$7,$I317=$I$8,$I317=$I$9,$I317=$I$10,$I317=$I$11),($J317*$H317),0),0),2)</f>
        <v>0</v>
      </c>
      <c r="L317" s="89">
        <f>ROUND(IF(AND($G317=Summary!$C$11),IF(OR($I317=$I$6,$I317=$I$7,$I317=$I$8,$I317=$I$9,$I317=$I$10,$I317=$I$11),(($J317*$H317)/2),0),0),2)</f>
        <v>0</v>
      </c>
      <c r="M317" s="89">
        <f t="shared" si="17"/>
        <v>0</v>
      </c>
      <c r="N317" s="100">
        <f t="shared" si="18"/>
        <v>0</v>
      </c>
      <c r="O317" s="67"/>
    </row>
    <row r="318" spans="2:15">
      <c r="B318" s="63"/>
      <c r="C318" s="65"/>
      <c r="D318" s="65"/>
      <c r="E318" s="66"/>
      <c r="F318" s="67"/>
      <c r="G318" s="69"/>
      <c r="H318" s="70"/>
      <c r="I318" s="71"/>
      <c r="J318" s="68">
        <v>0</v>
      </c>
      <c r="K318" s="89">
        <f>ROUND(IF(AND($G318&lt;&gt;Summary!$C$11),IF(OR($I318=$I$6,$I318=$I$7,$I318=$I$8,$I318=$I$9,$I318=$I$10,$I318=$I$11),($J318*$H318),0),0),2)</f>
        <v>0</v>
      </c>
      <c r="L318" s="89">
        <f>ROUND(IF(AND($G318=Summary!$C$11),IF(OR($I318=$I$6,$I318=$I$7,$I318=$I$8,$I318=$I$9,$I318=$I$10,$I318=$I$11),(($J318*$H318)/2),0),0),2)</f>
        <v>0</v>
      </c>
      <c r="M318" s="89">
        <f t="shared" si="17"/>
        <v>0</v>
      </c>
      <c r="N318" s="100">
        <f t="shared" si="18"/>
        <v>0</v>
      </c>
      <c r="O318" s="67"/>
    </row>
    <row r="319" spans="2:15">
      <c r="B319" s="63"/>
      <c r="C319" s="65"/>
      <c r="D319" s="65"/>
      <c r="E319" s="66"/>
      <c r="F319" s="67"/>
      <c r="G319" s="69"/>
      <c r="H319" s="70"/>
      <c r="I319" s="71"/>
      <c r="J319" s="68">
        <v>0</v>
      </c>
      <c r="K319" s="89">
        <f>ROUND(IF(AND($G319&lt;&gt;Summary!$C$11),IF(OR($I319=$I$6,$I319=$I$7,$I319=$I$8,$I319=$I$9,$I319=$I$10,$I319=$I$11),($J319*$H319),0),0),2)</f>
        <v>0</v>
      </c>
      <c r="L319" s="89">
        <f>ROUND(IF(AND($G319=Summary!$C$11),IF(OR($I319=$I$6,$I319=$I$7,$I319=$I$8,$I319=$I$9,$I319=$I$10,$I319=$I$11),(($J319*$H319)/2),0),0),2)</f>
        <v>0</v>
      </c>
      <c r="M319" s="89">
        <f t="shared" si="17"/>
        <v>0</v>
      </c>
      <c r="N319" s="100">
        <f t="shared" si="18"/>
        <v>0</v>
      </c>
      <c r="O319" s="67"/>
    </row>
    <row r="320" spans="2:15">
      <c r="B320" s="63"/>
      <c r="C320" s="65"/>
      <c r="D320" s="65"/>
      <c r="E320" s="66"/>
      <c r="F320" s="67"/>
      <c r="G320" s="69"/>
      <c r="H320" s="70"/>
      <c r="I320" s="71"/>
      <c r="J320" s="68">
        <v>0</v>
      </c>
      <c r="K320" s="89">
        <f>ROUND(IF(AND($G320&lt;&gt;Summary!$C$11),IF(OR($I320=$I$6,$I320=$I$7,$I320=$I$8,$I320=$I$9,$I320=$I$10,$I320=$I$11),($J320*$H320),0),0),2)</f>
        <v>0</v>
      </c>
      <c r="L320" s="89">
        <f>ROUND(IF(AND($G320=Summary!$C$11),IF(OR($I320=$I$6,$I320=$I$7,$I320=$I$8,$I320=$I$9,$I320=$I$10,$I320=$I$11),(($J320*$H320)/2),0),0),2)</f>
        <v>0</v>
      </c>
      <c r="M320" s="89">
        <f t="shared" si="17"/>
        <v>0</v>
      </c>
      <c r="N320" s="100">
        <f t="shared" si="18"/>
        <v>0</v>
      </c>
      <c r="O320" s="67"/>
    </row>
    <row r="321" spans="2:15">
      <c r="B321" s="63"/>
      <c r="C321" s="65"/>
      <c r="D321" s="65"/>
      <c r="E321" s="66"/>
      <c r="F321" s="67"/>
      <c r="G321" s="69"/>
      <c r="H321" s="70"/>
      <c r="I321" s="71"/>
      <c r="J321" s="68">
        <v>0</v>
      </c>
      <c r="K321" s="89">
        <f>ROUND(IF(AND($G321&lt;&gt;Summary!$C$11),IF(OR($I321=$I$6,$I321=$I$7,$I321=$I$8,$I321=$I$9,$I321=$I$10,$I321=$I$11),($J321*$H321),0),0),2)</f>
        <v>0</v>
      </c>
      <c r="L321" s="89">
        <f>ROUND(IF(AND($G321=Summary!$C$11),IF(OR($I321=$I$6,$I321=$I$7,$I321=$I$8,$I321=$I$9,$I321=$I$10,$I321=$I$11),(($J321*$H321)/2),0),0),2)</f>
        <v>0</v>
      </c>
      <c r="M321" s="89">
        <f t="shared" si="17"/>
        <v>0</v>
      </c>
      <c r="N321" s="100">
        <f t="shared" si="18"/>
        <v>0</v>
      </c>
      <c r="O321" s="67"/>
    </row>
    <row r="322" spans="2:15">
      <c r="B322" s="63"/>
      <c r="C322" s="65"/>
      <c r="D322" s="65"/>
      <c r="E322" s="66"/>
      <c r="F322" s="67"/>
      <c r="G322" s="69"/>
      <c r="H322" s="70"/>
      <c r="I322" s="71"/>
      <c r="J322" s="68">
        <v>0</v>
      </c>
      <c r="K322" s="89">
        <f>ROUND(IF(AND($G322&lt;&gt;Summary!$C$11),IF(OR($I322=$I$6,$I322=$I$7,$I322=$I$8,$I322=$I$9,$I322=$I$10,$I322=$I$11),($J322*$H322),0),0),2)</f>
        <v>0</v>
      </c>
      <c r="L322" s="89">
        <f>ROUND(IF(AND($G322=Summary!$C$11),IF(OR($I322=$I$6,$I322=$I$7,$I322=$I$8,$I322=$I$9,$I322=$I$10,$I322=$I$11),(($J322*$H322)/2),0),0),2)</f>
        <v>0</v>
      </c>
      <c r="M322" s="89">
        <f t="shared" si="17"/>
        <v>0</v>
      </c>
      <c r="N322" s="100">
        <f t="shared" si="18"/>
        <v>0</v>
      </c>
      <c r="O322" s="67"/>
    </row>
    <row r="323" spans="2:15">
      <c r="B323" s="63"/>
      <c r="C323" s="65"/>
      <c r="D323" s="65"/>
      <c r="E323" s="66"/>
      <c r="F323" s="67"/>
      <c r="G323" s="69"/>
      <c r="H323" s="70"/>
      <c r="I323" s="71"/>
      <c r="J323" s="68">
        <v>0</v>
      </c>
      <c r="K323" s="89">
        <f>ROUND(IF(AND($G323&lt;&gt;Summary!$C$11),IF(OR($I323=$I$6,$I323=$I$7,$I323=$I$8,$I323=$I$9,$I323=$I$10,$I323=$I$11),($J323*$H323),0),0),2)</f>
        <v>0</v>
      </c>
      <c r="L323" s="89">
        <f>ROUND(IF(AND($G323=Summary!$C$11),IF(OR($I323=$I$6,$I323=$I$7,$I323=$I$8,$I323=$I$9,$I323=$I$10,$I323=$I$11),(($J323*$H323)/2),0),0),2)</f>
        <v>0</v>
      </c>
      <c r="M323" s="89">
        <f t="shared" si="17"/>
        <v>0</v>
      </c>
      <c r="N323" s="100">
        <f t="shared" si="18"/>
        <v>0</v>
      </c>
      <c r="O323" s="67"/>
    </row>
    <row r="324" spans="2:15">
      <c r="B324" s="63"/>
      <c r="C324" s="65"/>
      <c r="D324" s="65"/>
      <c r="E324" s="66"/>
      <c r="F324" s="67"/>
      <c r="G324" s="69"/>
      <c r="H324" s="70"/>
      <c r="I324" s="71"/>
      <c r="J324" s="68">
        <v>0</v>
      </c>
      <c r="K324" s="89">
        <f>ROUND(IF(AND($G324&lt;&gt;Summary!$C$11),IF(OR($I324=$I$6,$I324=$I$7,$I324=$I$8,$I324=$I$9,$I324=$I$10,$I324=$I$11),($J324*$H324),0),0),2)</f>
        <v>0</v>
      </c>
      <c r="L324" s="89">
        <f>ROUND(IF(AND($G324=Summary!$C$11),IF(OR($I324=$I$6,$I324=$I$7,$I324=$I$8,$I324=$I$9,$I324=$I$10,$I324=$I$11),(($J324*$H324)/2),0),0),2)</f>
        <v>0</v>
      </c>
      <c r="M324" s="89">
        <f t="shared" si="17"/>
        <v>0</v>
      </c>
      <c r="N324" s="100">
        <f t="shared" si="18"/>
        <v>0</v>
      </c>
      <c r="O324" s="67"/>
    </row>
    <row r="325" spans="2:15">
      <c r="B325" s="63"/>
      <c r="C325" s="65"/>
      <c r="D325" s="65"/>
      <c r="E325" s="66"/>
      <c r="F325" s="67"/>
      <c r="G325" s="69"/>
      <c r="H325" s="70"/>
      <c r="I325" s="71"/>
      <c r="J325" s="68">
        <v>0</v>
      </c>
      <c r="K325" s="89">
        <f>ROUND(IF(AND($G325&lt;&gt;Summary!$C$11),IF(OR($I325=$I$6,$I325=$I$7,$I325=$I$8,$I325=$I$9,$I325=$I$10,$I325=$I$11),($J325*$H325),0),0),2)</f>
        <v>0</v>
      </c>
      <c r="L325" s="89">
        <f>ROUND(IF(AND($G325=Summary!$C$11),IF(OR($I325=$I$6,$I325=$I$7,$I325=$I$8,$I325=$I$9,$I325=$I$10,$I325=$I$11),(($J325*$H325)/2),0),0),2)</f>
        <v>0</v>
      </c>
      <c r="M325" s="89">
        <f t="shared" si="17"/>
        <v>0</v>
      </c>
      <c r="N325" s="100">
        <f t="shared" si="18"/>
        <v>0</v>
      </c>
      <c r="O325" s="67"/>
    </row>
    <row r="326" spans="2:15">
      <c r="B326" s="63"/>
      <c r="C326" s="65"/>
      <c r="D326" s="65"/>
      <c r="E326" s="66"/>
      <c r="F326" s="67"/>
      <c r="G326" s="69"/>
      <c r="H326" s="70"/>
      <c r="I326" s="71"/>
      <c r="J326" s="68">
        <v>0</v>
      </c>
      <c r="K326" s="89">
        <f>ROUND(IF(AND($G326&lt;&gt;Summary!$C$11),IF(OR($I326=$I$6,$I326=$I$7,$I326=$I$8,$I326=$I$9,$I326=$I$10,$I326=$I$11),($J326*$H326),0),0),2)</f>
        <v>0</v>
      </c>
      <c r="L326" s="89">
        <f>ROUND(IF(AND($G326=Summary!$C$11),IF(OR($I326=$I$6,$I326=$I$7,$I326=$I$8,$I326=$I$9,$I326=$I$10,$I326=$I$11),(($J326*$H326)/2),0),0),2)</f>
        <v>0</v>
      </c>
      <c r="M326" s="89">
        <f t="shared" si="17"/>
        <v>0</v>
      </c>
      <c r="N326" s="100">
        <f t="shared" si="18"/>
        <v>0</v>
      </c>
      <c r="O326" s="67"/>
    </row>
    <row r="327" spans="2:15">
      <c r="B327" s="63"/>
      <c r="C327" s="65"/>
      <c r="D327" s="65"/>
      <c r="E327" s="66"/>
      <c r="F327" s="67"/>
      <c r="G327" s="69"/>
      <c r="H327" s="70"/>
      <c r="I327" s="71"/>
      <c r="J327" s="68">
        <v>0</v>
      </c>
      <c r="K327" s="89">
        <f>ROUND(IF(AND($G327&lt;&gt;Summary!$C$11),IF(OR($I327=$I$6,$I327=$I$7,$I327=$I$8,$I327=$I$9,$I327=$I$10,$I327=$I$11),($J327*$H327),0),0),2)</f>
        <v>0</v>
      </c>
      <c r="L327" s="89">
        <f>ROUND(IF(AND($G327=Summary!$C$11),IF(OR($I327=$I$6,$I327=$I$7,$I327=$I$8,$I327=$I$9,$I327=$I$10,$I327=$I$11),(($J327*$H327)/2),0),0),2)</f>
        <v>0</v>
      </c>
      <c r="M327" s="89">
        <f t="shared" si="17"/>
        <v>0</v>
      </c>
      <c r="N327" s="100">
        <f t="shared" si="18"/>
        <v>0</v>
      </c>
      <c r="O327" s="67"/>
    </row>
    <row r="328" spans="2:15">
      <c r="B328" s="63"/>
      <c r="C328" s="65"/>
      <c r="D328" s="65"/>
      <c r="E328" s="66"/>
      <c r="F328" s="67"/>
      <c r="G328" s="69"/>
      <c r="H328" s="70"/>
      <c r="I328" s="71"/>
      <c r="J328" s="68">
        <v>0</v>
      </c>
      <c r="K328" s="89">
        <f>ROUND(IF(AND($G328&lt;&gt;Summary!$C$11),IF(OR($I328=$I$6,$I328=$I$7,$I328=$I$8,$I328=$I$9,$I328=$I$10,$I328=$I$11),($J328*$H328),0),0),2)</f>
        <v>0</v>
      </c>
      <c r="L328" s="89">
        <f>ROUND(IF(AND($G328=Summary!$C$11),IF(OR($I328=$I$6,$I328=$I$7,$I328=$I$8,$I328=$I$9,$I328=$I$10,$I328=$I$11),(($J328*$H328)/2),0),0),2)</f>
        <v>0</v>
      </c>
      <c r="M328" s="89">
        <f t="shared" si="17"/>
        <v>0</v>
      </c>
      <c r="N328" s="100">
        <f t="shared" si="18"/>
        <v>0</v>
      </c>
      <c r="O328" s="67"/>
    </row>
    <row r="329" spans="2:15">
      <c r="B329" s="63"/>
      <c r="C329" s="65"/>
      <c r="D329" s="65"/>
      <c r="E329" s="66"/>
      <c r="F329" s="67"/>
      <c r="G329" s="69"/>
      <c r="H329" s="70"/>
      <c r="I329" s="71"/>
      <c r="J329" s="68">
        <v>0</v>
      </c>
      <c r="K329" s="89">
        <f>ROUND(IF(AND($G329&lt;&gt;Summary!$C$11),IF(OR($I329=$I$6,$I329=$I$7,$I329=$I$8,$I329=$I$9,$I329=$I$10,$I329=$I$11),($J329*$H329),0),0),2)</f>
        <v>0</v>
      </c>
      <c r="L329" s="89">
        <f>ROUND(IF(AND($G329=Summary!$C$11),IF(OR($I329=$I$6,$I329=$I$7,$I329=$I$8,$I329=$I$9,$I329=$I$10,$I329=$I$11),(($J329*$H329)/2),0),0),2)</f>
        <v>0</v>
      </c>
      <c r="M329" s="89">
        <f t="shared" si="17"/>
        <v>0</v>
      </c>
      <c r="N329" s="100">
        <f t="shared" si="18"/>
        <v>0</v>
      </c>
      <c r="O329" s="67"/>
    </row>
    <row r="330" spans="2:15">
      <c r="B330" s="63"/>
      <c r="C330" s="65"/>
      <c r="D330" s="65"/>
      <c r="E330" s="66"/>
      <c r="F330" s="67"/>
      <c r="G330" s="69"/>
      <c r="H330" s="70"/>
      <c r="I330" s="71"/>
      <c r="J330" s="68">
        <v>0</v>
      </c>
      <c r="K330" s="89">
        <f>ROUND(IF(AND($G330&lt;&gt;Summary!$C$11),IF(OR($I330=$I$6,$I330=$I$7,$I330=$I$8,$I330=$I$9,$I330=$I$10,$I330=$I$11),($J330*$H330),0),0),2)</f>
        <v>0</v>
      </c>
      <c r="L330" s="89">
        <f>ROUND(IF(AND($G330=Summary!$C$11),IF(OR($I330=$I$6,$I330=$I$7,$I330=$I$8,$I330=$I$9,$I330=$I$10,$I330=$I$11),(($J330*$H330)/2),0),0),2)</f>
        <v>0</v>
      </c>
      <c r="M330" s="89">
        <f t="shared" si="17"/>
        <v>0</v>
      </c>
      <c r="N330" s="100">
        <f t="shared" si="18"/>
        <v>0</v>
      </c>
      <c r="O330" s="67"/>
    </row>
    <row r="331" spans="2:15">
      <c r="B331" s="63"/>
      <c r="C331" s="65"/>
      <c r="D331" s="65"/>
      <c r="E331" s="66"/>
      <c r="F331" s="67"/>
      <c r="G331" s="69"/>
      <c r="H331" s="70"/>
      <c r="I331" s="71"/>
      <c r="J331" s="68">
        <v>0</v>
      </c>
      <c r="K331" s="89">
        <f>ROUND(IF(AND($G331&lt;&gt;Summary!$C$11),IF(OR($I331=$I$6,$I331=$I$7,$I331=$I$8,$I331=$I$9,$I331=$I$10,$I331=$I$11),($J331*$H331),0),0),2)</f>
        <v>0</v>
      </c>
      <c r="L331" s="89">
        <f>ROUND(IF(AND($G331=Summary!$C$11),IF(OR($I331=$I$6,$I331=$I$7,$I331=$I$8,$I331=$I$9,$I331=$I$10,$I331=$I$11),(($J331*$H331)/2),0),0),2)</f>
        <v>0</v>
      </c>
      <c r="M331" s="89">
        <f t="shared" si="17"/>
        <v>0</v>
      </c>
      <c r="N331" s="100">
        <f t="shared" si="18"/>
        <v>0</v>
      </c>
      <c r="O331" s="67"/>
    </row>
    <row r="332" spans="2:15">
      <c r="B332" s="63"/>
      <c r="C332" s="65"/>
      <c r="D332" s="65"/>
      <c r="E332" s="66"/>
      <c r="F332" s="67"/>
      <c r="G332" s="69"/>
      <c r="H332" s="70"/>
      <c r="I332" s="71"/>
      <c r="J332" s="68">
        <v>0</v>
      </c>
      <c r="K332" s="89">
        <f>ROUND(IF(AND($G332&lt;&gt;Summary!$C$11),IF(OR($I332=$I$6,$I332=$I$7,$I332=$I$8,$I332=$I$9,$I332=$I$10,$I332=$I$11),($J332*$H332),0),0),2)</f>
        <v>0</v>
      </c>
      <c r="L332" s="89">
        <f>ROUND(IF(AND($G332=Summary!$C$11),IF(OR($I332=$I$6,$I332=$I$7,$I332=$I$8,$I332=$I$9,$I332=$I$10,$I332=$I$11),(($J332*$H332)/2),0),0),2)</f>
        <v>0</v>
      </c>
      <c r="M332" s="89">
        <f t="shared" si="17"/>
        <v>0</v>
      </c>
      <c r="N332" s="100">
        <f t="shared" si="18"/>
        <v>0</v>
      </c>
      <c r="O332" s="67"/>
    </row>
    <row r="333" spans="2:15">
      <c r="B333" s="63"/>
      <c r="C333" s="65"/>
      <c r="D333" s="65"/>
      <c r="E333" s="66"/>
      <c r="F333" s="67"/>
      <c r="G333" s="69"/>
      <c r="H333" s="70"/>
      <c r="I333" s="71"/>
      <c r="J333" s="68">
        <v>0</v>
      </c>
      <c r="K333" s="89">
        <f>ROUND(IF(AND($G333&lt;&gt;Summary!$C$11),IF(OR($I333=$I$6,$I333=$I$7,$I333=$I$8,$I333=$I$9,$I333=$I$10,$I333=$I$11),($J333*$H333),0),0),2)</f>
        <v>0</v>
      </c>
      <c r="L333" s="89">
        <f>ROUND(IF(AND($G333=Summary!$C$11),IF(OR($I333=$I$6,$I333=$I$7,$I333=$I$8,$I333=$I$9,$I333=$I$10,$I333=$I$11),(($J333*$H333)/2),0),0),2)</f>
        <v>0</v>
      </c>
      <c r="M333" s="89">
        <f t="shared" si="17"/>
        <v>0</v>
      </c>
      <c r="N333" s="100">
        <f t="shared" si="18"/>
        <v>0</v>
      </c>
      <c r="O333" s="67"/>
    </row>
    <row r="334" spans="2:15">
      <c r="B334" s="63"/>
      <c r="C334" s="65"/>
      <c r="D334" s="65"/>
      <c r="E334" s="66"/>
      <c r="F334" s="67"/>
      <c r="G334" s="69"/>
      <c r="H334" s="70"/>
      <c r="I334" s="71"/>
      <c r="J334" s="68">
        <v>0</v>
      </c>
      <c r="K334" s="89">
        <f>ROUND(IF(AND($G334&lt;&gt;Summary!$C$11),IF(OR($I334=$I$6,$I334=$I$7,$I334=$I$8,$I334=$I$9,$I334=$I$10,$I334=$I$11),($J334*$H334),0),0),2)</f>
        <v>0</v>
      </c>
      <c r="L334" s="89">
        <f>ROUND(IF(AND($G334=Summary!$C$11),IF(OR($I334=$I$6,$I334=$I$7,$I334=$I$8,$I334=$I$9,$I334=$I$10,$I334=$I$11),(($J334*$H334)/2),0),0),2)</f>
        <v>0</v>
      </c>
      <c r="M334" s="89">
        <f t="shared" si="17"/>
        <v>0</v>
      </c>
      <c r="N334" s="100">
        <f t="shared" si="18"/>
        <v>0</v>
      </c>
      <c r="O334" s="67"/>
    </row>
    <row r="335" spans="2:15">
      <c r="B335" s="63"/>
      <c r="C335" s="65"/>
      <c r="D335" s="65"/>
      <c r="E335" s="66"/>
      <c r="F335" s="67"/>
      <c r="G335" s="69"/>
      <c r="H335" s="70"/>
      <c r="I335" s="71"/>
      <c r="J335" s="68">
        <v>0</v>
      </c>
      <c r="K335" s="89">
        <f>ROUND(IF(AND($G335&lt;&gt;Summary!$C$11),IF(OR($I335=$I$6,$I335=$I$7,$I335=$I$8,$I335=$I$9,$I335=$I$10,$I335=$I$11),($J335*$H335),0),0),2)</f>
        <v>0</v>
      </c>
      <c r="L335" s="89">
        <f>ROUND(IF(AND($G335=Summary!$C$11),IF(OR($I335=$I$6,$I335=$I$7,$I335=$I$8,$I335=$I$9,$I335=$I$10,$I335=$I$11),(($J335*$H335)/2),0),0),2)</f>
        <v>0</v>
      </c>
      <c r="M335" s="89">
        <f t="shared" si="17"/>
        <v>0</v>
      </c>
      <c r="N335" s="100">
        <f t="shared" si="18"/>
        <v>0</v>
      </c>
      <c r="O335" s="67"/>
    </row>
    <row r="336" spans="2:15">
      <c r="B336" s="63"/>
      <c r="C336" s="65"/>
      <c r="D336" s="65"/>
      <c r="E336" s="66"/>
      <c r="F336" s="67"/>
      <c r="G336" s="69"/>
      <c r="H336" s="70"/>
      <c r="I336" s="71"/>
      <c r="J336" s="68">
        <v>0</v>
      </c>
      <c r="K336" s="89">
        <f>ROUND(IF(AND($G336&lt;&gt;Summary!$C$11),IF(OR($I336=$I$6,$I336=$I$7,$I336=$I$8,$I336=$I$9,$I336=$I$10,$I336=$I$11),($J336*$H336),0),0),2)</f>
        <v>0</v>
      </c>
      <c r="L336" s="89">
        <f>ROUND(IF(AND($G336=Summary!$C$11),IF(OR($I336=$I$6,$I336=$I$7,$I336=$I$8,$I336=$I$9,$I336=$I$10,$I336=$I$11),(($J336*$H336)/2),0),0),2)</f>
        <v>0</v>
      </c>
      <c r="M336" s="89">
        <f t="shared" si="17"/>
        <v>0</v>
      </c>
      <c r="N336" s="100">
        <f t="shared" si="18"/>
        <v>0</v>
      </c>
      <c r="O336" s="67"/>
    </row>
    <row r="337" spans="2:15">
      <c r="B337" s="63"/>
      <c r="C337" s="65"/>
      <c r="D337" s="65"/>
      <c r="E337" s="66"/>
      <c r="F337" s="67"/>
      <c r="G337" s="69"/>
      <c r="H337" s="70"/>
      <c r="I337" s="71"/>
      <c r="J337" s="68">
        <v>0</v>
      </c>
      <c r="K337" s="89">
        <f>ROUND(IF(AND($G337&lt;&gt;Summary!$C$11),IF(OR($I337=$I$6,$I337=$I$7,$I337=$I$8,$I337=$I$9,$I337=$I$10,$I337=$I$11),($J337*$H337),0),0),2)</f>
        <v>0</v>
      </c>
      <c r="L337" s="89">
        <f>ROUND(IF(AND($G337=Summary!$C$11),IF(OR($I337=$I$6,$I337=$I$7,$I337=$I$8,$I337=$I$9,$I337=$I$10,$I337=$I$11),(($J337*$H337)/2),0),0),2)</f>
        <v>0</v>
      </c>
      <c r="M337" s="89">
        <f t="shared" si="17"/>
        <v>0</v>
      </c>
      <c r="N337" s="100">
        <f t="shared" si="18"/>
        <v>0</v>
      </c>
      <c r="O337" s="67"/>
    </row>
    <row r="338" spans="2:15">
      <c r="B338" s="63"/>
      <c r="C338" s="65"/>
      <c r="D338" s="65"/>
      <c r="E338" s="66"/>
      <c r="F338" s="67"/>
      <c r="G338" s="69"/>
      <c r="H338" s="70"/>
      <c r="I338" s="71"/>
      <c r="J338" s="68">
        <v>0</v>
      </c>
      <c r="K338" s="89">
        <f>ROUND(IF(AND($G338&lt;&gt;Summary!$C$11),IF(OR($I338=$I$6,$I338=$I$7,$I338=$I$8,$I338=$I$9,$I338=$I$10,$I338=$I$11),($J338*$H338),0),0),2)</f>
        <v>0</v>
      </c>
      <c r="L338" s="89">
        <f>ROUND(IF(AND($G338=Summary!$C$11),IF(OR($I338=$I$6,$I338=$I$7,$I338=$I$8,$I338=$I$9,$I338=$I$10,$I338=$I$11),(($J338*$H338)/2),0),0),2)</f>
        <v>0</v>
      </c>
      <c r="M338" s="89">
        <f t="shared" si="17"/>
        <v>0</v>
      </c>
      <c r="N338" s="100">
        <f t="shared" si="18"/>
        <v>0</v>
      </c>
      <c r="O338" s="67"/>
    </row>
    <row r="339" spans="2:15">
      <c r="B339" s="63"/>
      <c r="C339" s="65"/>
      <c r="D339" s="65"/>
      <c r="E339" s="66"/>
      <c r="F339" s="67"/>
      <c r="G339" s="69"/>
      <c r="H339" s="70"/>
      <c r="I339" s="71"/>
      <c r="J339" s="68">
        <v>0</v>
      </c>
      <c r="K339" s="89">
        <f>ROUND(IF(AND($G339&lt;&gt;Summary!$C$11),IF(OR($I339=$I$6,$I339=$I$7,$I339=$I$8,$I339=$I$9,$I339=$I$10,$I339=$I$11),($J339*$H339),0),0),2)</f>
        <v>0</v>
      </c>
      <c r="L339" s="89">
        <f>ROUND(IF(AND($G339=Summary!$C$11),IF(OR($I339=$I$6,$I339=$I$7,$I339=$I$8,$I339=$I$9,$I339=$I$10,$I339=$I$11),(($J339*$H339)/2),0),0),2)</f>
        <v>0</v>
      </c>
      <c r="M339" s="89">
        <f t="shared" si="17"/>
        <v>0</v>
      </c>
      <c r="N339" s="100">
        <f t="shared" si="18"/>
        <v>0</v>
      </c>
      <c r="O339" s="67"/>
    </row>
    <row r="340" spans="2:15">
      <c r="B340" s="63"/>
      <c r="C340" s="65"/>
      <c r="D340" s="65"/>
      <c r="E340" s="66"/>
      <c r="F340" s="67"/>
      <c r="G340" s="69"/>
      <c r="H340" s="70"/>
      <c r="I340" s="71"/>
      <c r="J340" s="68">
        <v>0</v>
      </c>
      <c r="K340" s="89">
        <f>ROUND(IF(AND($G340&lt;&gt;Summary!$C$11),IF(OR($I340=$I$6,$I340=$I$7,$I340=$I$8,$I340=$I$9,$I340=$I$10,$I340=$I$11),($J340*$H340),0),0),2)</f>
        <v>0</v>
      </c>
      <c r="L340" s="89">
        <f>ROUND(IF(AND($G340=Summary!$C$11),IF(OR($I340=$I$6,$I340=$I$7,$I340=$I$8,$I340=$I$9,$I340=$I$10,$I340=$I$11),(($J340*$H340)/2),0),0),2)</f>
        <v>0</v>
      </c>
      <c r="M340" s="89">
        <f t="shared" si="17"/>
        <v>0</v>
      </c>
      <c r="N340" s="100">
        <f t="shared" si="18"/>
        <v>0</v>
      </c>
      <c r="O340" s="67"/>
    </row>
    <row r="341" spans="2:15">
      <c r="B341" s="63"/>
      <c r="C341" s="65"/>
      <c r="D341" s="65"/>
      <c r="E341" s="66"/>
      <c r="F341" s="67"/>
      <c r="G341" s="69"/>
      <c r="H341" s="70"/>
      <c r="I341" s="71"/>
      <c r="J341" s="68">
        <v>0</v>
      </c>
      <c r="K341" s="89">
        <f>ROUND(IF(AND($G341&lt;&gt;Summary!$C$11),IF(OR($I341=$I$6,$I341=$I$7,$I341=$I$8,$I341=$I$9,$I341=$I$10,$I341=$I$11),($J341*$H341),0),0),2)</f>
        <v>0</v>
      </c>
      <c r="L341" s="89">
        <f>ROUND(IF(AND($G341=Summary!$C$11),IF(OR($I341=$I$6,$I341=$I$7,$I341=$I$8,$I341=$I$9,$I341=$I$10,$I341=$I$11),(($J341*$H341)/2),0),0),2)</f>
        <v>0</v>
      </c>
      <c r="M341" s="89">
        <f t="shared" si="17"/>
        <v>0</v>
      </c>
      <c r="N341" s="100">
        <f t="shared" si="18"/>
        <v>0</v>
      </c>
      <c r="O341" s="67"/>
    </row>
    <row r="342" spans="2:15">
      <c r="B342" s="63"/>
      <c r="C342" s="65"/>
      <c r="D342" s="65"/>
      <c r="E342" s="66"/>
      <c r="F342" s="67"/>
      <c r="G342" s="69"/>
      <c r="H342" s="70"/>
      <c r="I342" s="71"/>
      <c r="J342" s="68">
        <v>0</v>
      </c>
      <c r="K342" s="89">
        <f>ROUND(IF(AND($G342&lt;&gt;Summary!$C$11),IF(OR($I342=$I$6,$I342=$I$7,$I342=$I$8,$I342=$I$9,$I342=$I$10,$I342=$I$11),($J342*$H342),0),0),2)</f>
        <v>0</v>
      </c>
      <c r="L342" s="89">
        <f>ROUND(IF(AND($G342=Summary!$C$11),IF(OR($I342=$I$6,$I342=$I$7,$I342=$I$8,$I342=$I$9,$I342=$I$10,$I342=$I$11),(($J342*$H342)/2),0),0),2)</f>
        <v>0</v>
      </c>
      <c r="M342" s="89">
        <f t="shared" si="17"/>
        <v>0</v>
      </c>
      <c r="N342" s="100">
        <f t="shared" si="18"/>
        <v>0</v>
      </c>
      <c r="O342" s="67"/>
    </row>
    <row r="343" spans="2:15">
      <c r="B343" s="63"/>
      <c r="C343" s="65"/>
      <c r="D343" s="65"/>
      <c r="E343" s="66"/>
      <c r="F343" s="67"/>
      <c r="G343" s="69"/>
      <c r="H343" s="70"/>
      <c r="I343" s="71"/>
      <c r="J343" s="68">
        <v>0</v>
      </c>
      <c r="K343" s="89">
        <f>ROUND(IF(AND($G343&lt;&gt;Summary!$C$11),IF(OR($I343=$I$6,$I343=$I$7,$I343=$I$8,$I343=$I$9,$I343=$I$10,$I343=$I$11),($J343*$H343),0),0),2)</f>
        <v>0</v>
      </c>
      <c r="L343" s="89">
        <f>ROUND(IF(AND($G343=Summary!$C$11),IF(OR($I343=$I$6,$I343=$I$7,$I343=$I$8,$I343=$I$9,$I343=$I$10,$I343=$I$11),(($J343*$H343)/2),0),0),2)</f>
        <v>0</v>
      </c>
      <c r="M343" s="89">
        <f t="shared" ref="M343:M406" si="19">L343</f>
        <v>0</v>
      </c>
      <c r="N343" s="100">
        <f t="shared" ref="N343:N406" si="20">SUM(J343:M343)</f>
        <v>0</v>
      </c>
      <c r="O343" s="67"/>
    </row>
    <row r="344" spans="2:15">
      <c r="B344" s="63"/>
      <c r="C344" s="65"/>
      <c r="D344" s="65"/>
      <c r="E344" s="66"/>
      <c r="F344" s="67"/>
      <c r="G344" s="69"/>
      <c r="H344" s="70"/>
      <c r="I344" s="71"/>
      <c r="J344" s="68">
        <v>0</v>
      </c>
      <c r="K344" s="89">
        <f>ROUND(IF(AND($G344&lt;&gt;Summary!$C$11),IF(OR($I344=$I$6,$I344=$I$7,$I344=$I$8,$I344=$I$9,$I344=$I$10,$I344=$I$11),($J344*$H344),0),0),2)</f>
        <v>0</v>
      </c>
      <c r="L344" s="89">
        <f>ROUND(IF(AND($G344=Summary!$C$11),IF(OR($I344=$I$6,$I344=$I$7,$I344=$I$8,$I344=$I$9,$I344=$I$10,$I344=$I$11),(($J344*$H344)/2),0),0),2)</f>
        <v>0</v>
      </c>
      <c r="M344" s="89">
        <f t="shared" si="19"/>
        <v>0</v>
      </c>
      <c r="N344" s="100">
        <f t="shared" si="20"/>
        <v>0</v>
      </c>
      <c r="O344" s="67"/>
    </row>
    <row r="345" spans="2:15">
      <c r="B345" s="63"/>
      <c r="C345" s="65"/>
      <c r="D345" s="65"/>
      <c r="E345" s="66"/>
      <c r="F345" s="67"/>
      <c r="G345" s="69"/>
      <c r="H345" s="70"/>
      <c r="I345" s="71"/>
      <c r="J345" s="68">
        <v>0</v>
      </c>
      <c r="K345" s="89">
        <f>ROUND(IF(AND($G345&lt;&gt;Summary!$C$11),IF(OR($I345=$I$6,$I345=$I$7,$I345=$I$8,$I345=$I$9,$I345=$I$10,$I345=$I$11),($J345*$H345),0),0),2)</f>
        <v>0</v>
      </c>
      <c r="L345" s="89">
        <f>ROUND(IF(AND($G345=Summary!$C$11),IF(OR($I345=$I$6,$I345=$I$7,$I345=$I$8,$I345=$I$9,$I345=$I$10,$I345=$I$11),(($J345*$H345)/2),0),0),2)</f>
        <v>0</v>
      </c>
      <c r="M345" s="89">
        <f t="shared" si="19"/>
        <v>0</v>
      </c>
      <c r="N345" s="100">
        <f t="shared" si="20"/>
        <v>0</v>
      </c>
      <c r="O345" s="67"/>
    </row>
    <row r="346" spans="2:15">
      <c r="B346" s="63"/>
      <c r="C346" s="65"/>
      <c r="D346" s="65"/>
      <c r="E346" s="66"/>
      <c r="F346" s="67"/>
      <c r="G346" s="69"/>
      <c r="H346" s="70"/>
      <c r="I346" s="71"/>
      <c r="J346" s="68">
        <v>0</v>
      </c>
      <c r="K346" s="89">
        <f>ROUND(IF(AND($G346&lt;&gt;Summary!$C$11),IF(OR($I346=$I$6,$I346=$I$7,$I346=$I$8,$I346=$I$9,$I346=$I$10,$I346=$I$11),($J346*$H346),0),0),2)</f>
        <v>0</v>
      </c>
      <c r="L346" s="89">
        <f>ROUND(IF(AND($G346=Summary!$C$11),IF(OR($I346=$I$6,$I346=$I$7,$I346=$I$8,$I346=$I$9,$I346=$I$10,$I346=$I$11),(($J346*$H346)/2),0),0),2)</f>
        <v>0</v>
      </c>
      <c r="M346" s="89">
        <f t="shared" si="19"/>
        <v>0</v>
      </c>
      <c r="N346" s="100">
        <f t="shared" si="20"/>
        <v>0</v>
      </c>
      <c r="O346" s="67"/>
    </row>
    <row r="347" spans="2:15">
      <c r="B347" s="63"/>
      <c r="C347" s="65"/>
      <c r="D347" s="65"/>
      <c r="E347" s="66"/>
      <c r="F347" s="67"/>
      <c r="G347" s="69"/>
      <c r="H347" s="70"/>
      <c r="I347" s="71"/>
      <c r="J347" s="68">
        <v>0</v>
      </c>
      <c r="K347" s="89">
        <f>ROUND(IF(AND($G347&lt;&gt;Summary!$C$11),IF(OR($I347=$I$6,$I347=$I$7,$I347=$I$8,$I347=$I$9,$I347=$I$10,$I347=$I$11),($J347*$H347),0),0),2)</f>
        <v>0</v>
      </c>
      <c r="L347" s="89">
        <f>ROUND(IF(AND($G347=Summary!$C$11),IF(OR($I347=$I$6,$I347=$I$7,$I347=$I$8,$I347=$I$9,$I347=$I$10,$I347=$I$11),(($J347*$H347)/2),0),0),2)</f>
        <v>0</v>
      </c>
      <c r="M347" s="89">
        <f t="shared" si="19"/>
        <v>0</v>
      </c>
      <c r="N347" s="100">
        <f t="shared" si="20"/>
        <v>0</v>
      </c>
      <c r="O347" s="67"/>
    </row>
    <row r="348" spans="2:15">
      <c r="B348" s="63"/>
      <c r="C348" s="65"/>
      <c r="D348" s="65"/>
      <c r="E348" s="66"/>
      <c r="F348" s="67"/>
      <c r="G348" s="69"/>
      <c r="H348" s="70"/>
      <c r="I348" s="71"/>
      <c r="J348" s="68">
        <v>0</v>
      </c>
      <c r="K348" s="89">
        <f>ROUND(IF(AND($G348&lt;&gt;Summary!$C$11),IF(OR($I348=$I$6,$I348=$I$7,$I348=$I$8,$I348=$I$9,$I348=$I$10,$I348=$I$11),($J348*$H348),0),0),2)</f>
        <v>0</v>
      </c>
      <c r="L348" s="89">
        <f>ROUND(IF(AND($G348=Summary!$C$11),IF(OR($I348=$I$6,$I348=$I$7,$I348=$I$8,$I348=$I$9,$I348=$I$10,$I348=$I$11),(($J348*$H348)/2),0),0),2)</f>
        <v>0</v>
      </c>
      <c r="M348" s="89">
        <f t="shared" si="19"/>
        <v>0</v>
      </c>
      <c r="N348" s="100">
        <f t="shared" si="20"/>
        <v>0</v>
      </c>
      <c r="O348" s="67"/>
    </row>
    <row r="349" spans="2:15">
      <c r="B349" s="63"/>
      <c r="C349" s="65"/>
      <c r="D349" s="65"/>
      <c r="E349" s="66"/>
      <c r="F349" s="67"/>
      <c r="G349" s="69"/>
      <c r="H349" s="70"/>
      <c r="I349" s="71"/>
      <c r="J349" s="68">
        <v>0</v>
      </c>
      <c r="K349" s="89">
        <f>ROUND(IF(AND($G349&lt;&gt;Summary!$C$11),IF(OR($I349=$I$6,$I349=$I$7,$I349=$I$8,$I349=$I$9,$I349=$I$10,$I349=$I$11),($J349*$H349),0),0),2)</f>
        <v>0</v>
      </c>
      <c r="L349" s="89">
        <f>ROUND(IF(AND($G349=Summary!$C$11),IF(OR($I349=$I$6,$I349=$I$7,$I349=$I$8,$I349=$I$9,$I349=$I$10,$I349=$I$11),(($J349*$H349)/2),0),0),2)</f>
        <v>0</v>
      </c>
      <c r="M349" s="89">
        <f t="shared" si="19"/>
        <v>0</v>
      </c>
      <c r="N349" s="100">
        <f t="shared" si="20"/>
        <v>0</v>
      </c>
      <c r="O349" s="67"/>
    </row>
    <row r="350" spans="2:15">
      <c r="B350" s="63"/>
      <c r="C350" s="65"/>
      <c r="D350" s="65"/>
      <c r="E350" s="66"/>
      <c r="F350" s="67"/>
      <c r="G350" s="69"/>
      <c r="H350" s="70"/>
      <c r="I350" s="71"/>
      <c r="J350" s="68">
        <v>0</v>
      </c>
      <c r="K350" s="89">
        <f>ROUND(IF(AND($G350&lt;&gt;Summary!$C$11),IF(OR($I350=$I$6,$I350=$I$7,$I350=$I$8,$I350=$I$9,$I350=$I$10,$I350=$I$11),($J350*$H350),0),0),2)</f>
        <v>0</v>
      </c>
      <c r="L350" s="89">
        <f>ROUND(IF(AND($G350=Summary!$C$11),IF(OR($I350=$I$6,$I350=$I$7,$I350=$I$8,$I350=$I$9,$I350=$I$10,$I350=$I$11),(($J350*$H350)/2),0),0),2)</f>
        <v>0</v>
      </c>
      <c r="M350" s="89">
        <f t="shared" si="19"/>
        <v>0</v>
      </c>
      <c r="N350" s="100">
        <f t="shared" si="20"/>
        <v>0</v>
      </c>
      <c r="O350" s="67"/>
    </row>
    <row r="351" spans="2:15">
      <c r="B351" s="63"/>
      <c r="C351" s="65"/>
      <c r="D351" s="65"/>
      <c r="E351" s="66"/>
      <c r="F351" s="67"/>
      <c r="G351" s="69"/>
      <c r="H351" s="70"/>
      <c r="I351" s="71"/>
      <c r="J351" s="68">
        <v>0</v>
      </c>
      <c r="K351" s="89">
        <f>ROUND(IF(AND($G351&lt;&gt;Summary!$C$11),IF(OR($I351=$I$6,$I351=$I$7,$I351=$I$8,$I351=$I$9,$I351=$I$10,$I351=$I$11),($J351*$H351),0),0),2)</f>
        <v>0</v>
      </c>
      <c r="L351" s="89">
        <f>ROUND(IF(AND($G351=Summary!$C$11),IF(OR($I351=$I$6,$I351=$I$7,$I351=$I$8,$I351=$I$9,$I351=$I$10,$I351=$I$11),(($J351*$H351)/2),0),0),2)</f>
        <v>0</v>
      </c>
      <c r="M351" s="89">
        <f t="shared" si="19"/>
        <v>0</v>
      </c>
      <c r="N351" s="100">
        <f t="shared" si="20"/>
        <v>0</v>
      </c>
      <c r="O351" s="67"/>
    </row>
    <row r="352" spans="2:15">
      <c r="B352" s="63"/>
      <c r="C352" s="65"/>
      <c r="D352" s="65"/>
      <c r="E352" s="66"/>
      <c r="F352" s="67"/>
      <c r="G352" s="69"/>
      <c r="H352" s="70"/>
      <c r="I352" s="71"/>
      <c r="J352" s="68">
        <v>0</v>
      </c>
      <c r="K352" s="89">
        <f>ROUND(IF(AND($G352&lt;&gt;Summary!$C$11),IF(OR($I352=$I$6,$I352=$I$7,$I352=$I$8,$I352=$I$9,$I352=$I$10,$I352=$I$11),($J352*$H352),0),0),2)</f>
        <v>0</v>
      </c>
      <c r="L352" s="89">
        <f>ROUND(IF(AND($G352=Summary!$C$11),IF(OR($I352=$I$6,$I352=$I$7,$I352=$I$8,$I352=$I$9,$I352=$I$10,$I352=$I$11),(($J352*$H352)/2),0),0),2)</f>
        <v>0</v>
      </c>
      <c r="M352" s="89">
        <f t="shared" si="19"/>
        <v>0</v>
      </c>
      <c r="N352" s="100">
        <f t="shared" si="20"/>
        <v>0</v>
      </c>
      <c r="O352" s="67"/>
    </row>
    <row r="353" spans="2:15">
      <c r="B353" s="63"/>
      <c r="C353" s="65"/>
      <c r="D353" s="65"/>
      <c r="E353" s="66"/>
      <c r="F353" s="67"/>
      <c r="G353" s="69"/>
      <c r="H353" s="70"/>
      <c r="I353" s="71"/>
      <c r="J353" s="68">
        <v>0</v>
      </c>
      <c r="K353" s="89">
        <f>ROUND(IF(AND($G353&lt;&gt;Summary!$C$11),IF(OR($I353=$I$6,$I353=$I$7,$I353=$I$8,$I353=$I$9,$I353=$I$10,$I353=$I$11),($J353*$H353),0),0),2)</f>
        <v>0</v>
      </c>
      <c r="L353" s="89">
        <f>ROUND(IF(AND($G353=Summary!$C$11),IF(OR($I353=$I$6,$I353=$I$7,$I353=$I$8,$I353=$I$9,$I353=$I$10,$I353=$I$11),(($J353*$H353)/2),0),0),2)</f>
        <v>0</v>
      </c>
      <c r="M353" s="89">
        <f t="shared" si="19"/>
        <v>0</v>
      </c>
      <c r="N353" s="100">
        <f t="shared" si="20"/>
        <v>0</v>
      </c>
      <c r="O353" s="67"/>
    </row>
    <row r="354" spans="2:15">
      <c r="B354" s="63"/>
      <c r="C354" s="65"/>
      <c r="D354" s="65"/>
      <c r="E354" s="66"/>
      <c r="F354" s="67"/>
      <c r="G354" s="69"/>
      <c r="H354" s="70"/>
      <c r="I354" s="71"/>
      <c r="J354" s="68">
        <v>0</v>
      </c>
      <c r="K354" s="89">
        <f>ROUND(IF(AND($G354&lt;&gt;Summary!$C$11),IF(OR($I354=$I$6,$I354=$I$7,$I354=$I$8,$I354=$I$9,$I354=$I$10,$I354=$I$11),($J354*$H354),0),0),2)</f>
        <v>0</v>
      </c>
      <c r="L354" s="89">
        <f>ROUND(IF(AND($G354=Summary!$C$11),IF(OR($I354=$I$6,$I354=$I$7,$I354=$I$8,$I354=$I$9,$I354=$I$10,$I354=$I$11),(($J354*$H354)/2),0),0),2)</f>
        <v>0</v>
      </c>
      <c r="M354" s="89">
        <f t="shared" si="19"/>
        <v>0</v>
      </c>
      <c r="N354" s="100">
        <f t="shared" si="20"/>
        <v>0</v>
      </c>
      <c r="O354" s="67"/>
    </row>
    <row r="355" spans="2:15">
      <c r="B355" s="63"/>
      <c r="C355" s="65"/>
      <c r="D355" s="65"/>
      <c r="E355" s="66"/>
      <c r="F355" s="67"/>
      <c r="G355" s="69"/>
      <c r="H355" s="70"/>
      <c r="I355" s="71"/>
      <c r="J355" s="68">
        <v>0</v>
      </c>
      <c r="K355" s="89">
        <f>ROUND(IF(AND($G355&lt;&gt;Summary!$C$11),IF(OR($I355=$I$6,$I355=$I$7,$I355=$I$8,$I355=$I$9,$I355=$I$10,$I355=$I$11),($J355*$H355),0),0),2)</f>
        <v>0</v>
      </c>
      <c r="L355" s="89">
        <f>ROUND(IF(AND($G355=Summary!$C$11),IF(OR($I355=$I$6,$I355=$I$7,$I355=$I$8,$I355=$I$9,$I355=$I$10,$I355=$I$11),(($J355*$H355)/2),0),0),2)</f>
        <v>0</v>
      </c>
      <c r="M355" s="89">
        <f t="shared" si="19"/>
        <v>0</v>
      </c>
      <c r="N355" s="100">
        <f t="shared" si="20"/>
        <v>0</v>
      </c>
      <c r="O355" s="67"/>
    </row>
    <row r="356" spans="2:15">
      <c r="B356" s="63"/>
      <c r="C356" s="65"/>
      <c r="D356" s="65"/>
      <c r="E356" s="66"/>
      <c r="F356" s="67"/>
      <c r="G356" s="69"/>
      <c r="H356" s="70"/>
      <c r="I356" s="71"/>
      <c r="J356" s="68">
        <v>0</v>
      </c>
      <c r="K356" s="89">
        <f>ROUND(IF(AND($G356&lt;&gt;Summary!$C$11),IF(OR($I356=$I$6,$I356=$I$7,$I356=$I$8,$I356=$I$9,$I356=$I$10,$I356=$I$11),($J356*$H356),0),0),2)</f>
        <v>0</v>
      </c>
      <c r="L356" s="89">
        <f>ROUND(IF(AND($G356=Summary!$C$11),IF(OR($I356=$I$6,$I356=$I$7,$I356=$I$8,$I356=$I$9,$I356=$I$10,$I356=$I$11),(($J356*$H356)/2),0),0),2)</f>
        <v>0</v>
      </c>
      <c r="M356" s="89">
        <f t="shared" si="19"/>
        <v>0</v>
      </c>
      <c r="N356" s="100">
        <f t="shared" si="20"/>
        <v>0</v>
      </c>
      <c r="O356" s="67"/>
    </row>
    <row r="357" spans="2:15">
      <c r="B357" s="63"/>
      <c r="C357" s="65"/>
      <c r="D357" s="65"/>
      <c r="E357" s="66"/>
      <c r="F357" s="67"/>
      <c r="G357" s="69"/>
      <c r="H357" s="70"/>
      <c r="I357" s="71"/>
      <c r="J357" s="68">
        <v>0</v>
      </c>
      <c r="K357" s="89">
        <f>ROUND(IF(AND($G357&lt;&gt;Summary!$C$11),IF(OR($I357=$I$6,$I357=$I$7,$I357=$I$8,$I357=$I$9,$I357=$I$10,$I357=$I$11),($J357*$H357),0),0),2)</f>
        <v>0</v>
      </c>
      <c r="L357" s="89">
        <f>ROUND(IF(AND($G357=Summary!$C$11),IF(OR($I357=$I$6,$I357=$I$7,$I357=$I$8,$I357=$I$9,$I357=$I$10,$I357=$I$11),(($J357*$H357)/2),0),0),2)</f>
        <v>0</v>
      </c>
      <c r="M357" s="89">
        <f t="shared" si="19"/>
        <v>0</v>
      </c>
      <c r="N357" s="100">
        <f t="shared" si="20"/>
        <v>0</v>
      </c>
      <c r="O357" s="67"/>
    </row>
    <row r="358" spans="2:15">
      <c r="B358" s="63"/>
      <c r="C358" s="65"/>
      <c r="D358" s="65"/>
      <c r="E358" s="66"/>
      <c r="F358" s="67"/>
      <c r="G358" s="69"/>
      <c r="H358" s="70"/>
      <c r="I358" s="71"/>
      <c r="J358" s="68">
        <v>0</v>
      </c>
      <c r="K358" s="89">
        <f>ROUND(IF(AND($G358&lt;&gt;Summary!$C$11),IF(OR($I358=$I$6,$I358=$I$7,$I358=$I$8,$I358=$I$9,$I358=$I$10,$I358=$I$11),($J358*$H358),0),0),2)</f>
        <v>0</v>
      </c>
      <c r="L358" s="89">
        <f>ROUND(IF(AND($G358=Summary!$C$11),IF(OR($I358=$I$6,$I358=$I$7,$I358=$I$8,$I358=$I$9,$I358=$I$10,$I358=$I$11),(($J358*$H358)/2),0),0),2)</f>
        <v>0</v>
      </c>
      <c r="M358" s="89">
        <f t="shared" si="19"/>
        <v>0</v>
      </c>
      <c r="N358" s="100">
        <f t="shared" si="20"/>
        <v>0</v>
      </c>
      <c r="O358" s="67"/>
    </row>
    <row r="359" spans="2:15">
      <c r="B359" s="63"/>
      <c r="C359" s="65"/>
      <c r="D359" s="65"/>
      <c r="E359" s="66"/>
      <c r="F359" s="67"/>
      <c r="G359" s="69"/>
      <c r="H359" s="70"/>
      <c r="I359" s="71"/>
      <c r="J359" s="68">
        <v>0</v>
      </c>
      <c r="K359" s="89">
        <f>ROUND(IF(AND($G359&lt;&gt;Summary!$C$11),IF(OR($I359=$I$6,$I359=$I$7,$I359=$I$8,$I359=$I$9,$I359=$I$10,$I359=$I$11),($J359*$H359),0),0),2)</f>
        <v>0</v>
      </c>
      <c r="L359" s="89">
        <f>ROUND(IF(AND($G359=Summary!$C$11),IF(OR($I359=$I$6,$I359=$I$7,$I359=$I$8,$I359=$I$9,$I359=$I$10,$I359=$I$11),(($J359*$H359)/2),0),0),2)</f>
        <v>0</v>
      </c>
      <c r="M359" s="89">
        <f t="shared" si="19"/>
        <v>0</v>
      </c>
      <c r="N359" s="100">
        <f t="shared" si="20"/>
        <v>0</v>
      </c>
      <c r="O359" s="67"/>
    </row>
    <row r="360" spans="2:15">
      <c r="B360" s="63"/>
      <c r="C360" s="65"/>
      <c r="D360" s="65"/>
      <c r="E360" s="66"/>
      <c r="F360" s="67"/>
      <c r="G360" s="69"/>
      <c r="H360" s="70"/>
      <c r="I360" s="71"/>
      <c r="J360" s="68">
        <v>0</v>
      </c>
      <c r="K360" s="89">
        <f>ROUND(IF(AND($G360&lt;&gt;Summary!$C$11),IF(OR($I360=$I$6,$I360=$I$7,$I360=$I$8,$I360=$I$9,$I360=$I$10,$I360=$I$11),($J360*$H360),0),0),2)</f>
        <v>0</v>
      </c>
      <c r="L360" s="89">
        <f>ROUND(IF(AND($G360=Summary!$C$11),IF(OR($I360=$I$6,$I360=$I$7,$I360=$I$8,$I360=$I$9,$I360=$I$10,$I360=$I$11),(($J360*$H360)/2),0),0),2)</f>
        <v>0</v>
      </c>
      <c r="M360" s="89">
        <f t="shared" si="19"/>
        <v>0</v>
      </c>
      <c r="N360" s="100">
        <f t="shared" si="20"/>
        <v>0</v>
      </c>
      <c r="O360" s="67"/>
    </row>
    <row r="361" spans="2:15">
      <c r="B361" s="63"/>
      <c r="C361" s="65"/>
      <c r="D361" s="65"/>
      <c r="E361" s="66"/>
      <c r="F361" s="67"/>
      <c r="G361" s="69"/>
      <c r="H361" s="70"/>
      <c r="I361" s="71"/>
      <c r="J361" s="68">
        <v>0</v>
      </c>
      <c r="K361" s="89">
        <f>ROUND(IF(AND($G361&lt;&gt;Summary!$C$11),IF(OR($I361=$I$6,$I361=$I$7,$I361=$I$8,$I361=$I$9,$I361=$I$10,$I361=$I$11),($J361*$H361),0),0),2)</f>
        <v>0</v>
      </c>
      <c r="L361" s="89">
        <f>ROUND(IF(AND($G361=Summary!$C$11),IF(OR($I361=$I$6,$I361=$I$7,$I361=$I$8,$I361=$I$9,$I361=$I$10,$I361=$I$11),(($J361*$H361)/2),0),0),2)</f>
        <v>0</v>
      </c>
      <c r="M361" s="89">
        <f t="shared" si="19"/>
        <v>0</v>
      </c>
      <c r="N361" s="100">
        <f t="shared" si="20"/>
        <v>0</v>
      </c>
      <c r="O361" s="67"/>
    </row>
    <row r="362" spans="2:15">
      <c r="B362" s="63"/>
      <c r="C362" s="65"/>
      <c r="D362" s="65"/>
      <c r="E362" s="66"/>
      <c r="F362" s="67"/>
      <c r="G362" s="69"/>
      <c r="H362" s="70"/>
      <c r="I362" s="71"/>
      <c r="J362" s="68">
        <v>0</v>
      </c>
      <c r="K362" s="89">
        <f>ROUND(IF(AND($G362&lt;&gt;Summary!$C$11),IF(OR($I362=$I$6,$I362=$I$7,$I362=$I$8,$I362=$I$9,$I362=$I$10,$I362=$I$11),($J362*$H362),0),0),2)</f>
        <v>0</v>
      </c>
      <c r="L362" s="89">
        <f>ROUND(IF(AND($G362=Summary!$C$11),IF(OR($I362=$I$6,$I362=$I$7,$I362=$I$8,$I362=$I$9,$I362=$I$10,$I362=$I$11),(($J362*$H362)/2),0),0),2)</f>
        <v>0</v>
      </c>
      <c r="M362" s="89">
        <f t="shared" si="19"/>
        <v>0</v>
      </c>
      <c r="N362" s="100">
        <f t="shared" si="20"/>
        <v>0</v>
      </c>
      <c r="O362" s="67"/>
    </row>
    <row r="363" spans="2:15">
      <c r="B363" s="63"/>
      <c r="C363" s="65"/>
      <c r="D363" s="65"/>
      <c r="E363" s="66"/>
      <c r="F363" s="67"/>
      <c r="G363" s="69"/>
      <c r="H363" s="70"/>
      <c r="I363" s="71"/>
      <c r="J363" s="68">
        <v>0</v>
      </c>
      <c r="K363" s="89">
        <f>ROUND(IF(AND($G363&lt;&gt;Summary!$C$11),IF(OR($I363=$I$6,$I363=$I$7,$I363=$I$8,$I363=$I$9,$I363=$I$10,$I363=$I$11),($J363*$H363),0),0),2)</f>
        <v>0</v>
      </c>
      <c r="L363" s="89">
        <f>ROUND(IF(AND($G363=Summary!$C$11),IF(OR($I363=$I$6,$I363=$I$7,$I363=$I$8,$I363=$I$9,$I363=$I$10,$I363=$I$11),(($J363*$H363)/2),0),0),2)</f>
        <v>0</v>
      </c>
      <c r="M363" s="89">
        <f t="shared" si="19"/>
        <v>0</v>
      </c>
      <c r="N363" s="100">
        <f t="shared" si="20"/>
        <v>0</v>
      </c>
      <c r="O363" s="67"/>
    </row>
    <row r="364" spans="2:15">
      <c r="B364" s="63"/>
      <c r="C364" s="65"/>
      <c r="D364" s="65"/>
      <c r="E364" s="66"/>
      <c r="F364" s="67"/>
      <c r="G364" s="69"/>
      <c r="H364" s="70"/>
      <c r="I364" s="71"/>
      <c r="J364" s="68">
        <v>0</v>
      </c>
      <c r="K364" s="89">
        <f>ROUND(IF(AND($G364&lt;&gt;Summary!$C$11),IF(OR($I364=$I$6,$I364=$I$7,$I364=$I$8,$I364=$I$9,$I364=$I$10,$I364=$I$11),($J364*$H364),0),0),2)</f>
        <v>0</v>
      </c>
      <c r="L364" s="89">
        <f>ROUND(IF(AND($G364=Summary!$C$11),IF(OR($I364=$I$6,$I364=$I$7,$I364=$I$8,$I364=$I$9,$I364=$I$10,$I364=$I$11),(($J364*$H364)/2),0),0),2)</f>
        <v>0</v>
      </c>
      <c r="M364" s="89">
        <f t="shared" si="19"/>
        <v>0</v>
      </c>
      <c r="N364" s="100">
        <f t="shared" si="20"/>
        <v>0</v>
      </c>
      <c r="O364" s="67"/>
    </row>
    <row r="365" spans="2:15">
      <c r="B365" s="63"/>
      <c r="C365" s="65"/>
      <c r="D365" s="65"/>
      <c r="E365" s="66"/>
      <c r="F365" s="67"/>
      <c r="G365" s="69"/>
      <c r="H365" s="70"/>
      <c r="I365" s="71"/>
      <c r="J365" s="68">
        <v>0</v>
      </c>
      <c r="K365" s="89">
        <f>ROUND(IF(AND($G365&lt;&gt;Summary!$C$11),IF(OR($I365=$I$6,$I365=$I$7,$I365=$I$8,$I365=$I$9,$I365=$I$10,$I365=$I$11),($J365*$H365),0),0),2)</f>
        <v>0</v>
      </c>
      <c r="L365" s="89">
        <f>ROUND(IF(AND($G365=Summary!$C$11),IF(OR($I365=$I$6,$I365=$I$7,$I365=$I$8,$I365=$I$9,$I365=$I$10,$I365=$I$11),(($J365*$H365)/2),0),0),2)</f>
        <v>0</v>
      </c>
      <c r="M365" s="89">
        <f t="shared" si="19"/>
        <v>0</v>
      </c>
      <c r="N365" s="100">
        <f t="shared" si="20"/>
        <v>0</v>
      </c>
      <c r="O365" s="67"/>
    </row>
    <row r="366" spans="2:15">
      <c r="B366" s="63"/>
      <c r="C366" s="65"/>
      <c r="D366" s="65"/>
      <c r="E366" s="66"/>
      <c r="F366" s="67"/>
      <c r="G366" s="69"/>
      <c r="H366" s="70"/>
      <c r="I366" s="71"/>
      <c r="J366" s="68">
        <v>0</v>
      </c>
      <c r="K366" s="89">
        <f>ROUND(IF(AND($G366&lt;&gt;Summary!$C$11),IF(OR($I366=$I$6,$I366=$I$7,$I366=$I$8,$I366=$I$9,$I366=$I$10,$I366=$I$11),($J366*$H366),0),0),2)</f>
        <v>0</v>
      </c>
      <c r="L366" s="89">
        <f>ROUND(IF(AND($G366=Summary!$C$11),IF(OR($I366=$I$6,$I366=$I$7,$I366=$I$8,$I366=$I$9,$I366=$I$10,$I366=$I$11),(($J366*$H366)/2),0),0),2)</f>
        <v>0</v>
      </c>
      <c r="M366" s="89">
        <f t="shared" si="19"/>
        <v>0</v>
      </c>
      <c r="N366" s="100">
        <f t="shared" si="20"/>
        <v>0</v>
      </c>
      <c r="O366" s="67"/>
    </row>
    <row r="367" spans="2:15">
      <c r="B367" s="63"/>
      <c r="C367" s="65"/>
      <c r="D367" s="65"/>
      <c r="E367" s="66"/>
      <c r="F367" s="67"/>
      <c r="G367" s="69"/>
      <c r="H367" s="70"/>
      <c r="I367" s="71"/>
      <c r="J367" s="68">
        <v>0</v>
      </c>
      <c r="K367" s="89">
        <f>ROUND(IF(AND($G367&lt;&gt;Summary!$C$11),IF(OR($I367=$I$6,$I367=$I$7,$I367=$I$8,$I367=$I$9,$I367=$I$10,$I367=$I$11),($J367*$H367),0),0),2)</f>
        <v>0</v>
      </c>
      <c r="L367" s="89">
        <f>ROUND(IF(AND($G367=Summary!$C$11),IF(OR($I367=$I$6,$I367=$I$7,$I367=$I$8,$I367=$I$9,$I367=$I$10,$I367=$I$11),(($J367*$H367)/2),0),0),2)</f>
        <v>0</v>
      </c>
      <c r="M367" s="89">
        <f t="shared" si="19"/>
        <v>0</v>
      </c>
      <c r="N367" s="100">
        <f t="shared" si="20"/>
        <v>0</v>
      </c>
      <c r="O367" s="67"/>
    </row>
    <row r="368" spans="2:15">
      <c r="B368" s="63"/>
      <c r="C368" s="65"/>
      <c r="D368" s="65"/>
      <c r="E368" s="66"/>
      <c r="F368" s="67"/>
      <c r="G368" s="69"/>
      <c r="H368" s="70"/>
      <c r="I368" s="71"/>
      <c r="J368" s="68">
        <v>0</v>
      </c>
      <c r="K368" s="89">
        <f>ROUND(IF(AND($G368&lt;&gt;Summary!$C$11),IF(OR($I368=$I$6,$I368=$I$7,$I368=$I$8,$I368=$I$9,$I368=$I$10,$I368=$I$11),($J368*$H368),0),0),2)</f>
        <v>0</v>
      </c>
      <c r="L368" s="89">
        <f>ROUND(IF(AND($G368=Summary!$C$11),IF(OR($I368=$I$6,$I368=$I$7,$I368=$I$8,$I368=$I$9,$I368=$I$10,$I368=$I$11),(($J368*$H368)/2),0),0),2)</f>
        <v>0</v>
      </c>
      <c r="M368" s="89">
        <f t="shared" si="19"/>
        <v>0</v>
      </c>
      <c r="N368" s="100">
        <f t="shared" si="20"/>
        <v>0</v>
      </c>
      <c r="O368" s="67"/>
    </row>
    <row r="369" spans="2:15">
      <c r="B369" s="63"/>
      <c r="C369" s="65"/>
      <c r="D369" s="65"/>
      <c r="E369" s="66"/>
      <c r="F369" s="67"/>
      <c r="G369" s="69"/>
      <c r="H369" s="70"/>
      <c r="I369" s="71"/>
      <c r="J369" s="68">
        <v>0</v>
      </c>
      <c r="K369" s="89">
        <f>ROUND(IF(AND($G369&lt;&gt;Summary!$C$11),IF(OR($I369=$I$6,$I369=$I$7,$I369=$I$8,$I369=$I$9,$I369=$I$10,$I369=$I$11),($J369*$H369),0),0),2)</f>
        <v>0</v>
      </c>
      <c r="L369" s="89">
        <f>ROUND(IF(AND($G369=Summary!$C$11),IF(OR($I369=$I$6,$I369=$I$7,$I369=$I$8,$I369=$I$9,$I369=$I$10,$I369=$I$11),(($J369*$H369)/2),0),0),2)</f>
        <v>0</v>
      </c>
      <c r="M369" s="89">
        <f t="shared" si="19"/>
        <v>0</v>
      </c>
      <c r="N369" s="100">
        <f t="shared" si="20"/>
        <v>0</v>
      </c>
      <c r="O369" s="67"/>
    </row>
    <row r="370" spans="2:15">
      <c r="B370" s="63"/>
      <c r="C370" s="65"/>
      <c r="D370" s="65"/>
      <c r="E370" s="66"/>
      <c r="F370" s="67"/>
      <c r="G370" s="69"/>
      <c r="H370" s="70"/>
      <c r="I370" s="71"/>
      <c r="J370" s="68">
        <v>0</v>
      </c>
      <c r="K370" s="89">
        <f>ROUND(IF(AND($G370&lt;&gt;Summary!$C$11),IF(OR($I370=$I$6,$I370=$I$7,$I370=$I$8,$I370=$I$9,$I370=$I$10,$I370=$I$11),($J370*$H370),0),0),2)</f>
        <v>0</v>
      </c>
      <c r="L370" s="89">
        <f>ROUND(IF(AND($G370=Summary!$C$11),IF(OR($I370=$I$6,$I370=$I$7,$I370=$I$8,$I370=$I$9,$I370=$I$10,$I370=$I$11),(($J370*$H370)/2),0),0),2)</f>
        <v>0</v>
      </c>
      <c r="M370" s="89">
        <f t="shared" si="19"/>
        <v>0</v>
      </c>
      <c r="N370" s="100">
        <f t="shared" si="20"/>
        <v>0</v>
      </c>
      <c r="O370" s="67"/>
    </row>
    <row r="371" spans="2:15">
      <c r="B371" s="63"/>
      <c r="C371" s="65"/>
      <c r="D371" s="65"/>
      <c r="E371" s="66"/>
      <c r="F371" s="67"/>
      <c r="G371" s="69"/>
      <c r="H371" s="70"/>
      <c r="I371" s="71"/>
      <c r="J371" s="68">
        <v>0</v>
      </c>
      <c r="K371" s="89">
        <f>ROUND(IF(AND($G371&lt;&gt;Summary!$C$11),IF(OR($I371=$I$6,$I371=$I$7,$I371=$I$8,$I371=$I$9,$I371=$I$10,$I371=$I$11),($J371*$H371),0),0),2)</f>
        <v>0</v>
      </c>
      <c r="L371" s="89">
        <f>ROUND(IF(AND($G371=Summary!$C$11),IF(OR($I371=$I$6,$I371=$I$7,$I371=$I$8,$I371=$I$9,$I371=$I$10,$I371=$I$11),(($J371*$H371)/2),0),0),2)</f>
        <v>0</v>
      </c>
      <c r="M371" s="89">
        <f t="shared" si="19"/>
        <v>0</v>
      </c>
      <c r="N371" s="100">
        <f t="shared" si="20"/>
        <v>0</v>
      </c>
      <c r="O371" s="67"/>
    </row>
    <row r="372" spans="2:15">
      <c r="B372" s="63"/>
      <c r="C372" s="65"/>
      <c r="D372" s="65"/>
      <c r="E372" s="66"/>
      <c r="F372" s="67"/>
      <c r="G372" s="69"/>
      <c r="H372" s="70"/>
      <c r="I372" s="71"/>
      <c r="J372" s="68">
        <v>0</v>
      </c>
      <c r="K372" s="89">
        <f>ROUND(IF(AND($G372&lt;&gt;Summary!$C$11),IF(OR($I372=$I$6,$I372=$I$7,$I372=$I$8,$I372=$I$9,$I372=$I$10,$I372=$I$11),($J372*$H372),0),0),2)</f>
        <v>0</v>
      </c>
      <c r="L372" s="89">
        <f>ROUND(IF(AND($G372=Summary!$C$11),IF(OR($I372=$I$6,$I372=$I$7,$I372=$I$8,$I372=$I$9,$I372=$I$10,$I372=$I$11),(($J372*$H372)/2),0),0),2)</f>
        <v>0</v>
      </c>
      <c r="M372" s="89">
        <f t="shared" si="19"/>
        <v>0</v>
      </c>
      <c r="N372" s="100">
        <f t="shared" si="20"/>
        <v>0</v>
      </c>
      <c r="O372" s="67"/>
    </row>
    <row r="373" spans="2:15">
      <c r="B373" s="63"/>
      <c r="C373" s="65"/>
      <c r="D373" s="65"/>
      <c r="E373" s="66"/>
      <c r="F373" s="67"/>
      <c r="G373" s="69"/>
      <c r="H373" s="70"/>
      <c r="I373" s="71"/>
      <c r="J373" s="68">
        <v>0</v>
      </c>
      <c r="K373" s="89">
        <f>ROUND(IF(AND($G373&lt;&gt;Summary!$C$11),IF(OR($I373=$I$6,$I373=$I$7,$I373=$I$8,$I373=$I$9,$I373=$I$10,$I373=$I$11),($J373*$H373),0),0),2)</f>
        <v>0</v>
      </c>
      <c r="L373" s="89">
        <f>ROUND(IF(AND($G373=Summary!$C$11),IF(OR($I373=$I$6,$I373=$I$7,$I373=$I$8,$I373=$I$9,$I373=$I$10,$I373=$I$11),(($J373*$H373)/2),0),0),2)</f>
        <v>0</v>
      </c>
      <c r="M373" s="89">
        <f t="shared" si="19"/>
        <v>0</v>
      </c>
      <c r="N373" s="100">
        <f t="shared" si="20"/>
        <v>0</v>
      </c>
      <c r="O373" s="67"/>
    </row>
    <row r="374" spans="2:15">
      <c r="B374" s="63"/>
      <c r="C374" s="65"/>
      <c r="D374" s="65"/>
      <c r="E374" s="66"/>
      <c r="F374" s="67"/>
      <c r="G374" s="69"/>
      <c r="H374" s="70"/>
      <c r="I374" s="71"/>
      <c r="J374" s="68">
        <v>0</v>
      </c>
      <c r="K374" s="89">
        <f>ROUND(IF(AND($G374&lt;&gt;Summary!$C$11),IF(OR($I374=$I$6,$I374=$I$7,$I374=$I$8,$I374=$I$9,$I374=$I$10,$I374=$I$11),($J374*$H374),0),0),2)</f>
        <v>0</v>
      </c>
      <c r="L374" s="89">
        <f>ROUND(IF(AND($G374=Summary!$C$11),IF(OR($I374=$I$6,$I374=$I$7,$I374=$I$8,$I374=$I$9,$I374=$I$10,$I374=$I$11),(($J374*$H374)/2),0),0),2)</f>
        <v>0</v>
      </c>
      <c r="M374" s="89">
        <f t="shared" si="19"/>
        <v>0</v>
      </c>
      <c r="N374" s="100">
        <f t="shared" si="20"/>
        <v>0</v>
      </c>
      <c r="O374" s="67"/>
    </row>
    <row r="375" spans="2:15">
      <c r="B375" s="63"/>
      <c r="C375" s="65"/>
      <c r="D375" s="65"/>
      <c r="E375" s="66"/>
      <c r="F375" s="67"/>
      <c r="G375" s="69"/>
      <c r="H375" s="70"/>
      <c r="I375" s="71"/>
      <c r="J375" s="68">
        <v>0</v>
      </c>
      <c r="K375" s="89">
        <f>ROUND(IF(AND($G375&lt;&gt;Summary!$C$11),IF(OR($I375=$I$6,$I375=$I$7,$I375=$I$8,$I375=$I$9,$I375=$I$10,$I375=$I$11),($J375*$H375),0),0),2)</f>
        <v>0</v>
      </c>
      <c r="L375" s="89">
        <f>ROUND(IF(AND($G375=Summary!$C$11),IF(OR($I375=$I$6,$I375=$I$7,$I375=$I$8,$I375=$I$9,$I375=$I$10,$I375=$I$11),(($J375*$H375)/2),0),0),2)</f>
        <v>0</v>
      </c>
      <c r="M375" s="89">
        <f t="shared" si="19"/>
        <v>0</v>
      </c>
      <c r="N375" s="100">
        <f t="shared" si="20"/>
        <v>0</v>
      </c>
      <c r="O375" s="67"/>
    </row>
    <row r="376" spans="2:15">
      <c r="B376" s="63"/>
      <c r="C376" s="65"/>
      <c r="D376" s="65"/>
      <c r="E376" s="66"/>
      <c r="F376" s="67"/>
      <c r="G376" s="69"/>
      <c r="H376" s="70"/>
      <c r="I376" s="71"/>
      <c r="J376" s="68">
        <v>0</v>
      </c>
      <c r="K376" s="89">
        <f>ROUND(IF(AND($G376&lt;&gt;Summary!$C$11),IF(OR($I376=$I$6,$I376=$I$7,$I376=$I$8,$I376=$I$9,$I376=$I$10,$I376=$I$11),($J376*$H376),0),0),2)</f>
        <v>0</v>
      </c>
      <c r="L376" s="89">
        <f>ROUND(IF(AND($G376=Summary!$C$11),IF(OR($I376=$I$6,$I376=$I$7,$I376=$I$8,$I376=$I$9,$I376=$I$10,$I376=$I$11),(($J376*$H376)/2),0),0),2)</f>
        <v>0</v>
      </c>
      <c r="M376" s="89">
        <f t="shared" si="19"/>
        <v>0</v>
      </c>
      <c r="N376" s="100">
        <f t="shared" si="20"/>
        <v>0</v>
      </c>
      <c r="O376" s="67"/>
    </row>
    <row r="377" spans="2:15">
      <c r="B377" s="63"/>
      <c r="C377" s="65"/>
      <c r="D377" s="65"/>
      <c r="E377" s="66"/>
      <c r="F377" s="67"/>
      <c r="G377" s="69"/>
      <c r="H377" s="70"/>
      <c r="I377" s="71"/>
      <c r="J377" s="68">
        <v>0</v>
      </c>
      <c r="K377" s="89">
        <f>ROUND(IF(AND($G377&lt;&gt;Summary!$C$11),IF(OR($I377=$I$6,$I377=$I$7,$I377=$I$8,$I377=$I$9,$I377=$I$10,$I377=$I$11),($J377*$H377),0),0),2)</f>
        <v>0</v>
      </c>
      <c r="L377" s="89">
        <f>ROUND(IF(AND($G377=Summary!$C$11),IF(OR($I377=$I$6,$I377=$I$7,$I377=$I$8,$I377=$I$9,$I377=$I$10,$I377=$I$11),(($J377*$H377)/2),0),0),2)</f>
        <v>0</v>
      </c>
      <c r="M377" s="89">
        <f t="shared" si="19"/>
        <v>0</v>
      </c>
      <c r="N377" s="100">
        <f t="shared" si="20"/>
        <v>0</v>
      </c>
      <c r="O377" s="67"/>
    </row>
    <row r="378" spans="2:15">
      <c r="B378" s="63"/>
      <c r="C378" s="65"/>
      <c r="D378" s="65"/>
      <c r="E378" s="66"/>
      <c r="F378" s="67"/>
      <c r="G378" s="69"/>
      <c r="H378" s="70"/>
      <c r="I378" s="71"/>
      <c r="J378" s="68">
        <v>0</v>
      </c>
      <c r="K378" s="89">
        <f>ROUND(IF(AND($G378&lt;&gt;Summary!$C$11),IF(OR($I378=$I$6,$I378=$I$7,$I378=$I$8,$I378=$I$9,$I378=$I$10,$I378=$I$11),($J378*$H378),0),0),2)</f>
        <v>0</v>
      </c>
      <c r="L378" s="89">
        <f>ROUND(IF(AND($G378=Summary!$C$11),IF(OR($I378=$I$6,$I378=$I$7,$I378=$I$8,$I378=$I$9,$I378=$I$10,$I378=$I$11),(($J378*$H378)/2),0),0),2)</f>
        <v>0</v>
      </c>
      <c r="M378" s="89">
        <f t="shared" si="19"/>
        <v>0</v>
      </c>
      <c r="N378" s="100">
        <f t="shared" si="20"/>
        <v>0</v>
      </c>
      <c r="O378" s="67"/>
    </row>
    <row r="379" spans="2:15">
      <c r="B379" s="63"/>
      <c r="C379" s="65"/>
      <c r="D379" s="65"/>
      <c r="E379" s="66"/>
      <c r="F379" s="67"/>
      <c r="G379" s="69"/>
      <c r="H379" s="70"/>
      <c r="I379" s="71"/>
      <c r="J379" s="68">
        <v>0</v>
      </c>
      <c r="K379" s="89">
        <f>ROUND(IF(AND($G379&lt;&gt;Summary!$C$11),IF(OR($I379=$I$6,$I379=$I$7,$I379=$I$8,$I379=$I$9,$I379=$I$10,$I379=$I$11),($J379*$H379),0),0),2)</f>
        <v>0</v>
      </c>
      <c r="L379" s="89">
        <f>ROUND(IF(AND($G379=Summary!$C$11),IF(OR($I379=$I$6,$I379=$I$7,$I379=$I$8,$I379=$I$9,$I379=$I$10,$I379=$I$11),(($J379*$H379)/2),0),0),2)</f>
        <v>0</v>
      </c>
      <c r="M379" s="89">
        <f t="shared" si="19"/>
        <v>0</v>
      </c>
      <c r="N379" s="100">
        <f t="shared" si="20"/>
        <v>0</v>
      </c>
      <c r="O379" s="67"/>
    </row>
    <row r="380" spans="2:15">
      <c r="B380" s="63"/>
      <c r="C380" s="65"/>
      <c r="D380" s="65"/>
      <c r="E380" s="66"/>
      <c r="F380" s="67"/>
      <c r="G380" s="69"/>
      <c r="H380" s="70"/>
      <c r="I380" s="71"/>
      <c r="J380" s="68">
        <v>0</v>
      </c>
      <c r="K380" s="89">
        <f>ROUND(IF(AND($G380&lt;&gt;Summary!$C$11),IF(OR($I380=$I$6,$I380=$I$7,$I380=$I$8,$I380=$I$9,$I380=$I$10,$I380=$I$11),($J380*$H380),0),0),2)</f>
        <v>0</v>
      </c>
      <c r="L380" s="89">
        <f>ROUND(IF(AND($G380=Summary!$C$11),IF(OR($I380=$I$6,$I380=$I$7,$I380=$I$8,$I380=$I$9,$I380=$I$10,$I380=$I$11),(($J380*$H380)/2),0),0),2)</f>
        <v>0</v>
      </c>
      <c r="M380" s="89">
        <f t="shared" si="19"/>
        <v>0</v>
      </c>
      <c r="N380" s="100">
        <f t="shared" si="20"/>
        <v>0</v>
      </c>
      <c r="O380" s="67"/>
    </row>
    <row r="381" spans="2:15">
      <c r="B381" s="63"/>
      <c r="C381" s="65"/>
      <c r="D381" s="65"/>
      <c r="E381" s="66"/>
      <c r="F381" s="67"/>
      <c r="G381" s="69"/>
      <c r="H381" s="70"/>
      <c r="I381" s="71"/>
      <c r="J381" s="68">
        <v>0</v>
      </c>
      <c r="K381" s="89">
        <f>ROUND(IF(AND($G381&lt;&gt;Summary!$C$11),IF(OR($I381=$I$6,$I381=$I$7,$I381=$I$8,$I381=$I$9,$I381=$I$10,$I381=$I$11),($J381*$H381),0),0),2)</f>
        <v>0</v>
      </c>
      <c r="L381" s="89">
        <f>ROUND(IF(AND($G381=Summary!$C$11),IF(OR($I381=$I$6,$I381=$I$7,$I381=$I$8,$I381=$I$9,$I381=$I$10,$I381=$I$11),(($J381*$H381)/2),0),0),2)</f>
        <v>0</v>
      </c>
      <c r="M381" s="89">
        <f t="shared" si="19"/>
        <v>0</v>
      </c>
      <c r="N381" s="100">
        <f t="shared" si="20"/>
        <v>0</v>
      </c>
      <c r="O381" s="67"/>
    </row>
    <row r="382" spans="2:15">
      <c r="B382" s="63"/>
      <c r="C382" s="65"/>
      <c r="D382" s="65"/>
      <c r="E382" s="66"/>
      <c r="F382" s="67"/>
      <c r="G382" s="69"/>
      <c r="H382" s="70"/>
      <c r="I382" s="71"/>
      <c r="J382" s="68">
        <v>0</v>
      </c>
      <c r="K382" s="89">
        <f>ROUND(IF(AND($G382&lt;&gt;Summary!$C$11),IF(OR($I382=$I$6,$I382=$I$7,$I382=$I$8,$I382=$I$9,$I382=$I$10,$I382=$I$11),($J382*$H382),0),0),2)</f>
        <v>0</v>
      </c>
      <c r="L382" s="89">
        <f>ROUND(IF(AND($G382=Summary!$C$11),IF(OR($I382=$I$6,$I382=$I$7,$I382=$I$8,$I382=$I$9,$I382=$I$10,$I382=$I$11),(($J382*$H382)/2),0),0),2)</f>
        <v>0</v>
      </c>
      <c r="M382" s="89">
        <f t="shared" si="19"/>
        <v>0</v>
      </c>
      <c r="N382" s="100">
        <f t="shared" si="20"/>
        <v>0</v>
      </c>
      <c r="O382" s="67"/>
    </row>
    <row r="383" spans="2:15">
      <c r="B383" s="63"/>
      <c r="C383" s="65"/>
      <c r="D383" s="65"/>
      <c r="E383" s="66"/>
      <c r="F383" s="67"/>
      <c r="G383" s="69"/>
      <c r="H383" s="70"/>
      <c r="I383" s="71"/>
      <c r="J383" s="68">
        <v>0</v>
      </c>
      <c r="K383" s="89">
        <f>ROUND(IF(AND($G383&lt;&gt;Summary!$C$11),IF(OR($I383=$I$6,$I383=$I$7,$I383=$I$8,$I383=$I$9,$I383=$I$10,$I383=$I$11),($J383*$H383),0),0),2)</f>
        <v>0</v>
      </c>
      <c r="L383" s="89">
        <f>ROUND(IF(AND($G383=Summary!$C$11),IF(OR($I383=$I$6,$I383=$I$7,$I383=$I$8,$I383=$I$9,$I383=$I$10,$I383=$I$11),(($J383*$H383)/2),0),0),2)</f>
        <v>0</v>
      </c>
      <c r="M383" s="89">
        <f t="shared" si="19"/>
        <v>0</v>
      </c>
      <c r="N383" s="100">
        <f t="shared" si="20"/>
        <v>0</v>
      </c>
      <c r="O383" s="67"/>
    </row>
    <row r="384" spans="2:15">
      <c r="B384" s="63"/>
      <c r="C384" s="65"/>
      <c r="D384" s="65"/>
      <c r="E384" s="66"/>
      <c r="F384" s="67"/>
      <c r="G384" s="69"/>
      <c r="H384" s="70"/>
      <c r="I384" s="71"/>
      <c r="J384" s="68">
        <v>0</v>
      </c>
      <c r="K384" s="89">
        <f>ROUND(IF(AND($G384&lt;&gt;Summary!$C$11),IF(OR($I384=$I$6,$I384=$I$7,$I384=$I$8,$I384=$I$9,$I384=$I$10,$I384=$I$11),($J384*$H384),0),0),2)</f>
        <v>0</v>
      </c>
      <c r="L384" s="89">
        <f>ROUND(IF(AND($G384=Summary!$C$11),IF(OR($I384=$I$6,$I384=$I$7,$I384=$I$8,$I384=$I$9,$I384=$I$10,$I384=$I$11),(($J384*$H384)/2),0),0),2)</f>
        <v>0</v>
      </c>
      <c r="M384" s="89">
        <f t="shared" si="19"/>
        <v>0</v>
      </c>
      <c r="N384" s="100">
        <f t="shared" si="20"/>
        <v>0</v>
      </c>
      <c r="O384" s="67"/>
    </row>
    <row r="385" spans="2:15">
      <c r="B385" s="63"/>
      <c r="C385" s="65"/>
      <c r="D385" s="65"/>
      <c r="E385" s="66"/>
      <c r="F385" s="67"/>
      <c r="G385" s="69"/>
      <c r="H385" s="70"/>
      <c r="I385" s="71"/>
      <c r="J385" s="68">
        <v>0</v>
      </c>
      <c r="K385" s="89">
        <f>ROUND(IF(AND($G385&lt;&gt;Summary!$C$11),IF(OR($I385=$I$6,$I385=$I$7,$I385=$I$8,$I385=$I$9,$I385=$I$10,$I385=$I$11),($J385*$H385),0),0),2)</f>
        <v>0</v>
      </c>
      <c r="L385" s="89">
        <f>ROUND(IF(AND($G385=Summary!$C$11),IF(OR($I385=$I$6,$I385=$I$7,$I385=$I$8,$I385=$I$9,$I385=$I$10,$I385=$I$11),(($J385*$H385)/2),0),0),2)</f>
        <v>0</v>
      </c>
      <c r="M385" s="89">
        <f t="shared" si="19"/>
        <v>0</v>
      </c>
      <c r="N385" s="100">
        <f t="shared" si="20"/>
        <v>0</v>
      </c>
      <c r="O385" s="67"/>
    </row>
    <row r="386" spans="2:15">
      <c r="B386" s="63"/>
      <c r="C386" s="65"/>
      <c r="D386" s="65"/>
      <c r="E386" s="66"/>
      <c r="F386" s="67"/>
      <c r="G386" s="69"/>
      <c r="H386" s="70"/>
      <c r="I386" s="71"/>
      <c r="J386" s="68">
        <v>0</v>
      </c>
      <c r="K386" s="89">
        <f>ROUND(IF(AND($G386&lt;&gt;Summary!$C$11),IF(OR($I386=$I$6,$I386=$I$7,$I386=$I$8,$I386=$I$9,$I386=$I$10,$I386=$I$11),($J386*$H386),0),0),2)</f>
        <v>0</v>
      </c>
      <c r="L386" s="89">
        <f>ROUND(IF(AND($G386=Summary!$C$11),IF(OR($I386=$I$6,$I386=$I$7,$I386=$I$8,$I386=$I$9,$I386=$I$10,$I386=$I$11),(($J386*$H386)/2),0),0),2)</f>
        <v>0</v>
      </c>
      <c r="M386" s="89">
        <f t="shared" si="19"/>
        <v>0</v>
      </c>
      <c r="N386" s="100">
        <f t="shared" si="20"/>
        <v>0</v>
      </c>
      <c r="O386" s="67"/>
    </row>
    <row r="387" spans="2:15">
      <c r="B387" s="63"/>
      <c r="C387" s="65"/>
      <c r="D387" s="65"/>
      <c r="E387" s="66"/>
      <c r="F387" s="67"/>
      <c r="G387" s="69"/>
      <c r="H387" s="70"/>
      <c r="I387" s="71"/>
      <c r="J387" s="68">
        <v>0</v>
      </c>
      <c r="K387" s="89">
        <f>ROUND(IF(AND($G387&lt;&gt;Summary!$C$11),IF(OR($I387=$I$6,$I387=$I$7,$I387=$I$8,$I387=$I$9,$I387=$I$10,$I387=$I$11),($J387*$H387),0),0),2)</f>
        <v>0</v>
      </c>
      <c r="L387" s="89">
        <f>ROUND(IF(AND($G387=Summary!$C$11),IF(OR($I387=$I$6,$I387=$I$7,$I387=$I$8,$I387=$I$9,$I387=$I$10,$I387=$I$11),(($J387*$H387)/2),0),0),2)</f>
        <v>0</v>
      </c>
      <c r="M387" s="89">
        <f t="shared" si="19"/>
        <v>0</v>
      </c>
      <c r="N387" s="100">
        <f t="shared" si="20"/>
        <v>0</v>
      </c>
      <c r="O387" s="67"/>
    </row>
    <row r="388" spans="2:15">
      <c r="B388" s="63"/>
      <c r="C388" s="65"/>
      <c r="D388" s="65"/>
      <c r="E388" s="66"/>
      <c r="F388" s="67"/>
      <c r="G388" s="69"/>
      <c r="H388" s="70"/>
      <c r="I388" s="71"/>
      <c r="J388" s="68">
        <v>0</v>
      </c>
      <c r="K388" s="89">
        <f>ROUND(IF(AND($G388&lt;&gt;Summary!$C$11),IF(OR($I388=$I$6,$I388=$I$7,$I388=$I$8,$I388=$I$9,$I388=$I$10,$I388=$I$11),($J388*$H388),0),0),2)</f>
        <v>0</v>
      </c>
      <c r="L388" s="89">
        <f>ROUND(IF(AND($G388=Summary!$C$11),IF(OR($I388=$I$6,$I388=$I$7,$I388=$I$8,$I388=$I$9,$I388=$I$10,$I388=$I$11),(($J388*$H388)/2),0),0),2)</f>
        <v>0</v>
      </c>
      <c r="M388" s="89">
        <f t="shared" si="19"/>
        <v>0</v>
      </c>
      <c r="N388" s="100">
        <f t="shared" si="20"/>
        <v>0</v>
      </c>
      <c r="O388" s="67"/>
    </row>
    <row r="389" spans="2:15">
      <c r="B389" s="63"/>
      <c r="C389" s="65"/>
      <c r="D389" s="65"/>
      <c r="E389" s="66"/>
      <c r="F389" s="67"/>
      <c r="G389" s="69"/>
      <c r="H389" s="70"/>
      <c r="I389" s="71"/>
      <c r="J389" s="68">
        <v>0</v>
      </c>
      <c r="K389" s="89">
        <f>ROUND(IF(AND($G389&lt;&gt;Summary!$C$11),IF(OR($I389=$I$6,$I389=$I$7,$I389=$I$8,$I389=$I$9,$I389=$I$10,$I389=$I$11),($J389*$H389),0),0),2)</f>
        <v>0</v>
      </c>
      <c r="L389" s="89">
        <f>ROUND(IF(AND($G389=Summary!$C$11),IF(OR($I389=$I$6,$I389=$I$7,$I389=$I$8,$I389=$I$9,$I389=$I$10,$I389=$I$11),(($J389*$H389)/2),0),0),2)</f>
        <v>0</v>
      </c>
      <c r="M389" s="89">
        <f t="shared" si="19"/>
        <v>0</v>
      </c>
      <c r="N389" s="100">
        <f t="shared" si="20"/>
        <v>0</v>
      </c>
      <c r="O389" s="67"/>
    </row>
    <row r="390" spans="2:15">
      <c r="B390" s="63"/>
      <c r="C390" s="65"/>
      <c r="D390" s="65"/>
      <c r="E390" s="66"/>
      <c r="F390" s="67"/>
      <c r="G390" s="69"/>
      <c r="H390" s="70"/>
      <c r="I390" s="71"/>
      <c r="J390" s="68">
        <v>0</v>
      </c>
      <c r="K390" s="89">
        <f>ROUND(IF(AND($G390&lt;&gt;Summary!$C$11),IF(OR($I390=$I$6,$I390=$I$7,$I390=$I$8,$I390=$I$9,$I390=$I$10,$I390=$I$11),($J390*$H390),0),0),2)</f>
        <v>0</v>
      </c>
      <c r="L390" s="89">
        <f>ROUND(IF(AND($G390=Summary!$C$11),IF(OR($I390=$I$6,$I390=$I$7,$I390=$I$8,$I390=$I$9,$I390=$I$10,$I390=$I$11),(($J390*$H390)/2),0),0),2)</f>
        <v>0</v>
      </c>
      <c r="M390" s="89">
        <f t="shared" si="19"/>
        <v>0</v>
      </c>
      <c r="N390" s="100">
        <f t="shared" si="20"/>
        <v>0</v>
      </c>
      <c r="O390" s="67"/>
    </row>
    <row r="391" spans="2:15">
      <c r="B391" s="63"/>
      <c r="C391" s="65"/>
      <c r="D391" s="65"/>
      <c r="E391" s="66"/>
      <c r="F391" s="67"/>
      <c r="G391" s="69"/>
      <c r="H391" s="70"/>
      <c r="I391" s="71"/>
      <c r="J391" s="68">
        <v>0</v>
      </c>
      <c r="K391" s="89">
        <f>ROUND(IF(AND($G391&lt;&gt;Summary!$C$11),IF(OR($I391=$I$6,$I391=$I$7,$I391=$I$8,$I391=$I$9,$I391=$I$10,$I391=$I$11),($J391*$H391),0),0),2)</f>
        <v>0</v>
      </c>
      <c r="L391" s="89">
        <f>ROUND(IF(AND($G391=Summary!$C$11),IF(OR($I391=$I$6,$I391=$I$7,$I391=$I$8,$I391=$I$9,$I391=$I$10,$I391=$I$11),(($J391*$H391)/2),0),0),2)</f>
        <v>0</v>
      </c>
      <c r="M391" s="89">
        <f t="shared" si="19"/>
        <v>0</v>
      </c>
      <c r="N391" s="100">
        <f t="shared" si="20"/>
        <v>0</v>
      </c>
      <c r="O391" s="67"/>
    </row>
    <row r="392" spans="2:15">
      <c r="B392" s="63"/>
      <c r="C392" s="65"/>
      <c r="D392" s="65"/>
      <c r="E392" s="66"/>
      <c r="F392" s="67"/>
      <c r="G392" s="69"/>
      <c r="H392" s="70"/>
      <c r="I392" s="71"/>
      <c r="J392" s="68">
        <v>0</v>
      </c>
      <c r="K392" s="89">
        <f>ROUND(IF(AND($G392&lt;&gt;Summary!$C$11),IF(OR($I392=$I$6,$I392=$I$7,$I392=$I$8,$I392=$I$9,$I392=$I$10,$I392=$I$11),($J392*$H392),0),0),2)</f>
        <v>0</v>
      </c>
      <c r="L392" s="89">
        <f>ROUND(IF(AND($G392=Summary!$C$11),IF(OR($I392=$I$6,$I392=$I$7,$I392=$I$8,$I392=$I$9,$I392=$I$10,$I392=$I$11),(($J392*$H392)/2),0),0),2)</f>
        <v>0</v>
      </c>
      <c r="M392" s="89">
        <f t="shared" si="19"/>
        <v>0</v>
      </c>
      <c r="N392" s="100">
        <f t="shared" si="20"/>
        <v>0</v>
      </c>
      <c r="O392" s="67"/>
    </row>
    <row r="393" spans="2:15">
      <c r="B393" s="63"/>
      <c r="C393" s="65"/>
      <c r="D393" s="65"/>
      <c r="E393" s="66"/>
      <c r="F393" s="67"/>
      <c r="G393" s="69"/>
      <c r="H393" s="70"/>
      <c r="I393" s="71"/>
      <c r="J393" s="68">
        <v>0</v>
      </c>
      <c r="K393" s="89">
        <f>ROUND(IF(AND($G393&lt;&gt;Summary!$C$11),IF(OR($I393=$I$6,$I393=$I$7,$I393=$I$8,$I393=$I$9,$I393=$I$10,$I393=$I$11),($J393*$H393),0),0),2)</f>
        <v>0</v>
      </c>
      <c r="L393" s="89">
        <f>ROUND(IF(AND($G393=Summary!$C$11),IF(OR($I393=$I$6,$I393=$I$7,$I393=$I$8,$I393=$I$9,$I393=$I$10,$I393=$I$11),(($J393*$H393)/2),0),0),2)</f>
        <v>0</v>
      </c>
      <c r="M393" s="89">
        <f t="shared" si="19"/>
        <v>0</v>
      </c>
      <c r="N393" s="100">
        <f t="shared" si="20"/>
        <v>0</v>
      </c>
      <c r="O393" s="67"/>
    </row>
    <row r="394" spans="2:15">
      <c r="B394" s="63"/>
      <c r="C394" s="65"/>
      <c r="D394" s="65"/>
      <c r="E394" s="66"/>
      <c r="F394" s="67"/>
      <c r="G394" s="69"/>
      <c r="H394" s="70"/>
      <c r="I394" s="71"/>
      <c r="J394" s="68">
        <v>0</v>
      </c>
      <c r="K394" s="89">
        <f>ROUND(IF(AND($G394&lt;&gt;Summary!$C$11),IF(OR($I394=$I$6,$I394=$I$7,$I394=$I$8,$I394=$I$9,$I394=$I$10,$I394=$I$11),($J394*$H394),0),0),2)</f>
        <v>0</v>
      </c>
      <c r="L394" s="89">
        <f>ROUND(IF(AND($G394=Summary!$C$11),IF(OR($I394=$I$6,$I394=$I$7,$I394=$I$8,$I394=$I$9,$I394=$I$10,$I394=$I$11),(($J394*$H394)/2),0),0),2)</f>
        <v>0</v>
      </c>
      <c r="M394" s="89">
        <f t="shared" si="19"/>
        <v>0</v>
      </c>
      <c r="N394" s="100">
        <f t="shared" si="20"/>
        <v>0</v>
      </c>
      <c r="O394" s="67"/>
    </row>
    <row r="395" spans="2:15">
      <c r="B395" s="63"/>
      <c r="C395" s="65"/>
      <c r="D395" s="65"/>
      <c r="E395" s="66"/>
      <c r="F395" s="67"/>
      <c r="G395" s="69"/>
      <c r="H395" s="70"/>
      <c r="I395" s="71"/>
      <c r="J395" s="68">
        <v>0</v>
      </c>
      <c r="K395" s="89">
        <f>ROUND(IF(AND($G395&lt;&gt;Summary!$C$11),IF(OR($I395=$I$6,$I395=$I$7,$I395=$I$8,$I395=$I$9,$I395=$I$10,$I395=$I$11),($J395*$H395),0),0),2)</f>
        <v>0</v>
      </c>
      <c r="L395" s="89">
        <f>ROUND(IF(AND($G395=Summary!$C$11),IF(OR($I395=$I$6,$I395=$I$7,$I395=$I$8,$I395=$I$9,$I395=$I$10,$I395=$I$11),(($J395*$H395)/2),0),0),2)</f>
        <v>0</v>
      </c>
      <c r="M395" s="89">
        <f t="shared" si="19"/>
        <v>0</v>
      </c>
      <c r="N395" s="100">
        <f t="shared" si="20"/>
        <v>0</v>
      </c>
      <c r="O395" s="67"/>
    </row>
    <row r="396" spans="2:15">
      <c r="B396" s="63"/>
      <c r="C396" s="65"/>
      <c r="D396" s="65"/>
      <c r="E396" s="66"/>
      <c r="F396" s="67"/>
      <c r="G396" s="69"/>
      <c r="H396" s="70"/>
      <c r="I396" s="71"/>
      <c r="J396" s="68">
        <v>0</v>
      </c>
      <c r="K396" s="89">
        <f>ROUND(IF(AND($G396&lt;&gt;Summary!$C$11),IF(OR($I396=$I$6,$I396=$I$7,$I396=$I$8,$I396=$I$9,$I396=$I$10,$I396=$I$11),($J396*$H396),0),0),2)</f>
        <v>0</v>
      </c>
      <c r="L396" s="89">
        <f>ROUND(IF(AND($G396=Summary!$C$11),IF(OR($I396=$I$6,$I396=$I$7,$I396=$I$8,$I396=$I$9,$I396=$I$10,$I396=$I$11),(($J396*$H396)/2),0),0),2)</f>
        <v>0</v>
      </c>
      <c r="M396" s="89">
        <f t="shared" si="19"/>
        <v>0</v>
      </c>
      <c r="N396" s="100">
        <f t="shared" si="20"/>
        <v>0</v>
      </c>
      <c r="O396" s="67"/>
    </row>
    <row r="397" spans="2:15">
      <c r="B397" s="63"/>
      <c r="C397" s="65"/>
      <c r="D397" s="65"/>
      <c r="E397" s="66"/>
      <c r="F397" s="67"/>
      <c r="G397" s="69"/>
      <c r="H397" s="70"/>
      <c r="I397" s="71"/>
      <c r="J397" s="68">
        <v>0</v>
      </c>
      <c r="K397" s="89">
        <f>ROUND(IF(AND($G397&lt;&gt;Summary!$C$11),IF(OR($I397=$I$6,$I397=$I$7,$I397=$I$8,$I397=$I$9,$I397=$I$10,$I397=$I$11),($J397*$H397),0),0),2)</f>
        <v>0</v>
      </c>
      <c r="L397" s="89">
        <f>ROUND(IF(AND($G397=Summary!$C$11),IF(OR($I397=$I$6,$I397=$I$7,$I397=$I$8,$I397=$I$9,$I397=$I$10,$I397=$I$11),(($J397*$H397)/2),0),0),2)</f>
        <v>0</v>
      </c>
      <c r="M397" s="89">
        <f t="shared" si="19"/>
        <v>0</v>
      </c>
      <c r="N397" s="100">
        <f t="shared" si="20"/>
        <v>0</v>
      </c>
      <c r="O397" s="67"/>
    </row>
    <row r="398" spans="2:15">
      <c r="B398" s="63"/>
      <c r="C398" s="65"/>
      <c r="D398" s="65"/>
      <c r="E398" s="66"/>
      <c r="F398" s="67"/>
      <c r="G398" s="69"/>
      <c r="H398" s="70"/>
      <c r="I398" s="71"/>
      <c r="J398" s="68">
        <v>0</v>
      </c>
      <c r="K398" s="89">
        <f>ROUND(IF(AND($G398&lt;&gt;Summary!$C$11),IF(OR($I398=$I$6,$I398=$I$7,$I398=$I$8,$I398=$I$9,$I398=$I$10,$I398=$I$11),($J398*$H398),0),0),2)</f>
        <v>0</v>
      </c>
      <c r="L398" s="89">
        <f>ROUND(IF(AND($G398=Summary!$C$11),IF(OR($I398=$I$6,$I398=$I$7,$I398=$I$8,$I398=$I$9,$I398=$I$10,$I398=$I$11),(($J398*$H398)/2),0),0),2)</f>
        <v>0</v>
      </c>
      <c r="M398" s="89">
        <f t="shared" si="19"/>
        <v>0</v>
      </c>
      <c r="N398" s="100">
        <f t="shared" si="20"/>
        <v>0</v>
      </c>
      <c r="O398" s="67"/>
    </row>
    <row r="399" spans="2:15">
      <c r="B399" s="63"/>
      <c r="C399" s="65"/>
      <c r="D399" s="65"/>
      <c r="E399" s="66"/>
      <c r="F399" s="67"/>
      <c r="G399" s="69"/>
      <c r="H399" s="70"/>
      <c r="I399" s="71"/>
      <c r="J399" s="68">
        <v>0</v>
      </c>
      <c r="K399" s="89">
        <f>ROUND(IF(AND($G399&lt;&gt;Summary!$C$11),IF(OR($I399=$I$6,$I399=$I$7,$I399=$I$8,$I399=$I$9,$I399=$I$10,$I399=$I$11),($J399*$H399),0),0),2)</f>
        <v>0</v>
      </c>
      <c r="L399" s="89">
        <f>ROUND(IF(AND($G399=Summary!$C$11),IF(OR($I399=$I$6,$I399=$I$7,$I399=$I$8,$I399=$I$9,$I399=$I$10,$I399=$I$11),(($J399*$H399)/2),0),0),2)</f>
        <v>0</v>
      </c>
      <c r="M399" s="89">
        <f t="shared" si="19"/>
        <v>0</v>
      </c>
      <c r="N399" s="100">
        <f t="shared" si="20"/>
        <v>0</v>
      </c>
      <c r="O399" s="67"/>
    </row>
    <row r="400" spans="2:15">
      <c r="B400" s="63"/>
      <c r="C400" s="65"/>
      <c r="D400" s="65"/>
      <c r="E400" s="66"/>
      <c r="F400" s="67"/>
      <c r="G400" s="69"/>
      <c r="H400" s="70"/>
      <c r="I400" s="71"/>
      <c r="J400" s="68">
        <v>0</v>
      </c>
      <c r="K400" s="89">
        <f>ROUND(IF(AND($G400&lt;&gt;Summary!$C$11),IF(OR($I400=$I$6,$I400=$I$7,$I400=$I$8,$I400=$I$9,$I400=$I$10,$I400=$I$11),($J400*$H400),0),0),2)</f>
        <v>0</v>
      </c>
      <c r="L400" s="89">
        <f>ROUND(IF(AND($G400=Summary!$C$11),IF(OR($I400=$I$6,$I400=$I$7,$I400=$I$8,$I400=$I$9,$I400=$I$10,$I400=$I$11),(($J400*$H400)/2),0),0),2)</f>
        <v>0</v>
      </c>
      <c r="M400" s="89">
        <f t="shared" si="19"/>
        <v>0</v>
      </c>
      <c r="N400" s="100">
        <f t="shared" si="20"/>
        <v>0</v>
      </c>
      <c r="O400" s="67"/>
    </row>
    <row r="401" spans="2:15">
      <c r="B401" s="63"/>
      <c r="C401" s="65"/>
      <c r="D401" s="65"/>
      <c r="E401" s="66"/>
      <c r="F401" s="67"/>
      <c r="G401" s="69"/>
      <c r="H401" s="70"/>
      <c r="I401" s="71"/>
      <c r="J401" s="68">
        <v>0</v>
      </c>
      <c r="K401" s="89">
        <f>ROUND(IF(AND($G401&lt;&gt;Summary!$C$11),IF(OR($I401=$I$6,$I401=$I$7,$I401=$I$8,$I401=$I$9,$I401=$I$10,$I401=$I$11),($J401*$H401),0),0),2)</f>
        <v>0</v>
      </c>
      <c r="L401" s="89">
        <f>ROUND(IF(AND($G401=Summary!$C$11),IF(OR($I401=$I$6,$I401=$I$7,$I401=$I$8,$I401=$I$9,$I401=$I$10,$I401=$I$11),(($J401*$H401)/2),0),0),2)</f>
        <v>0</v>
      </c>
      <c r="M401" s="89">
        <f t="shared" si="19"/>
        <v>0</v>
      </c>
      <c r="N401" s="100">
        <f t="shared" si="20"/>
        <v>0</v>
      </c>
      <c r="O401" s="67"/>
    </row>
    <row r="402" spans="2:15">
      <c r="B402" s="63"/>
      <c r="C402" s="65"/>
      <c r="D402" s="65"/>
      <c r="E402" s="66"/>
      <c r="F402" s="67"/>
      <c r="G402" s="69"/>
      <c r="H402" s="70"/>
      <c r="I402" s="71"/>
      <c r="J402" s="68">
        <v>0</v>
      </c>
      <c r="K402" s="89">
        <f>ROUND(IF(AND($G402&lt;&gt;Summary!$C$11),IF(OR($I402=$I$6,$I402=$I$7,$I402=$I$8,$I402=$I$9,$I402=$I$10,$I402=$I$11),($J402*$H402),0),0),2)</f>
        <v>0</v>
      </c>
      <c r="L402" s="89">
        <f>ROUND(IF(AND($G402=Summary!$C$11),IF(OR($I402=$I$6,$I402=$I$7,$I402=$I$8,$I402=$I$9,$I402=$I$10,$I402=$I$11),(($J402*$H402)/2),0),0),2)</f>
        <v>0</v>
      </c>
      <c r="M402" s="89">
        <f t="shared" si="19"/>
        <v>0</v>
      </c>
      <c r="N402" s="100">
        <f t="shared" si="20"/>
        <v>0</v>
      </c>
      <c r="O402" s="67"/>
    </row>
    <row r="403" spans="2:15">
      <c r="B403" s="63"/>
      <c r="C403" s="65"/>
      <c r="D403" s="65"/>
      <c r="E403" s="66"/>
      <c r="F403" s="67"/>
      <c r="G403" s="69"/>
      <c r="H403" s="70"/>
      <c r="I403" s="71"/>
      <c r="J403" s="68">
        <v>0</v>
      </c>
      <c r="K403" s="89">
        <f>ROUND(IF(AND($G403&lt;&gt;Summary!$C$11),IF(OR($I403=$I$6,$I403=$I$7,$I403=$I$8,$I403=$I$9,$I403=$I$10,$I403=$I$11),($J403*$H403),0),0),2)</f>
        <v>0</v>
      </c>
      <c r="L403" s="89">
        <f>ROUND(IF(AND($G403=Summary!$C$11),IF(OR($I403=$I$6,$I403=$I$7,$I403=$I$8,$I403=$I$9,$I403=$I$10,$I403=$I$11),(($J403*$H403)/2),0),0),2)</f>
        <v>0</v>
      </c>
      <c r="M403" s="89">
        <f t="shared" si="19"/>
        <v>0</v>
      </c>
      <c r="N403" s="100">
        <f t="shared" si="20"/>
        <v>0</v>
      </c>
      <c r="O403" s="67"/>
    </row>
    <row r="404" spans="2:15">
      <c r="B404" s="63"/>
      <c r="C404" s="65"/>
      <c r="D404" s="65"/>
      <c r="E404" s="66"/>
      <c r="F404" s="67"/>
      <c r="G404" s="69"/>
      <c r="H404" s="70"/>
      <c r="I404" s="71"/>
      <c r="J404" s="68">
        <v>0</v>
      </c>
      <c r="K404" s="89">
        <f>ROUND(IF(AND($G404&lt;&gt;Summary!$C$11),IF(OR($I404=$I$6,$I404=$I$7,$I404=$I$8,$I404=$I$9,$I404=$I$10,$I404=$I$11),($J404*$H404),0),0),2)</f>
        <v>0</v>
      </c>
      <c r="L404" s="89">
        <f>ROUND(IF(AND($G404=Summary!$C$11),IF(OR($I404=$I$6,$I404=$I$7,$I404=$I$8,$I404=$I$9,$I404=$I$10,$I404=$I$11),(($J404*$H404)/2),0),0),2)</f>
        <v>0</v>
      </c>
      <c r="M404" s="89">
        <f t="shared" si="19"/>
        <v>0</v>
      </c>
      <c r="N404" s="100">
        <f t="shared" si="20"/>
        <v>0</v>
      </c>
      <c r="O404" s="67"/>
    </row>
    <row r="405" spans="2:15">
      <c r="B405" s="63"/>
      <c r="C405" s="65"/>
      <c r="D405" s="65"/>
      <c r="E405" s="66"/>
      <c r="F405" s="67"/>
      <c r="G405" s="69"/>
      <c r="H405" s="70"/>
      <c r="I405" s="71"/>
      <c r="J405" s="68">
        <v>0</v>
      </c>
      <c r="K405" s="89">
        <f>ROUND(IF(AND($G405&lt;&gt;Summary!$C$11),IF(OR($I405=$I$6,$I405=$I$7,$I405=$I$8,$I405=$I$9,$I405=$I$10,$I405=$I$11),($J405*$H405),0),0),2)</f>
        <v>0</v>
      </c>
      <c r="L405" s="89">
        <f>ROUND(IF(AND($G405=Summary!$C$11),IF(OR($I405=$I$6,$I405=$I$7,$I405=$I$8,$I405=$I$9,$I405=$I$10,$I405=$I$11),(($J405*$H405)/2),0),0),2)</f>
        <v>0</v>
      </c>
      <c r="M405" s="89">
        <f t="shared" si="19"/>
        <v>0</v>
      </c>
      <c r="N405" s="100">
        <f t="shared" si="20"/>
        <v>0</v>
      </c>
      <c r="O405" s="67"/>
    </row>
    <row r="406" spans="2:15">
      <c r="B406" s="63"/>
      <c r="C406" s="65"/>
      <c r="D406" s="65"/>
      <c r="E406" s="66"/>
      <c r="F406" s="67"/>
      <c r="G406" s="69"/>
      <c r="H406" s="70"/>
      <c r="I406" s="71"/>
      <c r="J406" s="68">
        <v>0</v>
      </c>
      <c r="K406" s="89">
        <f>ROUND(IF(AND($G406&lt;&gt;Summary!$C$11),IF(OR($I406=$I$6,$I406=$I$7,$I406=$I$8,$I406=$I$9,$I406=$I$10,$I406=$I$11),($J406*$H406),0),0),2)</f>
        <v>0</v>
      </c>
      <c r="L406" s="89">
        <f>ROUND(IF(AND($G406=Summary!$C$11),IF(OR($I406=$I$6,$I406=$I$7,$I406=$I$8,$I406=$I$9,$I406=$I$10,$I406=$I$11),(($J406*$H406)/2),0),0),2)</f>
        <v>0</v>
      </c>
      <c r="M406" s="89">
        <f t="shared" si="19"/>
        <v>0</v>
      </c>
      <c r="N406" s="100">
        <f t="shared" si="20"/>
        <v>0</v>
      </c>
      <c r="O406" s="67"/>
    </row>
    <row r="407" spans="2:15">
      <c r="B407" s="63"/>
      <c r="C407" s="65"/>
      <c r="D407" s="65"/>
      <c r="E407" s="66"/>
      <c r="F407" s="67"/>
      <c r="G407" s="69"/>
      <c r="H407" s="70"/>
      <c r="I407" s="71"/>
      <c r="J407" s="68">
        <v>0</v>
      </c>
      <c r="K407" s="89">
        <f>ROUND(IF(AND($G407&lt;&gt;Summary!$C$11),IF(OR($I407=$I$6,$I407=$I$7,$I407=$I$8,$I407=$I$9,$I407=$I$10,$I407=$I$11),($J407*$H407),0),0),2)</f>
        <v>0</v>
      </c>
      <c r="L407" s="89">
        <f>ROUND(IF(AND($G407=Summary!$C$11),IF(OR($I407=$I$6,$I407=$I$7,$I407=$I$8,$I407=$I$9,$I407=$I$10,$I407=$I$11),(($J407*$H407)/2),0),0),2)</f>
        <v>0</v>
      </c>
      <c r="M407" s="89">
        <f t="shared" ref="M407:M470" si="21">L407</f>
        <v>0</v>
      </c>
      <c r="N407" s="100">
        <f t="shared" ref="N407:N470" si="22">SUM(J407:M407)</f>
        <v>0</v>
      </c>
      <c r="O407" s="67"/>
    </row>
    <row r="408" spans="2:15">
      <c r="B408" s="63"/>
      <c r="C408" s="65"/>
      <c r="D408" s="65"/>
      <c r="E408" s="66"/>
      <c r="F408" s="67"/>
      <c r="G408" s="69"/>
      <c r="H408" s="70"/>
      <c r="I408" s="71"/>
      <c r="J408" s="68">
        <v>0</v>
      </c>
      <c r="K408" s="89">
        <f>ROUND(IF(AND($G408&lt;&gt;Summary!$C$11),IF(OR($I408=$I$6,$I408=$I$7,$I408=$I$8,$I408=$I$9,$I408=$I$10,$I408=$I$11),($J408*$H408),0),0),2)</f>
        <v>0</v>
      </c>
      <c r="L408" s="89">
        <f>ROUND(IF(AND($G408=Summary!$C$11),IF(OR($I408=$I$6,$I408=$I$7,$I408=$I$8,$I408=$I$9,$I408=$I$10,$I408=$I$11),(($J408*$H408)/2),0),0),2)</f>
        <v>0</v>
      </c>
      <c r="M408" s="89">
        <f t="shared" si="21"/>
        <v>0</v>
      </c>
      <c r="N408" s="100">
        <f t="shared" si="22"/>
        <v>0</v>
      </c>
      <c r="O408" s="67"/>
    </row>
    <row r="409" spans="2:15">
      <c r="B409" s="63"/>
      <c r="C409" s="65"/>
      <c r="D409" s="65"/>
      <c r="E409" s="66"/>
      <c r="F409" s="67"/>
      <c r="G409" s="69"/>
      <c r="H409" s="70"/>
      <c r="I409" s="71"/>
      <c r="J409" s="68">
        <v>0</v>
      </c>
      <c r="K409" s="89">
        <f>ROUND(IF(AND($G409&lt;&gt;Summary!$C$11),IF(OR($I409=$I$6,$I409=$I$7,$I409=$I$8,$I409=$I$9,$I409=$I$10,$I409=$I$11),($J409*$H409),0),0),2)</f>
        <v>0</v>
      </c>
      <c r="L409" s="89">
        <f>ROUND(IF(AND($G409=Summary!$C$11),IF(OR($I409=$I$6,$I409=$I$7,$I409=$I$8,$I409=$I$9,$I409=$I$10,$I409=$I$11),(($J409*$H409)/2),0),0),2)</f>
        <v>0</v>
      </c>
      <c r="M409" s="89">
        <f t="shared" si="21"/>
        <v>0</v>
      </c>
      <c r="N409" s="100">
        <f t="shared" si="22"/>
        <v>0</v>
      </c>
      <c r="O409" s="67"/>
    </row>
    <row r="410" spans="2:15">
      <c r="B410" s="63"/>
      <c r="C410" s="65"/>
      <c r="D410" s="65"/>
      <c r="E410" s="66"/>
      <c r="F410" s="67"/>
      <c r="G410" s="69"/>
      <c r="H410" s="70"/>
      <c r="I410" s="71"/>
      <c r="J410" s="68">
        <v>0</v>
      </c>
      <c r="K410" s="89">
        <f>ROUND(IF(AND($G410&lt;&gt;Summary!$C$11),IF(OR($I410=$I$6,$I410=$I$7,$I410=$I$8,$I410=$I$9,$I410=$I$10,$I410=$I$11),($J410*$H410),0),0),2)</f>
        <v>0</v>
      </c>
      <c r="L410" s="89">
        <f>ROUND(IF(AND($G410=Summary!$C$11),IF(OR($I410=$I$6,$I410=$I$7,$I410=$I$8,$I410=$I$9,$I410=$I$10,$I410=$I$11),(($J410*$H410)/2),0),0),2)</f>
        <v>0</v>
      </c>
      <c r="M410" s="89">
        <f t="shared" si="21"/>
        <v>0</v>
      </c>
      <c r="N410" s="100">
        <f t="shared" si="22"/>
        <v>0</v>
      </c>
      <c r="O410" s="67"/>
    </row>
    <row r="411" spans="2:15">
      <c r="B411" s="63"/>
      <c r="C411" s="65"/>
      <c r="D411" s="65"/>
      <c r="E411" s="66"/>
      <c r="F411" s="67"/>
      <c r="G411" s="69"/>
      <c r="H411" s="70"/>
      <c r="I411" s="71"/>
      <c r="J411" s="68">
        <v>0</v>
      </c>
      <c r="K411" s="89">
        <f>ROUND(IF(AND($G411&lt;&gt;Summary!$C$11),IF(OR($I411=$I$6,$I411=$I$7,$I411=$I$8,$I411=$I$9,$I411=$I$10,$I411=$I$11),($J411*$H411),0),0),2)</f>
        <v>0</v>
      </c>
      <c r="L411" s="89">
        <f>ROUND(IF(AND($G411=Summary!$C$11),IF(OR($I411=$I$6,$I411=$I$7,$I411=$I$8,$I411=$I$9,$I411=$I$10,$I411=$I$11),(($J411*$H411)/2),0),0),2)</f>
        <v>0</v>
      </c>
      <c r="M411" s="89">
        <f t="shared" si="21"/>
        <v>0</v>
      </c>
      <c r="N411" s="100">
        <f t="shared" si="22"/>
        <v>0</v>
      </c>
      <c r="O411" s="67"/>
    </row>
    <row r="412" spans="2:15">
      <c r="B412" s="63"/>
      <c r="C412" s="65"/>
      <c r="D412" s="65"/>
      <c r="E412" s="66"/>
      <c r="F412" s="67"/>
      <c r="G412" s="69"/>
      <c r="H412" s="70"/>
      <c r="I412" s="71"/>
      <c r="J412" s="68">
        <v>0</v>
      </c>
      <c r="K412" s="89">
        <f>ROUND(IF(AND($G412&lt;&gt;Summary!$C$11),IF(OR($I412=$I$6,$I412=$I$7,$I412=$I$8,$I412=$I$9,$I412=$I$10,$I412=$I$11),($J412*$H412),0),0),2)</f>
        <v>0</v>
      </c>
      <c r="L412" s="89">
        <f>ROUND(IF(AND($G412=Summary!$C$11),IF(OR($I412=$I$6,$I412=$I$7,$I412=$I$8,$I412=$I$9,$I412=$I$10,$I412=$I$11),(($J412*$H412)/2),0),0),2)</f>
        <v>0</v>
      </c>
      <c r="M412" s="89">
        <f t="shared" si="21"/>
        <v>0</v>
      </c>
      <c r="N412" s="100">
        <f t="shared" si="22"/>
        <v>0</v>
      </c>
      <c r="O412" s="67"/>
    </row>
    <row r="413" spans="2:15">
      <c r="B413" s="63"/>
      <c r="C413" s="65"/>
      <c r="D413" s="65"/>
      <c r="E413" s="66"/>
      <c r="F413" s="67"/>
      <c r="G413" s="69"/>
      <c r="H413" s="70"/>
      <c r="I413" s="71"/>
      <c r="J413" s="68">
        <v>0</v>
      </c>
      <c r="K413" s="89">
        <f>ROUND(IF(AND($G413&lt;&gt;Summary!$C$11),IF(OR($I413=$I$6,$I413=$I$7,$I413=$I$8,$I413=$I$9,$I413=$I$10,$I413=$I$11),($J413*$H413),0),0),2)</f>
        <v>0</v>
      </c>
      <c r="L413" s="89">
        <f>ROUND(IF(AND($G413=Summary!$C$11),IF(OR($I413=$I$6,$I413=$I$7,$I413=$I$8,$I413=$I$9,$I413=$I$10,$I413=$I$11),(($J413*$H413)/2),0),0),2)</f>
        <v>0</v>
      </c>
      <c r="M413" s="89">
        <f t="shared" si="21"/>
        <v>0</v>
      </c>
      <c r="N413" s="100">
        <f t="shared" si="22"/>
        <v>0</v>
      </c>
      <c r="O413" s="67"/>
    </row>
    <row r="414" spans="2:15">
      <c r="B414" s="63"/>
      <c r="C414" s="65"/>
      <c r="D414" s="65"/>
      <c r="E414" s="66"/>
      <c r="F414" s="67"/>
      <c r="G414" s="69"/>
      <c r="H414" s="70"/>
      <c r="I414" s="71"/>
      <c r="J414" s="68">
        <v>0</v>
      </c>
      <c r="K414" s="89">
        <f>ROUND(IF(AND($G414&lt;&gt;Summary!$C$11),IF(OR($I414=$I$6,$I414=$I$7,$I414=$I$8,$I414=$I$9,$I414=$I$10,$I414=$I$11),($J414*$H414),0),0),2)</f>
        <v>0</v>
      </c>
      <c r="L414" s="89">
        <f>ROUND(IF(AND($G414=Summary!$C$11),IF(OR($I414=$I$6,$I414=$I$7,$I414=$I$8,$I414=$I$9,$I414=$I$10,$I414=$I$11),(($J414*$H414)/2),0),0),2)</f>
        <v>0</v>
      </c>
      <c r="M414" s="89">
        <f t="shared" si="21"/>
        <v>0</v>
      </c>
      <c r="N414" s="100">
        <f t="shared" si="22"/>
        <v>0</v>
      </c>
      <c r="O414" s="67"/>
    </row>
    <row r="415" spans="2:15">
      <c r="B415" s="63"/>
      <c r="C415" s="65"/>
      <c r="D415" s="65"/>
      <c r="E415" s="66"/>
      <c r="F415" s="67"/>
      <c r="G415" s="69"/>
      <c r="H415" s="70"/>
      <c r="I415" s="71"/>
      <c r="J415" s="68">
        <v>0</v>
      </c>
      <c r="K415" s="89">
        <f>ROUND(IF(AND($G415&lt;&gt;Summary!$C$11),IF(OR($I415=$I$6,$I415=$I$7,$I415=$I$8,$I415=$I$9,$I415=$I$10,$I415=$I$11),($J415*$H415),0),0),2)</f>
        <v>0</v>
      </c>
      <c r="L415" s="89">
        <f>ROUND(IF(AND($G415=Summary!$C$11),IF(OR($I415=$I$6,$I415=$I$7,$I415=$I$8,$I415=$I$9,$I415=$I$10,$I415=$I$11),(($J415*$H415)/2),0),0),2)</f>
        <v>0</v>
      </c>
      <c r="M415" s="89">
        <f t="shared" si="21"/>
        <v>0</v>
      </c>
      <c r="N415" s="100">
        <f t="shared" si="22"/>
        <v>0</v>
      </c>
      <c r="O415" s="67"/>
    </row>
    <row r="416" spans="2:15">
      <c r="B416" s="63"/>
      <c r="C416" s="65"/>
      <c r="D416" s="65"/>
      <c r="E416" s="66"/>
      <c r="F416" s="67"/>
      <c r="G416" s="69"/>
      <c r="H416" s="70"/>
      <c r="I416" s="71"/>
      <c r="J416" s="68">
        <v>0</v>
      </c>
      <c r="K416" s="89">
        <f>ROUND(IF(AND($G416&lt;&gt;Summary!$C$11),IF(OR($I416=$I$6,$I416=$I$7,$I416=$I$8,$I416=$I$9,$I416=$I$10,$I416=$I$11),($J416*$H416),0),0),2)</f>
        <v>0</v>
      </c>
      <c r="L416" s="89">
        <f>ROUND(IF(AND($G416=Summary!$C$11),IF(OR($I416=$I$6,$I416=$I$7,$I416=$I$8,$I416=$I$9,$I416=$I$10,$I416=$I$11),(($J416*$H416)/2),0),0),2)</f>
        <v>0</v>
      </c>
      <c r="M416" s="89">
        <f t="shared" si="21"/>
        <v>0</v>
      </c>
      <c r="N416" s="100">
        <f t="shared" si="22"/>
        <v>0</v>
      </c>
      <c r="O416" s="67"/>
    </row>
    <row r="417" spans="2:15">
      <c r="B417" s="63"/>
      <c r="C417" s="65"/>
      <c r="D417" s="65"/>
      <c r="E417" s="66"/>
      <c r="F417" s="67"/>
      <c r="G417" s="69"/>
      <c r="H417" s="70"/>
      <c r="I417" s="71"/>
      <c r="J417" s="68">
        <v>0</v>
      </c>
      <c r="K417" s="89">
        <f>ROUND(IF(AND($G417&lt;&gt;Summary!$C$11),IF(OR($I417=$I$6,$I417=$I$7,$I417=$I$8,$I417=$I$9,$I417=$I$10,$I417=$I$11),($J417*$H417),0),0),2)</f>
        <v>0</v>
      </c>
      <c r="L417" s="89">
        <f>ROUND(IF(AND($G417=Summary!$C$11),IF(OR($I417=$I$6,$I417=$I$7,$I417=$I$8,$I417=$I$9,$I417=$I$10,$I417=$I$11),(($J417*$H417)/2),0),0),2)</f>
        <v>0</v>
      </c>
      <c r="M417" s="89">
        <f t="shared" si="21"/>
        <v>0</v>
      </c>
      <c r="N417" s="100">
        <f t="shared" si="22"/>
        <v>0</v>
      </c>
      <c r="O417" s="67"/>
    </row>
    <row r="418" spans="2:15">
      <c r="B418" s="63"/>
      <c r="C418" s="65"/>
      <c r="D418" s="65"/>
      <c r="E418" s="66"/>
      <c r="F418" s="67"/>
      <c r="G418" s="69"/>
      <c r="H418" s="70"/>
      <c r="I418" s="71"/>
      <c r="J418" s="68">
        <v>0</v>
      </c>
      <c r="K418" s="89">
        <f>ROUND(IF(AND($G418&lt;&gt;Summary!$C$11),IF(OR($I418=$I$6,$I418=$I$7,$I418=$I$8,$I418=$I$9,$I418=$I$10,$I418=$I$11),($J418*$H418),0),0),2)</f>
        <v>0</v>
      </c>
      <c r="L418" s="89">
        <f>ROUND(IF(AND($G418=Summary!$C$11),IF(OR($I418=$I$6,$I418=$I$7,$I418=$I$8,$I418=$I$9,$I418=$I$10,$I418=$I$11),(($J418*$H418)/2),0),0),2)</f>
        <v>0</v>
      </c>
      <c r="M418" s="89">
        <f t="shared" si="21"/>
        <v>0</v>
      </c>
      <c r="N418" s="100">
        <f t="shared" si="22"/>
        <v>0</v>
      </c>
      <c r="O418" s="67"/>
    </row>
    <row r="419" spans="2:15">
      <c r="B419" s="63"/>
      <c r="C419" s="65"/>
      <c r="D419" s="65"/>
      <c r="E419" s="66"/>
      <c r="F419" s="67"/>
      <c r="G419" s="69"/>
      <c r="H419" s="70"/>
      <c r="I419" s="71"/>
      <c r="J419" s="68">
        <v>0</v>
      </c>
      <c r="K419" s="89">
        <f>ROUND(IF(AND($G419&lt;&gt;Summary!$C$11),IF(OR($I419=$I$6,$I419=$I$7,$I419=$I$8,$I419=$I$9,$I419=$I$10,$I419=$I$11),($J419*$H419),0),0),2)</f>
        <v>0</v>
      </c>
      <c r="L419" s="89">
        <f>ROUND(IF(AND($G419=Summary!$C$11),IF(OR($I419=$I$6,$I419=$I$7,$I419=$I$8,$I419=$I$9,$I419=$I$10,$I419=$I$11),(($J419*$H419)/2),0),0),2)</f>
        <v>0</v>
      </c>
      <c r="M419" s="89">
        <f t="shared" si="21"/>
        <v>0</v>
      </c>
      <c r="N419" s="100">
        <f t="shared" si="22"/>
        <v>0</v>
      </c>
      <c r="O419" s="67"/>
    </row>
    <row r="420" spans="2:15">
      <c r="B420" s="63"/>
      <c r="C420" s="65"/>
      <c r="D420" s="65"/>
      <c r="E420" s="66"/>
      <c r="F420" s="67"/>
      <c r="G420" s="69"/>
      <c r="H420" s="70"/>
      <c r="I420" s="71"/>
      <c r="J420" s="68">
        <v>0</v>
      </c>
      <c r="K420" s="89">
        <f>ROUND(IF(AND($G420&lt;&gt;Summary!$C$11),IF(OR($I420=$I$6,$I420=$I$7,$I420=$I$8,$I420=$I$9,$I420=$I$10,$I420=$I$11),($J420*$H420),0),0),2)</f>
        <v>0</v>
      </c>
      <c r="L420" s="89">
        <f>ROUND(IF(AND($G420=Summary!$C$11),IF(OR($I420=$I$6,$I420=$I$7,$I420=$I$8,$I420=$I$9,$I420=$I$10,$I420=$I$11),(($J420*$H420)/2),0),0),2)</f>
        <v>0</v>
      </c>
      <c r="M420" s="89">
        <f t="shared" si="21"/>
        <v>0</v>
      </c>
      <c r="N420" s="100">
        <f t="shared" si="22"/>
        <v>0</v>
      </c>
      <c r="O420" s="67"/>
    </row>
    <row r="421" spans="2:15">
      <c r="B421" s="63"/>
      <c r="C421" s="65"/>
      <c r="D421" s="65"/>
      <c r="E421" s="66"/>
      <c r="F421" s="67"/>
      <c r="G421" s="69"/>
      <c r="H421" s="70"/>
      <c r="I421" s="71"/>
      <c r="J421" s="68">
        <v>0</v>
      </c>
      <c r="K421" s="89">
        <f>ROUND(IF(AND($G421&lt;&gt;Summary!$C$11),IF(OR($I421=$I$6,$I421=$I$7,$I421=$I$8,$I421=$I$9,$I421=$I$10,$I421=$I$11),($J421*$H421),0),0),2)</f>
        <v>0</v>
      </c>
      <c r="L421" s="89">
        <f>ROUND(IF(AND($G421=Summary!$C$11),IF(OR($I421=$I$6,$I421=$I$7,$I421=$I$8,$I421=$I$9,$I421=$I$10,$I421=$I$11),(($J421*$H421)/2),0),0),2)</f>
        <v>0</v>
      </c>
      <c r="M421" s="89">
        <f t="shared" si="21"/>
        <v>0</v>
      </c>
      <c r="N421" s="100">
        <f t="shared" si="22"/>
        <v>0</v>
      </c>
      <c r="O421" s="67"/>
    </row>
    <row r="422" spans="2:15">
      <c r="B422" s="63"/>
      <c r="C422" s="65"/>
      <c r="D422" s="65"/>
      <c r="E422" s="66"/>
      <c r="F422" s="67"/>
      <c r="G422" s="69"/>
      <c r="H422" s="70"/>
      <c r="I422" s="71"/>
      <c r="J422" s="68">
        <v>0</v>
      </c>
      <c r="K422" s="89">
        <f>ROUND(IF(AND($G422&lt;&gt;Summary!$C$11),IF(OR($I422=$I$6,$I422=$I$7,$I422=$I$8,$I422=$I$9,$I422=$I$10,$I422=$I$11),($J422*$H422),0),0),2)</f>
        <v>0</v>
      </c>
      <c r="L422" s="89">
        <f>ROUND(IF(AND($G422=Summary!$C$11),IF(OR($I422=$I$6,$I422=$I$7,$I422=$I$8,$I422=$I$9,$I422=$I$10,$I422=$I$11),(($J422*$H422)/2),0),0),2)</f>
        <v>0</v>
      </c>
      <c r="M422" s="89">
        <f t="shared" si="21"/>
        <v>0</v>
      </c>
      <c r="N422" s="100">
        <f t="shared" si="22"/>
        <v>0</v>
      </c>
      <c r="O422" s="67"/>
    </row>
    <row r="423" spans="2:15">
      <c r="B423" s="63"/>
      <c r="C423" s="65"/>
      <c r="D423" s="65"/>
      <c r="E423" s="66"/>
      <c r="F423" s="67"/>
      <c r="G423" s="69"/>
      <c r="H423" s="70"/>
      <c r="I423" s="71"/>
      <c r="J423" s="68">
        <v>0</v>
      </c>
      <c r="K423" s="89">
        <f>ROUND(IF(AND($G423&lt;&gt;Summary!$C$11),IF(OR($I423=$I$6,$I423=$I$7,$I423=$I$8,$I423=$I$9,$I423=$I$10,$I423=$I$11),($J423*$H423),0),0),2)</f>
        <v>0</v>
      </c>
      <c r="L423" s="89">
        <f>ROUND(IF(AND($G423=Summary!$C$11),IF(OR($I423=$I$6,$I423=$I$7,$I423=$I$8,$I423=$I$9,$I423=$I$10,$I423=$I$11),(($J423*$H423)/2),0),0),2)</f>
        <v>0</v>
      </c>
      <c r="M423" s="89">
        <f t="shared" si="21"/>
        <v>0</v>
      </c>
      <c r="N423" s="100">
        <f t="shared" si="22"/>
        <v>0</v>
      </c>
      <c r="O423" s="67"/>
    </row>
    <row r="424" spans="2:15">
      <c r="B424" s="63"/>
      <c r="C424" s="65"/>
      <c r="D424" s="65"/>
      <c r="E424" s="66"/>
      <c r="F424" s="67"/>
      <c r="G424" s="69"/>
      <c r="H424" s="70"/>
      <c r="I424" s="71"/>
      <c r="J424" s="68">
        <v>0</v>
      </c>
      <c r="K424" s="89">
        <f>ROUND(IF(AND($G424&lt;&gt;Summary!$C$11),IF(OR($I424=$I$6,$I424=$I$7,$I424=$I$8,$I424=$I$9,$I424=$I$10,$I424=$I$11),($J424*$H424),0),0),2)</f>
        <v>0</v>
      </c>
      <c r="L424" s="89">
        <f>ROUND(IF(AND($G424=Summary!$C$11),IF(OR($I424=$I$6,$I424=$I$7,$I424=$I$8,$I424=$I$9,$I424=$I$10,$I424=$I$11),(($J424*$H424)/2),0),0),2)</f>
        <v>0</v>
      </c>
      <c r="M424" s="89">
        <f t="shared" si="21"/>
        <v>0</v>
      </c>
      <c r="N424" s="100">
        <f t="shared" si="22"/>
        <v>0</v>
      </c>
      <c r="O424" s="67"/>
    </row>
    <row r="425" spans="2:15">
      <c r="B425" s="63"/>
      <c r="C425" s="65"/>
      <c r="D425" s="65"/>
      <c r="E425" s="66"/>
      <c r="F425" s="67"/>
      <c r="G425" s="69"/>
      <c r="H425" s="70"/>
      <c r="I425" s="71"/>
      <c r="J425" s="68">
        <v>0</v>
      </c>
      <c r="K425" s="89">
        <f>ROUND(IF(AND($G425&lt;&gt;Summary!$C$11),IF(OR($I425=$I$6,$I425=$I$7,$I425=$I$8,$I425=$I$9,$I425=$I$10,$I425=$I$11),($J425*$H425),0),0),2)</f>
        <v>0</v>
      </c>
      <c r="L425" s="89">
        <f>ROUND(IF(AND($G425=Summary!$C$11),IF(OR($I425=$I$6,$I425=$I$7,$I425=$I$8,$I425=$I$9,$I425=$I$10,$I425=$I$11),(($J425*$H425)/2),0),0),2)</f>
        <v>0</v>
      </c>
      <c r="M425" s="89">
        <f t="shared" si="21"/>
        <v>0</v>
      </c>
      <c r="N425" s="100">
        <f t="shared" si="22"/>
        <v>0</v>
      </c>
      <c r="O425" s="67"/>
    </row>
    <row r="426" spans="2:15">
      <c r="B426" s="63"/>
      <c r="C426" s="65"/>
      <c r="D426" s="65"/>
      <c r="E426" s="66"/>
      <c r="F426" s="67"/>
      <c r="G426" s="69"/>
      <c r="H426" s="70"/>
      <c r="I426" s="71"/>
      <c r="J426" s="68">
        <v>0</v>
      </c>
      <c r="K426" s="89">
        <f>ROUND(IF(AND($G426&lt;&gt;Summary!$C$11),IF(OR($I426=$I$6,$I426=$I$7,$I426=$I$8,$I426=$I$9,$I426=$I$10,$I426=$I$11),($J426*$H426),0),0),2)</f>
        <v>0</v>
      </c>
      <c r="L426" s="89">
        <f>ROUND(IF(AND($G426=Summary!$C$11),IF(OR($I426=$I$6,$I426=$I$7,$I426=$I$8,$I426=$I$9,$I426=$I$10,$I426=$I$11),(($J426*$H426)/2),0),0),2)</f>
        <v>0</v>
      </c>
      <c r="M426" s="89">
        <f t="shared" si="21"/>
        <v>0</v>
      </c>
      <c r="N426" s="100">
        <f t="shared" si="22"/>
        <v>0</v>
      </c>
      <c r="O426" s="67"/>
    </row>
    <row r="427" spans="2:15">
      <c r="B427" s="63"/>
      <c r="C427" s="65"/>
      <c r="D427" s="65"/>
      <c r="E427" s="66"/>
      <c r="F427" s="67"/>
      <c r="G427" s="69"/>
      <c r="H427" s="70"/>
      <c r="I427" s="71"/>
      <c r="J427" s="68">
        <v>0</v>
      </c>
      <c r="K427" s="89">
        <f>ROUND(IF(AND($G427&lt;&gt;Summary!$C$11),IF(OR($I427=$I$6,$I427=$I$7,$I427=$I$8,$I427=$I$9,$I427=$I$10,$I427=$I$11),($J427*$H427),0),0),2)</f>
        <v>0</v>
      </c>
      <c r="L427" s="89">
        <f>ROUND(IF(AND($G427=Summary!$C$11),IF(OR($I427=$I$6,$I427=$I$7,$I427=$I$8,$I427=$I$9,$I427=$I$10,$I427=$I$11),(($J427*$H427)/2),0),0),2)</f>
        <v>0</v>
      </c>
      <c r="M427" s="89">
        <f t="shared" si="21"/>
        <v>0</v>
      </c>
      <c r="N427" s="100">
        <f t="shared" si="22"/>
        <v>0</v>
      </c>
      <c r="O427" s="67"/>
    </row>
    <row r="428" spans="2:15">
      <c r="B428" s="63"/>
      <c r="C428" s="65"/>
      <c r="D428" s="65"/>
      <c r="E428" s="66"/>
      <c r="F428" s="67"/>
      <c r="G428" s="69"/>
      <c r="H428" s="70"/>
      <c r="I428" s="71"/>
      <c r="J428" s="68">
        <v>0</v>
      </c>
      <c r="K428" s="89">
        <f>ROUND(IF(AND($G428&lt;&gt;Summary!$C$11),IF(OR($I428=$I$6,$I428=$I$7,$I428=$I$8,$I428=$I$9,$I428=$I$10,$I428=$I$11),($J428*$H428),0),0),2)</f>
        <v>0</v>
      </c>
      <c r="L428" s="89">
        <f>ROUND(IF(AND($G428=Summary!$C$11),IF(OR($I428=$I$6,$I428=$I$7,$I428=$I$8,$I428=$I$9,$I428=$I$10,$I428=$I$11),(($J428*$H428)/2),0),0),2)</f>
        <v>0</v>
      </c>
      <c r="M428" s="89">
        <f t="shared" si="21"/>
        <v>0</v>
      </c>
      <c r="N428" s="100">
        <f t="shared" si="22"/>
        <v>0</v>
      </c>
      <c r="O428" s="67"/>
    </row>
    <row r="429" spans="2:15">
      <c r="B429" s="63"/>
      <c r="C429" s="65"/>
      <c r="D429" s="65"/>
      <c r="E429" s="66"/>
      <c r="F429" s="67"/>
      <c r="G429" s="69"/>
      <c r="H429" s="70"/>
      <c r="I429" s="71"/>
      <c r="J429" s="68">
        <v>0</v>
      </c>
      <c r="K429" s="89">
        <f>ROUND(IF(AND($G429&lt;&gt;Summary!$C$11),IF(OR($I429=$I$6,$I429=$I$7,$I429=$I$8,$I429=$I$9,$I429=$I$10,$I429=$I$11),($J429*$H429),0),0),2)</f>
        <v>0</v>
      </c>
      <c r="L429" s="89">
        <f>ROUND(IF(AND($G429=Summary!$C$11),IF(OR($I429=$I$6,$I429=$I$7,$I429=$I$8,$I429=$I$9,$I429=$I$10,$I429=$I$11),(($J429*$H429)/2),0),0),2)</f>
        <v>0</v>
      </c>
      <c r="M429" s="89">
        <f t="shared" si="21"/>
        <v>0</v>
      </c>
      <c r="N429" s="100">
        <f t="shared" si="22"/>
        <v>0</v>
      </c>
      <c r="O429" s="67"/>
    </row>
    <row r="430" spans="2:15">
      <c r="B430" s="63"/>
      <c r="C430" s="65"/>
      <c r="D430" s="65"/>
      <c r="E430" s="66"/>
      <c r="F430" s="67"/>
      <c r="G430" s="69"/>
      <c r="H430" s="70"/>
      <c r="I430" s="71"/>
      <c r="J430" s="68">
        <v>0</v>
      </c>
      <c r="K430" s="89">
        <f>ROUND(IF(AND($G430&lt;&gt;Summary!$C$11),IF(OR($I430=$I$6,$I430=$I$7,$I430=$I$8,$I430=$I$9,$I430=$I$10,$I430=$I$11),($J430*$H430),0),0),2)</f>
        <v>0</v>
      </c>
      <c r="L430" s="89">
        <f>ROUND(IF(AND($G430=Summary!$C$11),IF(OR($I430=$I$6,$I430=$I$7,$I430=$I$8,$I430=$I$9,$I430=$I$10,$I430=$I$11),(($J430*$H430)/2),0),0),2)</f>
        <v>0</v>
      </c>
      <c r="M430" s="89">
        <f t="shared" si="21"/>
        <v>0</v>
      </c>
      <c r="N430" s="100">
        <f t="shared" si="22"/>
        <v>0</v>
      </c>
      <c r="O430" s="67"/>
    </row>
    <row r="431" spans="2:15">
      <c r="B431" s="63"/>
      <c r="C431" s="65"/>
      <c r="D431" s="65"/>
      <c r="E431" s="66"/>
      <c r="F431" s="67"/>
      <c r="G431" s="69"/>
      <c r="H431" s="70"/>
      <c r="I431" s="71"/>
      <c r="J431" s="68">
        <v>0</v>
      </c>
      <c r="K431" s="89">
        <f>ROUND(IF(AND($G431&lt;&gt;Summary!$C$11),IF(OR($I431=$I$6,$I431=$I$7,$I431=$I$8,$I431=$I$9,$I431=$I$10,$I431=$I$11),($J431*$H431),0),0),2)</f>
        <v>0</v>
      </c>
      <c r="L431" s="89">
        <f>ROUND(IF(AND($G431=Summary!$C$11),IF(OR($I431=$I$6,$I431=$I$7,$I431=$I$8,$I431=$I$9,$I431=$I$10,$I431=$I$11),(($J431*$H431)/2),0),0),2)</f>
        <v>0</v>
      </c>
      <c r="M431" s="89">
        <f t="shared" si="21"/>
        <v>0</v>
      </c>
      <c r="N431" s="100">
        <f t="shared" si="22"/>
        <v>0</v>
      </c>
      <c r="O431" s="67"/>
    </row>
    <row r="432" spans="2:15">
      <c r="B432" s="63"/>
      <c r="C432" s="65"/>
      <c r="D432" s="65"/>
      <c r="E432" s="66"/>
      <c r="F432" s="67"/>
      <c r="G432" s="69"/>
      <c r="H432" s="70"/>
      <c r="I432" s="71"/>
      <c r="J432" s="68">
        <v>0</v>
      </c>
      <c r="K432" s="89">
        <f>ROUND(IF(AND($G432&lt;&gt;Summary!$C$11),IF(OR($I432=$I$6,$I432=$I$7,$I432=$I$8,$I432=$I$9,$I432=$I$10,$I432=$I$11),($J432*$H432),0),0),2)</f>
        <v>0</v>
      </c>
      <c r="L432" s="89">
        <f>ROUND(IF(AND($G432=Summary!$C$11),IF(OR($I432=$I$6,$I432=$I$7,$I432=$I$8,$I432=$I$9,$I432=$I$10,$I432=$I$11),(($J432*$H432)/2),0),0),2)</f>
        <v>0</v>
      </c>
      <c r="M432" s="89">
        <f t="shared" si="21"/>
        <v>0</v>
      </c>
      <c r="N432" s="100">
        <f t="shared" si="22"/>
        <v>0</v>
      </c>
      <c r="O432" s="67"/>
    </row>
    <row r="433" spans="2:15">
      <c r="B433" s="63"/>
      <c r="C433" s="65"/>
      <c r="D433" s="65"/>
      <c r="E433" s="66"/>
      <c r="F433" s="67"/>
      <c r="G433" s="69"/>
      <c r="H433" s="70"/>
      <c r="I433" s="71"/>
      <c r="J433" s="68">
        <v>0</v>
      </c>
      <c r="K433" s="89">
        <f>ROUND(IF(AND($G433&lt;&gt;Summary!$C$11),IF(OR($I433=$I$6,$I433=$I$7,$I433=$I$8,$I433=$I$9,$I433=$I$10,$I433=$I$11),($J433*$H433),0),0),2)</f>
        <v>0</v>
      </c>
      <c r="L433" s="89">
        <f>ROUND(IF(AND($G433=Summary!$C$11),IF(OR($I433=$I$6,$I433=$I$7,$I433=$I$8,$I433=$I$9,$I433=$I$10,$I433=$I$11),(($J433*$H433)/2),0),0),2)</f>
        <v>0</v>
      </c>
      <c r="M433" s="89">
        <f t="shared" si="21"/>
        <v>0</v>
      </c>
      <c r="N433" s="100">
        <f t="shared" si="22"/>
        <v>0</v>
      </c>
      <c r="O433" s="67"/>
    </row>
    <row r="434" spans="2:15">
      <c r="B434" s="63"/>
      <c r="C434" s="65"/>
      <c r="D434" s="65"/>
      <c r="E434" s="66"/>
      <c r="F434" s="67"/>
      <c r="G434" s="69"/>
      <c r="H434" s="70"/>
      <c r="I434" s="71"/>
      <c r="J434" s="68">
        <v>0</v>
      </c>
      <c r="K434" s="89">
        <f>ROUND(IF(AND($G434&lt;&gt;Summary!$C$11),IF(OR($I434=$I$6,$I434=$I$7,$I434=$I$8,$I434=$I$9,$I434=$I$10,$I434=$I$11),($J434*$H434),0),0),2)</f>
        <v>0</v>
      </c>
      <c r="L434" s="89">
        <f>ROUND(IF(AND($G434=Summary!$C$11),IF(OR($I434=$I$6,$I434=$I$7,$I434=$I$8,$I434=$I$9,$I434=$I$10,$I434=$I$11),(($J434*$H434)/2),0),0),2)</f>
        <v>0</v>
      </c>
      <c r="M434" s="89">
        <f t="shared" si="21"/>
        <v>0</v>
      </c>
      <c r="N434" s="100">
        <f t="shared" si="22"/>
        <v>0</v>
      </c>
      <c r="O434" s="67"/>
    </row>
    <row r="435" spans="2:15">
      <c r="B435" s="63"/>
      <c r="C435" s="65"/>
      <c r="D435" s="65"/>
      <c r="E435" s="66"/>
      <c r="F435" s="67"/>
      <c r="G435" s="69"/>
      <c r="H435" s="70"/>
      <c r="I435" s="71"/>
      <c r="J435" s="68">
        <v>0</v>
      </c>
      <c r="K435" s="89">
        <f>ROUND(IF(AND($G435&lt;&gt;Summary!$C$11),IF(OR($I435=$I$6,$I435=$I$7,$I435=$I$8,$I435=$I$9,$I435=$I$10,$I435=$I$11),($J435*$H435),0),0),2)</f>
        <v>0</v>
      </c>
      <c r="L435" s="89">
        <f>ROUND(IF(AND($G435=Summary!$C$11),IF(OR($I435=$I$6,$I435=$I$7,$I435=$I$8,$I435=$I$9,$I435=$I$10,$I435=$I$11),(($J435*$H435)/2),0),0),2)</f>
        <v>0</v>
      </c>
      <c r="M435" s="89">
        <f t="shared" si="21"/>
        <v>0</v>
      </c>
      <c r="N435" s="100">
        <f t="shared" si="22"/>
        <v>0</v>
      </c>
      <c r="O435" s="67"/>
    </row>
    <row r="436" spans="2:15">
      <c r="B436" s="63"/>
      <c r="C436" s="65"/>
      <c r="D436" s="65"/>
      <c r="E436" s="66"/>
      <c r="F436" s="67"/>
      <c r="G436" s="69"/>
      <c r="H436" s="70"/>
      <c r="I436" s="71"/>
      <c r="J436" s="68">
        <v>0</v>
      </c>
      <c r="K436" s="89">
        <f>ROUND(IF(AND($G436&lt;&gt;Summary!$C$11),IF(OR($I436=$I$6,$I436=$I$7,$I436=$I$8,$I436=$I$9,$I436=$I$10,$I436=$I$11),($J436*$H436),0),0),2)</f>
        <v>0</v>
      </c>
      <c r="L436" s="89">
        <f>ROUND(IF(AND($G436=Summary!$C$11),IF(OR($I436=$I$6,$I436=$I$7,$I436=$I$8,$I436=$I$9,$I436=$I$10,$I436=$I$11),(($J436*$H436)/2),0),0),2)</f>
        <v>0</v>
      </c>
      <c r="M436" s="89">
        <f t="shared" si="21"/>
        <v>0</v>
      </c>
      <c r="N436" s="100">
        <f t="shared" si="22"/>
        <v>0</v>
      </c>
      <c r="O436" s="67"/>
    </row>
    <row r="437" spans="2:15">
      <c r="B437" s="63"/>
      <c r="C437" s="65"/>
      <c r="D437" s="65"/>
      <c r="E437" s="66"/>
      <c r="F437" s="67"/>
      <c r="G437" s="69"/>
      <c r="H437" s="70"/>
      <c r="I437" s="71"/>
      <c r="J437" s="68">
        <v>0</v>
      </c>
      <c r="K437" s="89">
        <f>ROUND(IF(AND($G437&lt;&gt;Summary!$C$11),IF(OR($I437=$I$6,$I437=$I$7,$I437=$I$8,$I437=$I$9,$I437=$I$10,$I437=$I$11),($J437*$H437),0),0),2)</f>
        <v>0</v>
      </c>
      <c r="L437" s="89">
        <f>ROUND(IF(AND($G437=Summary!$C$11),IF(OR($I437=$I$6,$I437=$I$7,$I437=$I$8,$I437=$I$9,$I437=$I$10,$I437=$I$11),(($J437*$H437)/2),0),0),2)</f>
        <v>0</v>
      </c>
      <c r="M437" s="89">
        <f t="shared" si="21"/>
        <v>0</v>
      </c>
      <c r="N437" s="100">
        <f t="shared" si="22"/>
        <v>0</v>
      </c>
      <c r="O437" s="67"/>
    </row>
    <row r="438" spans="2:15">
      <c r="B438" s="63"/>
      <c r="C438" s="65"/>
      <c r="D438" s="65"/>
      <c r="E438" s="66"/>
      <c r="F438" s="67"/>
      <c r="G438" s="69"/>
      <c r="H438" s="70"/>
      <c r="I438" s="71"/>
      <c r="J438" s="68">
        <v>0</v>
      </c>
      <c r="K438" s="89">
        <f>ROUND(IF(AND($G438&lt;&gt;Summary!$C$11),IF(OR($I438=$I$6,$I438=$I$7,$I438=$I$8,$I438=$I$9,$I438=$I$10,$I438=$I$11),($J438*$H438),0),0),2)</f>
        <v>0</v>
      </c>
      <c r="L438" s="89">
        <f>ROUND(IF(AND($G438=Summary!$C$11),IF(OR($I438=$I$6,$I438=$I$7,$I438=$I$8,$I438=$I$9,$I438=$I$10,$I438=$I$11),(($J438*$H438)/2),0),0),2)</f>
        <v>0</v>
      </c>
      <c r="M438" s="89">
        <f t="shared" si="21"/>
        <v>0</v>
      </c>
      <c r="N438" s="100">
        <f t="shared" si="22"/>
        <v>0</v>
      </c>
      <c r="O438" s="67"/>
    </row>
    <row r="439" spans="2:15">
      <c r="B439" s="63"/>
      <c r="C439" s="65"/>
      <c r="D439" s="65"/>
      <c r="E439" s="66"/>
      <c r="F439" s="67"/>
      <c r="G439" s="69"/>
      <c r="H439" s="70"/>
      <c r="I439" s="71"/>
      <c r="J439" s="68">
        <v>0</v>
      </c>
      <c r="K439" s="89">
        <f>ROUND(IF(AND($G439&lt;&gt;Summary!$C$11),IF(OR($I439=$I$6,$I439=$I$7,$I439=$I$8,$I439=$I$9,$I439=$I$10,$I439=$I$11),($J439*$H439),0),0),2)</f>
        <v>0</v>
      </c>
      <c r="L439" s="89">
        <f>ROUND(IF(AND($G439=Summary!$C$11),IF(OR($I439=$I$6,$I439=$I$7,$I439=$I$8,$I439=$I$9,$I439=$I$10,$I439=$I$11),(($J439*$H439)/2),0),0),2)</f>
        <v>0</v>
      </c>
      <c r="M439" s="89">
        <f t="shared" si="21"/>
        <v>0</v>
      </c>
      <c r="N439" s="100">
        <f t="shared" si="22"/>
        <v>0</v>
      </c>
      <c r="O439" s="67"/>
    </row>
    <row r="440" spans="2:15">
      <c r="B440" s="63"/>
      <c r="C440" s="65"/>
      <c r="D440" s="65"/>
      <c r="E440" s="66"/>
      <c r="F440" s="67"/>
      <c r="G440" s="69"/>
      <c r="H440" s="70"/>
      <c r="I440" s="71"/>
      <c r="J440" s="68">
        <v>0</v>
      </c>
      <c r="K440" s="89">
        <f>ROUND(IF(AND($G440&lt;&gt;Summary!$C$11),IF(OR($I440=$I$6,$I440=$I$7,$I440=$I$8,$I440=$I$9,$I440=$I$10,$I440=$I$11),($J440*$H440),0),0),2)</f>
        <v>0</v>
      </c>
      <c r="L440" s="89">
        <f>ROUND(IF(AND($G440=Summary!$C$11),IF(OR($I440=$I$6,$I440=$I$7,$I440=$I$8,$I440=$I$9,$I440=$I$10,$I440=$I$11),(($J440*$H440)/2),0),0),2)</f>
        <v>0</v>
      </c>
      <c r="M440" s="89">
        <f t="shared" si="21"/>
        <v>0</v>
      </c>
      <c r="N440" s="100">
        <f t="shared" si="22"/>
        <v>0</v>
      </c>
      <c r="O440" s="67"/>
    </row>
    <row r="441" spans="2:15">
      <c r="B441" s="63"/>
      <c r="C441" s="65"/>
      <c r="D441" s="65"/>
      <c r="E441" s="66"/>
      <c r="F441" s="67"/>
      <c r="G441" s="69"/>
      <c r="H441" s="70"/>
      <c r="I441" s="71"/>
      <c r="J441" s="68">
        <v>0</v>
      </c>
      <c r="K441" s="89">
        <f>ROUND(IF(AND($G441&lt;&gt;Summary!$C$11),IF(OR($I441=$I$6,$I441=$I$7,$I441=$I$8,$I441=$I$9,$I441=$I$10,$I441=$I$11),($J441*$H441),0),0),2)</f>
        <v>0</v>
      </c>
      <c r="L441" s="89">
        <f>ROUND(IF(AND($G441=Summary!$C$11),IF(OR($I441=$I$6,$I441=$I$7,$I441=$I$8,$I441=$I$9,$I441=$I$10,$I441=$I$11),(($J441*$H441)/2),0),0),2)</f>
        <v>0</v>
      </c>
      <c r="M441" s="89">
        <f t="shared" si="21"/>
        <v>0</v>
      </c>
      <c r="N441" s="100">
        <f t="shared" si="22"/>
        <v>0</v>
      </c>
      <c r="O441" s="67"/>
    </row>
    <row r="442" spans="2:15">
      <c r="B442" s="63"/>
      <c r="C442" s="65"/>
      <c r="D442" s="65"/>
      <c r="E442" s="66"/>
      <c r="F442" s="67"/>
      <c r="G442" s="69"/>
      <c r="H442" s="70"/>
      <c r="I442" s="71"/>
      <c r="J442" s="68">
        <v>0</v>
      </c>
      <c r="K442" s="89">
        <f>ROUND(IF(AND($G442&lt;&gt;Summary!$C$11),IF(OR($I442=$I$6,$I442=$I$7,$I442=$I$8,$I442=$I$9,$I442=$I$10,$I442=$I$11),($J442*$H442),0),0),2)</f>
        <v>0</v>
      </c>
      <c r="L442" s="89">
        <f>ROUND(IF(AND($G442=Summary!$C$11),IF(OR($I442=$I$6,$I442=$I$7,$I442=$I$8,$I442=$I$9,$I442=$I$10,$I442=$I$11),(($J442*$H442)/2),0),0),2)</f>
        <v>0</v>
      </c>
      <c r="M442" s="89">
        <f t="shared" si="21"/>
        <v>0</v>
      </c>
      <c r="N442" s="100">
        <f t="shared" si="22"/>
        <v>0</v>
      </c>
      <c r="O442" s="67"/>
    </row>
    <row r="443" spans="2:15">
      <c r="B443" s="63"/>
      <c r="C443" s="65"/>
      <c r="D443" s="65"/>
      <c r="E443" s="66"/>
      <c r="F443" s="67"/>
      <c r="G443" s="69"/>
      <c r="H443" s="70"/>
      <c r="I443" s="71"/>
      <c r="J443" s="68">
        <v>0</v>
      </c>
      <c r="K443" s="89">
        <f>ROUND(IF(AND($G443&lt;&gt;Summary!$C$11),IF(OR($I443=$I$6,$I443=$I$7,$I443=$I$8,$I443=$I$9,$I443=$I$10,$I443=$I$11),($J443*$H443),0),0),2)</f>
        <v>0</v>
      </c>
      <c r="L443" s="89">
        <f>ROUND(IF(AND($G443=Summary!$C$11),IF(OR($I443=$I$6,$I443=$I$7,$I443=$I$8,$I443=$I$9,$I443=$I$10,$I443=$I$11),(($J443*$H443)/2),0),0),2)</f>
        <v>0</v>
      </c>
      <c r="M443" s="89">
        <f t="shared" si="21"/>
        <v>0</v>
      </c>
      <c r="N443" s="100">
        <f t="shared" si="22"/>
        <v>0</v>
      </c>
      <c r="O443" s="67"/>
    </row>
    <row r="444" spans="2:15">
      <c r="B444" s="63"/>
      <c r="C444" s="65"/>
      <c r="D444" s="65"/>
      <c r="E444" s="66"/>
      <c r="F444" s="67"/>
      <c r="G444" s="69"/>
      <c r="H444" s="70"/>
      <c r="I444" s="71"/>
      <c r="J444" s="68">
        <v>0</v>
      </c>
      <c r="K444" s="89">
        <f>ROUND(IF(AND($G444&lt;&gt;Summary!$C$11),IF(OR($I444=$I$6,$I444=$I$7,$I444=$I$8,$I444=$I$9,$I444=$I$10,$I444=$I$11),($J444*$H444),0),0),2)</f>
        <v>0</v>
      </c>
      <c r="L444" s="89">
        <f>ROUND(IF(AND($G444=Summary!$C$11),IF(OR($I444=$I$6,$I444=$I$7,$I444=$I$8,$I444=$I$9,$I444=$I$10,$I444=$I$11),(($J444*$H444)/2),0),0),2)</f>
        <v>0</v>
      </c>
      <c r="M444" s="89">
        <f t="shared" si="21"/>
        <v>0</v>
      </c>
      <c r="N444" s="100">
        <f t="shared" si="22"/>
        <v>0</v>
      </c>
      <c r="O444" s="67"/>
    </row>
    <row r="445" spans="2:15">
      <c r="B445" s="63"/>
      <c r="C445" s="65"/>
      <c r="D445" s="65"/>
      <c r="E445" s="66"/>
      <c r="F445" s="67"/>
      <c r="G445" s="69"/>
      <c r="H445" s="70"/>
      <c r="I445" s="71"/>
      <c r="J445" s="68">
        <v>0</v>
      </c>
      <c r="K445" s="89">
        <f>ROUND(IF(AND($G445&lt;&gt;Summary!$C$11),IF(OR($I445=$I$6,$I445=$I$7,$I445=$I$8,$I445=$I$9,$I445=$I$10,$I445=$I$11),($J445*$H445),0),0),2)</f>
        <v>0</v>
      </c>
      <c r="L445" s="89">
        <f>ROUND(IF(AND($G445=Summary!$C$11),IF(OR($I445=$I$6,$I445=$I$7,$I445=$I$8,$I445=$I$9,$I445=$I$10,$I445=$I$11),(($J445*$H445)/2),0),0),2)</f>
        <v>0</v>
      </c>
      <c r="M445" s="89">
        <f t="shared" si="21"/>
        <v>0</v>
      </c>
      <c r="N445" s="100">
        <f t="shared" si="22"/>
        <v>0</v>
      </c>
      <c r="O445" s="67"/>
    </row>
    <row r="446" spans="2:15">
      <c r="B446" s="63"/>
      <c r="C446" s="65"/>
      <c r="D446" s="65"/>
      <c r="E446" s="66"/>
      <c r="F446" s="67"/>
      <c r="G446" s="69"/>
      <c r="H446" s="70"/>
      <c r="I446" s="71"/>
      <c r="J446" s="68">
        <v>0</v>
      </c>
      <c r="K446" s="89">
        <f>ROUND(IF(AND($G446&lt;&gt;Summary!$C$11),IF(OR($I446=$I$6,$I446=$I$7,$I446=$I$8,$I446=$I$9,$I446=$I$10,$I446=$I$11),($J446*$H446),0),0),2)</f>
        <v>0</v>
      </c>
      <c r="L446" s="89">
        <f>ROUND(IF(AND($G446=Summary!$C$11),IF(OR($I446=$I$6,$I446=$I$7,$I446=$I$8,$I446=$I$9,$I446=$I$10,$I446=$I$11),(($J446*$H446)/2),0),0),2)</f>
        <v>0</v>
      </c>
      <c r="M446" s="89">
        <f t="shared" si="21"/>
        <v>0</v>
      </c>
      <c r="N446" s="100">
        <f t="shared" si="22"/>
        <v>0</v>
      </c>
      <c r="O446" s="67"/>
    </row>
    <row r="447" spans="2:15">
      <c r="B447" s="63"/>
      <c r="C447" s="65"/>
      <c r="D447" s="65"/>
      <c r="E447" s="66"/>
      <c r="F447" s="67"/>
      <c r="G447" s="69"/>
      <c r="H447" s="70"/>
      <c r="I447" s="71"/>
      <c r="J447" s="68">
        <v>0</v>
      </c>
      <c r="K447" s="89">
        <f>ROUND(IF(AND($G447&lt;&gt;Summary!$C$11),IF(OR($I447=$I$6,$I447=$I$7,$I447=$I$8,$I447=$I$9,$I447=$I$10,$I447=$I$11),($J447*$H447),0),0),2)</f>
        <v>0</v>
      </c>
      <c r="L447" s="89">
        <f>ROUND(IF(AND($G447=Summary!$C$11),IF(OR($I447=$I$6,$I447=$I$7,$I447=$I$8,$I447=$I$9,$I447=$I$10,$I447=$I$11),(($J447*$H447)/2),0),0),2)</f>
        <v>0</v>
      </c>
      <c r="M447" s="89">
        <f t="shared" si="21"/>
        <v>0</v>
      </c>
      <c r="N447" s="100">
        <f t="shared" si="22"/>
        <v>0</v>
      </c>
      <c r="O447" s="67"/>
    </row>
    <row r="448" spans="2:15">
      <c r="B448" s="63"/>
      <c r="C448" s="65"/>
      <c r="D448" s="65"/>
      <c r="E448" s="66"/>
      <c r="F448" s="67"/>
      <c r="G448" s="69"/>
      <c r="H448" s="70"/>
      <c r="I448" s="71"/>
      <c r="J448" s="68">
        <v>0</v>
      </c>
      <c r="K448" s="89">
        <f>ROUND(IF(AND($G448&lt;&gt;Summary!$C$11),IF(OR($I448=$I$6,$I448=$I$7,$I448=$I$8,$I448=$I$9,$I448=$I$10,$I448=$I$11),($J448*$H448),0),0),2)</f>
        <v>0</v>
      </c>
      <c r="L448" s="89">
        <f>ROUND(IF(AND($G448=Summary!$C$11),IF(OR($I448=$I$6,$I448=$I$7,$I448=$I$8,$I448=$I$9,$I448=$I$10,$I448=$I$11),(($J448*$H448)/2),0),0),2)</f>
        <v>0</v>
      </c>
      <c r="M448" s="89">
        <f t="shared" si="21"/>
        <v>0</v>
      </c>
      <c r="N448" s="100">
        <f t="shared" si="22"/>
        <v>0</v>
      </c>
      <c r="O448" s="67"/>
    </row>
    <row r="449" spans="2:15">
      <c r="B449" s="63"/>
      <c r="C449" s="65"/>
      <c r="D449" s="65"/>
      <c r="E449" s="66"/>
      <c r="F449" s="67"/>
      <c r="G449" s="69"/>
      <c r="H449" s="70"/>
      <c r="I449" s="71"/>
      <c r="J449" s="68">
        <v>0</v>
      </c>
      <c r="K449" s="89">
        <f>ROUND(IF(AND($G449&lt;&gt;Summary!$C$11),IF(OR($I449=$I$6,$I449=$I$7,$I449=$I$8,$I449=$I$9,$I449=$I$10,$I449=$I$11),($J449*$H449),0),0),2)</f>
        <v>0</v>
      </c>
      <c r="L449" s="89">
        <f>ROUND(IF(AND($G449=Summary!$C$11),IF(OR($I449=$I$6,$I449=$I$7,$I449=$I$8,$I449=$I$9,$I449=$I$10,$I449=$I$11),(($J449*$H449)/2),0),0),2)</f>
        <v>0</v>
      </c>
      <c r="M449" s="89">
        <f t="shared" si="21"/>
        <v>0</v>
      </c>
      <c r="N449" s="100">
        <f t="shared" si="22"/>
        <v>0</v>
      </c>
      <c r="O449" s="67"/>
    </row>
    <row r="450" spans="2:15">
      <c r="B450" s="63"/>
      <c r="C450" s="65"/>
      <c r="D450" s="65"/>
      <c r="E450" s="66"/>
      <c r="F450" s="67"/>
      <c r="G450" s="69"/>
      <c r="H450" s="70"/>
      <c r="I450" s="71"/>
      <c r="J450" s="68">
        <v>0</v>
      </c>
      <c r="K450" s="89">
        <f>ROUND(IF(AND($G450&lt;&gt;Summary!$C$11),IF(OR($I450=$I$6,$I450=$I$7,$I450=$I$8,$I450=$I$9,$I450=$I$10,$I450=$I$11),($J450*$H450),0),0),2)</f>
        <v>0</v>
      </c>
      <c r="L450" s="89">
        <f>ROUND(IF(AND($G450=Summary!$C$11),IF(OR($I450=$I$6,$I450=$I$7,$I450=$I$8,$I450=$I$9,$I450=$I$10,$I450=$I$11),(($J450*$H450)/2),0),0),2)</f>
        <v>0</v>
      </c>
      <c r="M450" s="89">
        <f t="shared" si="21"/>
        <v>0</v>
      </c>
      <c r="N450" s="100">
        <f t="shared" si="22"/>
        <v>0</v>
      </c>
      <c r="O450" s="67"/>
    </row>
    <row r="451" spans="2:15">
      <c r="B451" s="63"/>
      <c r="C451" s="65"/>
      <c r="D451" s="65"/>
      <c r="E451" s="66"/>
      <c r="F451" s="67"/>
      <c r="G451" s="69"/>
      <c r="H451" s="70"/>
      <c r="I451" s="71"/>
      <c r="J451" s="68">
        <v>0</v>
      </c>
      <c r="K451" s="89">
        <f>ROUND(IF(AND($G451&lt;&gt;Summary!$C$11),IF(OR($I451=$I$6,$I451=$I$7,$I451=$I$8,$I451=$I$9,$I451=$I$10,$I451=$I$11),($J451*$H451),0),0),2)</f>
        <v>0</v>
      </c>
      <c r="L451" s="89">
        <f>ROUND(IF(AND($G451=Summary!$C$11),IF(OR($I451=$I$6,$I451=$I$7,$I451=$I$8,$I451=$I$9,$I451=$I$10,$I451=$I$11),(($J451*$H451)/2),0),0),2)</f>
        <v>0</v>
      </c>
      <c r="M451" s="89">
        <f t="shared" si="21"/>
        <v>0</v>
      </c>
      <c r="N451" s="100">
        <f t="shared" si="22"/>
        <v>0</v>
      </c>
      <c r="O451" s="67"/>
    </row>
    <row r="452" spans="2:15">
      <c r="B452" s="63"/>
      <c r="C452" s="65"/>
      <c r="D452" s="65"/>
      <c r="E452" s="66"/>
      <c r="F452" s="67"/>
      <c r="G452" s="69"/>
      <c r="H452" s="70"/>
      <c r="I452" s="71"/>
      <c r="J452" s="68">
        <v>0</v>
      </c>
      <c r="K452" s="89">
        <f>ROUND(IF(AND($G452&lt;&gt;Summary!$C$11),IF(OR($I452=$I$6,$I452=$I$7,$I452=$I$8,$I452=$I$9,$I452=$I$10,$I452=$I$11),($J452*$H452),0),0),2)</f>
        <v>0</v>
      </c>
      <c r="L452" s="89">
        <f>ROUND(IF(AND($G452=Summary!$C$11),IF(OR($I452=$I$6,$I452=$I$7,$I452=$I$8,$I452=$I$9,$I452=$I$10,$I452=$I$11),(($J452*$H452)/2),0),0),2)</f>
        <v>0</v>
      </c>
      <c r="M452" s="89">
        <f t="shared" si="21"/>
        <v>0</v>
      </c>
      <c r="N452" s="100">
        <f t="shared" si="22"/>
        <v>0</v>
      </c>
      <c r="O452" s="67"/>
    </row>
    <row r="453" spans="2:15">
      <c r="B453" s="63"/>
      <c r="C453" s="65"/>
      <c r="D453" s="65"/>
      <c r="E453" s="66"/>
      <c r="F453" s="67"/>
      <c r="G453" s="69"/>
      <c r="H453" s="70"/>
      <c r="I453" s="71"/>
      <c r="J453" s="68">
        <v>0</v>
      </c>
      <c r="K453" s="89">
        <f>ROUND(IF(AND($G453&lt;&gt;Summary!$C$11),IF(OR($I453=$I$6,$I453=$I$7,$I453=$I$8,$I453=$I$9,$I453=$I$10,$I453=$I$11),($J453*$H453),0),0),2)</f>
        <v>0</v>
      </c>
      <c r="L453" s="89">
        <f>ROUND(IF(AND($G453=Summary!$C$11),IF(OR($I453=$I$6,$I453=$I$7,$I453=$I$8,$I453=$I$9,$I453=$I$10,$I453=$I$11),(($J453*$H453)/2),0),0),2)</f>
        <v>0</v>
      </c>
      <c r="M453" s="89">
        <f t="shared" si="21"/>
        <v>0</v>
      </c>
      <c r="N453" s="100">
        <f t="shared" si="22"/>
        <v>0</v>
      </c>
      <c r="O453" s="67"/>
    </row>
    <row r="454" spans="2:15">
      <c r="B454" s="63"/>
      <c r="C454" s="65"/>
      <c r="D454" s="65"/>
      <c r="E454" s="66"/>
      <c r="F454" s="67"/>
      <c r="G454" s="69"/>
      <c r="H454" s="70"/>
      <c r="I454" s="71"/>
      <c r="J454" s="68">
        <v>0</v>
      </c>
      <c r="K454" s="89">
        <f>ROUND(IF(AND($G454&lt;&gt;Summary!$C$11),IF(OR($I454=$I$6,$I454=$I$7,$I454=$I$8,$I454=$I$9,$I454=$I$10,$I454=$I$11),($J454*$H454),0),0),2)</f>
        <v>0</v>
      </c>
      <c r="L454" s="89">
        <f>ROUND(IF(AND($G454=Summary!$C$11),IF(OR($I454=$I$6,$I454=$I$7,$I454=$I$8,$I454=$I$9,$I454=$I$10,$I454=$I$11),(($J454*$H454)/2),0),0),2)</f>
        <v>0</v>
      </c>
      <c r="M454" s="89">
        <f t="shared" si="21"/>
        <v>0</v>
      </c>
      <c r="N454" s="100">
        <f t="shared" si="22"/>
        <v>0</v>
      </c>
      <c r="O454" s="67"/>
    </row>
    <row r="455" spans="2:15">
      <c r="B455" s="63"/>
      <c r="C455" s="65"/>
      <c r="D455" s="65"/>
      <c r="E455" s="66"/>
      <c r="F455" s="67"/>
      <c r="G455" s="69"/>
      <c r="H455" s="70"/>
      <c r="I455" s="71"/>
      <c r="J455" s="68">
        <v>0</v>
      </c>
      <c r="K455" s="89">
        <f>ROUND(IF(AND($G455&lt;&gt;Summary!$C$11),IF(OR($I455=$I$6,$I455=$I$7,$I455=$I$8,$I455=$I$9,$I455=$I$10,$I455=$I$11),($J455*$H455),0),0),2)</f>
        <v>0</v>
      </c>
      <c r="L455" s="89">
        <f>ROUND(IF(AND($G455=Summary!$C$11),IF(OR($I455=$I$6,$I455=$I$7,$I455=$I$8,$I455=$I$9,$I455=$I$10,$I455=$I$11),(($J455*$H455)/2),0),0),2)</f>
        <v>0</v>
      </c>
      <c r="M455" s="89">
        <f t="shared" si="21"/>
        <v>0</v>
      </c>
      <c r="N455" s="100">
        <f t="shared" si="22"/>
        <v>0</v>
      </c>
      <c r="O455" s="67"/>
    </row>
    <row r="456" spans="2:15">
      <c r="B456" s="63"/>
      <c r="C456" s="65"/>
      <c r="D456" s="65"/>
      <c r="E456" s="66"/>
      <c r="F456" s="67"/>
      <c r="G456" s="69"/>
      <c r="H456" s="70"/>
      <c r="I456" s="71"/>
      <c r="J456" s="68">
        <v>0</v>
      </c>
      <c r="K456" s="89">
        <f>ROUND(IF(AND($G456&lt;&gt;Summary!$C$11),IF(OR($I456=$I$6,$I456=$I$7,$I456=$I$8,$I456=$I$9,$I456=$I$10,$I456=$I$11),($J456*$H456),0),0),2)</f>
        <v>0</v>
      </c>
      <c r="L456" s="89">
        <f>ROUND(IF(AND($G456=Summary!$C$11),IF(OR($I456=$I$6,$I456=$I$7,$I456=$I$8,$I456=$I$9,$I456=$I$10,$I456=$I$11),(($J456*$H456)/2),0),0),2)</f>
        <v>0</v>
      </c>
      <c r="M456" s="89">
        <f t="shared" si="21"/>
        <v>0</v>
      </c>
      <c r="N456" s="100">
        <f t="shared" si="22"/>
        <v>0</v>
      </c>
      <c r="O456" s="67"/>
    </row>
    <row r="457" spans="2:15">
      <c r="B457" s="63"/>
      <c r="C457" s="65"/>
      <c r="D457" s="65"/>
      <c r="E457" s="66"/>
      <c r="F457" s="67"/>
      <c r="G457" s="69"/>
      <c r="H457" s="70"/>
      <c r="I457" s="71"/>
      <c r="J457" s="68">
        <v>0</v>
      </c>
      <c r="K457" s="89">
        <f>ROUND(IF(AND($G457&lt;&gt;Summary!$C$11),IF(OR($I457=$I$6,$I457=$I$7,$I457=$I$8,$I457=$I$9,$I457=$I$10,$I457=$I$11),($J457*$H457),0),0),2)</f>
        <v>0</v>
      </c>
      <c r="L457" s="89">
        <f>ROUND(IF(AND($G457=Summary!$C$11),IF(OR($I457=$I$6,$I457=$I$7,$I457=$I$8,$I457=$I$9,$I457=$I$10,$I457=$I$11),(($J457*$H457)/2),0),0),2)</f>
        <v>0</v>
      </c>
      <c r="M457" s="89">
        <f t="shared" si="21"/>
        <v>0</v>
      </c>
      <c r="N457" s="100">
        <f t="shared" si="22"/>
        <v>0</v>
      </c>
      <c r="O457" s="67"/>
    </row>
    <row r="458" spans="2:15">
      <c r="B458" s="63"/>
      <c r="C458" s="65"/>
      <c r="D458" s="65"/>
      <c r="E458" s="66"/>
      <c r="F458" s="67"/>
      <c r="G458" s="69"/>
      <c r="H458" s="70"/>
      <c r="I458" s="71"/>
      <c r="J458" s="68">
        <v>0</v>
      </c>
      <c r="K458" s="89">
        <f>ROUND(IF(AND($G458&lt;&gt;Summary!$C$11),IF(OR($I458=$I$6,$I458=$I$7,$I458=$I$8,$I458=$I$9,$I458=$I$10,$I458=$I$11),($J458*$H458),0),0),2)</f>
        <v>0</v>
      </c>
      <c r="L458" s="89">
        <f>ROUND(IF(AND($G458=Summary!$C$11),IF(OR($I458=$I$6,$I458=$I$7,$I458=$I$8,$I458=$I$9,$I458=$I$10,$I458=$I$11),(($J458*$H458)/2),0),0),2)</f>
        <v>0</v>
      </c>
      <c r="M458" s="89">
        <f t="shared" si="21"/>
        <v>0</v>
      </c>
      <c r="N458" s="100">
        <f t="shared" si="22"/>
        <v>0</v>
      </c>
      <c r="O458" s="67"/>
    </row>
    <row r="459" spans="2:15">
      <c r="B459" s="63"/>
      <c r="C459" s="65"/>
      <c r="D459" s="65"/>
      <c r="E459" s="66"/>
      <c r="F459" s="67"/>
      <c r="G459" s="69"/>
      <c r="H459" s="70"/>
      <c r="I459" s="71"/>
      <c r="J459" s="68">
        <v>0</v>
      </c>
      <c r="K459" s="89">
        <f>ROUND(IF(AND($G459&lt;&gt;Summary!$C$11),IF(OR($I459=$I$6,$I459=$I$7,$I459=$I$8,$I459=$I$9,$I459=$I$10,$I459=$I$11),($J459*$H459),0),0),2)</f>
        <v>0</v>
      </c>
      <c r="L459" s="89">
        <f>ROUND(IF(AND($G459=Summary!$C$11),IF(OR($I459=$I$6,$I459=$I$7,$I459=$I$8,$I459=$I$9,$I459=$I$10,$I459=$I$11),(($J459*$H459)/2),0),0),2)</f>
        <v>0</v>
      </c>
      <c r="M459" s="89">
        <f t="shared" si="21"/>
        <v>0</v>
      </c>
      <c r="N459" s="100">
        <f t="shared" si="22"/>
        <v>0</v>
      </c>
      <c r="O459" s="67"/>
    </row>
    <row r="460" spans="2:15">
      <c r="B460" s="63"/>
      <c r="C460" s="65"/>
      <c r="D460" s="65"/>
      <c r="E460" s="66"/>
      <c r="F460" s="67"/>
      <c r="G460" s="69"/>
      <c r="H460" s="70"/>
      <c r="I460" s="71"/>
      <c r="J460" s="68">
        <v>0</v>
      </c>
      <c r="K460" s="89">
        <f>ROUND(IF(AND($G460&lt;&gt;Summary!$C$11),IF(OR($I460=$I$6,$I460=$I$7,$I460=$I$8,$I460=$I$9,$I460=$I$10,$I460=$I$11),($J460*$H460),0),0),2)</f>
        <v>0</v>
      </c>
      <c r="L460" s="89">
        <f>ROUND(IF(AND($G460=Summary!$C$11),IF(OR($I460=$I$6,$I460=$I$7,$I460=$I$8,$I460=$I$9,$I460=$I$10,$I460=$I$11),(($J460*$H460)/2),0),0),2)</f>
        <v>0</v>
      </c>
      <c r="M460" s="89">
        <f t="shared" si="21"/>
        <v>0</v>
      </c>
      <c r="N460" s="100">
        <f t="shared" si="22"/>
        <v>0</v>
      </c>
      <c r="O460" s="67"/>
    </row>
    <row r="461" spans="2:15">
      <c r="B461" s="63"/>
      <c r="C461" s="65"/>
      <c r="D461" s="65"/>
      <c r="E461" s="66"/>
      <c r="F461" s="67"/>
      <c r="G461" s="69"/>
      <c r="H461" s="70"/>
      <c r="I461" s="71"/>
      <c r="J461" s="68">
        <v>0</v>
      </c>
      <c r="K461" s="89">
        <f>ROUND(IF(AND($G461&lt;&gt;Summary!$C$11),IF(OR($I461=$I$6,$I461=$I$7,$I461=$I$8,$I461=$I$9,$I461=$I$10,$I461=$I$11),($J461*$H461),0),0),2)</f>
        <v>0</v>
      </c>
      <c r="L461" s="89">
        <f>ROUND(IF(AND($G461=Summary!$C$11),IF(OR($I461=$I$6,$I461=$I$7,$I461=$I$8,$I461=$I$9,$I461=$I$10,$I461=$I$11),(($J461*$H461)/2),0),0),2)</f>
        <v>0</v>
      </c>
      <c r="M461" s="89">
        <f t="shared" si="21"/>
        <v>0</v>
      </c>
      <c r="N461" s="100">
        <f t="shared" si="22"/>
        <v>0</v>
      </c>
      <c r="O461" s="67"/>
    </row>
    <row r="462" spans="2:15">
      <c r="B462" s="63"/>
      <c r="C462" s="65"/>
      <c r="D462" s="65"/>
      <c r="E462" s="66"/>
      <c r="F462" s="67"/>
      <c r="G462" s="69"/>
      <c r="H462" s="70"/>
      <c r="I462" s="71"/>
      <c r="J462" s="68">
        <v>0</v>
      </c>
      <c r="K462" s="89">
        <f>ROUND(IF(AND($G462&lt;&gt;Summary!$C$11),IF(OR($I462=$I$6,$I462=$I$7,$I462=$I$8,$I462=$I$9,$I462=$I$10,$I462=$I$11),($J462*$H462),0),0),2)</f>
        <v>0</v>
      </c>
      <c r="L462" s="89">
        <f>ROUND(IF(AND($G462=Summary!$C$11),IF(OR($I462=$I$6,$I462=$I$7,$I462=$I$8,$I462=$I$9,$I462=$I$10,$I462=$I$11),(($J462*$H462)/2),0),0),2)</f>
        <v>0</v>
      </c>
      <c r="M462" s="89">
        <f t="shared" si="21"/>
        <v>0</v>
      </c>
      <c r="N462" s="100">
        <f t="shared" si="22"/>
        <v>0</v>
      </c>
      <c r="O462" s="67"/>
    </row>
    <row r="463" spans="2:15">
      <c r="B463" s="63"/>
      <c r="C463" s="65"/>
      <c r="D463" s="65"/>
      <c r="E463" s="66"/>
      <c r="F463" s="67"/>
      <c r="G463" s="69"/>
      <c r="H463" s="70"/>
      <c r="I463" s="71"/>
      <c r="J463" s="68">
        <v>0</v>
      </c>
      <c r="K463" s="89">
        <f>ROUND(IF(AND($G463&lt;&gt;Summary!$C$11),IF(OR($I463=$I$6,$I463=$I$7,$I463=$I$8,$I463=$I$9,$I463=$I$10,$I463=$I$11),($J463*$H463),0),0),2)</f>
        <v>0</v>
      </c>
      <c r="L463" s="89">
        <f>ROUND(IF(AND($G463=Summary!$C$11),IF(OR($I463=$I$6,$I463=$I$7,$I463=$I$8,$I463=$I$9,$I463=$I$10,$I463=$I$11),(($J463*$H463)/2),0),0),2)</f>
        <v>0</v>
      </c>
      <c r="M463" s="89">
        <f t="shared" si="21"/>
        <v>0</v>
      </c>
      <c r="N463" s="100">
        <f t="shared" si="22"/>
        <v>0</v>
      </c>
      <c r="O463" s="67"/>
    </row>
    <row r="464" spans="2:15">
      <c r="B464" s="63"/>
      <c r="C464" s="65"/>
      <c r="D464" s="65"/>
      <c r="E464" s="66"/>
      <c r="F464" s="67"/>
      <c r="G464" s="69"/>
      <c r="H464" s="70"/>
      <c r="I464" s="71"/>
      <c r="J464" s="68">
        <v>0</v>
      </c>
      <c r="K464" s="89">
        <f>ROUND(IF(AND($G464&lt;&gt;Summary!$C$11),IF(OR($I464=$I$6,$I464=$I$7,$I464=$I$8,$I464=$I$9,$I464=$I$10,$I464=$I$11),($J464*$H464),0),0),2)</f>
        <v>0</v>
      </c>
      <c r="L464" s="89">
        <f>ROUND(IF(AND($G464=Summary!$C$11),IF(OR($I464=$I$6,$I464=$I$7,$I464=$I$8,$I464=$I$9,$I464=$I$10,$I464=$I$11),(($J464*$H464)/2),0),0),2)</f>
        <v>0</v>
      </c>
      <c r="M464" s="89">
        <f t="shared" si="21"/>
        <v>0</v>
      </c>
      <c r="N464" s="100">
        <f t="shared" si="22"/>
        <v>0</v>
      </c>
      <c r="O464" s="67"/>
    </row>
    <row r="465" spans="2:15">
      <c r="B465" s="63"/>
      <c r="C465" s="65"/>
      <c r="D465" s="65"/>
      <c r="E465" s="66"/>
      <c r="F465" s="67"/>
      <c r="G465" s="69"/>
      <c r="H465" s="70"/>
      <c r="I465" s="71"/>
      <c r="J465" s="68">
        <v>0</v>
      </c>
      <c r="K465" s="89">
        <f>ROUND(IF(AND($G465&lt;&gt;Summary!$C$11),IF(OR($I465=$I$6,$I465=$I$7,$I465=$I$8,$I465=$I$9,$I465=$I$10,$I465=$I$11),($J465*$H465),0),0),2)</f>
        <v>0</v>
      </c>
      <c r="L465" s="89">
        <f>ROUND(IF(AND($G465=Summary!$C$11),IF(OR($I465=$I$6,$I465=$I$7,$I465=$I$8,$I465=$I$9,$I465=$I$10,$I465=$I$11),(($J465*$H465)/2),0),0),2)</f>
        <v>0</v>
      </c>
      <c r="M465" s="89">
        <f t="shared" si="21"/>
        <v>0</v>
      </c>
      <c r="N465" s="100">
        <f t="shared" si="22"/>
        <v>0</v>
      </c>
      <c r="O465" s="67"/>
    </row>
    <row r="466" spans="2:15">
      <c r="B466" s="63"/>
      <c r="C466" s="65"/>
      <c r="D466" s="65"/>
      <c r="E466" s="66"/>
      <c r="F466" s="67"/>
      <c r="G466" s="69"/>
      <c r="H466" s="70"/>
      <c r="I466" s="71"/>
      <c r="J466" s="68">
        <v>0</v>
      </c>
      <c r="K466" s="89">
        <f>ROUND(IF(AND($G466&lt;&gt;Summary!$C$11),IF(OR($I466=$I$6,$I466=$I$7,$I466=$I$8,$I466=$I$9,$I466=$I$10,$I466=$I$11),($J466*$H466),0),0),2)</f>
        <v>0</v>
      </c>
      <c r="L466" s="89">
        <f>ROUND(IF(AND($G466=Summary!$C$11),IF(OR($I466=$I$6,$I466=$I$7,$I466=$I$8,$I466=$I$9,$I466=$I$10,$I466=$I$11),(($J466*$H466)/2),0),0),2)</f>
        <v>0</v>
      </c>
      <c r="M466" s="89">
        <f t="shared" si="21"/>
        <v>0</v>
      </c>
      <c r="N466" s="100">
        <f t="shared" si="22"/>
        <v>0</v>
      </c>
      <c r="O466" s="67"/>
    </row>
    <row r="467" spans="2:15">
      <c r="B467" s="63"/>
      <c r="C467" s="65"/>
      <c r="D467" s="65"/>
      <c r="E467" s="66"/>
      <c r="F467" s="67"/>
      <c r="G467" s="69"/>
      <c r="H467" s="70"/>
      <c r="I467" s="71"/>
      <c r="J467" s="68">
        <v>0</v>
      </c>
      <c r="K467" s="89">
        <f>ROUND(IF(AND($G467&lt;&gt;Summary!$C$11),IF(OR($I467=$I$6,$I467=$I$7,$I467=$I$8,$I467=$I$9,$I467=$I$10,$I467=$I$11),($J467*$H467),0),0),2)</f>
        <v>0</v>
      </c>
      <c r="L467" s="89">
        <f>ROUND(IF(AND($G467=Summary!$C$11),IF(OR($I467=$I$6,$I467=$I$7,$I467=$I$8,$I467=$I$9,$I467=$I$10,$I467=$I$11),(($J467*$H467)/2),0),0),2)</f>
        <v>0</v>
      </c>
      <c r="M467" s="89">
        <f t="shared" si="21"/>
        <v>0</v>
      </c>
      <c r="N467" s="100">
        <f t="shared" si="22"/>
        <v>0</v>
      </c>
      <c r="O467" s="67"/>
    </row>
    <row r="468" spans="2:15">
      <c r="B468" s="63"/>
      <c r="C468" s="65"/>
      <c r="D468" s="65"/>
      <c r="E468" s="66"/>
      <c r="F468" s="67"/>
      <c r="G468" s="69"/>
      <c r="H468" s="70"/>
      <c r="I468" s="71"/>
      <c r="J468" s="68">
        <v>0</v>
      </c>
      <c r="K468" s="89">
        <f>ROUND(IF(AND($G468&lt;&gt;Summary!$C$11),IF(OR($I468=$I$6,$I468=$I$7,$I468=$I$8,$I468=$I$9,$I468=$I$10,$I468=$I$11),($J468*$H468),0),0),2)</f>
        <v>0</v>
      </c>
      <c r="L468" s="89">
        <f>ROUND(IF(AND($G468=Summary!$C$11),IF(OR($I468=$I$6,$I468=$I$7,$I468=$I$8,$I468=$I$9,$I468=$I$10,$I468=$I$11),(($J468*$H468)/2),0),0),2)</f>
        <v>0</v>
      </c>
      <c r="M468" s="89">
        <f t="shared" si="21"/>
        <v>0</v>
      </c>
      <c r="N468" s="100">
        <f t="shared" si="22"/>
        <v>0</v>
      </c>
      <c r="O468" s="67"/>
    </row>
    <row r="469" spans="2:15">
      <c r="B469" s="63"/>
      <c r="C469" s="65"/>
      <c r="D469" s="65"/>
      <c r="E469" s="66"/>
      <c r="F469" s="67"/>
      <c r="G469" s="69"/>
      <c r="H469" s="70"/>
      <c r="I469" s="71"/>
      <c r="J469" s="68">
        <v>0</v>
      </c>
      <c r="K469" s="89">
        <f>ROUND(IF(AND($G469&lt;&gt;Summary!$C$11),IF(OR($I469=$I$6,$I469=$I$7,$I469=$I$8,$I469=$I$9,$I469=$I$10,$I469=$I$11),($J469*$H469),0),0),2)</f>
        <v>0</v>
      </c>
      <c r="L469" s="89">
        <f>ROUND(IF(AND($G469=Summary!$C$11),IF(OR($I469=$I$6,$I469=$I$7,$I469=$I$8,$I469=$I$9,$I469=$I$10,$I469=$I$11),(($J469*$H469)/2),0),0),2)</f>
        <v>0</v>
      </c>
      <c r="M469" s="89">
        <f t="shared" si="21"/>
        <v>0</v>
      </c>
      <c r="N469" s="100">
        <f t="shared" si="22"/>
        <v>0</v>
      </c>
      <c r="O469" s="67"/>
    </row>
    <row r="470" spans="2:15">
      <c r="B470" s="63"/>
      <c r="C470" s="65"/>
      <c r="D470" s="65"/>
      <c r="E470" s="66"/>
      <c r="F470" s="67"/>
      <c r="G470" s="69"/>
      <c r="H470" s="70"/>
      <c r="I470" s="71"/>
      <c r="J470" s="68">
        <v>0</v>
      </c>
      <c r="K470" s="89">
        <f>ROUND(IF(AND($G470&lt;&gt;Summary!$C$11),IF(OR($I470=$I$6,$I470=$I$7,$I470=$I$8,$I470=$I$9,$I470=$I$10,$I470=$I$11),($J470*$H470),0),0),2)</f>
        <v>0</v>
      </c>
      <c r="L470" s="89">
        <f>ROUND(IF(AND($G470=Summary!$C$11),IF(OR($I470=$I$6,$I470=$I$7,$I470=$I$8,$I470=$I$9,$I470=$I$10,$I470=$I$11),(($J470*$H470)/2),0),0),2)</f>
        <v>0</v>
      </c>
      <c r="M470" s="89">
        <f t="shared" si="21"/>
        <v>0</v>
      </c>
      <c r="N470" s="100">
        <f t="shared" si="22"/>
        <v>0</v>
      </c>
      <c r="O470" s="67"/>
    </row>
    <row r="471" spans="2:15">
      <c r="B471" s="63"/>
      <c r="C471" s="65"/>
      <c r="D471" s="65"/>
      <c r="E471" s="66"/>
      <c r="F471" s="67"/>
      <c r="G471" s="69"/>
      <c r="H471" s="70"/>
      <c r="I471" s="71"/>
      <c r="J471" s="68">
        <v>0</v>
      </c>
      <c r="K471" s="89">
        <f>ROUND(IF(AND($G471&lt;&gt;Summary!$C$11),IF(OR($I471=$I$6,$I471=$I$7,$I471=$I$8,$I471=$I$9,$I471=$I$10,$I471=$I$11),($J471*$H471),0),0),2)</f>
        <v>0</v>
      </c>
      <c r="L471" s="89">
        <f>ROUND(IF(AND($G471=Summary!$C$11),IF(OR($I471=$I$6,$I471=$I$7,$I471=$I$8,$I471=$I$9,$I471=$I$10,$I471=$I$11),(($J471*$H471)/2),0),0),2)</f>
        <v>0</v>
      </c>
      <c r="M471" s="89">
        <f t="shared" ref="M471:M534" si="23">L471</f>
        <v>0</v>
      </c>
      <c r="N471" s="100">
        <f t="shared" ref="N471:N534" si="24">SUM(J471:M471)</f>
        <v>0</v>
      </c>
      <c r="O471" s="67"/>
    </row>
    <row r="472" spans="2:15">
      <c r="B472" s="63"/>
      <c r="C472" s="65"/>
      <c r="D472" s="65"/>
      <c r="E472" s="66"/>
      <c r="F472" s="67"/>
      <c r="G472" s="69"/>
      <c r="H472" s="70"/>
      <c r="I472" s="71"/>
      <c r="J472" s="68">
        <v>0</v>
      </c>
      <c r="K472" s="89">
        <f>ROUND(IF(AND($G472&lt;&gt;Summary!$C$11),IF(OR($I472=$I$6,$I472=$I$7,$I472=$I$8,$I472=$I$9,$I472=$I$10,$I472=$I$11),($J472*$H472),0),0),2)</f>
        <v>0</v>
      </c>
      <c r="L472" s="89">
        <f>ROUND(IF(AND($G472=Summary!$C$11),IF(OR($I472=$I$6,$I472=$I$7,$I472=$I$8,$I472=$I$9,$I472=$I$10,$I472=$I$11),(($J472*$H472)/2),0),0),2)</f>
        <v>0</v>
      </c>
      <c r="M472" s="89">
        <f t="shared" si="23"/>
        <v>0</v>
      </c>
      <c r="N472" s="100">
        <f t="shared" si="24"/>
        <v>0</v>
      </c>
      <c r="O472" s="67"/>
    </row>
    <row r="473" spans="2:15">
      <c r="B473" s="63"/>
      <c r="C473" s="65"/>
      <c r="D473" s="65"/>
      <c r="E473" s="66"/>
      <c r="F473" s="67"/>
      <c r="G473" s="69"/>
      <c r="H473" s="70"/>
      <c r="I473" s="71"/>
      <c r="J473" s="68">
        <v>0</v>
      </c>
      <c r="K473" s="89">
        <f>ROUND(IF(AND($G473&lt;&gt;Summary!$C$11),IF(OR($I473=$I$6,$I473=$I$7,$I473=$I$8,$I473=$I$9,$I473=$I$10,$I473=$I$11),($J473*$H473),0),0),2)</f>
        <v>0</v>
      </c>
      <c r="L473" s="89">
        <f>ROUND(IF(AND($G473=Summary!$C$11),IF(OR($I473=$I$6,$I473=$I$7,$I473=$I$8,$I473=$I$9,$I473=$I$10,$I473=$I$11),(($J473*$H473)/2),0),0),2)</f>
        <v>0</v>
      </c>
      <c r="M473" s="89">
        <f t="shared" si="23"/>
        <v>0</v>
      </c>
      <c r="N473" s="100">
        <f t="shared" si="24"/>
        <v>0</v>
      </c>
      <c r="O473" s="67"/>
    </row>
    <row r="474" spans="2:15">
      <c r="B474" s="63"/>
      <c r="C474" s="65"/>
      <c r="D474" s="65"/>
      <c r="E474" s="66"/>
      <c r="F474" s="67"/>
      <c r="G474" s="69"/>
      <c r="H474" s="70"/>
      <c r="I474" s="71"/>
      <c r="J474" s="68">
        <v>0</v>
      </c>
      <c r="K474" s="89">
        <f>ROUND(IF(AND($G474&lt;&gt;Summary!$C$11),IF(OR($I474=$I$6,$I474=$I$7,$I474=$I$8,$I474=$I$9,$I474=$I$10,$I474=$I$11),($J474*$H474),0),0),2)</f>
        <v>0</v>
      </c>
      <c r="L474" s="89">
        <f>ROUND(IF(AND($G474=Summary!$C$11),IF(OR($I474=$I$6,$I474=$I$7,$I474=$I$8,$I474=$I$9,$I474=$I$10,$I474=$I$11),(($J474*$H474)/2),0),0),2)</f>
        <v>0</v>
      </c>
      <c r="M474" s="89">
        <f t="shared" si="23"/>
        <v>0</v>
      </c>
      <c r="N474" s="100">
        <f t="shared" si="24"/>
        <v>0</v>
      </c>
      <c r="O474" s="67"/>
    </row>
    <row r="475" spans="2:15">
      <c r="B475" s="63"/>
      <c r="C475" s="65"/>
      <c r="D475" s="65"/>
      <c r="E475" s="66"/>
      <c r="F475" s="67"/>
      <c r="G475" s="69"/>
      <c r="H475" s="70"/>
      <c r="I475" s="71"/>
      <c r="J475" s="68">
        <v>0</v>
      </c>
      <c r="K475" s="89">
        <f>ROUND(IF(AND($G475&lt;&gt;Summary!$C$11),IF(OR($I475=$I$6,$I475=$I$7,$I475=$I$8,$I475=$I$9,$I475=$I$10,$I475=$I$11),($J475*$H475),0),0),2)</f>
        <v>0</v>
      </c>
      <c r="L475" s="89">
        <f>ROUND(IF(AND($G475=Summary!$C$11),IF(OR($I475=$I$6,$I475=$I$7,$I475=$I$8,$I475=$I$9,$I475=$I$10,$I475=$I$11),(($J475*$H475)/2),0),0),2)</f>
        <v>0</v>
      </c>
      <c r="M475" s="89">
        <f t="shared" si="23"/>
        <v>0</v>
      </c>
      <c r="N475" s="100">
        <f t="shared" si="24"/>
        <v>0</v>
      </c>
      <c r="O475" s="67"/>
    </row>
    <row r="476" spans="2:15">
      <c r="B476" s="63"/>
      <c r="C476" s="65"/>
      <c r="D476" s="65"/>
      <c r="E476" s="66"/>
      <c r="F476" s="67"/>
      <c r="G476" s="69"/>
      <c r="H476" s="70"/>
      <c r="I476" s="71"/>
      <c r="J476" s="68">
        <v>0</v>
      </c>
      <c r="K476" s="89">
        <f>ROUND(IF(AND($G476&lt;&gt;Summary!$C$11),IF(OR($I476=$I$6,$I476=$I$7,$I476=$I$8,$I476=$I$9,$I476=$I$10,$I476=$I$11),($J476*$H476),0),0),2)</f>
        <v>0</v>
      </c>
      <c r="L476" s="89">
        <f>ROUND(IF(AND($G476=Summary!$C$11),IF(OR($I476=$I$6,$I476=$I$7,$I476=$I$8,$I476=$I$9,$I476=$I$10,$I476=$I$11),(($J476*$H476)/2),0),0),2)</f>
        <v>0</v>
      </c>
      <c r="M476" s="89">
        <f t="shared" si="23"/>
        <v>0</v>
      </c>
      <c r="N476" s="100">
        <f t="shared" si="24"/>
        <v>0</v>
      </c>
      <c r="O476" s="67"/>
    </row>
    <row r="477" spans="2:15">
      <c r="B477" s="63"/>
      <c r="C477" s="65"/>
      <c r="D477" s="65"/>
      <c r="E477" s="66"/>
      <c r="F477" s="67"/>
      <c r="G477" s="69"/>
      <c r="H477" s="70"/>
      <c r="I477" s="71"/>
      <c r="J477" s="68">
        <v>0</v>
      </c>
      <c r="K477" s="89">
        <f>ROUND(IF(AND($G477&lt;&gt;Summary!$C$11),IF(OR($I477=$I$6,$I477=$I$7,$I477=$I$8,$I477=$I$9,$I477=$I$10,$I477=$I$11),($J477*$H477),0),0),2)</f>
        <v>0</v>
      </c>
      <c r="L477" s="89">
        <f>ROUND(IF(AND($G477=Summary!$C$11),IF(OR($I477=$I$6,$I477=$I$7,$I477=$I$8,$I477=$I$9,$I477=$I$10,$I477=$I$11),(($J477*$H477)/2),0),0),2)</f>
        <v>0</v>
      </c>
      <c r="M477" s="89">
        <f t="shared" si="23"/>
        <v>0</v>
      </c>
      <c r="N477" s="100">
        <f t="shared" si="24"/>
        <v>0</v>
      </c>
      <c r="O477" s="67"/>
    </row>
    <row r="478" spans="2:15">
      <c r="B478" s="63"/>
      <c r="C478" s="65"/>
      <c r="D478" s="65"/>
      <c r="E478" s="66"/>
      <c r="F478" s="67"/>
      <c r="G478" s="69"/>
      <c r="H478" s="70"/>
      <c r="I478" s="71"/>
      <c r="J478" s="68">
        <v>0</v>
      </c>
      <c r="K478" s="89">
        <f>ROUND(IF(AND($G478&lt;&gt;Summary!$C$11),IF(OR($I478=$I$6,$I478=$I$7,$I478=$I$8,$I478=$I$9,$I478=$I$10,$I478=$I$11),($J478*$H478),0),0),2)</f>
        <v>0</v>
      </c>
      <c r="L478" s="89">
        <f>ROUND(IF(AND($G478=Summary!$C$11),IF(OR($I478=$I$6,$I478=$I$7,$I478=$I$8,$I478=$I$9,$I478=$I$10,$I478=$I$11),(($J478*$H478)/2),0),0),2)</f>
        <v>0</v>
      </c>
      <c r="M478" s="89">
        <f t="shared" si="23"/>
        <v>0</v>
      </c>
      <c r="N478" s="100">
        <f t="shared" si="24"/>
        <v>0</v>
      </c>
      <c r="O478" s="67"/>
    </row>
    <row r="479" spans="2:15">
      <c r="B479" s="63"/>
      <c r="C479" s="65"/>
      <c r="D479" s="65"/>
      <c r="E479" s="66"/>
      <c r="F479" s="67"/>
      <c r="G479" s="69"/>
      <c r="H479" s="70"/>
      <c r="I479" s="71"/>
      <c r="J479" s="68">
        <v>0</v>
      </c>
      <c r="K479" s="89">
        <f>ROUND(IF(AND($G479&lt;&gt;Summary!$C$11),IF(OR($I479=$I$6,$I479=$I$7,$I479=$I$8,$I479=$I$9,$I479=$I$10,$I479=$I$11),($J479*$H479),0),0),2)</f>
        <v>0</v>
      </c>
      <c r="L479" s="89">
        <f>ROUND(IF(AND($G479=Summary!$C$11),IF(OR($I479=$I$6,$I479=$I$7,$I479=$I$8,$I479=$I$9,$I479=$I$10,$I479=$I$11),(($J479*$H479)/2),0),0),2)</f>
        <v>0</v>
      </c>
      <c r="M479" s="89">
        <f t="shared" si="23"/>
        <v>0</v>
      </c>
      <c r="N479" s="100">
        <f t="shared" si="24"/>
        <v>0</v>
      </c>
      <c r="O479" s="67"/>
    </row>
    <row r="480" spans="2:15">
      <c r="B480" s="63"/>
      <c r="C480" s="65"/>
      <c r="D480" s="65"/>
      <c r="E480" s="66"/>
      <c r="F480" s="67"/>
      <c r="G480" s="69"/>
      <c r="H480" s="70"/>
      <c r="I480" s="71"/>
      <c r="J480" s="68">
        <v>0</v>
      </c>
      <c r="K480" s="89">
        <f>ROUND(IF(AND($G480&lt;&gt;Summary!$C$11),IF(OR($I480=$I$6,$I480=$I$7,$I480=$I$8,$I480=$I$9,$I480=$I$10,$I480=$I$11),($J480*$H480),0),0),2)</f>
        <v>0</v>
      </c>
      <c r="L480" s="89">
        <f>ROUND(IF(AND($G480=Summary!$C$11),IF(OR($I480=$I$6,$I480=$I$7,$I480=$I$8,$I480=$I$9,$I480=$I$10,$I480=$I$11),(($J480*$H480)/2),0),0),2)</f>
        <v>0</v>
      </c>
      <c r="M480" s="89">
        <f t="shared" si="23"/>
        <v>0</v>
      </c>
      <c r="N480" s="100">
        <f t="shared" si="24"/>
        <v>0</v>
      </c>
      <c r="O480" s="67"/>
    </row>
    <row r="481" spans="2:15">
      <c r="B481" s="63"/>
      <c r="C481" s="65"/>
      <c r="D481" s="65"/>
      <c r="E481" s="66"/>
      <c r="F481" s="67"/>
      <c r="G481" s="69"/>
      <c r="H481" s="70"/>
      <c r="I481" s="71"/>
      <c r="J481" s="68">
        <v>0</v>
      </c>
      <c r="K481" s="89">
        <f>ROUND(IF(AND($G481&lt;&gt;Summary!$C$11),IF(OR($I481=$I$6,$I481=$I$7,$I481=$I$8,$I481=$I$9,$I481=$I$10,$I481=$I$11),($J481*$H481),0),0),2)</f>
        <v>0</v>
      </c>
      <c r="L481" s="89">
        <f>ROUND(IF(AND($G481=Summary!$C$11),IF(OR($I481=$I$6,$I481=$I$7,$I481=$I$8,$I481=$I$9,$I481=$I$10,$I481=$I$11),(($J481*$H481)/2),0),0),2)</f>
        <v>0</v>
      </c>
      <c r="M481" s="89">
        <f t="shared" si="23"/>
        <v>0</v>
      </c>
      <c r="N481" s="100">
        <f t="shared" si="24"/>
        <v>0</v>
      </c>
      <c r="O481" s="67"/>
    </row>
    <row r="482" spans="2:15">
      <c r="B482" s="63"/>
      <c r="C482" s="65"/>
      <c r="D482" s="65"/>
      <c r="E482" s="66"/>
      <c r="F482" s="67"/>
      <c r="G482" s="69"/>
      <c r="H482" s="70"/>
      <c r="I482" s="71"/>
      <c r="J482" s="68">
        <v>0</v>
      </c>
      <c r="K482" s="89">
        <f>ROUND(IF(AND($G482&lt;&gt;Summary!$C$11),IF(OR($I482=$I$6,$I482=$I$7,$I482=$I$8,$I482=$I$9,$I482=$I$10,$I482=$I$11),($J482*$H482),0),0),2)</f>
        <v>0</v>
      </c>
      <c r="L482" s="89">
        <f>ROUND(IF(AND($G482=Summary!$C$11),IF(OR($I482=$I$6,$I482=$I$7,$I482=$I$8,$I482=$I$9,$I482=$I$10,$I482=$I$11),(($J482*$H482)/2),0),0),2)</f>
        <v>0</v>
      </c>
      <c r="M482" s="89">
        <f t="shared" si="23"/>
        <v>0</v>
      </c>
      <c r="N482" s="100">
        <f t="shared" si="24"/>
        <v>0</v>
      </c>
      <c r="O482" s="67"/>
    </row>
    <row r="483" spans="2:15">
      <c r="B483" s="63"/>
      <c r="C483" s="65"/>
      <c r="D483" s="65"/>
      <c r="E483" s="66"/>
      <c r="F483" s="67"/>
      <c r="G483" s="69"/>
      <c r="H483" s="70"/>
      <c r="I483" s="71"/>
      <c r="J483" s="68">
        <v>0</v>
      </c>
      <c r="K483" s="89">
        <f>ROUND(IF(AND($G483&lt;&gt;Summary!$C$11),IF(OR($I483=$I$6,$I483=$I$7,$I483=$I$8,$I483=$I$9,$I483=$I$10,$I483=$I$11),($J483*$H483),0),0),2)</f>
        <v>0</v>
      </c>
      <c r="L483" s="89">
        <f>ROUND(IF(AND($G483=Summary!$C$11),IF(OR($I483=$I$6,$I483=$I$7,$I483=$I$8,$I483=$I$9,$I483=$I$10,$I483=$I$11),(($J483*$H483)/2),0),0),2)</f>
        <v>0</v>
      </c>
      <c r="M483" s="89">
        <f t="shared" si="23"/>
        <v>0</v>
      </c>
      <c r="N483" s="100">
        <f t="shared" si="24"/>
        <v>0</v>
      </c>
      <c r="O483" s="67"/>
    </row>
    <row r="484" spans="2:15">
      <c r="B484" s="63"/>
      <c r="C484" s="65"/>
      <c r="D484" s="65"/>
      <c r="E484" s="66"/>
      <c r="F484" s="67"/>
      <c r="G484" s="69"/>
      <c r="H484" s="70"/>
      <c r="I484" s="71"/>
      <c r="J484" s="68">
        <v>0</v>
      </c>
      <c r="K484" s="89">
        <f>ROUND(IF(AND($G484&lt;&gt;Summary!$C$11),IF(OR($I484=$I$6,$I484=$I$7,$I484=$I$8,$I484=$I$9,$I484=$I$10,$I484=$I$11),($J484*$H484),0),0),2)</f>
        <v>0</v>
      </c>
      <c r="L484" s="89">
        <f>ROUND(IF(AND($G484=Summary!$C$11),IF(OR($I484=$I$6,$I484=$I$7,$I484=$I$8,$I484=$I$9,$I484=$I$10,$I484=$I$11),(($J484*$H484)/2),0),0),2)</f>
        <v>0</v>
      </c>
      <c r="M484" s="89">
        <f t="shared" si="23"/>
        <v>0</v>
      </c>
      <c r="N484" s="100">
        <f t="shared" si="24"/>
        <v>0</v>
      </c>
      <c r="O484" s="67"/>
    </row>
    <row r="485" spans="2:15">
      <c r="B485" s="63"/>
      <c r="C485" s="65"/>
      <c r="D485" s="65"/>
      <c r="E485" s="66"/>
      <c r="F485" s="67"/>
      <c r="G485" s="69"/>
      <c r="H485" s="70"/>
      <c r="I485" s="71"/>
      <c r="J485" s="68">
        <v>0</v>
      </c>
      <c r="K485" s="89">
        <f>ROUND(IF(AND($G485&lt;&gt;Summary!$C$11),IF(OR($I485=$I$6,$I485=$I$7,$I485=$I$8,$I485=$I$9,$I485=$I$10,$I485=$I$11),($J485*$H485),0),0),2)</f>
        <v>0</v>
      </c>
      <c r="L485" s="89">
        <f>ROUND(IF(AND($G485=Summary!$C$11),IF(OR($I485=$I$6,$I485=$I$7,$I485=$I$8,$I485=$I$9,$I485=$I$10,$I485=$I$11),(($J485*$H485)/2),0),0),2)</f>
        <v>0</v>
      </c>
      <c r="M485" s="89">
        <f t="shared" si="23"/>
        <v>0</v>
      </c>
      <c r="N485" s="100">
        <f t="shared" si="24"/>
        <v>0</v>
      </c>
      <c r="O485" s="67"/>
    </row>
    <row r="486" spans="2:15">
      <c r="B486" s="63"/>
      <c r="C486" s="65"/>
      <c r="D486" s="65"/>
      <c r="E486" s="66"/>
      <c r="F486" s="67"/>
      <c r="G486" s="69"/>
      <c r="H486" s="70"/>
      <c r="I486" s="71"/>
      <c r="J486" s="68">
        <v>0</v>
      </c>
      <c r="K486" s="89">
        <f>ROUND(IF(AND($G486&lt;&gt;Summary!$C$11),IF(OR($I486=$I$6,$I486=$I$7,$I486=$I$8,$I486=$I$9,$I486=$I$10,$I486=$I$11),($J486*$H486),0),0),2)</f>
        <v>0</v>
      </c>
      <c r="L486" s="89">
        <f>ROUND(IF(AND($G486=Summary!$C$11),IF(OR($I486=$I$6,$I486=$I$7,$I486=$I$8,$I486=$I$9,$I486=$I$10,$I486=$I$11),(($J486*$H486)/2),0),0),2)</f>
        <v>0</v>
      </c>
      <c r="M486" s="89">
        <f t="shared" si="23"/>
        <v>0</v>
      </c>
      <c r="N486" s="100">
        <f t="shared" si="24"/>
        <v>0</v>
      </c>
      <c r="O486" s="67"/>
    </row>
    <row r="487" spans="2:15">
      <c r="B487" s="63"/>
      <c r="C487" s="65"/>
      <c r="D487" s="65"/>
      <c r="E487" s="66"/>
      <c r="F487" s="67"/>
      <c r="G487" s="69"/>
      <c r="H487" s="70"/>
      <c r="I487" s="71"/>
      <c r="J487" s="68">
        <v>0</v>
      </c>
      <c r="K487" s="89">
        <f>ROUND(IF(AND($G487&lt;&gt;Summary!$C$11),IF(OR($I487=$I$6,$I487=$I$7,$I487=$I$8,$I487=$I$9,$I487=$I$10,$I487=$I$11),($J487*$H487),0),0),2)</f>
        <v>0</v>
      </c>
      <c r="L487" s="89">
        <f>ROUND(IF(AND($G487=Summary!$C$11),IF(OR($I487=$I$6,$I487=$I$7,$I487=$I$8,$I487=$I$9,$I487=$I$10,$I487=$I$11),(($J487*$H487)/2),0),0),2)</f>
        <v>0</v>
      </c>
      <c r="M487" s="89">
        <f t="shared" si="23"/>
        <v>0</v>
      </c>
      <c r="N487" s="100">
        <f t="shared" si="24"/>
        <v>0</v>
      </c>
      <c r="O487" s="67"/>
    </row>
    <row r="488" spans="2:15">
      <c r="B488" s="63"/>
      <c r="C488" s="65"/>
      <c r="D488" s="65"/>
      <c r="E488" s="66"/>
      <c r="F488" s="67"/>
      <c r="G488" s="69"/>
      <c r="H488" s="70"/>
      <c r="I488" s="71"/>
      <c r="J488" s="68">
        <v>0</v>
      </c>
      <c r="K488" s="89">
        <f>ROUND(IF(AND($G488&lt;&gt;Summary!$C$11),IF(OR($I488=$I$6,$I488=$I$7,$I488=$I$8,$I488=$I$9,$I488=$I$10,$I488=$I$11),($J488*$H488),0),0),2)</f>
        <v>0</v>
      </c>
      <c r="L488" s="89">
        <f>ROUND(IF(AND($G488=Summary!$C$11),IF(OR($I488=$I$6,$I488=$I$7,$I488=$I$8,$I488=$I$9,$I488=$I$10,$I488=$I$11),(($J488*$H488)/2),0),0),2)</f>
        <v>0</v>
      </c>
      <c r="M488" s="89">
        <f t="shared" si="23"/>
        <v>0</v>
      </c>
      <c r="N488" s="100">
        <f t="shared" si="24"/>
        <v>0</v>
      </c>
      <c r="O488" s="67"/>
    </row>
    <row r="489" spans="2:15">
      <c r="B489" s="63"/>
      <c r="C489" s="65"/>
      <c r="D489" s="65"/>
      <c r="E489" s="66"/>
      <c r="F489" s="67"/>
      <c r="G489" s="69"/>
      <c r="H489" s="70"/>
      <c r="I489" s="71"/>
      <c r="J489" s="68">
        <v>0</v>
      </c>
      <c r="K489" s="89">
        <f>ROUND(IF(AND($G489&lt;&gt;Summary!$C$11),IF(OR($I489=$I$6,$I489=$I$7,$I489=$I$8,$I489=$I$9,$I489=$I$10,$I489=$I$11),($J489*$H489),0),0),2)</f>
        <v>0</v>
      </c>
      <c r="L489" s="89">
        <f>ROUND(IF(AND($G489=Summary!$C$11),IF(OR($I489=$I$6,$I489=$I$7,$I489=$I$8,$I489=$I$9,$I489=$I$10,$I489=$I$11),(($J489*$H489)/2),0),0),2)</f>
        <v>0</v>
      </c>
      <c r="M489" s="89">
        <f t="shared" si="23"/>
        <v>0</v>
      </c>
      <c r="N489" s="100">
        <f t="shared" si="24"/>
        <v>0</v>
      </c>
      <c r="O489" s="67"/>
    </row>
    <row r="490" spans="2:15">
      <c r="B490" s="63"/>
      <c r="C490" s="65"/>
      <c r="D490" s="65"/>
      <c r="E490" s="66"/>
      <c r="F490" s="67"/>
      <c r="G490" s="69"/>
      <c r="H490" s="70"/>
      <c r="I490" s="71"/>
      <c r="J490" s="68">
        <v>0</v>
      </c>
      <c r="K490" s="89">
        <f>ROUND(IF(AND($G490&lt;&gt;Summary!$C$11),IF(OR($I490=$I$6,$I490=$I$7,$I490=$I$8,$I490=$I$9,$I490=$I$10,$I490=$I$11),($J490*$H490),0),0),2)</f>
        <v>0</v>
      </c>
      <c r="L490" s="89">
        <f>ROUND(IF(AND($G490=Summary!$C$11),IF(OR($I490=$I$6,$I490=$I$7,$I490=$I$8,$I490=$I$9,$I490=$I$10,$I490=$I$11),(($J490*$H490)/2),0),0),2)</f>
        <v>0</v>
      </c>
      <c r="M490" s="89">
        <f t="shared" si="23"/>
        <v>0</v>
      </c>
      <c r="N490" s="100">
        <f t="shared" si="24"/>
        <v>0</v>
      </c>
      <c r="O490" s="67"/>
    </row>
    <row r="491" spans="2:15">
      <c r="B491" s="63"/>
      <c r="C491" s="65"/>
      <c r="D491" s="65"/>
      <c r="E491" s="66"/>
      <c r="F491" s="67"/>
      <c r="G491" s="69"/>
      <c r="H491" s="70"/>
      <c r="I491" s="71"/>
      <c r="J491" s="68">
        <v>0</v>
      </c>
      <c r="K491" s="89">
        <f>ROUND(IF(AND($G491&lt;&gt;Summary!$C$11),IF(OR($I491=$I$6,$I491=$I$7,$I491=$I$8,$I491=$I$9,$I491=$I$10,$I491=$I$11),($J491*$H491),0),0),2)</f>
        <v>0</v>
      </c>
      <c r="L491" s="89">
        <f>ROUND(IF(AND($G491=Summary!$C$11),IF(OR($I491=$I$6,$I491=$I$7,$I491=$I$8,$I491=$I$9,$I491=$I$10,$I491=$I$11),(($J491*$H491)/2),0),0),2)</f>
        <v>0</v>
      </c>
      <c r="M491" s="89">
        <f t="shared" si="23"/>
        <v>0</v>
      </c>
      <c r="N491" s="100">
        <f t="shared" si="24"/>
        <v>0</v>
      </c>
      <c r="O491" s="67"/>
    </row>
    <row r="492" spans="2:15">
      <c r="B492" s="63"/>
      <c r="C492" s="65"/>
      <c r="D492" s="65"/>
      <c r="E492" s="66"/>
      <c r="F492" s="67"/>
      <c r="G492" s="69"/>
      <c r="H492" s="70"/>
      <c r="I492" s="71"/>
      <c r="J492" s="68">
        <v>0</v>
      </c>
      <c r="K492" s="89">
        <f>ROUND(IF(AND($G492&lt;&gt;Summary!$C$11),IF(OR($I492=$I$6,$I492=$I$7,$I492=$I$8,$I492=$I$9,$I492=$I$10,$I492=$I$11),($J492*$H492),0),0),2)</f>
        <v>0</v>
      </c>
      <c r="L492" s="89">
        <f>ROUND(IF(AND($G492=Summary!$C$11),IF(OR($I492=$I$6,$I492=$I$7,$I492=$I$8,$I492=$I$9,$I492=$I$10,$I492=$I$11),(($J492*$H492)/2),0),0),2)</f>
        <v>0</v>
      </c>
      <c r="M492" s="89">
        <f t="shared" si="23"/>
        <v>0</v>
      </c>
      <c r="N492" s="100">
        <f t="shared" si="24"/>
        <v>0</v>
      </c>
      <c r="O492" s="67"/>
    </row>
    <row r="493" spans="2:15">
      <c r="B493" s="63"/>
      <c r="C493" s="65"/>
      <c r="D493" s="65"/>
      <c r="E493" s="66"/>
      <c r="F493" s="67"/>
      <c r="G493" s="69"/>
      <c r="H493" s="70"/>
      <c r="I493" s="71"/>
      <c r="J493" s="68">
        <v>0</v>
      </c>
      <c r="K493" s="89">
        <f>ROUND(IF(AND($G493&lt;&gt;Summary!$C$11),IF(OR($I493=$I$6,$I493=$I$7,$I493=$I$8,$I493=$I$9,$I493=$I$10,$I493=$I$11),($J493*$H493),0),0),2)</f>
        <v>0</v>
      </c>
      <c r="L493" s="89">
        <f>ROUND(IF(AND($G493=Summary!$C$11),IF(OR($I493=$I$6,$I493=$I$7,$I493=$I$8,$I493=$I$9,$I493=$I$10,$I493=$I$11),(($J493*$H493)/2),0),0),2)</f>
        <v>0</v>
      </c>
      <c r="M493" s="89">
        <f t="shared" si="23"/>
        <v>0</v>
      </c>
      <c r="N493" s="100">
        <f t="shared" si="24"/>
        <v>0</v>
      </c>
      <c r="O493" s="67"/>
    </row>
    <row r="494" spans="2:15">
      <c r="B494" s="63"/>
      <c r="C494" s="65"/>
      <c r="D494" s="65"/>
      <c r="E494" s="66"/>
      <c r="F494" s="67"/>
      <c r="G494" s="69"/>
      <c r="H494" s="70"/>
      <c r="I494" s="71"/>
      <c r="J494" s="68">
        <v>0</v>
      </c>
      <c r="K494" s="89">
        <f>ROUND(IF(AND($G494&lt;&gt;Summary!$C$11),IF(OR($I494=$I$6,$I494=$I$7,$I494=$I$8,$I494=$I$9,$I494=$I$10,$I494=$I$11),($J494*$H494),0),0),2)</f>
        <v>0</v>
      </c>
      <c r="L494" s="89">
        <f>ROUND(IF(AND($G494=Summary!$C$11),IF(OR($I494=$I$6,$I494=$I$7,$I494=$I$8,$I494=$I$9,$I494=$I$10,$I494=$I$11),(($J494*$H494)/2),0),0),2)</f>
        <v>0</v>
      </c>
      <c r="M494" s="89">
        <f t="shared" si="23"/>
        <v>0</v>
      </c>
      <c r="N494" s="100">
        <f t="shared" si="24"/>
        <v>0</v>
      </c>
      <c r="O494" s="67"/>
    </row>
    <row r="495" spans="2:15">
      <c r="B495" s="63"/>
      <c r="C495" s="65"/>
      <c r="D495" s="65"/>
      <c r="E495" s="66"/>
      <c r="F495" s="67"/>
      <c r="G495" s="69"/>
      <c r="H495" s="70"/>
      <c r="I495" s="71"/>
      <c r="J495" s="68">
        <v>0</v>
      </c>
      <c r="K495" s="89">
        <f>ROUND(IF(AND($G495&lt;&gt;Summary!$C$11),IF(OR($I495=$I$6,$I495=$I$7,$I495=$I$8,$I495=$I$9,$I495=$I$10,$I495=$I$11),($J495*$H495),0),0),2)</f>
        <v>0</v>
      </c>
      <c r="L495" s="89">
        <f>ROUND(IF(AND($G495=Summary!$C$11),IF(OR($I495=$I$6,$I495=$I$7,$I495=$I$8,$I495=$I$9,$I495=$I$10,$I495=$I$11),(($J495*$H495)/2),0),0),2)</f>
        <v>0</v>
      </c>
      <c r="M495" s="89">
        <f t="shared" si="23"/>
        <v>0</v>
      </c>
      <c r="N495" s="100">
        <f t="shared" si="24"/>
        <v>0</v>
      </c>
      <c r="O495" s="67"/>
    </row>
    <row r="496" spans="2:15">
      <c r="B496" s="63"/>
      <c r="C496" s="65"/>
      <c r="D496" s="65"/>
      <c r="E496" s="66"/>
      <c r="F496" s="67"/>
      <c r="G496" s="69"/>
      <c r="H496" s="70"/>
      <c r="I496" s="71"/>
      <c r="J496" s="68">
        <v>0</v>
      </c>
      <c r="K496" s="89">
        <f>ROUND(IF(AND($G496&lt;&gt;Summary!$C$11),IF(OR($I496=$I$6,$I496=$I$7,$I496=$I$8,$I496=$I$9,$I496=$I$10,$I496=$I$11),($J496*$H496),0),0),2)</f>
        <v>0</v>
      </c>
      <c r="L496" s="89">
        <f>ROUND(IF(AND($G496=Summary!$C$11),IF(OR($I496=$I$6,$I496=$I$7,$I496=$I$8,$I496=$I$9,$I496=$I$10,$I496=$I$11),(($J496*$H496)/2),0),0),2)</f>
        <v>0</v>
      </c>
      <c r="M496" s="89">
        <f t="shared" si="23"/>
        <v>0</v>
      </c>
      <c r="N496" s="100">
        <f t="shared" si="24"/>
        <v>0</v>
      </c>
      <c r="O496" s="67"/>
    </row>
    <row r="497" spans="2:15">
      <c r="B497" s="63"/>
      <c r="C497" s="65"/>
      <c r="D497" s="65"/>
      <c r="E497" s="66"/>
      <c r="F497" s="67"/>
      <c r="G497" s="69"/>
      <c r="H497" s="70"/>
      <c r="I497" s="71"/>
      <c r="J497" s="68">
        <v>0</v>
      </c>
      <c r="K497" s="89">
        <f>ROUND(IF(AND($G497&lt;&gt;Summary!$C$11),IF(OR($I497=$I$6,$I497=$I$7,$I497=$I$8,$I497=$I$9,$I497=$I$10,$I497=$I$11),($J497*$H497),0),0),2)</f>
        <v>0</v>
      </c>
      <c r="L497" s="89">
        <f>ROUND(IF(AND($G497=Summary!$C$11),IF(OR($I497=$I$6,$I497=$I$7,$I497=$I$8,$I497=$I$9,$I497=$I$10,$I497=$I$11),(($J497*$H497)/2),0),0),2)</f>
        <v>0</v>
      </c>
      <c r="M497" s="89">
        <f t="shared" si="23"/>
        <v>0</v>
      </c>
      <c r="N497" s="100">
        <f t="shared" si="24"/>
        <v>0</v>
      </c>
      <c r="O497" s="67"/>
    </row>
    <row r="498" spans="2:15">
      <c r="B498" s="63"/>
      <c r="C498" s="65"/>
      <c r="D498" s="65"/>
      <c r="E498" s="66"/>
      <c r="F498" s="67"/>
      <c r="G498" s="69"/>
      <c r="H498" s="70"/>
      <c r="I498" s="71"/>
      <c r="J498" s="68">
        <v>0</v>
      </c>
      <c r="K498" s="89">
        <f>ROUND(IF(AND($G498&lt;&gt;Summary!$C$11),IF(OR($I498=$I$6,$I498=$I$7,$I498=$I$8,$I498=$I$9,$I498=$I$10,$I498=$I$11),($J498*$H498),0),0),2)</f>
        <v>0</v>
      </c>
      <c r="L498" s="89">
        <f>ROUND(IF(AND($G498=Summary!$C$11),IF(OR($I498=$I$6,$I498=$I$7,$I498=$I$8,$I498=$I$9,$I498=$I$10,$I498=$I$11),(($J498*$H498)/2),0),0),2)</f>
        <v>0</v>
      </c>
      <c r="M498" s="89">
        <f t="shared" si="23"/>
        <v>0</v>
      </c>
      <c r="N498" s="100">
        <f t="shared" si="24"/>
        <v>0</v>
      </c>
      <c r="O498" s="67"/>
    </row>
    <row r="499" spans="2:15">
      <c r="B499" s="63"/>
      <c r="C499" s="65"/>
      <c r="D499" s="65"/>
      <c r="E499" s="66"/>
      <c r="F499" s="67"/>
      <c r="G499" s="69"/>
      <c r="H499" s="70"/>
      <c r="I499" s="71"/>
      <c r="J499" s="68">
        <v>0</v>
      </c>
      <c r="K499" s="89">
        <f>ROUND(IF(AND($G499&lt;&gt;Summary!$C$11),IF(OR($I499=$I$6,$I499=$I$7,$I499=$I$8,$I499=$I$9,$I499=$I$10,$I499=$I$11),($J499*$H499),0),0),2)</f>
        <v>0</v>
      </c>
      <c r="L499" s="89">
        <f>ROUND(IF(AND($G499=Summary!$C$11),IF(OR($I499=$I$6,$I499=$I$7,$I499=$I$8,$I499=$I$9,$I499=$I$10,$I499=$I$11),(($J499*$H499)/2),0),0),2)</f>
        <v>0</v>
      </c>
      <c r="M499" s="89">
        <f t="shared" si="23"/>
        <v>0</v>
      </c>
      <c r="N499" s="100">
        <f t="shared" si="24"/>
        <v>0</v>
      </c>
      <c r="O499" s="67"/>
    </row>
    <row r="500" spans="2:15">
      <c r="B500" s="63"/>
      <c r="C500" s="65"/>
      <c r="D500" s="65"/>
      <c r="E500" s="66"/>
      <c r="F500" s="67"/>
      <c r="G500" s="69"/>
      <c r="H500" s="70"/>
      <c r="I500" s="71"/>
      <c r="J500" s="68">
        <v>0</v>
      </c>
      <c r="K500" s="89">
        <f>ROUND(IF(AND($G500&lt;&gt;Summary!$C$11),IF(OR($I500=$I$6,$I500=$I$7,$I500=$I$8,$I500=$I$9,$I500=$I$10,$I500=$I$11),($J500*$H500),0),0),2)</f>
        <v>0</v>
      </c>
      <c r="L500" s="89">
        <f>ROUND(IF(AND($G500=Summary!$C$11),IF(OR($I500=$I$6,$I500=$I$7,$I500=$I$8,$I500=$I$9,$I500=$I$10,$I500=$I$11),(($J500*$H500)/2),0),0),2)</f>
        <v>0</v>
      </c>
      <c r="M500" s="89">
        <f t="shared" si="23"/>
        <v>0</v>
      </c>
      <c r="N500" s="100">
        <f t="shared" si="24"/>
        <v>0</v>
      </c>
      <c r="O500" s="67"/>
    </row>
    <row r="501" spans="2:15">
      <c r="B501" s="63"/>
      <c r="C501" s="65"/>
      <c r="D501" s="65"/>
      <c r="E501" s="66"/>
      <c r="F501" s="67"/>
      <c r="G501" s="69"/>
      <c r="H501" s="70"/>
      <c r="I501" s="71"/>
      <c r="J501" s="68">
        <v>0</v>
      </c>
      <c r="K501" s="89">
        <f>ROUND(IF(AND($G501&lt;&gt;Summary!$C$11),IF(OR($I501=$I$6,$I501=$I$7,$I501=$I$8,$I501=$I$9,$I501=$I$10,$I501=$I$11),($J501*$H501),0),0),2)</f>
        <v>0</v>
      </c>
      <c r="L501" s="89">
        <f>ROUND(IF(AND($G501=Summary!$C$11),IF(OR($I501=$I$6,$I501=$I$7,$I501=$I$8,$I501=$I$9,$I501=$I$10,$I501=$I$11),(($J501*$H501)/2),0),0),2)</f>
        <v>0</v>
      </c>
      <c r="M501" s="89">
        <f t="shared" si="23"/>
        <v>0</v>
      </c>
      <c r="N501" s="100">
        <f t="shared" si="24"/>
        <v>0</v>
      </c>
      <c r="O501" s="67"/>
    </row>
    <row r="502" spans="2:15">
      <c r="B502" s="63"/>
      <c r="C502" s="65"/>
      <c r="D502" s="65"/>
      <c r="E502" s="66"/>
      <c r="F502" s="67"/>
      <c r="G502" s="69"/>
      <c r="H502" s="70"/>
      <c r="I502" s="71"/>
      <c r="J502" s="68">
        <v>0</v>
      </c>
      <c r="K502" s="89">
        <f>ROUND(IF(AND($G502&lt;&gt;Summary!$C$11),IF(OR($I502=$I$6,$I502=$I$7,$I502=$I$8,$I502=$I$9,$I502=$I$10,$I502=$I$11),($J502*$H502),0),0),2)</f>
        <v>0</v>
      </c>
      <c r="L502" s="89">
        <f>ROUND(IF(AND($G502=Summary!$C$11),IF(OR($I502=$I$6,$I502=$I$7,$I502=$I$8,$I502=$I$9,$I502=$I$10,$I502=$I$11),(($J502*$H502)/2),0),0),2)</f>
        <v>0</v>
      </c>
      <c r="M502" s="89">
        <f t="shared" si="23"/>
        <v>0</v>
      </c>
      <c r="N502" s="100">
        <f t="shared" si="24"/>
        <v>0</v>
      </c>
      <c r="O502" s="67"/>
    </row>
    <row r="503" spans="2:15">
      <c r="B503" s="63"/>
      <c r="C503" s="65"/>
      <c r="D503" s="65"/>
      <c r="E503" s="66"/>
      <c r="F503" s="67"/>
      <c r="G503" s="69"/>
      <c r="H503" s="70"/>
      <c r="I503" s="71"/>
      <c r="J503" s="68">
        <v>0</v>
      </c>
      <c r="K503" s="89">
        <f>ROUND(IF(AND($G503&lt;&gt;Summary!$C$11),IF(OR($I503=$I$6,$I503=$I$7,$I503=$I$8,$I503=$I$9,$I503=$I$10,$I503=$I$11),($J503*$H503),0),0),2)</f>
        <v>0</v>
      </c>
      <c r="L503" s="89">
        <f>ROUND(IF(AND($G503=Summary!$C$11),IF(OR($I503=$I$6,$I503=$I$7,$I503=$I$8,$I503=$I$9,$I503=$I$10,$I503=$I$11),(($J503*$H503)/2),0),0),2)</f>
        <v>0</v>
      </c>
      <c r="M503" s="89">
        <f t="shared" si="23"/>
        <v>0</v>
      </c>
      <c r="N503" s="100">
        <f t="shared" si="24"/>
        <v>0</v>
      </c>
      <c r="O503" s="67"/>
    </row>
    <row r="504" spans="2:15">
      <c r="B504" s="63"/>
      <c r="C504" s="65"/>
      <c r="D504" s="65"/>
      <c r="E504" s="66"/>
      <c r="F504" s="67"/>
      <c r="G504" s="69"/>
      <c r="H504" s="70"/>
      <c r="I504" s="71"/>
      <c r="J504" s="68">
        <v>0</v>
      </c>
      <c r="K504" s="89">
        <f>ROUND(IF(AND($G504&lt;&gt;Summary!$C$11),IF(OR($I504=$I$6,$I504=$I$7,$I504=$I$8,$I504=$I$9,$I504=$I$10,$I504=$I$11),($J504*$H504),0),0),2)</f>
        <v>0</v>
      </c>
      <c r="L504" s="89">
        <f>ROUND(IF(AND($G504=Summary!$C$11),IF(OR($I504=$I$6,$I504=$I$7,$I504=$I$8,$I504=$I$9,$I504=$I$10,$I504=$I$11),(($J504*$H504)/2),0),0),2)</f>
        <v>0</v>
      </c>
      <c r="M504" s="89">
        <f t="shared" si="23"/>
        <v>0</v>
      </c>
      <c r="N504" s="100">
        <f t="shared" si="24"/>
        <v>0</v>
      </c>
      <c r="O504" s="67"/>
    </row>
    <row r="505" spans="2:15">
      <c r="B505" s="63"/>
      <c r="C505" s="65"/>
      <c r="D505" s="65"/>
      <c r="E505" s="66"/>
      <c r="F505" s="67"/>
      <c r="G505" s="69"/>
      <c r="H505" s="70"/>
      <c r="I505" s="71"/>
      <c r="J505" s="68">
        <v>0</v>
      </c>
      <c r="K505" s="89">
        <f>ROUND(IF(AND($G505&lt;&gt;Summary!$C$11),IF(OR($I505=$I$6,$I505=$I$7,$I505=$I$8,$I505=$I$9,$I505=$I$10,$I505=$I$11),($J505*$H505),0),0),2)</f>
        <v>0</v>
      </c>
      <c r="L505" s="89">
        <f>ROUND(IF(AND($G505=Summary!$C$11),IF(OR($I505=$I$6,$I505=$I$7,$I505=$I$8,$I505=$I$9,$I505=$I$10,$I505=$I$11),(($J505*$H505)/2),0),0),2)</f>
        <v>0</v>
      </c>
      <c r="M505" s="89">
        <f t="shared" si="23"/>
        <v>0</v>
      </c>
      <c r="N505" s="100">
        <f t="shared" si="24"/>
        <v>0</v>
      </c>
      <c r="O505" s="67"/>
    </row>
    <row r="506" spans="2:15">
      <c r="B506" s="63"/>
      <c r="C506" s="65"/>
      <c r="D506" s="65"/>
      <c r="E506" s="66"/>
      <c r="F506" s="67"/>
      <c r="G506" s="69"/>
      <c r="H506" s="70"/>
      <c r="I506" s="71"/>
      <c r="J506" s="68">
        <v>0</v>
      </c>
      <c r="K506" s="89">
        <f>ROUND(IF(AND($G506&lt;&gt;Summary!$C$11),IF(OR($I506=$I$6,$I506=$I$7,$I506=$I$8,$I506=$I$9,$I506=$I$10,$I506=$I$11),($J506*$H506),0),0),2)</f>
        <v>0</v>
      </c>
      <c r="L506" s="89">
        <f>ROUND(IF(AND($G506=Summary!$C$11),IF(OR($I506=$I$6,$I506=$I$7,$I506=$I$8,$I506=$I$9,$I506=$I$10,$I506=$I$11),(($J506*$H506)/2),0),0),2)</f>
        <v>0</v>
      </c>
      <c r="M506" s="89">
        <f t="shared" si="23"/>
        <v>0</v>
      </c>
      <c r="N506" s="100">
        <f t="shared" si="24"/>
        <v>0</v>
      </c>
      <c r="O506" s="67"/>
    </row>
    <row r="507" spans="2:15">
      <c r="B507" s="63"/>
      <c r="C507" s="65"/>
      <c r="D507" s="65"/>
      <c r="E507" s="66"/>
      <c r="F507" s="67"/>
      <c r="G507" s="69"/>
      <c r="H507" s="70"/>
      <c r="I507" s="71"/>
      <c r="J507" s="68">
        <v>0</v>
      </c>
      <c r="K507" s="89">
        <f>ROUND(IF(AND($G507&lt;&gt;Summary!$C$11),IF(OR($I507=$I$6,$I507=$I$7,$I507=$I$8,$I507=$I$9,$I507=$I$10,$I507=$I$11),($J507*$H507),0),0),2)</f>
        <v>0</v>
      </c>
      <c r="L507" s="89">
        <f>ROUND(IF(AND($G507=Summary!$C$11),IF(OR($I507=$I$6,$I507=$I$7,$I507=$I$8,$I507=$I$9,$I507=$I$10,$I507=$I$11),(($J507*$H507)/2),0),0),2)</f>
        <v>0</v>
      </c>
      <c r="M507" s="89">
        <f t="shared" si="23"/>
        <v>0</v>
      </c>
      <c r="N507" s="100">
        <f t="shared" si="24"/>
        <v>0</v>
      </c>
      <c r="O507" s="67"/>
    </row>
    <row r="508" spans="2:15">
      <c r="B508" s="63"/>
      <c r="C508" s="65"/>
      <c r="D508" s="65"/>
      <c r="E508" s="66"/>
      <c r="F508" s="67"/>
      <c r="G508" s="69"/>
      <c r="H508" s="70"/>
      <c r="I508" s="71"/>
      <c r="J508" s="68">
        <v>0</v>
      </c>
      <c r="K508" s="89">
        <f>ROUND(IF(AND($G508&lt;&gt;Summary!$C$11),IF(OR($I508=$I$6,$I508=$I$7,$I508=$I$8,$I508=$I$9,$I508=$I$10,$I508=$I$11),($J508*$H508),0),0),2)</f>
        <v>0</v>
      </c>
      <c r="L508" s="89">
        <f>ROUND(IF(AND($G508=Summary!$C$11),IF(OR($I508=$I$6,$I508=$I$7,$I508=$I$8,$I508=$I$9,$I508=$I$10,$I508=$I$11),(($J508*$H508)/2),0),0),2)</f>
        <v>0</v>
      </c>
      <c r="M508" s="89">
        <f t="shared" si="23"/>
        <v>0</v>
      </c>
      <c r="N508" s="100">
        <f t="shared" si="24"/>
        <v>0</v>
      </c>
      <c r="O508" s="67"/>
    </row>
    <row r="509" spans="2:15">
      <c r="B509" s="63"/>
      <c r="C509" s="65"/>
      <c r="D509" s="65"/>
      <c r="E509" s="66"/>
      <c r="F509" s="67"/>
      <c r="G509" s="69"/>
      <c r="H509" s="70"/>
      <c r="I509" s="71"/>
      <c r="J509" s="68">
        <v>0</v>
      </c>
      <c r="K509" s="89">
        <f>ROUND(IF(AND($G509&lt;&gt;Summary!$C$11),IF(OR($I509=$I$6,$I509=$I$7,$I509=$I$8,$I509=$I$9,$I509=$I$10,$I509=$I$11),($J509*$H509),0),0),2)</f>
        <v>0</v>
      </c>
      <c r="L509" s="89">
        <f>ROUND(IF(AND($G509=Summary!$C$11),IF(OR($I509=$I$6,$I509=$I$7,$I509=$I$8,$I509=$I$9,$I509=$I$10,$I509=$I$11),(($J509*$H509)/2),0),0),2)</f>
        <v>0</v>
      </c>
      <c r="M509" s="89">
        <f t="shared" si="23"/>
        <v>0</v>
      </c>
      <c r="N509" s="100">
        <f t="shared" si="24"/>
        <v>0</v>
      </c>
      <c r="O509" s="67"/>
    </row>
    <row r="510" spans="2:15">
      <c r="B510" s="63"/>
      <c r="C510" s="65"/>
      <c r="D510" s="65"/>
      <c r="E510" s="66"/>
      <c r="F510" s="67"/>
      <c r="G510" s="69"/>
      <c r="H510" s="70"/>
      <c r="I510" s="71"/>
      <c r="J510" s="68">
        <v>0</v>
      </c>
      <c r="K510" s="89">
        <f>ROUND(IF(AND($G510&lt;&gt;Summary!$C$11),IF(OR($I510=$I$6,$I510=$I$7,$I510=$I$8,$I510=$I$9,$I510=$I$10,$I510=$I$11),($J510*$H510),0),0),2)</f>
        <v>0</v>
      </c>
      <c r="L510" s="89">
        <f>ROUND(IF(AND($G510=Summary!$C$11),IF(OR($I510=$I$6,$I510=$I$7,$I510=$I$8,$I510=$I$9,$I510=$I$10,$I510=$I$11),(($J510*$H510)/2),0),0),2)</f>
        <v>0</v>
      </c>
      <c r="M510" s="89">
        <f t="shared" si="23"/>
        <v>0</v>
      </c>
      <c r="N510" s="100">
        <f t="shared" si="24"/>
        <v>0</v>
      </c>
      <c r="O510" s="67"/>
    </row>
    <row r="511" spans="2:15">
      <c r="B511" s="63"/>
      <c r="C511" s="65"/>
      <c r="D511" s="65"/>
      <c r="E511" s="66"/>
      <c r="F511" s="67"/>
      <c r="G511" s="69"/>
      <c r="H511" s="70"/>
      <c r="I511" s="71"/>
      <c r="J511" s="68">
        <v>0</v>
      </c>
      <c r="K511" s="89">
        <f>ROUND(IF(AND($G511&lt;&gt;Summary!$C$11),IF(OR($I511=$I$6,$I511=$I$7,$I511=$I$8,$I511=$I$9,$I511=$I$10,$I511=$I$11),($J511*$H511),0),0),2)</f>
        <v>0</v>
      </c>
      <c r="L511" s="89">
        <f>ROUND(IF(AND($G511=Summary!$C$11),IF(OR($I511=$I$6,$I511=$I$7,$I511=$I$8,$I511=$I$9,$I511=$I$10,$I511=$I$11),(($J511*$H511)/2),0),0),2)</f>
        <v>0</v>
      </c>
      <c r="M511" s="89">
        <f t="shared" si="23"/>
        <v>0</v>
      </c>
      <c r="N511" s="100">
        <f t="shared" si="24"/>
        <v>0</v>
      </c>
      <c r="O511" s="67"/>
    </row>
    <row r="512" spans="2:15">
      <c r="B512" s="63"/>
      <c r="C512" s="65"/>
      <c r="D512" s="65"/>
      <c r="E512" s="66"/>
      <c r="F512" s="67"/>
      <c r="G512" s="69"/>
      <c r="H512" s="70"/>
      <c r="I512" s="71"/>
      <c r="J512" s="68">
        <v>0</v>
      </c>
      <c r="K512" s="89">
        <f>ROUND(IF(AND($G512&lt;&gt;Summary!$C$11),IF(OR($I512=$I$6,$I512=$I$7,$I512=$I$8,$I512=$I$9,$I512=$I$10,$I512=$I$11),($J512*$H512),0),0),2)</f>
        <v>0</v>
      </c>
      <c r="L512" s="89">
        <f>ROUND(IF(AND($G512=Summary!$C$11),IF(OR($I512=$I$6,$I512=$I$7,$I512=$I$8,$I512=$I$9,$I512=$I$10,$I512=$I$11),(($J512*$H512)/2),0),0),2)</f>
        <v>0</v>
      </c>
      <c r="M512" s="89">
        <f t="shared" si="23"/>
        <v>0</v>
      </c>
      <c r="N512" s="100">
        <f t="shared" si="24"/>
        <v>0</v>
      </c>
      <c r="O512" s="67"/>
    </row>
    <row r="513" spans="2:15">
      <c r="B513" s="63"/>
      <c r="C513" s="65"/>
      <c r="D513" s="65"/>
      <c r="E513" s="66"/>
      <c r="F513" s="67"/>
      <c r="G513" s="69"/>
      <c r="H513" s="70"/>
      <c r="I513" s="71"/>
      <c r="J513" s="68">
        <v>0</v>
      </c>
      <c r="K513" s="89">
        <f>ROUND(IF(AND($G513&lt;&gt;Summary!$C$11),IF(OR($I513=$I$6,$I513=$I$7,$I513=$I$8,$I513=$I$9,$I513=$I$10,$I513=$I$11),($J513*$H513),0),0),2)</f>
        <v>0</v>
      </c>
      <c r="L513" s="89">
        <f>ROUND(IF(AND($G513=Summary!$C$11),IF(OR($I513=$I$6,$I513=$I$7,$I513=$I$8,$I513=$I$9,$I513=$I$10,$I513=$I$11),(($J513*$H513)/2),0),0),2)</f>
        <v>0</v>
      </c>
      <c r="M513" s="89">
        <f t="shared" si="23"/>
        <v>0</v>
      </c>
      <c r="N513" s="100">
        <f t="shared" si="24"/>
        <v>0</v>
      </c>
      <c r="O513" s="67"/>
    </row>
    <row r="514" spans="2:15">
      <c r="B514" s="63"/>
      <c r="C514" s="65"/>
      <c r="D514" s="65"/>
      <c r="E514" s="66"/>
      <c r="F514" s="67"/>
      <c r="G514" s="69"/>
      <c r="H514" s="70"/>
      <c r="I514" s="71"/>
      <c r="J514" s="68">
        <v>0</v>
      </c>
      <c r="K514" s="89">
        <f>ROUND(IF(AND($G514&lt;&gt;Summary!$C$11),IF(OR($I514=$I$6,$I514=$I$7,$I514=$I$8,$I514=$I$9,$I514=$I$10,$I514=$I$11),($J514*$H514),0),0),2)</f>
        <v>0</v>
      </c>
      <c r="L514" s="89">
        <f>ROUND(IF(AND($G514=Summary!$C$11),IF(OR($I514=$I$6,$I514=$I$7,$I514=$I$8,$I514=$I$9,$I514=$I$10,$I514=$I$11),(($J514*$H514)/2),0),0),2)</f>
        <v>0</v>
      </c>
      <c r="M514" s="89">
        <f t="shared" si="23"/>
        <v>0</v>
      </c>
      <c r="N514" s="100">
        <f t="shared" si="24"/>
        <v>0</v>
      </c>
      <c r="O514" s="67"/>
    </row>
    <row r="515" spans="2:15">
      <c r="B515" s="63"/>
      <c r="C515" s="65"/>
      <c r="D515" s="65"/>
      <c r="E515" s="66"/>
      <c r="F515" s="67"/>
      <c r="G515" s="69"/>
      <c r="H515" s="70"/>
      <c r="I515" s="71"/>
      <c r="J515" s="68">
        <v>0</v>
      </c>
      <c r="K515" s="89">
        <f>ROUND(IF(AND($G515&lt;&gt;Summary!$C$11),IF(OR($I515=$I$6,$I515=$I$7,$I515=$I$8,$I515=$I$9,$I515=$I$10,$I515=$I$11),($J515*$H515),0),0),2)</f>
        <v>0</v>
      </c>
      <c r="L515" s="89">
        <f>ROUND(IF(AND($G515=Summary!$C$11),IF(OR($I515=$I$6,$I515=$I$7,$I515=$I$8,$I515=$I$9,$I515=$I$10,$I515=$I$11),(($J515*$H515)/2),0),0),2)</f>
        <v>0</v>
      </c>
      <c r="M515" s="89">
        <f t="shared" si="23"/>
        <v>0</v>
      </c>
      <c r="N515" s="100">
        <f t="shared" si="24"/>
        <v>0</v>
      </c>
      <c r="O515" s="67"/>
    </row>
    <row r="516" spans="2:15">
      <c r="B516" s="63"/>
      <c r="C516" s="65"/>
      <c r="D516" s="65"/>
      <c r="E516" s="66"/>
      <c r="F516" s="67"/>
      <c r="G516" s="69"/>
      <c r="H516" s="70"/>
      <c r="I516" s="71"/>
      <c r="J516" s="68">
        <v>0</v>
      </c>
      <c r="K516" s="89">
        <f>ROUND(IF(AND($G516&lt;&gt;Summary!$C$11),IF(OR($I516=$I$6,$I516=$I$7,$I516=$I$8,$I516=$I$9,$I516=$I$10,$I516=$I$11),($J516*$H516),0),0),2)</f>
        <v>0</v>
      </c>
      <c r="L516" s="89">
        <f>ROUND(IF(AND($G516=Summary!$C$11),IF(OR($I516=$I$6,$I516=$I$7,$I516=$I$8,$I516=$I$9,$I516=$I$10,$I516=$I$11),(($J516*$H516)/2),0),0),2)</f>
        <v>0</v>
      </c>
      <c r="M516" s="89">
        <f t="shared" si="23"/>
        <v>0</v>
      </c>
      <c r="N516" s="100">
        <f t="shared" si="24"/>
        <v>0</v>
      </c>
      <c r="O516" s="67"/>
    </row>
    <row r="517" spans="2:15">
      <c r="B517" s="63"/>
      <c r="C517" s="65"/>
      <c r="D517" s="65"/>
      <c r="E517" s="66"/>
      <c r="F517" s="67"/>
      <c r="G517" s="69"/>
      <c r="H517" s="70"/>
      <c r="I517" s="71"/>
      <c r="J517" s="68">
        <v>0</v>
      </c>
      <c r="K517" s="89">
        <f>ROUND(IF(AND($G517&lt;&gt;Summary!$C$11),IF(OR($I517=$I$6,$I517=$I$7,$I517=$I$8,$I517=$I$9,$I517=$I$10,$I517=$I$11),($J517*$H517),0),0),2)</f>
        <v>0</v>
      </c>
      <c r="L517" s="89">
        <f>ROUND(IF(AND($G517=Summary!$C$11),IF(OR($I517=$I$6,$I517=$I$7,$I517=$I$8,$I517=$I$9,$I517=$I$10,$I517=$I$11),(($J517*$H517)/2),0),0),2)</f>
        <v>0</v>
      </c>
      <c r="M517" s="89">
        <f t="shared" si="23"/>
        <v>0</v>
      </c>
      <c r="N517" s="100">
        <f t="shared" si="24"/>
        <v>0</v>
      </c>
      <c r="O517" s="67"/>
    </row>
    <row r="518" spans="2:15">
      <c r="B518" s="63"/>
      <c r="C518" s="65"/>
      <c r="D518" s="65"/>
      <c r="E518" s="66"/>
      <c r="F518" s="67"/>
      <c r="G518" s="69"/>
      <c r="H518" s="70"/>
      <c r="I518" s="71"/>
      <c r="J518" s="68">
        <v>0</v>
      </c>
      <c r="K518" s="89">
        <f>ROUND(IF(AND($G518&lt;&gt;Summary!$C$11),IF(OR($I518=$I$6,$I518=$I$7,$I518=$I$8,$I518=$I$9,$I518=$I$10,$I518=$I$11),($J518*$H518),0),0),2)</f>
        <v>0</v>
      </c>
      <c r="L518" s="89">
        <f>ROUND(IF(AND($G518=Summary!$C$11),IF(OR($I518=$I$6,$I518=$I$7,$I518=$I$8,$I518=$I$9,$I518=$I$10,$I518=$I$11),(($J518*$H518)/2),0),0),2)</f>
        <v>0</v>
      </c>
      <c r="M518" s="89">
        <f t="shared" si="23"/>
        <v>0</v>
      </c>
      <c r="N518" s="100">
        <f t="shared" si="24"/>
        <v>0</v>
      </c>
      <c r="O518" s="67"/>
    </row>
    <row r="519" spans="2:15">
      <c r="B519" s="63"/>
      <c r="C519" s="65"/>
      <c r="D519" s="65"/>
      <c r="E519" s="66"/>
      <c r="F519" s="67"/>
      <c r="G519" s="69"/>
      <c r="H519" s="70"/>
      <c r="I519" s="71"/>
      <c r="J519" s="68">
        <v>0</v>
      </c>
      <c r="K519" s="89">
        <f>ROUND(IF(AND($G519&lt;&gt;Summary!$C$11),IF(OR($I519=$I$6,$I519=$I$7,$I519=$I$8,$I519=$I$9,$I519=$I$10,$I519=$I$11),($J519*$H519),0),0),2)</f>
        <v>0</v>
      </c>
      <c r="L519" s="89">
        <f>ROUND(IF(AND($G519=Summary!$C$11),IF(OR($I519=$I$6,$I519=$I$7,$I519=$I$8,$I519=$I$9,$I519=$I$10,$I519=$I$11),(($J519*$H519)/2),0),0),2)</f>
        <v>0</v>
      </c>
      <c r="M519" s="89">
        <f t="shared" si="23"/>
        <v>0</v>
      </c>
      <c r="N519" s="100">
        <f t="shared" si="24"/>
        <v>0</v>
      </c>
      <c r="O519" s="67"/>
    </row>
    <row r="520" spans="2:15">
      <c r="B520" s="63"/>
      <c r="C520" s="65"/>
      <c r="D520" s="65"/>
      <c r="E520" s="66"/>
      <c r="F520" s="67"/>
      <c r="G520" s="69"/>
      <c r="H520" s="70"/>
      <c r="I520" s="71"/>
      <c r="J520" s="68">
        <v>0</v>
      </c>
      <c r="K520" s="89">
        <f>ROUND(IF(AND($G520&lt;&gt;Summary!$C$11),IF(OR($I520=$I$6,$I520=$I$7,$I520=$I$8,$I520=$I$9,$I520=$I$10,$I520=$I$11),($J520*$H520),0),0),2)</f>
        <v>0</v>
      </c>
      <c r="L520" s="89">
        <f>ROUND(IF(AND($G520=Summary!$C$11),IF(OR($I520=$I$6,$I520=$I$7,$I520=$I$8,$I520=$I$9,$I520=$I$10,$I520=$I$11),(($J520*$H520)/2),0),0),2)</f>
        <v>0</v>
      </c>
      <c r="M520" s="89">
        <f t="shared" si="23"/>
        <v>0</v>
      </c>
      <c r="N520" s="100">
        <f t="shared" si="24"/>
        <v>0</v>
      </c>
      <c r="O520" s="67"/>
    </row>
    <row r="521" spans="2:15">
      <c r="B521" s="63"/>
      <c r="C521" s="65"/>
      <c r="D521" s="65"/>
      <c r="E521" s="66"/>
      <c r="F521" s="67"/>
      <c r="G521" s="69"/>
      <c r="H521" s="70"/>
      <c r="I521" s="71"/>
      <c r="J521" s="68">
        <v>0</v>
      </c>
      <c r="K521" s="89">
        <f>ROUND(IF(AND($G521&lt;&gt;Summary!$C$11),IF(OR($I521=$I$6,$I521=$I$7,$I521=$I$8,$I521=$I$9,$I521=$I$10,$I521=$I$11),($J521*$H521),0),0),2)</f>
        <v>0</v>
      </c>
      <c r="L521" s="89">
        <f>ROUND(IF(AND($G521=Summary!$C$11),IF(OR($I521=$I$6,$I521=$I$7,$I521=$I$8,$I521=$I$9,$I521=$I$10,$I521=$I$11),(($J521*$H521)/2),0),0),2)</f>
        <v>0</v>
      </c>
      <c r="M521" s="89">
        <f t="shared" si="23"/>
        <v>0</v>
      </c>
      <c r="N521" s="100">
        <f t="shared" si="24"/>
        <v>0</v>
      </c>
      <c r="O521" s="67"/>
    </row>
    <row r="522" spans="2:15">
      <c r="B522" s="63"/>
      <c r="C522" s="65"/>
      <c r="D522" s="65"/>
      <c r="E522" s="66"/>
      <c r="F522" s="67"/>
      <c r="G522" s="69"/>
      <c r="H522" s="70"/>
      <c r="I522" s="71"/>
      <c r="J522" s="68">
        <v>0</v>
      </c>
      <c r="K522" s="89">
        <f>ROUND(IF(AND($G522&lt;&gt;Summary!$C$11),IF(OR($I522=$I$6,$I522=$I$7,$I522=$I$8,$I522=$I$9,$I522=$I$10,$I522=$I$11),($J522*$H522),0),0),2)</f>
        <v>0</v>
      </c>
      <c r="L522" s="89">
        <f>ROUND(IF(AND($G522=Summary!$C$11),IF(OR($I522=$I$6,$I522=$I$7,$I522=$I$8,$I522=$I$9,$I522=$I$10,$I522=$I$11),(($J522*$H522)/2),0),0),2)</f>
        <v>0</v>
      </c>
      <c r="M522" s="89">
        <f t="shared" si="23"/>
        <v>0</v>
      </c>
      <c r="N522" s="100">
        <f t="shared" si="24"/>
        <v>0</v>
      </c>
      <c r="O522" s="67"/>
    </row>
    <row r="523" spans="2:15">
      <c r="B523" s="63"/>
      <c r="C523" s="65"/>
      <c r="D523" s="65"/>
      <c r="E523" s="66"/>
      <c r="F523" s="67"/>
      <c r="G523" s="69"/>
      <c r="H523" s="70"/>
      <c r="I523" s="71"/>
      <c r="J523" s="68">
        <v>0</v>
      </c>
      <c r="K523" s="89">
        <f>ROUND(IF(AND($G523&lt;&gt;Summary!$C$11),IF(OR($I523=$I$6,$I523=$I$7,$I523=$I$8,$I523=$I$9,$I523=$I$10,$I523=$I$11),($J523*$H523),0),0),2)</f>
        <v>0</v>
      </c>
      <c r="L523" s="89">
        <f>ROUND(IF(AND($G523=Summary!$C$11),IF(OR($I523=$I$6,$I523=$I$7,$I523=$I$8,$I523=$I$9,$I523=$I$10,$I523=$I$11),(($J523*$H523)/2),0),0),2)</f>
        <v>0</v>
      </c>
      <c r="M523" s="89">
        <f t="shared" si="23"/>
        <v>0</v>
      </c>
      <c r="N523" s="100">
        <f t="shared" si="24"/>
        <v>0</v>
      </c>
      <c r="O523" s="67"/>
    </row>
    <row r="524" spans="2:15">
      <c r="B524" s="63"/>
      <c r="C524" s="65"/>
      <c r="D524" s="65"/>
      <c r="E524" s="66"/>
      <c r="F524" s="67"/>
      <c r="G524" s="69"/>
      <c r="H524" s="70"/>
      <c r="I524" s="71"/>
      <c r="J524" s="68">
        <v>0</v>
      </c>
      <c r="K524" s="89">
        <f>ROUND(IF(AND($G524&lt;&gt;Summary!$C$11),IF(OR($I524=$I$6,$I524=$I$7,$I524=$I$8,$I524=$I$9,$I524=$I$10,$I524=$I$11),($J524*$H524),0),0),2)</f>
        <v>0</v>
      </c>
      <c r="L524" s="89">
        <f>ROUND(IF(AND($G524=Summary!$C$11),IF(OR($I524=$I$6,$I524=$I$7,$I524=$I$8,$I524=$I$9,$I524=$I$10,$I524=$I$11),(($J524*$H524)/2),0),0),2)</f>
        <v>0</v>
      </c>
      <c r="M524" s="89">
        <f t="shared" si="23"/>
        <v>0</v>
      </c>
      <c r="N524" s="100">
        <f t="shared" si="24"/>
        <v>0</v>
      </c>
      <c r="O524" s="67"/>
    </row>
    <row r="525" spans="2:15">
      <c r="B525" s="63"/>
      <c r="C525" s="65"/>
      <c r="D525" s="65"/>
      <c r="E525" s="66"/>
      <c r="F525" s="67"/>
      <c r="G525" s="69"/>
      <c r="H525" s="70"/>
      <c r="I525" s="71"/>
      <c r="J525" s="68">
        <v>0</v>
      </c>
      <c r="K525" s="89">
        <f>ROUND(IF(AND($G525&lt;&gt;Summary!$C$11),IF(OR($I525=$I$6,$I525=$I$7,$I525=$I$8,$I525=$I$9,$I525=$I$10,$I525=$I$11),($J525*$H525),0),0),2)</f>
        <v>0</v>
      </c>
      <c r="L525" s="89">
        <f>ROUND(IF(AND($G525=Summary!$C$11),IF(OR($I525=$I$6,$I525=$I$7,$I525=$I$8,$I525=$I$9,$I525=$I$10,$I525=$I$11),(($J525*$H525)/2),0),0),2)</f>
        <v>0</v>
      </c>
      <c r="M525" s="89">
        <f t="shared" si="23"/>
        <v>0</v>
      </c>
      <c r="N525" s="100">
        <f t="shared" si="24"/>
        <v>0</v>
      </c>
      <c r="O525" s="67"/>
    </row>
    <row r="526" spans="2:15">
      <c r="B526" s="63"/>
      <c r="C526" s="65"/>
      <c r="D526" s="65"/>
      <c r="E526" s="66"/>
      <c r="F526" s="67"/>
      <c r="G526" s="69"/>
      <c r="H526" s="70"/>
      <c r="I526" s="71"/>
      <c r="J526" s="68">
        <v>0</v>
      </c>
      <c r="K526" s="89">
        <f>ROUND(IF(AND($G526&lt;&gt;Summary!$C$11),IF(OR($I526=$I$6,$I526=$I$7,$I526=$I$8,$I526=$I$9,$I526=$I$10,$I526=$I$11),($J526*$H526),0),0),2)</f>
        <v>0</v>
      </c>
      <c r="L526" s="89">
        <f>ROUND(IF(AND($G526=Summary!$C$11),IF(OR($I526=$I$6,$I526=$I$7,$I526=$I$8,$I526=$I$9,$I526=$I$10,$I526=$I$11),(($J526*$H526)/2),0),0),2)</f>
        <v>0</v>
      </c>
      <c r="M526" s="89">
        <f t="shared" si="23"/>
        <v>0</v>
      </c>
      <c r="N526" s="100">
        <f t="shared" si="24"/>
        <v>0</v>
      </c>
      <c r="O526" s="67"/>
    </row>
    <row r="527" spans="2:15">
      <c r="B527" s="63"/>
      <c r="C527" s="65"/>
      <c r="D527" s="65"/>
      <c r="E527" s="66"/>
      <c r="F527" s="67"/>
      <c r="G527" s="69"/>
      <c r="H527" s="70"/>
      <c r="I527" s="71"/>
      <c r="J527" s="68">
        <v>0</v>
      </c>
      <c r="K527" s="89">
        <f>ROUND(IF(AND($G527&lt;&gt;Summary!$C$11),IF(OR($I527=$I$6,$I527=$I$7,$I527=$I$8,$I527=$I$9,$I527=$I$10,$I527=$I$11),($J527*$H527),0),0),2)</f>
        <v>0</v>
      </c>
      <c r="L527" s="89">
        <f>ROUND(IF(AND($G527=Summary!$C$11),IF(OR($I527=$I$6,$I527=$I$7,$I527=$I$8,$I527=$I$9,$I527=$I$10,$I527=$I$11),(($J527*$H527)/2),0),0),2)</f>
        <v>0</v>
      </c>
      <c r="M527" s="89">
        <f t="shared" si="23"/>
        <v>0</v>
      </c>
      <c r="N527" s="100">
        <f t="shared" si="24"/>
        <v>0</v>
      </c>
      <c r="O527" s="67"/>
    </row>
    <row r="528" spans="2:15">
      <c r="B528" s="63"/>
      <c r="C528" s="65"/>
      <c r="D528" s="65"/>
      <c r="E528" s="66"/>
      <c r="F528" s="67"/>
      <c r="G528" s="69"/>
      <c r="H528" s="70"/>
      <c r="I528" s="71"/>
      <c r="J528" s="68">
        <v>0</v>
      </c>
      <c r="K528" s="89">
        <f>ROUND(IF(AND($G528&lt;&gt;Summary!$C$11),IF(OR($I528=$I$6,$I528=$I$7,$I528=$I$8,$I528=$I$9,$I528=$I$10,$I528=$I$11),($J528*$H528),0),0),2)</f>
        <v>0</v>
      </c>
      <c r="L528" s="89">
        <f>ROUND(IF(AND($G528=Summary!$C$11),IF(OR($I528=$I$6,$I528=$I$7,$I528=$I$8,$I528=$I$9,$I528=$I$10,$I528=$I$11),(($J528*$H528)/2),0),0),2)</f>
        <v>0</v>
      </c>
      <c r="M528" s="89">
        <f t="shared" si="23"/>
        <v>0</v>
      </c>
      <c r="N528" s="100">
        <f t="shared" si="24"/>
        <v>0</v>
      </c>
      <c r="O528" s="67"/>
    </row>
    <row r="529" spans="2:15">
      <c r="B529" s="63"/>
      <c r="C529" s="65"/>
      <c r="D529" s="65"/>
      <c r="E529" s="66"/>
      <c r="F529" s="67"/>
      <c r="G529" s="69"/>
      <c r="H529" s="70"/>
      <c r="I529" s="71"/>
      <c r="J529" s="68">
        <v>0</v>
      </c>
      <c r="K529" s="89">
        <f>ROUND(IF(AND($G529&lt;&gt;Summary!$C$11),IF(OR($I529=$I$6,$I529=$I$7,$I529=$I$8,$I529=$I$9,$I529=$I$10,$I529=$I$11),($J529*$H529),0),0),2)</f>
        <v>0</v>
      </c>
      <c r="L529" s="89">
        <f>ROUND(IF(AND($G529=Summary!$C$11),IF(OR($I529=$I$6,$I529=$I$7,$I529=$I$8,$I529=$I$9,$I529=$I$10,$I529=$I$11),(($J529*$H529)/2),0),0),2)</f>
        <v>0</v>
      </c>
      <c r="M529" s="89">
        <f t="shared" si="23"/>
        <v>0</v>
      </c>
      <c r="N529" s="100">
        <f t="shared" si="24"/>
        <v>0</v>
      </c>
      <c r="O529" s="67"/>
    </row>
    <row r="530" spans="2:15">
      <c r="B530" s="63"/>
      <c r="C530" s="65"/>
      <c r="D530" s="65"/>
      <c r="E530" s="66"/>
      <c r="F530" s="67"/>
      <c r="G530" s="69"/>
      <c r="H530" s="70"/>
      <c r="I530" s="71"/>
      <c r="J530" s="68">
        <v>0</v>
      </c>
      <c r="K530" s="89">
        <f>ROUND(IF(AND($G530&lt;&gt;Summary!$C$11),IF(OR($I530=$I$6,$I530=$I$7,$I530=$I$8,$I530=$I$9,$I530=$I$10,$I530=$I$11),($J530*$H530),0),0),2)</f>
        <v>0</v>
      </c>
      <c r="L530" s="89">
        <f>ROUND(IF(AND($G530=Summary!$C$11),IF(OR($I530=$I$6,$I530=$I$7,$I530=$I$8,$I530=$I$9,$I530=$I$10,$I530=$I$11),(($J530*$H530)/2),0),0),2)</f>
        <v>0</v>
      </c>
      <c r="M530" s="89">
        <f t="shared" si="23"/>
        <v>0</v>
      </c>
      <c r="N530" s="100">
        <f t="shared" si="24"/>
        <v>0</v>
      </c>
      <c r="O530" s="67"/>
    </row>
    <row r="531" spans="2:15">
      <c r="B531" s="63"/>
      <c r="C531" s="65"/>
      <c r="D531" s="65"/>
      <c r="E531" s="66"/>
      <c r="F531" s="67"/>
      <c r="G531" s="69"/>
      <c r="H531" s="70"/>
      <c r="I531" s="71"/>
      <c r="J531" s="68">
        <v>0</v>
      </c>
      <c r="K531" s="89">
        <f>ROUND(IF(AND($G531&lt;&gt;Summary!$C$11),IF(OR($I531=$I$6,$I531=$I$7,$I531=$I$8,$I531=$I$9,$I531=$I$10,$I531=$I$11),($J531*$H531),0),0),2)</f>
        <v>0</v>
      </c>
      <c r="L531" s="89">
        <f>ROUND(IF(AND($G531=Summary!$C$11),IF(OR($I531=$I$6,$I531=$I$7,$I531=$I$8,$I531=$I$9,$I531=$I$10,$I531=$I$11),(($J531*$H531)/2),0),0),2)</f>
        <v>0</v>
      </c>
      <c r="M531" s="89">
        <f t="shared" si="23"/>
        <v>0</v>
      </c>
      <c r="N531" s="100">
        <f t="shared" si="24"/>
        <v>0</v>
      </c>
      <c r="O531" s="67"/>
    </row>
    <row r="532" spans="2:15">
      <c r="B532" s="63"/>
      <c r="C532" s="65"/>
      <c r="D532" s="65"/>
      <c r="E532" s="66"/>
      <c r="F532" s="67"/>
      <c r="G532" s="69"/>
      <c r="H532" s="70"/>
      <c r="I532" s="71"/>
      <c r="J532" s="68">
        <v>0</v>
      </c>
      <c r="K532" s="89">
        <f>ROUND(IF(AND($G532&lt;&gt;Summary!$C$11),IF(OR($I532=$I$6,$I532=$I$7,$I532=$I$8,$I532=$I$9,$I532=$I$10,$I532=$I$11),($J532*$H532),0),0),2)</f>
        <v>0</v>
      </c>
      <c r="L532" s="89">
        <f>ROUND(IF(AND($G532=Summary!$C$11),IF(OR($I532=$I$6,$I532=$I$7,$I532=$I$8,$I532=$I$9,$I532=$I$10,$I532=$I$11),(($J532*$H532)/2),0),0),2)</f>
        <v>0</v>
      </c>
      <c r="M532" s="89">
        <f t="shared" si="23"/>
        <v>0</v>
      </c>
      <c r="N532" s="100">
        <f t="shared" si="24"/>
        <v>0</v>
      </c>
      <c r="O532" s="67"/>
    </row>
    <row r="533" spans="2:15">
      <c r="B533" s="63"/>
      <c r="C533" s="65"/>
      <c r="D533" s="65"/>
      <c r="E533" s="66"/>
      <c r="F533" s="67"/>
      <c r="G533" s="69"/>
      <c r="H533" s="70"/>
      <c r="I533" s="71"/>
      <c r="J533" s="68">
        <v>0</v>
      </c>
      <c r="K533" s="89">
        <f>ROUND(IF(AND($G533&lt;&gt;Summary!$C$11),IF(OR($I533=$I$6,$I533=$I$7,$I533=$I$8,$I533=$I$9,$I533=$I$10,$I533=$I$11),($J533*$H533),0),0),2)</f>
        <v>0</v>
      </c>
      <c r="L533" s="89">
        <f>ROUND(IF(AND($G533=Summary!$C$11),IF(OR($I533=$I$6,$I533=$I$7,$I533=$I$8,$I533=$I$9,$I533=$I$10,$I533=$I$11),(($J533*$H533)/2),0),0),2)</f>
        <v>0</v>
      </c>
      <c r="M533" s="89">
        <f t="shared" si="23"/>
        <v>0</v>
      </c>
      <c r="N533" s="100">
        <f t="shared" si="24"/>
        <v>0</v>
      </c>
      <c r="O533" s="67"/>
    </row>
    <row r="534" spans="2:15">
      <c r="B534" s="63"/>
      <c r="C534" s="65"/>
      <c r="D534" s="65"/>
      <c r="E534" s="66"/>
      <c r="F534" s="67"/>
      <c r="G534" s="69"/>
      <c r="H534" s="70"/>
      <c r="I534" s="71"/>
      <c r="J534" s="68">
        <v>0</v>
      </c>
      <c r="K534" s="89">
        <f>ROUND(IF(AND($G534&lt;&gt;Summary!$C$11),IF(OR($I534=$I$6,$I534=$I$7,$I534=$I$8,$I534=$I$9,$I534=$I$10,$I534=$I$11),($J534*$H534),0),0),2)</f>
        <v>0</v>
      </c>
      <c r="L534" s="89">
        <f>ROUND(IF(AND($G534=Summary!$C$11),IF(OR($I534=$I$6,$I534=$I$7,$I534=$I$8,$I534=$I$9,$I534=$I$10,$I534=$I$11),(($J534*$H534)/2),0),0),2)</f>
        <v>0</v>
      </c>
      <c r="M534" s="89">
        <f t="shared" si="23"/>
        <v>0</v>
      </c>
      <c r="N534" s="100">
        <f t="shared" si="24"/>
        <v>0</v>
      </c>
      <c r="O534" s="67"/>
    </row>
    <row r="535" spans="2:15">
      <c r="B535" s="63"/>
      <c r="C535" s="65"/>
      <c r="D535" s="65"/>
      <c r="E535" s="66"/>
      <c r="F535" s="67"/>
      <c r="G535" s="69"/>
      <c r="H535" s="70"/>
      <c r="I535" s="71"/>
      <c r="J535" s="68">
        <v>0</v>
      </c>
      <c r="K535" s="89">
        <f>ROUND(IF(AND($G535&lt;&gt;Summary!$C$11),IF(OR($I535=$I$6,$I535=$I$7,$I535=$I$8,$I535=$I$9,$I535=$I$10,$I535=$I$11),($J535*$H535),0),0),2)</f>
        <v>0</v>
      </c>
      <c r="L535" s="89">
        <f>ROUND(IF(AND($G535=Summary!$C$11),IF(OR($I535=$I$6,$I535=$I$7,$I535=$I$8,$I535=$I$9,$I535=$I$10,$I535=$I$11),(($J535*$H535)/2),0),0),2)</f>
        <v>0</v>
      </c>
      <c r="M535" s="89">
        <f t="shared" ref="M535:M598" si="25">L535</f>
        <v>0</v>
      </c>
      <c r="N535" s="100">
        <f t="shared" ref="N535:N598" si="26">SUM(J535:M535)</f>
        <v>0</v>
      </c>
      <c r="O535" s="67"/>
    </row>
    <row r="536" spans="2:15">
      <c r="B536" s="63"/>
      <c r="C536" s="65"/>
      <c r="D536" s="65"/>
      <c r="E536" s="66"/>
      <c r="F536" s="67"/>
      <c r="G536" s="69"/>
      <c r="H536" s="70"/>
      <c r="I536" s="71"/>
      <c r="J536" s="68">
        <v>0</v>
      </c>
      <c r="K536" s="89">
        <f>ROUND(IF(AND($G536&lt;&gt;Summary!$C$11),IF(OR($I536=$I$6,$I536=$I$7,$I536=$I$8,$I536=$I$9,$I536=$I$10,$I536=$I$11),($J536*$H536),0),0),2)</f>
        <v>0</v>
      </c>
      <c r="L536" s="89">
        <f>ROUND(IF(AND($G536=Summary!$C$11),IF(OR($I536=$I$6,$I536=$I$7,$I536=$I$8,$I536=$I$9,$I536=$I$10,$I536=$I$11),(($J536*$H536)/2),0),0),2)</f>
        <v>0</v>
      </c>
      <c r="M536" s="89">
        <f t="shared" si="25"/>
        <v>0</v>
      </c>
      <c r="N536" s="100">
        <f t="shared" si="26"/>
        <v>0</v>
      </c>
      <c r="O536" s="67"/>
    </row>
    <row r="537" spans="2:15">
      <c r="B537" s="63"/>
      <c r="C537" s="65"/>
      <c r="D537" s="65"/>
      <c r="E537" s="66"/>
      <c r="F537" s="67"/>
      <c r="G537" s="69"/>
      <c r="H537" s="70"/>
      <c r="I537" s="71"/>
      <c r="J537" s="68">
        <v>0</v>
      </c>
      <c r="K537" s="89">
        <f>ROUND(IF(AND($G537&lt;&gt;Summary!$C$11),IF(OR($I537=$I$6,$I537=$I$7,$I537=$I$8,$I537=$I$9,$I537=$I$10,$I537=$I$11),($J537*$H537),0),0),2)</f>
        <v>0</v>
      </c>
      <c r="L537" s="89">
        <f>ROUND(IF(AND($G537=Summary!$C$11),IF(OR($I537=$I$6,$I537=$I$7,$I537=$I$8,$I537=$I$9,$I537=$I$10,$I537=$I$11),(($J537*$H537)/2),0),0),2)</f>
        <v>0</v>
      </c>
      <c r="M537" s="89">
        <f t="shared" si="25"/>
        <v>0</v>
      </c>
      <c r="N537" s="100">
        <f t="shared" si="26"/>
        <v>0</v>
      </c>
      <c r="O537" s="67"/>
    </row>
    <row r="538" spans="2:15">
      <c r="B538" s="63"/>
      <c r="C538" s="65"/>
      <c r="D538" s="65"/>
      <c r="E538" s="66"/>
      <c r="F538" s="67"/>
      <c r="G538" s="69"/>
      <c r="H538" s="70"/>
      <c r="I538" s="71"/>
      <c r="J538" s="68">
        <v>0</v>
      </c>
      <c r="K538" s="89">
        <f>ROUND(IF(AND($G538&lt;&gt;Summary!$C$11),IF(OR($I538=$I$6,$I538=$I$7,$I538=$I$8,$I538=$I$9,$I538=$I$10,$I538=$I$11),($J538*$H538),0),0),2)</f>
        <v>0</v>
      </c>
      <c r="L538" s="89">
        <f>ROUND(IF(AND($G538=Summary!$C$11),IF(OR($I538=$I$6,$I538=$I$7,$I538=$I$8,$I538=$I$9,$I538=$I$10,$I538=$I$11),(($J538*$H538)/2),0),0),2)</f>
        <v>0</v>
      </c>
      <c r="M538" s="89">
        <f t="shared" si="25"/>
        <v>0</v>
      </c>
      <c r="N538" s="100">
        <f t="shared" si="26"/>
        <v>0</v>
      </c>
      <c r="O538" s="67"/>
    </row>
    <row r="539" spans="2:15">
      <c r="B539" s="63"/>
      <c r="C539" s="65"/>
      <c r="D539" s="65"/>
      <c r="E539" s="66"/>
      <c r="F539" s="67"/>
      <c r="G539" s="69"/>
      <c r="H539" s="70"/>
      <c r="I539" s="71"/>
      <c r="J539" s="68">
        <v>0</v>
      </c>
      <c r="K539" s="89">
        <f>ROUND(IF(AND($G539&lt;&gt;Summary!$C$11),IF(OR($I539=$I$6,$I539=$I$7,$I539=$I$8,$I539=$I$9,$I539=$I$10,$I539=$I$11),($J539*$H539),0),0),2)</f>
        <v>0</v>
      </c>
      <c r="L539" s="89">
        <f>ROUND(IF(AND($G539=Summary!$C$11),IF(OR($I539=$I$6,$I539=$I$7,$I539=$I$8,$I539=$I$9,$I539=$I$10,$I539=$I$11),(($J539*$H539)/2),0),0),2)</f>
        <v>0</v>
      </c>
      <c r="M539" s="89">
        <f t="shared" si="25"/>
        <v>0</v>
      </c>
      <c r="N539" s="100">
        <f t="shared" si="26"/>
        <v>0</v>
      </c>
      <c r="O539" s="67"/>
    </row>
    <row r="540" spans="2:15">
      <c r="B540" s="63"/>
      <c r="C540" s="65"/>
      <c r="D540" s="65"/>
      <c r="E540" s="66"/>
      <c r="F540" s="67"/>
      <c r="G540" s="69"/>
      <c r="H540" s="70"/>
      <c r="I540" s="71"/>
      <c r="J540" s="68">
        <v>0</v>
      </c>
      <c r="K540" s="89">
        <f>ROUND(IF(AND($G540&lt;&gt;Summary!$C$11),IF(OR($I540=$I$6,$I540=$I$7,$I540=$I$8,$I540=$I$9,$I540=$I$10,$I540=$I$11),($J540*$H540),0),0),2)</f>
        <v>0</v>
      </c>
      <c r="L540" s="89">
        <f>ROUND(IF(AND($G540=Summary!$C$11),IF(OR($I540=$I$6,$I540=$I$7,$I540=$I$8,$I540=$I$9,$I540=$I$10,$I540=$I$11),(($J540*$H540)/2),0),0),2)</f>
        <v>0</v>
      </c>
      <c r="M540" s="89">
        <f t="shared" si="25"/>
        <v>0</v>
      </c>
      <c r="N540" s="100">
        <f t="shared" si="26"/>
        <v>0</v>
      </c>
      <c r="O540" s="67"/>
    </row>
    <row r="541" spans="2:15">
      <c r="B541" s="63"/>
      <c r="C541" s="65"/>
      <c r="D541" s="65"/>
      <c r="E541" s="66"/>
      <c r="F541" s="67"/>
      <c r="G541" s="69"/>
      <c r="H541" s="70"/>
      <c r="I541" s="71"/>
      <c r="J541" s="68">
        <v>0</v>
      </c>
      <c r="K541" s="89">
        <f>ROUND(IF(AND($G541&lt;&gt;Summary!$C$11),IF(OR($I541=$I$6,$I541=$I$7,$I541=$I$8,$I541=$I$9,$I541=$I$10,$I541=$I$11),($J541*$H541),0),0),2)</f>
        <v>0</v>
      </c>
      <c r="L541" s="89">
        <f>ROUND(IF(AND($G541=Summary!$C$11),IF(OR($I541=$I$6,$I541=$I$7,$I541=$I$8,$I541=$I$9,$I541=$I$10,$I541=$I$11),(($J541*$H541)/2),0),0),2)</f>
        <v>0</v>
      </c>
      <c r="M541" s="89">
        <f t="shared" si="25"/>
        <v>0</v>
      </c>
      <c r="N541" s="100">
        <f t="shared" si="26"/>
        <v>0</v>
      </c>
      <c r="O541" s="67"/>
    </row>
    <row r="542" spans="2:15">
      <c r="B542" s="63"/>
      <c r="C542" s="65"/>
      <c r="D542" s="65"/>
      <c r="E542" s="66"/>
      <c r="F542" s="67"/>
      <c r="G542" s="69"/>
      <c r="H542" s="70"/>
      <c r="I542" s="71"/>
      <c r="J542" s="68">
        <v>0</v>
      </c>
      <c r="K542" s="89">
        <f>ROUND(IF(AND($G542&lt;&gt;Summary!$C$11),IF(OR($I542=$I$6,$I542=$I$7,$I542=$I$8,$I542=$I$9,$I542=$I$10,$I542=$I$11),($J542*$H542),0),0),2)</f>
        <v>0</v>
      </c>
      <c r="L542" s="89">
        <f>ROUND(IF(AND($G542=Summary!$C$11),IF(OR($I542=$I$6,$I542=$I$7,$I542=$I$8,$I542=$I$9,$I542=$I$10,$I542=$I$11),(($J542*$H542)/2),0),0),2)</f>
        <v>0</v>
      </c>
      <c r="M542" s="89">
        <f t="shared" si="25"/>
        <v>0</v>
      </c>
      <c r="N542" s="100">
        <f t="shared" si="26"/>
        <v>0</v>
      </c>
      <c r="O542" s="67"/>
    </row>
    <row r="543" spans="2:15">
      <c r="B543" s="63"/>
      <c r="C543" s="65"/>
      <c r="D543" s="65"/>
      <c r="E543" s="66"/>
      <c r="F543" s="67"/>
      <c r="G543" s="69"/>
      <c r="H543" s="70"/>
      <c r="I543" s="71"/>
      <c r="J543" s="68">
        <v>0</v>
      </c>
      <c r="K543" s="89">
        <f>ROUND(IF(AND($G543&lt;&gt;Summary!$C$11),IF(OR($I543=$I$6,$I543=$I$7,$I543=$I$8,$I543=$I$9,$I543=$I$10,$I543=$I$11),($J543*$H543),0),0),2)</f>
        <v>0</v>
      </c>
      <c r="L543" s="89">
        <f>ROUND(IF(AND($G543=Summary!$C$11),IF(OR($I543=$I$6,$I543=$I$7,$I543=$I$8,$I543=$I$9,$I543=$I$10,$I543=$I$11),(($J543*$H543)/2),0),0),2)</f>
        <v>0</v>
      </c>
      <c r="M543" s="89">
        <f t="shared" si="25"/>
        <v>0</v>
      </c>
      <c r="N543" s="100">
        <f t="shared" si="26"/>
        <v>0</v>
      </c>
      <c r="O543" s="67"/>
    </row>
    <row r="544" spans="2:15">
      <c r="B544" s="63"/>
      <c r="C544" s="65"/>
      <c r="D544" s="65"/>
      <c r="E544" s="66"/>
      <c r="F544" s="67"/>
      <c r="G544" s="69"/>
      <c r="H544" s="70"/>
      <c r="I544" s="71"/>
      <c r="J544" s="68">
        <v>0</v>
      </c>
      <c r="K544" s="89">
        <f>ROUND(IF(AND($G544&lt;&gt;Summary!$C$11),IF(OR($I544=$I$6,$I544=$I$7,$I544=$I$8,$I544=$I$9,$I544=$I$10,$I544=$I$11),($J544*$H544),0),0),2)</f>
        <v>0</v>
      </c>
      <c r="L544" s="89">
        <f>ROUND(IF(AND($G544=Summary!$C$11),IF(OR($I544=$I$6,$I544=$I$7,$I544=$I$8,$I544=$I$9,$I544=$I$10,$I544=$I$11),(($J544*$H544)/2),0),0),2)</f>
        <v>0</v>
      </c>
      <c r="M544" s="89">
        <f t="shared" si="25"/>
        <v>0</v>
      </c>
      <c r="N544" s="100">
        <f t="shared" si="26"/>
        <v>0</v>
      </c>
      <c r="O544" s="67"/>
    </row>
    <row r="545" spans="2:15">
      <c r="B545" s="63"/>
      <c r="C545" s="65"/>
      <c r="D545" s="65"/>
      <c r="E545" s="66"/>
      <c r="F545" s="67"/>
      <c r="G545" s="69"/>
      <c r="H545" s="70"/>
      <c r="I545" s="71"/>
      <c r="J545" s="68">
        <v>0</v>
      </c>
      <c r="K545" s="89">
        <f>ROUND(IF(AND($G545&lt;&gt;Summary!$C$11),IF(OR($I545=$I$6,$I545=$I$7,$I545=$I$8,$I545=$I$9,$I545=$I$10,$I545=$I$11),($J545*$H545),0),0),2)</f>
        <v>0</v>
      </c>
      <c r="L545" s="89">
        <f>ROUND(IF(AND($G545=Summary!$C$11),IF(OR($I545=$I$6,$I545=$I$7,$I545=$I$8,$I545=$I$9,$I545=$I$10,$I545=$I$11),(($J545*$H545)/2),0),0),2)</f>
        <v>0</v>
      </c>
      <c r="M545" s="89">
        <f t="shared" si="25"/>
        <v>0</v>
      </c>
      <c r="N545" s="100">
        <f t="shared" si="26"/>
        <v>0</v>
      </c>
      <c r="O545" s="67"/>
    </row>
    <row r="546" spans="2:15">
      <c r="B546" s="63"/>
      <c r="C546" s="65"/>
      <c r="D546" s="65"/>
      <c r="E546" s="66"/>
      <c r="F546" s="67"/>
      <c r="G546" s="69"/>
      <c r="H546" s="70"/>
      <c r="I546" s="71"/>
      <c r="J546" s="68">
        <v>0</v>
      </c>
      <c r="K546" s="89">
        <f>ROUND(IF(AND($G546&lt;&gt;Summary!$C$11),IF(OR($I546=$I$6,$I546=$I$7,$I546=$I$8,$I546=$I$9,$I546=$I$10,$I546=$I$11),($J546*$H546),0),0),2)</f>
        <v>0</v>
      </c>
      <c r="L546" s="89">
        <f>ROUND(IF(AND($G546=Summary!$C$11),IF(OR($I546=$I$6,$I546=$I$7,$I546=$I$8,$I546=$I$9,$I546=$I$10,$I546=$I$11),(($J546*$H546)/2),0),0),2)</f>
        <v>0</v>
      </c>
      <c r="M546" s="89">
        <f t="shared" si="25"/>
        <v>0</v>
      </c>
      <c r="N546" s="100">
        <f t="shared" si="26"/>
        <v>0</v>
      </c>
      <c r="O546" s="67"/>
    </row>
    <row r="547" spans="2:15">
      <c r="B547" s="63"/>
      <c r="C547" s="65"/>
      <c r="D547" s="65"/>
      <c r="E547" s="66"/>
      <c r="F547" s="67"/>
      <c r="G547" s="69"/>
      <c r="H547" s="70"/>
      <c r="I547" s="71"/>
      <c r="J547" s="68">
        <v>0</v>
      </c>
      <c r="K547" s="89">
        <f>ROUND(IF(AND($G547&lt;&gt;Summary!$C$11),IF(OR($I547=$I$6,$I547=$I$7,$I547=$I$8,$I547=$I$9,$I547=$I$10,$I547=$I$11),($J547*$H547),0),0),2)</f>
        <v>0</v>
      </c>
      <c r="L547" s="89">
        <f>ROUND(IF(AND($G547=Summary!$C$11),IF(OR($I547=$I$6,$I547=$I$7,$I547=$I$8,$I547=$I$9,$I547=$I$10,$I547=$I$11),(($J547*$H547)/2),0),0),2)</f>
        <v>0</v>
      </c>
      <c r="M547" s="89">
        <f t="shared" si="25"/>
        <v>0</v>
      </c>
      <c r="N547" s="100">
        <f t="shared" si="26"/>
        <v>0</v>
      </c>
      <c r="O547" s="67"/>
    </row>
    <row r="548" spans="2:15">
      <c r="B548" s="63"/>
      <c r="C548" s="65"/>
      <c r="D548" s="65"/>
      <c r="E548" s="66"/>
      <c r="F548" s="67"/>
      <c r="G548" s="69"/>
      <c r="H548" s="70"/>
      <c r="I548" s="71"/>
      <c r="J548" s="68">
        <v>0</v>
      </c>
      <c r="K548" s="89">
        <f>ROUND(IF(AND($G548&lt;&gt;Summary!$C$11),IF(OR($I548=$I$6,$I548=$I$7,$I548=$I$8,$I548=$I$9,$I548=$I$10,$I548=$I$11),($J548*$H548),0),0),2)</f>
        <v>0</v>
      </c>
      <c r="L548" s="89">
        <f>ROUND(IF(AND($G548=Summary!$C$11),IF(OR($I548=$I$6,$I548=$I$7,$I548=$I$8,$I548=$I$9,$I548=$I$10,$I548=$I$11),(($J548*$H548)/2),0),0),2)</f>
        <v>0</v>
      </c>
      <c r="M548" s="89">
        <f t="shared" si="25"/>
        <v>0</v>
      </c>
      <c r="N548" s="100">
        <f t="shared" si="26"/>
        <v>0</v>
      </c>
      <c r="O548" s="67"/>
    </row>
    <row r="549" spans="2:15">
      <c r="B549" s="63"/>
      <c r="C549" s="65"/>
      <c r="D549" s="65"/>
      <c r="E549" s="66"/>
      <c r="F549" s="67"/>
      <c r="G549" s="69"/>
      <c r="H549" s="70"/>
      <c r="I549" s="71"/>
      <c r="J549" s="68">
        <v>0</v>
      </c>
      <c r="K549" s="89">
        <f>ROUND(IF(AND($G549&lt;&gt;Summary!$C$11),IF(OR($I549=$I$6,$I549=$I$7,$I549=$I$8,$I549=$I$9,$I549=$I$10,$I549=$I$11),($J549*$H549),0),0),2)</f>
        <v>0</v>
      </c>
      <c r="L549" s="89">
        <f>ROUND(IF(AND($G549=Summary!$C$11),IF(OR($I549=$I$6,$I549=$I$7,$I549=$I$8,$I549=$I$9,$I549=$I$10,$I549=$I$11),(($J549*$H549)/2),0),0),2)</f>
        <v>0</v>
      </c>
      <c r="M549" s="89">
        <f t="shared" si="25"/>
        <v>0</v>
      </c>
      <c r="N549" s="100">
        <f t="shared" si="26"/>
        <v>0</v>
      </c>
      <c r="O549" s="67"/>
    </row>
    <row r="550" spans="2:15">
      <c r="B550" s="63"/>
      <c r="C550" s="65"/>
      <c r="D550" s="65"/>
      <c r="E550" s="66"/>
      <c r="F550" s="67"/>
      <c r="G550" s="69"/>
      <c r="H550" s="70"/>
      <c r="I550" s="71"/>
      <c r="J550" s="68">
        <v>0</v>
      </c>
      <c r="K550" s="89">
        <f>ROUND(IF(AND($G550&lt;&gt;Summary!$C$11),IF(OR($I550=$I$6,$I550=$I$7,$I550=$I$8,$I550=$I$9,$I550=$I$10,$I550=$I$11),($J550*$H550),0),0),2)</f>
        <v>0</v>
      </c>
      <c r="L550" s="89">
        <f>ROUND(IF(AND($G550=Summary!$C$11),IF(OR($I550=$I$6,$I550=$I$7,$I550=$I$8,$I550=$I$9,$I550=$I$10,$I550=$I$11),(($J550*$H550)/2),0),0),2)</f>
        <v>0</v>
      </c>
      <c r="M550" s="89">
        <f t="shared" si="25"/>
        <v>0</v>
      </c>
      <c r="N550" s="100">
        <f t="shared" si="26"/>
        <v>0</v>
      </c>
      <c r="O550" s="67"/>
    </row>
    <row r="551" spans="2:15">
      <c r="B551" s="63"/>
      <c r="C551" s="65"/>
      <c r="D551" s="65"/>
      <c r="E551" s="66"/>
      <c r="F551" s="67"/>
      <c r="G551" s="69"/>
      <c r="H551" s="70"/>
      <c r="I551" s="71"/>
      <c r="J551" s="68">
        <v>0</v>
      </c>
      <c r="K551" s="89">
        <f>ROUND(IF(AND($G551&lt;&gt;Summary!$C$11),IF(OR($I551=$I$6,$I551=$I$7,$I551=$I$8,$I551=$I$9,$I551=$I$10,$I551=$I$11),($J551*$H551),0),0),2)</f>
        <v>0</v>
      </c>
      <c r="L551" s="89">
        <f>ROUND(IF(AND($G551=Summary!$C$11),IF(OR($I551=$I$6,$I551=$I$7,$I551=$I$8,$I551=$I$9,$I551=$I$10,$I551=$I$11),(($J551*$H551)/2),0),0),2)</f>
        <v>0</v>
      </c>
      <c r="M551" s="89">
        <f t="shared" si="25"/>
        <v>0</v>
      </c>
      <c r="N551" s="100">
        <f t="shared" si="26"/>
        <v>0</v>
      </c>
      <c r="O551" s="67"/>
    </row>
    <row r="552" spans="2:15">
      <c r="B552" s="63"/>
      <c r="C552" s="65"/>
      <c r="D552" s="65"/>
      <c r="E552" s="66"/>
      <c r="F552" s="67"/>
      <c r="G552" s="69"/>
      <c r="H552" s="70"/>
      <c r="I552" s="71"/>
      <c r="J552" s="68">
        <v>0</v>
      </c>
      <c r="K552" s="89">
        <f>ROUND(IF(AND($G552&lt;&gt;Summary!$C$11),IF(OR($I552=$I$6,$I552=$I$7,$I552=$I$8,$I552=$I$9,$I552=$I$10,$I552=$I$11),($J552*$H552),0),0),2)</f>
        <v>0</v>
      </c>
      <c r="L552" s="89">
        <f>ROUND(IF(AND($G552=Summary!$C$11),IF(OR($I552=$I$6,$I552=$I$7,$I552=$I$8,$I552=$I$9,$I552=$I$10,$I552=$I$11),(($J552*$H552)/2),0),0),2)</f>
        <v>0</v>
      </c>
      <c r="M552" s="89">
        <f t="shared" si="25"/>
        <v>0</v>
      </c>
      <c r="N552" s="100">
        <f t="shared" si="26"/>
        <v>0</v>
      </c>
      <c r="O552" s="67"/>
    </row>
    <row r="553" spans="2:15">
      <c r="B553" s="63"/>
      <c r="C553" s="65"/>
      <c r="D553" s="65"/>
      <c r="E553" s="66"/>
      <c r="F553" s="67"/>
      <c r="G553" s="69"/>
      <c r="H553" s="70"/>
      <c r="I553" s="71"/>
      <c r="J553" s="68">
        <v>0</v>
      </c>
      <c r="K553" s="89">
        <f>ROUND(IF(AND($G553&lt;&gt;Summary!$C$11),IF(OR($I553=$I$6,$I553=$I$7,$I553=$I$8,$I553=$I$9,$I553=$I$10,$I553=$I$11),($J553*$H553),0),0),2)</f>
        <v>0</v>
      </c>
      <c r="L553" s="89">
        <f>ROUND(IF(AND($G553=Summary!$C$11),IF(OR($I553=$I$6,$I553=$I$7,$I553=$I$8,$I553=$I$9,$I553=$I$10,$I553=$I$11),(($J553*$H553)/2),0),0),2)</f>
        <v>0</v>
      </c>
      <c r="M553" s="89">
        <f t="shared" si="25"/>
        <v>0</v>
      </c>
      <c r="N553" s="100">
        <f t="shared" si="26"/>
        <v>0</v>
      </c>
      <c r="O553" s="67"/>
    </row>
    <row r="554" spans="2:15">
      <c r="B554" s="63"/>
      <c r="C554" s="65"/>
      <c r="D554" s="65"/>
      <c r="E554" s="66"/>
      <c r="F554" s="67"/>
      <c r="G554" s="69"/>
      <c r="H554" s="70"/>
      <c r="I554" s="71"/>
      <c r="J554" s="68">
        <v>0</v>
      </c>
      <c r="K554" s="89">
        <f>ROUND(IF(AND($G554&lt;&gt;Summary!$C$11),IF(OR($I554=$I$6,$I554=$I$7,$I554=$I$8,$I554=$I$9,$I554=$I$10,$I554=$I$11),($J554*$H554),0),0),2)</f>
        <v>0</v>
      </c>
      <c r="L554" s="89">
        <f>ROUND(IF(AND($G554=Summary!$C$11),IF(OR($I554=$I$6,$I554=$I$7,$I554=$I$8,$I554=$I$9,$I554=$I$10,$I554=$I$11),(($J554*$H554)/2),0),0),2)</f>
        <v>0</v>
      </c>
      <c r="M554" s="89">
        <f t="shared" si="25"/>
        <v>0</v>
      </c>
      <c r="N554" s="100">
        <f t="shared" si="26"/>
        <v>0</v>
      </c>
      <c r="O554" s="67"/>
    </row>
    <row r="555" spans="2:15">
      <c r="B555" s="63"/>
      <c r="C555" s="65"/>
      <c r="D555" s="65"/>
      <c r="E555" s="66"/>
      <c r="F555" s="67"/>
      <c r="G555" s="69"/>
      <c r="H555" s="70"/>
      <c r="I555" s="71"/>
      <c r="J555" s="68">
        <v>0</v>
      </c>
      <c r="K555" s="89">
        <f>ROUND(IF(AND($G555&lt;&gt;Summary!$C$11),IF(OR($I555=$I$6,$I555=$I$7,$I555=$I$8,$I555=$I$9,$I555=$I$10,$I555=$I$11),($J555*$H555),0),0),2)</f>
        <v>0</v>
      </c>
      <c r="L555" s="89">
        <f>ROUND(IF(AND($G555=Summary!$C$11),IF(OR($I555=$I$6,$I555=$I$7,$I555=$I$8,$I555=$I$9,$I555=$I$10,$I555=$I$11),(($J555*$H555)/2),0),0),2)</f>
        <v>0</v>
      </c>
      <c r="M555" s="89">
        <f t="shared" si="25"/>
        <v>0</v>
      </c>
      <c r="N555" s="100">
        <f t="shared" si="26"/>
        <v>0</v>
      </c>
      <c r="O555" s="67"/>
    </row>
    <row r="556" spans="2:15">
      <c r="B556" s="63"/>
      <c r="C556" s="65"/>
      <c r="D556" s="65"/>
      <c r="E556" s="66"/>
      <c r="F556" s="67"/>
      <c r="G556" s="69"/>
      <c r="H556" s="70"/>
      <c r="I556" s="71"/>
      <c r="J556" s="68">
        <v>0</v>
      </c>
      <c r="K556" s="89">
        <f>ROUND(IF(AND($G556&lt;&gt;Summary!$C$11),IF(OR($I556=$I$6,$I556=$I$7,$I556=$I$8,$I556=$I$9,$I556=$I$10,$I556=$I$11),($J556*$H556),0),0),2)</f>
        <v>0</v>
      </c>
      <c r="L556" s="89">
        <f>ROUND(IF(AND($G556=Summary!$C$11),IF(OR($I556=$I$6,$I556=$I$7,$I556=$I$8,$I556=$I$9,$I556=$I$10,$I556=$I$11),(($J556*$H556)/2),0),0),2)</f>
        <v>0</v>
      </c>
      <c r="M556" s="89">
        <f t="shared" si="25"/>
        <v>0</v>
      </c>
      <c r="N556" s="100">
        <f t="shared" si="26"/>
        <v>0</v>
      </c>
      <c r="O556" s="67"/>
    </row>
    <row r="557" spans="2:15">
      <c r="B557" s="63"/>
      <c r="C557" s="65"/>
      <c r="D557" s="65"/>
      <c r="E557" s="66"/>
      <c r="F557" s="67"/>
      <c r="G557" s="69"/>
      <c r="H557" s="70"/>
      <c r="I557" s="71"/>
      <c r="J557" s="68">
        <v>0</v>
      </c>
      <c r="K557" s="89">
        <f>ROUND(IF(AND($G557&lt;&gt;Summary!$C$11),IF(OR($I557=$I$6,$I557=$I$7,$I557=$I$8,$I557=$I$9,$I557=$I$10,$I557=$I$11),($J557*$H557),0),0),2)</f>
        <v>0</v>
      </c>
      <c r="L557" s="89">
        <f>ROUND(IF(AND($G557=Summary!$C$11),IF(OR($I557=$I$6,$I557=$I$7,$I557=$I$8,$I557=$I$9,$I557=$I$10,$I557=$I$11),(($J557*$H557)/2),0),0),2)</f>
        <v>0</v>
      </c>
      <c r="M557" s="89">
        <f t="shared" si="25"/>
        <v>0</v>
      </c>
      <c r="N557" s="100">
        <f t="shared" si="26"/>
        <v>0</v>
      </c>
      <c r="O557" s="67"/>
    </row>
    <row r="558" spans="2:15">
      <c r="B558" s="63"/>
      <c r="C558" s="65"/>
      <c r="D558" s="65"/>
      <c r="E558" s="66"/>
      <c r="F558" s="67"/>
      <c r="G558" s="69"/>
      <c r="H558" s="70"/>
      <c r="I558" s="71"/>
      <c r="J558" s="68">
        <v>0</v>
      </c>
      <c r="K558" s="89">
        <f>ROUND(IF(AND($G558&lt;&gt;Summary!$C$11),IF(OR($I558=$I$6,$I558=$I$7,$I558=$I$8,$I558=$I$9,$I558=$I$10,$I558=$I$11),($J558*$H558),0),0),2)</f>
        <v>0</v>
      </c>
      <c r="L558" s="89">
        <f>ROUND(IF(AND($G558=Summary!$C$11),IF(OR($I558=$I$6,$I558=$I$7,$I558=$I$8,$I558=$I$9,$I558=$I$10,$I558=$I$11),(($J558*$H558)/2),0),0),2)</f>
        <v>0</v>
      </c>
      <c r="M558" s="89">
        <f t="shared" si="25"/>
        <v>0</v>
      </c>
      <c r="N558" s="100">
        <f t="shared" si="26"/>
        <v>0</v>
      </c>
      <c r="O558" s="67"/>
    </row>
    <row r="559" spans="2:15">
      <c r="B559" s="63"/>
      <c r="C559" s="65"/>
      <c r="D559" s="65"/>
      <c r="E559" s="66"/>
      <c r="F559" s="67"/>
      <c r="G559" s="69"/>
      <c r="H559" s="70"/>
      <c r="I559" s="71"/>
      <c r="J559" s="68">
        <v>0</v>
      </c>
      <c r="K559" s="89">
        <f>ROUND(IF(AND($G559&lt;&gt;Summary!$C$11),IF(OR($I559=$I$6,$I559=$I$7,$I559=$I$8,$I559=$I$9,$I559=$I$10,$I559=$I$11),($J559*$H559),0),0),2)</f>
        <v>0</v>
      </c>
      <c r="L559" s="89">
        <f>ROUND(IF(AND($G559=Summary!$C$11),IF(OR($I559=$I$6,$I559=$I$7,$I559=$I$8,$I559=$I$9,$I559=$I$10,$I559=$I$11),(($J559*$H559)/2),0),0),2)</f>
        <v>0</v>
      </c>
      <c r="M559" s="89">
        <f t="shared" si="25"/>
        <v>0</v>
      </c>
      <c r="N559" s="100">
        <f t="shared" si="26"/>
        <v>0</v>
      </c>
      <c r="O559" s="67"/>
    </row>
    <row r="560" spans="2:15">
      <c r="B560" s="63"/>
      <c r="C560" s="65"/>
      <c r="D560" s="65"/>
      <c r="E560" s="66"/>
      <c r="F560" s="67"/>
      <c r="G560" s="69"/>
      <c r="H560" s="70"/>
      <c r="I560" s="71"/>
      <c r="J560" s="68">
        <v>0</v>
      </c>
      <c r="K560" s="89">
        <f>ROUND(IF(AND($G560&lt;&gt;Summary!$C$11),IF(OR($I560=$I$6,$I560=$I$7,$I560=$I$8,$I560=$I$9,$I560=$I$10,$I560=$I$11),($J560*$H560),0),0),2)</f>
        <v>0</v>
      </c>
      <c r="L560" s="89">
        <f>ROUND(IF(AND($G560=Summary!$C$11),IF(OR($I560=$I$6,$I560=$I$7,$I560=$I$8,$I560=$I$9,$I560=$I$10,$I560=$I$11),(($J560*$H560)/2),0),0),2)</f>
        <v>0</v>
      </c>
      <c r="M560" s="89">
        <f t="shared" si="25"/>
        <v>0</v>
      </c>
      <c r="N560" s="100">
        <f t="shared" si="26"/>
        <v>0</v>
      </c>
      <c r="O560" s="67"/>
    </row>
    <row r="561" spans="2:15">
      <c r="B561" s="63"/>
      <c r="C561" s="65"/>
      <c r="D561" s="65"/>
      <c r="E561" s="66"/>
      <c r="F561" s="67"/>
      <c r="G561" s="69"/>
      <c r="H561" s="70"/>
      <c r="I561" s="71"/>
      <c r="J561" s="68">
        <v>0</v>
      </c>
      <c r="K561" s="89">
        <f>ROUND(IF(AND($G561&lt;&gt;Summary!$C$11),IF(OR($I561=$I$6,$I561=$I$7,$I561=$I$8,$I561=$I$9,$I561=$I$10,$I561=$I$11),($J561*$H561),0),0),2)</f>
        <v>0</v>
      </c>
      <c r="L561" s="89">
        <f>ROUND(IF(AND($G561=Summary!$C$11),IF(OR($I561=$I$6,$I561=$I$7,$I561=$I$8,$I561=$I$9,$I561=$I$10,$I561=$I$11),(($J561*$H561)/2),0),0),2)</f>
        <v>0</v>
      </c>
      <c r="M561" s="89">
        <f t="shared" si="25"/>
        <v>0</v>
      </c>
      <c r="N561" s="100">
        <f t="shared" si="26"/>
        <v>0</v>
      </c>
      <c r="O561" s="67"/>
    </row>
    <row r="562" spans="2:15">
      <c r="B562" s="63"/>
      <c r="C562" s="65"/>
      <c r="D562" s="65"/>
      <c r="E562" s="66"/>
      <c r="F562" s="67"/>
      <c r="G562" s="69"/>
      <c r="H562" s="70"/>
      <c r="I562" s="71"/>
      <c r="J562" s="68">
        <v>0</v>
      </c>
      <c r="K562" s="89">
        <f>ROUND(IF(AND($G562&lt;&gt;Summary!$C$11),IF(OR($I562=$I$6,$I562=$I$7,$I562=$I$8,$I562=$I$9,$I562=$I$10,$I562=$I$11),($J562*$H562),0),0),2)</f>
        <v>0</v>
      </c>
      <c r="L562" s="89">
        <f>ROUND(IF(AND($G562=Summary!$C$11),IF(OR($I562=$I$6,$I562=$I$7,$I562=$I$8,$I562=$I$9,$I562=$I$10,$I562=$I$11),(($J562*$H562)/2),0),0),2)</f>
        <v>0</v>
      </c>
      <c r="M562" s="89">
        <f t="shared" si="25"/>
        <v>0</v>
      </c>
      <c r="N562" s="100">
        <f t="shared" si="26"/>
        <v>0</v>
      </c>
      <c r="O562" s="67"/>
    </row>
    <row r="563" spans="2:15">
      <c r="B563" s="63"/>
      <c r="C563" s="65"/>
      <c r="D563" s="65"/>
      <c r="E563" s="66"/>
      <c r="F563" s="67"/>
      <c r="G563" s="69"/>
      <c r="H563" s="70"/>
      <c r="I563" s="71"/>
      <c r="J563" s="68">
        <v>0</v>
      </c>
      <c r="K563" s="89">
        <f>ROUND(IF(AND($G563&lt;&gt;Summary!$C$11),IF(OR($I563=$I$6,$I563=$I$7,$I563=$I$8,$I563=$I$9,$I563=$I$10,$I563=$I$11),($J563*$H563),0),0),2)</f>
        <v>0</v>
      </c>
      <c r="L563" s="89">
        <f>ROUND(IF(AND($G563=Summary!$C$11),IF(OR($I563=$I$6,$I563=$I$7,$I563=$I$8,$I563=$I$9,$I563=$I$10,$I563=$I$11),(($J563*$H563)/2),0),0),2)</f>
        <v>0</v>
      </c>
      <c r="M563" s="89">
        <f t="shared" si="25"/>
        <v>0</v>
      </c>
      <c r="N563" s="100">
        <f t="shared" si="26"/>
        <v>0</v>
      </c>
      <c r="O563" s="67"/>
    </row>
    <row r="564" spans="2:15">
      <c r="B564" s="63"/>
      <c r="C564" s="65"/>
      <c r="D564" s="65"/>
      <c r="E564" s="66"/>
      <c r="F564" s="67"/>
      <c r="G564" s="69"/>
      <c r="H564" s="70"/>
      <c r="I564" s="71"/>
      <c r="J564" s="68">
        <v>0</v>
      </c>
      <c r="K564" s="89">
        <f>ROUND(IF(AND($G564&lt;&gt;Summary!$C$11),IF(OR($I564=$I$6,$I564=$I$7,$I564=$I$8,$I564=$I$9,$I564=$I$10,$I564=$I$11),($J564*$H564),0),0),2)</f>
        <v>0</v>
      </c>
      <c r="L564" s="89">
        <f>ROUND(IF(AND($G564=Summary!$C$11),IF(OR($I564=$I$6,$I564=$I$7,$I564=$I$8,$I564=$I$9,$I564=$I$10,$I564=$I$11),(($J564*$H564)/2),0),0),2)</f>
        <v>0</v>
      </c>
      <c r="M564" s="89">
        <f t="shared" si="25"/>
        <v>0</v>
      </c>
      <c r="N564" s="100">
        <f t="shared" si="26"/>
        <v>0</v>
      </c>
      <c r="O564" s="67"/>
    </row>
    <row r="565" spans="2:15">
      <c r="B565" s="63"/>
      <c r="C565" s="65"/>
      <c r="D565" s="65"/>
      <c r="E565" s="66"/>
      <c r="F565" s="67"/>
      <c r="G565" s="69"/>
      <c r="H565" s="70"/>
      <c r="I565" s="71"/>
      <c r="J565" s="68">
        <v>0</v>
      </c>
      <c r="K565" s="89">
        <f>ROUND(IF(AND($G565&lt;&gt;Summary!$C$11),IF(OR($I565=$I$6,$I565=$I$7,$I565=$I$8,$I565=$I$9,$I565=$I$10,$I565=$I$11),($J565*$H565),0),0),2)</f>
        <v>0</v>
      </c>
      <c r="L565" s="89">
        <f>ROUND(IF(AND($G565=Summary!$C$11),IF(OR($I565=$I$6,$I565=$I$7,$I565=$I$8,$I565=$I$9,$I565=$I$10,$I565=$I$11),(($J565*$H565)/2),0),0),2)</f>
        <v>0</v>
      </c>
      <c r="M565" s="89">
        <f t="shared" si="25"/>
        <v>0</v>
      </c>
      <c r="N565" s="100">
        <f t="shared" si="26"/>
        <v>0</v>
      </c>
      <c r="O565" s="67"/>
    </row>
    <row r="566" spans="2:15">
      <c r="B566" s="63"/>
      <c r="C566" s="65"/>
      <c r="D566" s="65"/>
      <c r="E566" s="66"/>
      <c r="F566" s="67"/>
      <c r="G566" s="69"/>
      <c r="H566" s="70"/>
      <c r="I566" s="71"/>
      <c r="J566" s="68">
        <v>0</v>
      </c>
      <c r="K566" s="89">
        <f>ROUND(IF(AND($G566&lt;&gt;Summary!$C$11),IF(OR($I566=$I$6,$I566=$I$7,$I566=$I$8,$I566=$I$9,$I566=$I$10,$I566=$I$11),($J566*$H566),0),0),2)</f>
        <v>0</v>
      </c>
      <c r="L566" s="89">
        <f>ROUND(IF(AND($G566=Summary!$C$11),IF(OR($I566=$I$6,$I566=$I$7,$I566=$I$8,$I566=$I$9,$I566=$I$10,$I566=$I$11),(($J566*$H566)/2),0),0),2)</f>
        <v>0</v>
      </c>
      <c r="M566" s="89">
        <f t="shared" si="25"/>
        <v>0</v>
      </c>
      <c r="N566" s="100">
        <f t="shared" si="26"/>
        <v>0</v>
      </c>
      <c r="O566" s="67"/>
    </row>
    <row r="567" spans="2:15">
      <c r="B567" s="63"/>
      <c r="C567" s="65"/>
      <c r="D567" s="65"/>
      <c r="E567" s="66"/>
      <c r="F567" s="67"/>
      <c r="G567" s="69"/>
      <c r="H567" s="70"/>
      <c r="I567" s="71"/>
      <c r="J567" s="68">
        <v>0</v>
      </c>
      <c r="K567" s="89">
        <f>ROUND(IF(AND($G567&lt;&gt;Summary!$C$11),IF(OR($I567=$I$6,$I567=$I$7,$I567=$I$8,$I567=$I$9,$I567=$I$10,$I567=$I$11),($J567*$H567),0),0),2)</f>
        <v>0</v>
      </c>
      <c r="L567" s="89">
        <f>ROUND(IF(AND($G567=Summary!$C$11),IF(OR($I567=$I$6,$I567=$I$7,$I567=$I$8,$I567=$I$9,$I567=$I$10,$I567=$I$11),(($J567*$H567)/2),0),0),2)</f>
        <v>0</v>
      </c>
      <c r="M567" s="89">
        <f t="shared" si="25"/>
        <v>0</v>
      </c>
      <c r="N567" s="100">
        <f t="shared" si="26"/>
        <v>0</v>
      </c>
      <c r="O567" s="67"/>
    </row>
    <row r="568" spans="2:15">
      <c r="B568" s="63"/>
      <c r="C568" s="65"/>
      <c r="D568" s="65"/>
      <c r="E568" s="66"/>
      <c r="F568" s="67"/>
      <c r="G568" s="69"/>
      <c r="H568" s="70"/>
      <c r="I568" s="71"/>
      <c r="J568" s="68">
        <v>0</v>
      </c>
      <c r="K568" s="89">
        <f>ROUND(IF(AND($G568&lt;&gt;Summary!$C$11),IF(OR($I568=$I$6,$I568=$I$7,$I568=$I$8,$I568=$I$9,$I568=$I$10,$I568=$I$11),($J568*$H568),0),0),2)</f>
        <v>0</v>
      </c>
      <c r="L568" s="89">
        <f>ROUND(IF(AND($G568=Summary!$C$11),IF(OR($I568=$I$6,$I568=$I$7,$I568=$I$8,$I568=$I$9,$I568=$I$10,$I568=$I$11),(($J568*$H568)/2),0),0),2)</f>
        <v>0</v>
      </c>
      <c r="M568" s="89">
        <f t="shared" si="25"/>
        <v>0</v>
      </c>
      <c r="N568" s="100">
        <f t="shared" si="26"/>
        <v>0</v>
      </c>
      <c r="O568" s="67"/>
    </row>
    <row r="569" spans="2:15">
      <c r="B569" s="63"/>
      <c r="C569" s="65"/>
      <c r="D569" s="65"/>
      <c r="E569" s="66"/>
      <c r="F569" s="67"/>
      <c r="G569" s="69"/>
      <c r="H569" s="70"/>
      <c r="I569" s="71"/>
      <c r="J569" s="68">
        <v>0</v>
      </c>
      <c r="K569" s="89">
        <f>ROUND(IF(AND($G569&lt;&gt;Summary!$C$11),IF(OR($I569=$I$6,$I569=$I$7,$I569=$I$8,$I569=$I$9,$I569=$I$10,$I569=$I$11),($J569*$H569),0),0),2)</f>
        <v>0</v>
      </c>
      <c r="L569" s="89">
        <f>ROUND(IF(AND($G569=Summary!$C$11),IF(OR($I569=$I$6,$I569=$I$7,$I569=$I$8,$I569=$I$9,$I569=$I$10,$I569=$I$11),(($J569*$H569)/2),0),0),2)</f>
        <v>0</v>
      </c>
      <c r="M569" s="89">
        <f t="shared" si="25"/>
        <v>0</v>
      </c>
      <c r="N569" s="100">
        <f t="shared" si="26"/>
        <v>0</v>
      </c>
      <c r="O569" s="67"/>
    </row>
    <row r="570" spans="2:15">
      <c r="B570" s="63"/>
      <c r="C570" s="65"/>
      <c r="D570" s="65"/>
      <c r="E570" s="66"/>
      <c r="F570" s="67"/>
      <c r="G570" s="69"/>
      <c r="H570" s="70"/>
      <c r="I570" s="71"/>
      <c r="J570" s="68">
        <v>0</v>
      </c>
      <c r="K570" s="89">
        <f>ROUND(IF(AND($G570&lt;&gt;Summary!$C$11),IF(OR($I570=$I$6,$I570=$I$7,$I570=$I$8,$I570=$I$9,$I570=$I$10,$I570=$I$11),($J570*$H570),0),0),2)</f>
        <v>0</v>
      </c>
      <c r="L570" s="89">
        <f>ROUND(IF(AND($G570=Summary!$C$11),IF(OR($I570=$I$6,$I570=$I$7,$I570=$I$8,$I570=$I$9,$I570=$I$10,$I570=$I$11),(($J570*$H570)/2),0),0),2)</f>
        <v>0</v>
      </c>
      <c r="M570" s="89">
        <f t="shared" si="25"/>
        <v>0</v>
      </c>
      <c r="N570" s="100">
        <f t="shared" si="26"/>
        <v>0</v>
      </c>
      <c r="O570" s="67"/>
    </row>
    <row r="571" spans="2:15">
      <c r="B571" s="63"/>
      <c r="C571" s="65"/>
      <c r="D571" s="65"/>
      <c r="E571" s="66"/>
      <c r="F571" s="67"/>
      <c r="G571" s="69"/>
      <c r="H571" s="70"/>
      <c r="I571" s="71"/>
      <c r="J571" s="68">
        <v>0</v>
      </c>
      <c r="K571" s="89">
        <f>ROUND(IF(AND($G571&lt;&gt;Summary!$C$11),IF(OR($I571=$I$6,$I571=$I$7,$I571=$I$8,$I571=$I$9,$I571=$I$10,$I571=$I$11),($J571*$H571),0),0),2)</f>
        <v>0</v>
      </c>
      <c r="L571" s="89">
        <f>ROUND(IF(AND($G571=Summary!$C$11),IF(OR($I571=$I$6,$I571=$I$7,$I571=$I$8,$I571=$I$9,$I571=$I$10,$I571=$I$11),(($J571*$H571)/2),0),0),2)</f>
        <v>0</v>
      </c>
      <c r="M571" s="89">
        <f t="shared" si="25"/>
        <v>0</v>
      </c>
      <c r="N571" s="100">
        <f t="shared" si="26"/>
        <v>0</v>
      </c>
      <c r="O571" s="67"/>
    </row>
    <row r="572" spans="2:15">
      <c r="B572" s="63"/>
      <c r="C572" s="65"/>
      <c r="D572" s="65"/>
      <c r="E572" s="66"/>
      <c r="F572" s="67"/>
      <c r="G572" s="69"/>
      <c r="H572" s="70"/>
      <c r="I572" s="71"/>
      <c r="J572" s="68">
        <v>0</v>
      </c>
      <c r="K572" s="89">
        <f>ROUND(IF(AND($G572&lt;&gt;Summary!$C$11),IF(OR($I572=$I$6,$I572=$I$7,$I572=$I$8,$I572=$I$9,$I572=$I$10,$I572=$I$11),($J572*$H572),0),0),2)</f>
        <v>0</v>
      </c>
      <c r="L572" s="89">
        <f>ROUND(IF(AND($G572=Summary!$C$11),IF(OR($I572=$I$6,$I572=$I$7,$I572=$I$8,$I572=$I$9,$I572=$I$10,$I572=$I$11),(($J572*$H572)/2),0),0),2)</f>
        <v>0</v>
      </c>
      <c r="M572" s="89">
        <f t="shared" si="25"/>
        <v>0</v>
      </c>
      <c r="N572" s="100">
        <f t="shared" si="26"/>
        <v>0</v>
      </c>
      <c r="O572" s="67"/>
    </row>
    <row r="573" spans="2:15">
      <c r="B573" s="63"/>
      <c r="C573" s="65"/>
      <c r="D573" s="65"/>
      <c r="E573" s="66"/>
      <c r="F573" s="67"/>
      <c r="G573" s="69"/>
      <c r="H573" s="70"/>
      <c r="I573" s="71"/>
      <c r="J573" s="68">
        <v>0</v>
      </c>
      <c r="K573" s="89">
        <f>ROUND(IF(AND($G573&lt;&gt;Summary!$C$11),IF(OR($I573=$I$6,$I573=$I$7,$I573=$I$8,$I573=$I$9,$I573=$I$10,$I573=$I$11),($J573*$H573),0),0),2)</f>
        <v>0</v>
      </c>
      <c r="L573" s="89">
        <f>ROUND(IF(AND($G573=Summary!$C$11),IF(OR($I573=$I$6,$I573=$I$7,$I573=$I$8,$I573=$I$9,$I573=$I$10,$I573=$I$11),(($J573*$H573)/2),0),0),2)</f>
        <v>0</v>
      </c>
      <c r="M573" s="89">
        <f t="shared" si="25"/>
        <v>0</v>
      </c>
      <c r="N573" s="100">
        <f t="shared" si="26"/>
        <v>0</v>
      </c>
      <c r="O573" s="67"/>
    </row>
    <row r="574" spans="2:15">
      <c r="B574" s="63"/>
      <c r="C574" s="65"/>
      <c r="D574" s="65"/>
      <c r="E574" s="66"/>
      <c r="F574" s="67"/>
      <c r="G574" s="69"/>
      <c r="H574" s="70"/>
      <c r="I574" s="71"/>
      <c r="J574" s="68">
        <v>0</v>
      </c>
      <c r="K574" s="89">
        <f>ROUND(IF(AND($G574&lt;&gt;Summary!$C$11),IF(OR($I574=$I$6,$I574=$I$7,$I574=$I$8,$I574=$I$9,$I574=$I$10,$I574=$I$11),($J574*$H574),0),0),2)</f>
        <v>0</v>
      </c>
      <c r="L574" s="89">
        <f>ROUND(IF(AND($G574=Summary!$C$11),IF(OR($I574=$I$6,$I574=$I$7,$I574=$I$8,$I574=$I$9,$I574=$I$10,$I574=$I$11),(($J574*$H574)/2),0),0),2)</f>
        <v>0</v>
      </c>
      <c r="M574" s="89">
        <f t="shared" si="25"/>
        <v>0</v>
      </c>
      <c r="N574" s="100">
        <f t="shared" si="26"/>
        <v>0</v>
      </c>
      <c r="O574" s="67"/>
    </row>
    <row r="575" spans="2:15">
      <c r="B575" s="63"/>
      <c r="C575" s="65"/>
      <c r="D575" s="65"/>
      <c r="E575" s="66"/>
      <c r="F575" s="67"/>
      <c r="G575" s="69"/>
      <c r="H575" s="70"/>
      <c r="I575" s="71"/>
      <c r="J575" s="68">
        <v>0</v>
      </c>
      <c r="K575" s="89">
        <f>ROUND(IF(AND($G575&lt;&gt;Summary!$C$11),IF(OR($I575=$I$6,$I575=$I$7,$I575=$I$8,$I575=$I$9,$I575=$I$10,$I575=$I$11),($J575*$H575),0),0),2)</f>
        <v>0</v>
      </c>
      <c r="L575" s="89">
        <f>ROUND(IF(AND($G575=Summary!$C$11),IF(OR($I575=$I$6,$I575=$I$7,$I575=$I$8,$I575=$I$9,$I575=$I$10,$I575=$I$11),(($J575*$H575)/2),0),0),2)</f>
        <v>0</v>
      </c>
      <c r="M575" s="89">
        <f t="shared" si="25"/>
        <v>0</v>
      </c>
      <c r="N575" s="100">
        <f t="shared" si="26"/>
        <v>0</v>
      </c>
      <c r="O575" s="67"/>
    </row>
    <row r="576" spans="2:15">
      <c r="B576" s="63"/>
      <c r="C576" s="65"/>
      <c r="D576" s="65"/>
      <c r="E576" s="66"/>
      <c r="F576" s="67"/>
      <c r="G576" s="69"/>
      <c r="H576" s="70"/>
      <c r="I576" s="71"/>
      <c r="J576" s="68">
        <v>0</v>
      </c>
      <c r="K576" s="89">
        <f>ROUND(IF(AND($G576&lt;&gt;Summary!$C$11),IF(OR($I576=$I$6,$I576=$I$7,$I576=$I$8,$I576=$I$9,$I576=$I$10,$I576=$I$11),($J576*$H576),0),0),2)</f>
        <v>0</v>
      </c>
      <c r="L576" s="89">
        <f>ROUND(IF(AND($G576=Summary!$C$11),IF(OR($I576=$I$6,$I576=$I$7,$I576=$I$8,$I576=$I$9,$I576=$I$10,$I576=$I$11),(($J576*$H576)/2),0),0),2)</f>
        <v>0</v>
      </c>
      <c r="M576" s="89">
        <f t="shared" si="25"/>
        <v>0</v>
      </c>
      <c r="N576" s="100">
        <f t="shared" si="26"/>
        <v>0</v>
      </c>
      <c r="O576" s="67"/>
    </row>
    <row r="577" spans="2:15">
      <c r="B577" s="63"/>
      <c r="C577" s="65"/>
      <c r="D577" s="65"/>
      <c r="E577" s="66"/>
      <c r="F577" s="67"/>
      <c r="G577" s="69"/>
      <c r="H577" s="70"/>
      <c r="I577" s="71"/>
      <c r="J577" s="68">
        <v>0</v>
      </c>
      <c r="K577" s="89">
        <f>ROUND(IF(AND($G577&lt;&gt;Summary!$C$11),IF(OR($I577=$I$6,$I577=$I$7,$I577=$I$8,$I577=$I$9,$I577=$I$10,$I577=$I$11),($J577*$H577),0),0),2)</f>
        <v>0</v>
      </c>
      <c r="L577" s="89">
        <f>ROUND(IF(AND($G577=Summary!$C$11),IF(OR($I577=$I$6,$I577=$I$7,$I577=$I$8,$I577=$I$9,$I577=$I$10,$I577=$I$11),(($J577*$H577)/2),0),0),2)</f>
        <v>0</v>
      </c>
      <c r="M577" s="89">
        <f t="shared" si="25"/>
        <v>0</v>
      </c>
      <c r="N577" s="100">
        <f t="shared" si="26"/>
        <v>0</v>
      </c>
      <c r="O577" s="67"/>
    </row>
    <row r="578" spans="2:15">
      <c r="B578" s="63"/>
      <c r="C578" s="65"/>
      <c r="D578" s="65"/>
      <c r="E578" s="66"/>
      <c r="F578" s="67"/>
      <c r="G578" s="69"/>
      <c r="H578" s="70"/>
      <c r="I578" s="71"/>
      <c r="J578" s="68">
        <v>0</v>
      </c>
      <c r="K578" s="89">
        <f>ROUND(IF(AND($G578&lt;&gt;Summary!$C$11),IF(OR($I578=$I$6,$I578=$I$7,$I578=$I$8,$I578=$I$9,$I578=$I$10,$I578=$I$11),($J578*$H578),0),0),2)</f>
        <v>0</v>
      </c>
      <c r="L578" s="89">
        <f>ROUND(IF(AND($G578=Summary!$C$11),IF(OR($I578=$I$6,$I578=$I$7,$I578=$I$8,$I578=$I$9,$I578=$I$10,$I578=$I$11),(($J578*$H578)/2),0),0),2)</f>
        <v>0</v>
      </c>
      <c r="M578" s="89">
        <f t="shared" si="25"/>
        <v>0</v>
      </c>
      <c r="N578" s="100">
        <f t="shared" si="26"/>
        <v>0</v>
      </c>
      <c r="O578" s="67"/>
    </row>
    <row r="579" spans="2:15">
      <c r="B579" s="63"/>
      <c r="C579" s="65"/>
      <c r="D579" s="65"/>
      <c r="E579" s="66"/>
      <c r="F579" s="67"/>
      <c r="G579" s="69"/>
      <c r="H579" s="70"/>
      <c r="I579" s="71"/>
      <c r="J579" s="68">
        <v>0</v>
      </c>
      <c r="K579" s="89">
        <f>ROUND(IF(AND($G579&lt;&gt;Summary!$C$11),IF(OR($I579=$I$6,$I579=$I$7,$I579=$I$8,$I579=$I$9,$I579=$I$10,$I579=$I$11),($J579*$H579),0),0),2)</f>
        <v>0</v>
      </c>
      <c r="L579" s="89">
        <f>ROUND(IF(AND($G579=Summary!$C$11),IF(OR($I579=$I$6,$I579=$I$7,$I579=$I$8,$I579=$I$9,$I579=$I$10,$I579=$I$11),(($J579*$H579)/2),0),0),2)</f>
        <v>0</v>
      </c>
      <c r="M579" s="89">
        <f t="shared" si="25"/>
        <v>0</v>
      </c>
      <c r="N579" s="100">
        <f t="shared" si="26"/>
        <v>0</v>
      </c>
      <c r="O579" s="67"/>
    </row>
    <row r="580" spans="2:15">
      <c r="B580" s="63"/>
      <c r="C580" s="65"/>
      <c r="D580" s="65"/>
      <c r="E580" s="66"/>
      <c r="F580" s="67"/>
      <c r="G580" s="69"/>
      <c r="H580" s="70"/>
      <c r="I580" s="71"/>
      <c r="J580" s="68">
        <v>0</v>
      </c>
      <c r="K580" s="89">
        <f>ROUND(IF(AND($G580&lt;&gt;Summary!$C$11),IF(OR($I580=$I$6,$I580=$I$7,$I580=$I$8,$I580=$I$9,$I580=$I$10,$I580=$I$11),($J580*$H580),0),0),2)</f>
        <v>0</v>
      </c>
      <c r="L580" s="89">
        <f>ROUND(IF(AND($G580=Summary!$C$11),IF(OR($I580=$I$6,$I580=$I$7,$I580=$I$8,$I580=$I$9,$I580=$I$10,$I580=$I$11),(($J580*$H580)/2),0),0),2)</f>
        <v>0</v>
      </c>
      <c r="M580" s="89">
        <f t="shared" si="25"/>
        <v>0</v>
      </c>
      <c r="N580" s="100">
        <f t="shared" si="26"/>
        <v>0</v>
      </c>
      <c r="O580" s="67"/>
    </row>
    <row r="581" spans="2:15">
      <c r="B581" s="63"/>
      <c r="C581" s="65"/>
      <c r="D581" s="65"/>
      <c r="E581" s="66"/>
      <c r="F581" s="67"/>
      <c r="G581" s="69"/>
      <c r="H581" s="70"/>
      <c r="I581" s="71"/>
      <c r="J581" s="68">
        <v>0</v>
      </c>
      <c r="K581" s="89">
        <f>ROUND(IF(AND($G581&lt;&gt;Summary!$C$11),IF(OR($I581=$I$6,$I581=$I$7,$I581=$I$8,$I581=$I$9,$I581=$I$10,$I581=$I$11),($J581*$H581),0),0),2)</f>
        <v>0</v>
      </c>
      <c r="L581" s="89">
        <f>ROUND(IF(AND($G581=Summary!$C$11),IF(OR($I581=$I$6,$I581=$I$7,$I581=$I$8,$I581=$I$9,$I581=$I$10,$I581=$I$11),(($J581*$H581)/2),0),0),2)</f>
        <v>0</v>
      </c>
      <c r="M581" s="89">
        <f t="shared" si="25"/>
        <v>0</v>
      </c>
      <c r="N581" s="100">
        <f t="shared" si="26"/>
        <v>0</v>
      </c>
      <c r="O581" s="67"/>
    </row>
    <row r="582" spans="2:15">
      <c r="B582" s="63"/>
      <c r="C582" s="65"/>
      <c r="D582" s="65"/>
      <c r="E582" s="66"/>
      <c r="F582" s="67"/>
      <c r="G582" s="69"/>
      <c r="H582" s="70"/>
      <c r="I582" s="71"/>
      <c r="J582" s="68">
        <v>0</v>
      </c>
      <c r="K582" s="89">
        <f>ROUND(IF(AND($G582&lt;&gt;Summary!$C$11),IF(OR($I582=$I$6,$I582=$I$7,$I582=$I$8,$I582=$I$9,$I582=$I$10,$I582=$I$11),($J582*$H582),0),0),2)</f>
        <v>0</v>
      </c>
      <c r="L582" s="89">
        <f>ROUND(IF(AND($G582=Summary!$C$11),IF(OR($I582=$I$6,$I582=$I$7,$I582=$I$8,$I582=$I$9,$I582=$I$10,$I582=$I$11),(($J582*$H582)/2),0),0),2)</f>
        <v>0</v>
      </c>
      <c r="M582" s="89">
        <f t="shared" si="25"/>
        <v>0</v>
      </c>
      <c r="N582" s="100">
        <f t="shared" si="26"/>
        <v>0</v>
      </c>
      <c r="O582" s="67"/>
    </row>
    <row r="583" spans="2:15">
      <c r="B583" s="63"/>
      <c r="C583" s="65"/>
      <c r="D583" s="65"/>
      <c r="E583" s="66"/>
      <c r="F583" s="67"/>
      <c r="G583" s="69"/>
      <c r="H583" s="70"/>
      <c r="I583" s="71"/>
      <c r="J583" s="68">
        <v>0</v>
      </c>
      <c r="K583" s="89">
        <f>ROUND(IF(AND($G583&lt;&gt;Summary!$C$11),IF(OR($I583=$I$6,$I583=$I$7,$I583=$I$8,$I583=$I$9,$I583=$I$10,$I583=$I$11),($J583*$H583),0),0),2)</f>
        <v>0</v>
      </c>
      <c r="L583" s="89">
        <f>ROUND(IF(AND($G583=Summary!$C$11),IF(OR($I583=$I$6,$I583=$I$7,$I583=$I$8,$I583=$I$9,$I583=$I$10,$I583=$I$11),(($J583*$H583)/2),0),0),2)</f>
        <v>0</v>
      </c>
      <c r="M583" s="89">
        <f t="shared" si="25"/>
        <v>0</v>
      </c>
      <c r="N583" s="100">
        <f t="shared" si="26"/>
        <v>0</v>
      </c>
      <c r="O583" s="67"/>
    </row>
    <row r="584" spans="2:15">
      <c r="B584" s="63"/>
      <c r="C584" s="65"/>
      <c r="D584" s="65"/>
      <c r="E584" s="66"/>
      <c r="F584" s="67"/>
      <c r="G584" s="69"/>
      <c r="H584" s="70"/>
      <c r="I584" s="71"/>
      <c r="J584" s="68">
        <v>0</v>
      </c>
      <c r="K584" s="89">
        <f>ROUND(IF(AND($G584&lt;&gt;Summary!$C$11),IF(OR($I584=$I$6,$I584=$I$7,$I584=$I$8,$I584=$I$9,$I584=$I$10,$I584=$I$11),($J584*$H584),0),0),2)</f>
        <v>0</v>
      </c>
      <c r="L584" s="89">
        <f>ROUND(IF(AND($G584=Summary!$C$11),IF(OR($I584=$I$6,$I584=$I$7,$I584=$I$8,$I584=$I$9,$I584=$I$10,$I584=$I$11),(($J584*$H584)/2),0),0),2)</f>
        <v>0</v>
      </c>
      <c r="M584" s="89">
        <f t="shared" si="25"/>
        <v>0</v>
      </c>
      <c r="N584" s="100">
        <f t="shared" si="26"/>
        <v>0</v>
      </c>
      <c r="O584" s="67"/>
    </row>
    <row r="585" spans="2:15">
      <c r="B585" s="63"/>
      <c r="C585" s="65"/>
      <c r="D585" s="65"/>
      <c r="E585" s="66"/>
      <c r="F585" s="67"/>
      <c r="G585" s="69"/>
      <c r="H585" s="70"/>
      <c r="I585" s="71"/>
      <c r="J585" s="68">
        <v>0</v>
      </c>
      <c r="K585" s="89">
        <f>ROUND(IF(AND($G585&lt;&gt;Summary!$C$11),IF(OR($I585=$I$6,$I585=$I$7,$I585=$I$8,$I585=$I$9,$I585=$I$10,$I585=$I$11),($J585*$H585),0),0),2)</f>
        <v>0</v>
      </c>
      <c r="L585" s="89">
        <f>ROUND(IF(AND($G585=Summary!$C$11),IF(OR($I585=$I$6,$I585=$I$7,$I585=$I$8,$I585=$I$9,$I585=$I$10,$I585=$I$11),(($J585*$H585)/2),0),0),2)</f>
        <v>0</v>
      </c>
      <c r="M585" s="89">
        <f t="shared" si="25"/>
        <v>0</v>
      </c>
      <c r="N585" s="100">
        <f t="shared" si="26"/>
        <v>0</v>
      </c>
      <c r="O585" s="67"/>
    </row>
    <row r="586" spans="2:15">
      <c r="B586" s="63"/>
      <c r="C586" s="65"/>
      <c r="D586" s="65"/>
      <c r="E586" s="66"/>
      <c r="F586" s="67"/>
      <c r="G586" s="69"/>
      <c r="H586" s="70"/>
      <c r="I586" s="71"/>
      <c r="J586" s="68">
        <v>0</v>
      </c>
      <c r="K586" s="89">
        <f>ROUND(IF(AND($G586&lt;&gt;Summary!$C$11),IF(OR($I586=$I$6,$I586=$I$7,$I586=$I$8,$I586=$I$9,$I586=$I$10,$I586=$I$11),($J586*$H586),0),0),2)</f>
        <v>0</v>
      </c>
      <c r="L586" s="89">
        <f>ROUND(IF(AND($G586=Summary!$C$11),IF(OR($I586=$I$6,$I586=$I$7,$I586=$I$8,$I586=$I$9,$I586=$I$10,$I586=$I$11),(($J586*$H586)/2),0),0),2)</f>
        <v>0</v>
      </c>
      <c r="M586" s="89">
        <f t="shared" si="25"/>
        <v>0</v>
      </c>
      <c r="N586" s="100">
        <f t="shared" si="26"/>
        <v>0</v>
      </c>
      <c r="O586" s="67"/>
    </row>
    <row r="587" spans="2:15">
      <c r="B587" s="63"/>
      <c r="C587" s="65"/>
      <c r="D587" s="65"/>
      <c r="E587" s="66"/>
      <c r="F587" s="67"/>
      <c r="G587" s="69"/>
      <c r="H587" s="70"/>
      <c r="I587" s="71"/>
      <c r="J587" s="68">
        <v>0</v>
      </c>
      <c r="K587" s="89">
        <f>ROUND(IF(AND($G587&lt;&gt;Summary!$C$11),IF(OR($I587=$I$6,$I587=$I$7,$I587=$I$8,$I587=$I$9,$I587=$I$10,$I587=$I$11),($J587*$H587),0),0),2)</f>
        <v>0</v>
      </c>
      <c r="L587" s="89">
        <f>ROUND(IF(AND($G587=Summary!$C$11),IF(OR($I587=$I$6,$I587=$I$7,$I587=$I$8,$I587=$I$9,$I587=$I$10,$I587=$I$11),(($J587*$H587)/2),0),0),2)</f>
        <v>0</v>
      </c>
      <c r="M587" s="89">
        <f t="shared" si="25"/>
        <v>0</v>
      </c>
      <c r="N587" s="100">
        <f t="shared" si="26"/>
        <v>0</v>
      </c>
      <c r="O587" s="67"/>
    </row>
    <row r="588" spans="2:15">
      <c r="B588" s="63"/>
      <c r="C588" s="65"/>
      <c r="D588" s="65"/>
      <c r="E588" s="66"/>
      <c r="F588" s="67"/>
      <c r="G588" s="69"/>
      <c r="H588" s="70"/>
      <c r="I588" s="71"/>
      <c r="J588" s="68">
        <v>0</v>
      </c>
      <c r="K588" s="89">
        <f>ROUND(IF(AND($G588&lt;&gt;Summary!$C$11),IF(OR($I588=$I$6,$I588=$I$7,$I588=$I$8,$I588=$I$9,$I588=$I$10,$I588=$I$11),($J588*$H588),0),0),2)</f>
        <v>0</v>
      </c>
      <c r="L588" s="89">
        <f>ROUND(IF(AND($G588=Summary!$C$11),IF(OR($I588=$I$6,$I588=$I$7,$I588=$I$8,$I588=$I$9,$I588=$I$10,$I588=$I$11),(($J588*$H588)/2),0),0),2)</f>
        <v>0</v>
      </c>
      <c r="M588" s="89">
        <f t="shared" si="25"/>
        <v>0</v>
      </c>
      <c r="N588" s="100">
        <f t="shared" si="26"/>
        <v>0</v>
      </c>
      <c r="O588" s="67"/>
    </row>
    <row r="589" spans="2:15">
      <c r="B589" s="63"/>
      <c r="C589" s="65"/>
      <c r="D589" s="65"/>
      <c r="E589" s="66"/>
      <c r="F589" s="67"/>
      <c r="G589" s="69"/>
      <c r="H589" s="70"/>
      <c r="I589" s="71"/>
      <c r="J589" s="68">
        <v>0</v>
      </c>
      <c r="K589" s="89">
        <f>ROUND(IF(AND($G589&lt;&gt;Summary!$C$11),IF(OR($I589=$I$6,$I589=$I$7,$I589=$I$8,$I589=$I$9,$I589=$I$10,$I589=$I$11),($J589*$H589),0),0),2)</f>
        <v>0</v>
      </c>
      <c r="L589" s="89">
        <f>ROUND(IF(AND($G589=Summary!$C$11),IF(OR($I589=$I$6,$I589=$I$7,$I589=$I$8,$I589=$I$9,$I589=$I$10,$I589=$I$11),(($J589*$H589)/2),0),0),2)</f>
        <v>0</v>
      </c>
      <c r="M589" s="89">
        <f t="shared" si="25"/>
        <v>0</v>
      </c>
      <c r="N589" s="100">
        <f t="shared" si="26"/>
        <v>0</v>
      </c>
      <c r="O589" s="67"/>
    </row>
    <row r="590" spans="2:15">
      <c r="B590" s="63"/>
      <c r="C590" s="65"/>
      <c r="D590" s="65"/>
      <c r="E590" s="66"/>
      <c r="F590" s="67"/>
      <c r="G590" s="69"/>
      <c r="H590" s="70"/>
      <c r="I590" s="71"/>
      <c r="J590" s="68">
        <v>0</v>
      </c>
      <c r="K590" s="89">
        <f>ROUND(IF(AND($G590&lt;&gt;Summary!$C$11),IF(OR($I590=$I$6,$I590=$I$7,$I590=$I$8,$I590=$I$9,$I590=$I$10,$I590=$I$11),($J590*$H590),0),0),2)</f>
        <v>0</v>
      </c>
      <c r="L590" s="89">
        <f>ROUND(IF(AND($G590=Summary!$C$11),IF(OR($I590=$I$6,$I590=$I$7,$I590=$I$8,$I590=$I$9,$I590=$I$10,$I590=$I$11),(($J590*$H590)/2),0),0),2)</f>
        <v>0</v>
      </c>
      <c r="M590" s="89">
        <f t="shared" si="25"/>
        <v>0</v>
      </c>
      <c r="N590" s="100">
        <f t="shared" si="26"/>
        <v>0</v>
      </c>
      <c r="O590" s="67"/>
    </row>
    <row r="591" spans="2:15">
      <c r="B591" s="63"/>
      <c r="C591" s="65"/>
      <c r="D591" s="65"/>
      <c r="E591" s="66"/>
      <c r="F591" s="67"/>
      <c r="G591" s="69"/>
      <c r="H591" s="70"/>
      <c r="I591" s="71"/>
      <c r="J591" s="68">
        <v>0</v>
      </c>
      <c r="K591" s="89">
        <f>ROUND(IF(AND($G591&lt;&gt;Summary!$C$11),IF(OR($I591=$I$6,$I591=$I$7,$I591=$I$8,$I591=$I$9,$I591=$I$10,$I591=$I$11),($J591*$H591),0),0),2)</f>
        <v>0</v>
      </c>
      <c r="L591" s="89">
        <f>ROUND(IF(AND($G591=Summary!$C$11),IF(OR($I591=$I$6,$I591=$I$7,$I591=$I$8,$I591=$I$9,$I591=$I$10,$I591=$I$11),(($J591*$H591)/2),0),0),2)</f>
        <v>0</v>
      </c>
      <c r="M591" s="89">
        <f t="shared" si="25"/>
        <v>0</v>
      </c>
      <c r="N591" s="100">
        <f t="shared" si="26"/>
        <v>0</v>
      </c>
      <c r="O591" s="67"/>
    </row>
    <row r="592" spans="2:15">
      <c r="B592" s="63"/>
      <c r="C592" s="65"/>
      <c r="D592" s="65"/>
      <c r="E592" s="66"/>
      <c r="F592" s="67"/>
      <c r="G592" s="69"/>
      <c r="H592" s="70"/>
      <c r="I592" s="71"/>
      <c r="J592" s="68">
        <v>0</v>
      </c>
      <c r="K592" s="89">
        <f>ROUND(IF(AND($G592&lt;&gt;Summary!$C$11),IF(OR($I592=$I$6,$I592=$I$7,$I592=$I$8,$I592=$I$9,$I592=$I$10,$I592=$I$11),($J592*$H592),0),0),2)</f>
        <v>0</v>
      </c>
      <c r="L592" s="89">
        <f>ROUND(IF(AND($G592=Summary!$C$11),IF(OR($I592=$I$6,$I592=$I$7,$I592=$I$8,$I592=$I$9,$I592=$I$10,$I592=$I$11),(($J592*$H592)/2),0),0),2)</f>
        <v>0</v>
      </c>
      <c r="M592" s="89">
        <f t="shared" si="25"/>
        <v>0</v>
      </c>
      <c r="N592" s="100">
        <f t="shared" si="26"/>
        <v>0</v>
      </c>
      <c r="O592" s="67"/>
    </row>
    <row r="593" spans="2:15">
      <c r="B593" s="63"/>
      <c r="C593" s="65"/>
      <c r="D593" s="65"/>
      <c r="E593" s="66"/>
      <c r="F593" s="67"/>
      <c r="G593" s="69"/>
      <c r="H593" s="70"/>
      <c r="I593" s="71"/>
      <c r="J593" s="68">
        <v>0</v>
      </c>
      <c r="K593" s="89">
        <f>ROUND(IF(AND($G593&lt;&gt;Summary!$C$11),IF(OR($I593=$I$6,$I593=$I$7,$I593=$I$8,$I593=$I$9,$I593=$I$10,$I593=$I$11),($J593*$H593),0),0),2)</f>
        <v>0</v>
      </c>
      <c r="L593" s="89">
        <f>ROUND(IF(AND($G593=Summary!$C$11),IF(OR($I593=$I$6,$I593=$I$7,$I593=$I$8,$I593=$I$9,$I593=$I$10,$I593=$I$11),(($J593*$H593)/2),0),0),2)</f>
        <v>0</v>
      </c>
      <c r="M593" s="89">
        <f t="shared" si="25"/>
        <v>0</v>
      </c>
      <c r="N593" s="100">
        <f t="shared" si="26"/>
        <v>0</v>
      </c>
      <c r="O593" s="67"/>
    </row>
    <row r="594" spans="2:15">
      <c r="B594" s="63"/>
      <c r="C594" s="65"/>
      <c r="D594" s="65"/>
      <c r="E594" s="66"/>
      <c r="F594" s="67"/>
      <c r="G594" s="69"/>
      <c r="H594" s="70"/>
      <c r="I594" s="71"/>
      <c r="J594" s="68">
        <v>0</v>
      </c>
      <c r="K594" s="89">
        <f>ROUND(IF(AND($G594&lt;&gt;Summary!$C$11),IF(OR($I594=$I$6,$I594=$I$7,$I594=$I$8,$I594=$I$9,$I594=$I$10,$I594=$I$11),($J594*$H594),0),0),2)</f>
        <v>0</v>
      </c>
      <c r="L594" s="89">
        <f>ROUND(IF(AND($G594=Summary!$C$11),IF(OR($I594=$I$6,$I594=$I$7,$I594=$I$8,$I594=$I$9,$I594=$I$10,$I594=$I$11),(($J594*$H594)/2),0),0),2)</f>
        <v>0</v>
      </c>
      <c r="M594" s="89">
        <f t="shared" si="25"/>
        <v>0</v>
      </c>
      <c r="N594" s="100">
        <f t="shared" si="26"/>
        <v>0</v>
      </c>
      <c r="O594" s="67"/>
    </row>
    <row r="595" spans="2:15">
      <c r="B595" s="63"/>
      <c r="C595" s="65"/>
      <c r="D595" s="65"/>
      <c r="E595" s="66"/>
      <c r="F595" s="67"/>
      <c r="G595" s="69"/>
      <c r="H595" s="70"/>
      <c r="I595" s="71"/>
      <c r="J595" s="68">
        <v>0</v>
      </c>
      <c r="K595" s="89">
        <f>ROUND(IF(AND($G595&lt;&gt;Summary!$C$11),IF(OR($I595=$I$6,$I595=$I$7,$I595=$I$8,$I595=$I$9,$I595=$I$10,$I595=$I$11),($J595*$H595),0),0),2)</f>
        <v>0</v>
      </c>
      <c r="L595" s="89">
        <f>ROUND(IF(AND($G595=Summary!$C$11),IF(OR($I595=$I$6,$I595=$I$7,$I595=$I$8,$I595=$I$9,$I595=$I$10,$I595=$I$11),(($J595*$H595)/2),0),0),2)</f>
        <v>0</v>
      </c>
      <c r="M595" s="89">
        <f t="shared" si="25"/>
        <v>0</v>
      </c>
      <c r="N595" s="100">
        <f t="shared" si="26"/>
        <v>0</v>
      </c>
      <c r="O595" s="67"/>
    </row>
    <row r="596" spans="2:15">
      <c r="B596" s="63"/>
      <c r="C596" s="65"/>
      <c r="D596" s="65"/>
      <c r="E596" s="66"/>
      <c r="F596" s="67"/>
      <c r="G596" s="69"/>
      <c r="H596" s="70"/>
      <c r="I596" s="71"/>
      <c r="J596" s="68">
        <v>0</v>
      </c>
      <c r="K596" s="89">
        <f>ROUND(IF(AND($G596&lt;&gt;Summary!$C$11),IF(OR($I596=$I$6,$I596=$I$7,$I596=$I$8,$I596=$I$9,$I596=$I$10,$I596=$I$11),($J596*$H596),0),0),2)</f>
        <v>0</v>
      </c>
      <c r="L596" s="89">
        <f>ROUND(IF(AND($G596=Summary!$C$11),IF(OR($I596=$I$6,$I596=$I$7,$I596=$I$8,$I596=$I$9,$I596=$I$10,$I596=$I$11),(($J596*$H596)/2),0),0),2)</f>
        <v>0</v>
      </c>
      <c r="M596" s="89">
        <f t="shared" si="25"/>
        <v>0</v>
      </c>
      <c r="N596" s="100">
        <f t="shared" si="26"/>
        <v>0</v>
      </c>
      <c r="O596" s="67"/>
    </row>
    <row r="597" spans="2:15">
      <c r="B597" s="63"/>
      <c r="C597" s="65"/>
      <c r="D597" s="65"/>
      <c r="E597" s="66"/>
      <c r="F597" s="67"/>
      <c r="G597" s="69"/>
      <c r="H597" s="70"/>
      <c r="I597" s="71"/>
      <c r="J597" s="68">
        <v>0</v>
      </c>
      <c r="K597" s="89">
        <f>ROUND(IF(AND($G597&lt;&gt;Summary!$C$11),IF(OR($I597=$I$6,$I597=$I$7,$I597=$I$8,$I597=$I$9,$I597=$I$10,$I597=$I$11),($J597*$H597),0),0),2)</f>
        <v>0</v>
      </c>
      <c r="L597" s="89">
        <f>ROUND(IF(AND($G597=Summary!$C$11),IF(OR($I597=$I$6,$I597=$I$7,$I597=$I$8,$I597=$I$9,$I597=$I$10,$I597=$I$11),(($J597*$H597)/2),0),0),2)</f>
        <v>0</v>
      </c>
      <c r="M597" s="89">
        <f t="shared" si="25"/>
        <v>0</v>
      </c>
      <c r="N597" s="100">
        <f t="shared" si="26"/>
        <v>0</v>
      </c>
      <c r="O597" s="67"/>
    </row>
    <row r="598" spans="2:15">
      <c r="B598" s="63"/>
      <c r="C598" s="65"/>
      <c r="D598" s="65"/>
      <c r="E598" s="66"/>
      <c r="F598" s="67"/>
      <c r="G598" s="69"/>
      <c r="H598" s="70"/>
      <c r="I598" s="71"/>
      <c r="J598" s="68">
        <v>0</v>
      </c>
      <c r="K598" s="89">
        <f>ROUND(IF(AND($G598&lt;&gt;Summary!$C$11),IF(OR($I598=$I$6,$I598=$I$7,$I598=$I$8,$I598=$I$9,$I598=$I$10,$I598=$I$11),($J598*$H598),0),0),2)</f>
        <v>0</v>
      </c>
      <c r="L598" s="89">
        <f>ROUND(IF(AND($G598=Summary!$C$11),IF(OR($I598=$I$6,$I598=$I$7,$I598=$I$8,$I598=$I$9,$I598=$I$10,$I598=$I$11),(($J598*$H598)/2),0),0),2)</f>
        <v>0</v>
      </c>
      <c r="M598" s="89">
        <f t="shared" si="25"/>
        <v>0</v>
      </c>
      <c r="N598" s="100">
        <f t="shared" si="26"/>
        <v>0</v>
      </c>
      <c r="O598" s="67"/>
    </row>
    <row r="599" spans="2:15">
      <c r="B599" s="63"/>
      <c r="C599" s="65"/>
      <c r="D599" s="65"/>
      <c r="E599" s="66"/>
      <c r="F599" s="67"/>
      <c r="G599" s="69"/>
      <c r="H599" s="70"/>
      <c r="I599" s="71"/>
      <c r="J599" s="68">
        <v>0</v>
      </c>
      <c r="K599" s="89">
        <f>ROUND(IF(AND($G599&lt;&gt;Summary!$C$11),IF(OR($I599=$I$6,$I599=$I$7,$I599=$I$8,$I599=$I$9,$I599=$I$10,$I599=$I$11),($J599*$H599),0),0),2)</f>
        <v>0</v>
      </c>
      <c r="L599" s="89">
        <f>ROUND(IF(AND($G599=Summary!$C$11),IF(OR($I599=$I$6,$I599=$I$7,$I599=$I$8,$I599=$I$9,$I599=$I$10,$I599=$I$11),(($J599*$H599)/2),0),0),2)</f>
        <v>0</v>
      </c>
      <c r="M599" s="89">
        <f t="shared" ref="M599:M662" si="27">L599</f>
        <v>0</v>
      </c>
      <c r="N599" s="100">
        <f t="shared" ref="N599:N662" si="28">SUM(J599:M599)</f>
        <v>0</v>
      </c>
      <c r="O599" s="67"/>
    </row>
    <row r="600" spans="2:15">
      <c r="B600" s="63"/>
      <c r="C600" s="65"/>
      <c r="D600" s="65"/>
      <c r="E600" s="66"/>
      <c r="F600" s="67"/>
      <c r="G600" s="69"/>
      <c r="H600" s="70"/>
      <c r="I600" s="71"/>
      <c r="J600" s="68">
        <v>0</v>
      </c>
      <c r="K600" s="89">
        <f>ROUND(IF(AND($G600&lt;&gt;Summary!$C$11),IF(OR($I600=$I$6,$I600=$I$7,$I600=$I$8,$I600=$I$9,$I600=$I$10,$I600=$I$11),($J600*$H600),0),0),2)</f>
        <v>0</v>
      </c>
      <c r="L600" s="89">
        <f>ROUND(IF(AND($G600=Summary!$C$11),IF(OR($I600=$I$6,$I600=$I$7,$I600=$I$8,$I600=$I$9,$I600=$I$10,$I600=$I$11),(($J600*$H600)/2),0),0),2)</f>
        <v>0</v>
      </c>
      <c r="M600" s="89">
        <f t="shared" si="27"/>
        <v>0</v>
      </c>
      <c r="N600" s="100">
        <f t="shared" si="28"/>
        <v>0</v>
      </c>
      <c r="O600" s="67"/>
    </row>
    <row r="601" spans="2:15">
      <c r="B601" s="63"/>
      <c r="C601" s="65"/>
      <c r="D601" s="65"/>
      <c r="E601" s="66"/>
      <c r="F601" s="67"/>
      <c r="G601" s="69"/>
      <c r="H601" s="70"/>
      <c r="I601" s="71"/>
      <c r="J601" s="68">
        <v>0</v>
      </c>
      <c r="K601" s="89">
        <f>ROUND(IF(AND($G601&lt;&gt;Summary!$C$11),IF(OR($I601=$I$6,$I601=$I$7,$I601=$I$8,$I601=$I$9,$I601=$I$10,$I601=$I$11),($J601*$H601),0),0),2)</f>
        <v>0</v>
      </c>
      <c r="L601" s="89">
        <f>ROUND(IF(AND($G601=Summary!$C$11),IF(OR($I601=$I$6,$I601=$I$7,$I601=$I$8,$I601=$I$9,$I601=$I$10,$I601=$I$11),(($J601*$H601)/2),0),0),2)</f>
        <v>0</v>
      </c>
      <c r="M601" s="89">
        <f t="shared" si="27"/>
        <v>0</v>
      </c>
      <c r="N601" s="100">
        <f t="shared" si="28"/>
        <v>0</v>
      </c>
      <c r="O601" s="67"/>
    </row>
    <row r="602" spans="2:15">
      <c r="B602" s="63"/>
      <c r="C602" s="65"/>
      <c r="D602" s="65"/>
      <c r="E602" s="66"/>
      <c r="F602" s="67"/>
      <c r="G602" s="69"/>
      <c r="H602" s="70"/>
      <c r="I602" s="71"/>
      <c r="J602" s="68">
        <v>0</v>
      </c>
      <c r="K602" s="89">
        <f>ROUND(IF(AND($G602&lt;&gt;Summary!$C$11),IF(OR($I602=$I$6,$I602=$I$7,$I602=$I$8,$I602=$I$9,$I602=$I$10,$I602=$I$11),($J602*$H602),0),0),2)</f>
        <v>0</v>
      </c>
      <c r="L602" s="89">
        <f>ROUND(IF(AND($G602=Summary!$C$11),IF(OR($I602=$I$6,$I602=$I$7,$I602=$I$8,$I602=$I$9,$I602=$I$10,$I602=$I$11),(($J602*$H602)/2),0),0),2)</f>
        <v>0</v>
      </c>
      <c r="M602" s="89">
        <f t="shared" si="27"/>
        <v>0</v>
      </c>
      <c r="N602" s="100">
        <f t="shared" si="28"/>
        <v>0</v>
      </c>
      <c r="O602" s="67"/>
    </row>
    <row r="603" spans="2:15">
      <c r="B603" s="63"/>
      <c r="C603" s="65"/>
      <c r="D603" s="65"/>
      <c r="E603" s="66"/>
      <c r="F603" s="67"/>
      <c r="G603" s="69"/>
      <c r="H603" s="70"/>
      <c r="I603" s="71"/>
      <c r="J603" s="68">
        <v>0</v>
      </c>
      <c r="K603" s="89">
        <f>ROUND(IF(AND($G603&lt;&gt;Summary!$C$11),IF(OR($I603=$I$6,$I603=$I$7,$I603=$I$8,$I603=$I$9,$I603=$I$10,$I603=$I$11),($J603*$H603),0),0),2)</f>
        <v>0</v>
      </c>
      <c r="L603" s="89">
        <f>ROUND(IF(AND($G603=Summary!$C$11),IF(OR($I603=$I$6,$I603=$I$7,$I603=$I$8,$I603=$I$9,$I603=$I$10,$I603=$I$11),(($J603*$H603)/2),0),0),2)</f>
        <v>0</v>
      </c>
      <c r="M603" s="89">
        <f t="shared" si="27"/>
        <v>0</v>
      </c>
      <c r="N603" s="100">
        <f t="shared" si="28"/>
        <v>0</v>
      </c>
      <c r="O603" s="67"/>
    </row>
    <row r="604" spans="2:15">
      <c r="B604" s="63"/>
      <c r="C604" s="65"/>
      <c r="D604" s="65"/>
      <c r="E604" s="66"/>
      <c r="F604" s="67"/>
      <c r="G604" s="69"/>
      <c r="H604" s="70"/>
      <c r="I604" s="71"/>
      <c r="J604" s="68">
        <v>0</v>
      </c>
      <c r="K604" s="89">
        <f>ROUND(IF(AND($G604&lt;&gt;Summary!$C$11),IF(OR($I604=$I$6,$I604=$I$7,$I604=$I$8,$I604=$I$9,$I604=$I$10,$I604=$I$11),($J604*$H604),0),0),2)</f>
        <v>0</v>
      </c>
      <c r="L604" s="89">
        <f>ROUND(IF(AND($G604=Summary!$C$11),IF(OR($I604=$I$6,$I604=$I$7,$I604=$I$8,$I604=$I$9,$I604=$I$10,$I604=$I$11),(($J604*$H604)/2),0),0),2)</f>
        <v>0</v>
      </c>
      <c r="M604" s="89">
        <f t="shared" si="27"/>
        <v>0</v>
      </c>
      <c r="N604" s="100">
        <f t="shared" si="28"/>
        <v>0</v>
      </c>
      <c r="O604" s="67"/>
    </row>
    <row r="605" spans="2:15">
      <c r="B605" s="63"/>
      <c r="C605" s="65"/>
      <c r="D605" s="65"/>
      <c r="E605" s="66"/>
      <c r="F605" s="67"/>
      <c r="G605" s="69"/>
      <c r="H605" s="70"/>
      <c r="I605" s="71"/>
      <c r="J605" s="68">
        <v>0</v>
      </c>
      <c r="K605" s="89">
        <f>ROUND(IF(AND($G605&lt;&gt;Summary!$C$11),IF(OR($I605=$I$6,$I605=$I$7,$I605=$I$8,$I605=$I$9,$I605=$I$10,$I605=$I$11),($J605*$H605),0),0),2)</f>
        <v>0</v>
      </c>
      <c r="L605" s="89">
        <f>ROUND(IF(AND($G605=Summary!$C$11),IF(OR($I605=$I$6,$I605=$I$7,$I605=$I$8,$I605=$I$9,$I605=$I$10,$I605=$I$11),(($J605*$H605)/2),0),0),2)</f>
        <v>0</v>
      </c>
      <c r="M605" s="89">
        <f t="shared" si="27"/>
        <v>0</v>
      </c>
      <c r="N605" s="100">
        <f t="shared" si="28"/>
        <v>0</v>
      </c>
      <c r="O605" s="67"/>
    </row>
    <row r="606" spans="2:15">
      <c r="B606" s="63"/>
      <c r="C606" s="65"/>
      <c r="D606" s="65"/>
      <c r="E606" s="66"/>
      <c r="F606" s="67"/>
      <c r="G606" s="69"/>
      <c r="H606" s="70"/>
      <c r="I606" s="71"/>
      <c r="J606" s="68">
        <v>0</v>
      </c>
      <c r="K606" s="89">
        <f>ROUND(IF(AND($G606&lt;&gt;Summary!$C$11),IF(OR($I606=$I$6,$I606=$I$7,$I606=$I$8,$I606=$I$9,$I606=$I$10,$I606=$I$11),($J606*$H606),0),0),2)</f>
        <v>0</v>
      </c>
      <c r="L606" s="89">
        <f>ROUND(IF(AND($G606=Summary!$C$11),IF(OR($I606=$I$6,$I606=$I$7,$I606=$I$8,$I606=$I$9,$I606=$I$10,$I606=$I$11),(($J606*$H606)/2),0),0),2)</f>
        <v>0</v>
      </c>
      <c r="M606" s="89">
        <f t="shared" si="27"/>
        <v>0</v>
      </c>
      <c r="N606" s="100">
        <f t="shared" si="28"/>
        <v>0</v>
      </c>
      <c r="O606" s="67"/>
    </row>
    <row r="607" spans="2:15">
      <c r="B607" s="63"/>
      <c r="C607" s="65"/>
      <c r="D607" s="65"/>
      <c r="E607" s="66"/>
      <c r="F607" s="67"/>
      <c r="G607" s="69"/>
      <c r="H607" s="70"/>
      <c r="I607" s="71"/>
      <c r="J607" s="68">
        <v>0</v>
      </c>
      <c r="K607" s="89">
        <f>ROUND(IF(AND($G607&lt;&gt;Summary!$C$11),IF(OR($I607=$I$6,$I607=$I$7,$I607=$I$8,$I607=$I$9,$I607=$I$10,$I607=$I$11),($J607*$H607),0),0),2)</f>
        <v>0</v>
      </c>
      <c r="L607" s="89">
        <f>ROUND(IF(AND($G607=Summary!$C$11),IF(OR($I607=$I$6,$I607=$I$7,$I607=$I$8,$I607=$I$9,$I607=$I$10,$I607=$I$11),(($J607*$H607)/2),0),0),2)</f>
        <v>0</v>
      </c>
      <c r="M607" s="89">
        <f t="shared" si="27"/>
        <v>0</v>
      </c>
      <c r="N607" s="100">
        <f t="shared" si="28"/>
        <v>0</v>
      </c>
      <c r="O607" s="67"/>
    </row>
    <row r="608" spans="2:15">
      <c r="B608" s="63"/>
      <c r="C608" s="65"/>
      <c r="D608" s="65"/>
      <c r="E608" s="66"/>
      <c r="F608" s="67"/>
      <c r="G608" s="69"/>
      <c r="H608" s="70"/>
      <c r="I608" s="71"/>
      <c r="J608" s="68">
        <v>0</v>
      </c>
      <c r="K608" s="89">
        <f>ROUND(IF(AND($G608&lt;&gt;Summary!$C$11),IF(OR($I608=$I$6,$I608=$I$7,$I608=$I$8,$I608=$I$9,$I608=$I$10,$I608=$I$11),($J608*$H608),0),0),2)</f>
        <v>0</v>
      </c>
      <c r="L608" s="89">
        <f>ROUND(IF(AND($G608=Summary!$C$11),IF(OR($I608=$I$6,$I608=$I$7,$I608=$I$8,$I608=$I$9,$I608=$I$10,$I608=$I$11),(($J608*$H608)/2),0),0),2)</f>
        <v>0</v>
      </c>
      <c r="M608" s="89">
        <f t="shared" si="27"/>
        <v>0</v>
      </c>
      <c r="N608" s="100">
        <f t="shared" si="28"/>
        <v>0</v>
      </c>
      <c r="O608" s="67"/>
    </row>
    <row r="609" spans="2:15">
      <c r="B609" s="63"/>
      <c r="C609" s="65"/>
      <c r="D609" s="65"/>
      <c r="E609" s="66"/>
      <c r="F609" s="67"/>
      <c r="G609" s="69"/>
      <c r="H609" s="70"/>
      <c r="I609" s="71"/>
      <c r="J609" s="68">
        <v>0</v>
      </c>
      <c r="K609" s="89">
        <f>ROUND(IF(AND($G609&lt;&gt;Summary!$C$11),IF(OR($I609=$I$6,$I609=$I$7,$I609=$I$8,$I609=$I$9,$I609=$I$10,$I609=$I$11),($J609*$H609),0),0),2)</f>
        <v>0</v>
      </c>
      <c r="L609" s="89">
        <f>ROUND(IF(AND($G609=Summary!$C$11),IF(OR($I609=$I$6,$I609=$I$7,$I609=$I$8,$I609=$I$9,$I609=$I$10,$I609=$I$11),(($J609*$H609)/2),0),0),2)</f>
        <v>0</v>
      </c>
      <c r="M609" s="89">
        <f t="shared" si="27"/>
        <v>0</v>
      </c>
      <c r="N609" s="100">
        <f t="shared" si="28"/>
        <v>0</v>
      </c>
      <c r="O609" s="67"/>
    </row>
    <row r="610" spans="2:15">
      <c r="B610" s="63"/>
      <c r="C610" s="65"/>
      <c r="D610" s="65"/>
      <c r="E610" s="66"/>
      <c r="F610" s="67"/>
      <c r="G610" s="69"/>
      <c r="H610" s="70"/>
      <c r="I610" s="71"/>
      <c r="J610" s="68">
        <v>0</v>
      </c>
      <c r="K610" s="89">
        <f>ROUND(IF(AND($G610&lt;&gt;Summary!$C$11),IF(OR($I610=$I$6,$I610=$I$7,$I610=$I$8,$I610=$I$9,$I610=$I$10,$I610=$I$11),($J610*$H610),0),0),2)</f>
        <v>0</v>
      </c>
      <c r="L610" s="89">
        <f>ROUND(IF(AND($G610=Summary!$C$11),IF(OR($I610=$I$6,$I610=$I$7,$I610=$I$8,$I610=$I$9,$I610=$I$10,$I610=$I$11),(($J610*$H610)/2),0),0),2)</f>
        <v>0</v>
      </c>
      <c r="M610" s="89">
        <f t="shared" si="27"/>
        <v>0</v>
      </c>
      <c r="N610" s="100">
        <f t="shared" si="28"/>
        <v>0</v>
      </c>
      <c r="O610" s="67"/>
    </row>
    <row r="611" spans="2:15">
      <c r="B611" s="63"/>
      <c r="C611" s="65"/>
      <c r="D611" s="65"/>
      <c r="E611" s="66"/>
      <c r="F611" s="67"/>
      <c r="G611" s="69"/>
      <c r="H611" s="70"/>
      <c r="I611" s="71"/>
      <c r="J611" s="68">
        <v>0</v>
      </c>
      <c r="K611" s="89">
        <f>ROUND(IF(AND($G611&lt;&gt;Summary!$C$11),IF(OR($I611=$I$6,$I611=$I$7,$I611=$I$8,$I611=$I$9,$I611=$I$10,$I611=$I$11),($J611*$H611),0),0),2)</f>
        <v>0</v>
      </c>
      <c r="L611" s="89">
        <f>ROUND(IF(AND($G611=Summary!$C$11),IF(OR($I611=$I$6,$I611=$I$7,$I611=$I$8,$I611=$I$9,$I611=$I$10,$I611=$I$11),(($J611*$H611)/2),0),0),2)</f>
        <v>0</v>
      </c>
      <c r="M611" s="89">
        <f t="shared" si="27"/>
        <v>0</v>
      </c>
      <c r="N611" s="100">
        <f t="shared" si="28"/>
        <v>0</v>
      </c>
      <c r="O611" s="67"/>
    </row>
    <row r="612" spans="2:15">
      <c r="B612" s="63"/>
      <c r="C612" s="65"/>
      <c r="D612" s="65"/>
      <c r="E612" s="66"/>
      <c r="F612" s="67"/>
      <c r="G612" s="69"/>
      <c r="H612" s="70"/>
      <c r="I612" s="71"/>
      <c r="J612" s="68">
        <v>0</v>
      </c>
      <c r="K612" s="89">
        <f>ROUND(IF(AND($G612&lt;&gt;Summary!$C$11),IF(OR($I612=$I$6,$I612=$I$7,$I612=$I$8,$I612=$I$9,$I612=$I$10,$I612=$I$11),($J612*$H612),0),0),2)</f>
        <v>0</v>
      </c>
      <c r="L612" s="89">
        <f>ROUND(IF(AND($G612=Summary!$C$11),IF(OR($I612=$I$6,$I612=$I$7,$I612=$I$8,$I612=$I$9,$I612=$I$10,$I612=$I$11),(($J612*$H612)/2),0),0),2)</f>
        <v>0</v>
      </c>
      <c r="M612" s="89">
        <f t="shared" si="27"/>
        <v>0</v>
      </c>
      <c r="N612" s="100">
        <f t="shared" si="28"/>
        <v>0</v>
      </c>
      <c r="O612" s="67"/>
    </row>
    <row r="613" spans="2:15">
      <c r="B613" s="63"/>
      <c r="C613" s="65"/>
      <c r="D613" s="65"/>
      <c r="E613" s="66"/>
      <c r="F613" s="67"/>
      <c r="G613" s="69"/>
      <c r="H613" s="70"/>
      <c r="I613" s="71"/>
      <c r="J613" s="68">
        <v>0</v>
      </c>
      <c r="K613" s="89">
        <f>ROUND(IF(AND($G613&lt;&gt;Summary!$C$11),IF(OR($I613=$I$6,$I613=$I$7,$I613=$I$8,$I613=$I$9,$I613=$I$10,$I613=$I$11),($J613*$H613),0),0),2)</f>
        <v>0</v>
      </c>
      <c r="L613" s="89">
        <f>ROUND(IF(AND($G613=Summary!$C$11),IF(OR($I613=$I$6,$I613=$I$7,$I613=$I$8,$I613=$I$9,$I613=$I$10,$I613=$I$11),(($J613*$H613)/2),0),0),2)</f>
        <v>0</v>
      </c>
      <c r="M613" s="89">
        <f t="shared" si="27"/>
        <v>0</v>
      </c>
      <c r="N613" s="100">
        <f t="shared" si="28"/>
        <v>0</v>
      </c>
      <c r="O613" s="67"/>
    </row>
    <row r="614" spans="2:15">
      <c r="B614" s="63"/>
      <c r="C614" s="65"/>
      <c r="D614" s="65"/>
      <c r="E614" s="66"/>
      <c r="F614" s="67"/>
      <c r="G614" s="69"/>
      <c r="H614" s="70"/>
      <c r="I614" s="71"/>
      <c r="J614" s="68">
        <v>0</v>
      </c>
      <c r="K614" s="89">
        <f>ROUND(IF(AND($G614&lt;&gt;Summary!$C$11),IF(OR($I614=$I$6,$I614=$I$7,$I614=$I$8,$I614=$I$9,$I614=$I$10,$I614=$I$11),($J614*$H614),0),0),2)</f>
        <v>0</v>
      </c>
      <c r="L614" s="89">
        <f>ROUND(IF(AND($G614=Summary!$C$11),IF(OR($I614=$I$6,$I614=$I$7,$I614=$I$8,$I614=$I$9,$I614=$I$10,$I614=$I$11),(($J614*$H614)/2),0),0),2)</f>
        <v>0</v>
      </c>
      <c r="M614" s="89">
        <f t="shared" si="27"/>
        <v>0</v>
      </c>
      <c r="N614" s="100">
        <f t="shared" si="28"/>
        <v>0</v>
      </c>
      <c r="O614" s="67"/>
    </row>
    <row r="615" spans="2:15">
      <c r="B615" s="63"/>
      <c r="C615" s="65"/>
      <c r="D615" s="65"/>
      <c r="E615" s="66"/>
      <c r="F615" s="67"/>
      <c r="G615" s="69"/>
      <c r="H615" s="70"/>
      <c r="I615" s="71"/>
      <c r="J615" s="68">
        <v>0</v>
      </c>
      <c r="K615" s="89">
        <f>ROUND(IF(AND($G615&lt;&gt;Summary!$C$11),IF(OR($I615=$I$6,$I615=$I$7,$I615=$I$8,$I615=$I$9,$I615=$I$10,$I615=$I$11),($J615*$H615),0),0),2)</f>
        <v>0</v>
      </c>
      <c r="L615" s="89">
        <f>ROUND(IF(AND($G615=Summary!$C$11),IF(OR($I615=$I$6,$I615=$I$7,$I615=$I$8,$I615=$I$9,$I615=$I$10,$I615=$I$11),(($J615*$H615)/2),0),0),2)</f>
        <v>0</v>
      </c>
      <c r="M615" s="89">
        <f t="shared" si="27"/>
        <v>0</v>
      </c>
      <c r="N615" s="100">
        <f t="shared" si="28"/>
        <v>0</v>
      </c>
      <c r="O615" s="67"/>
    </row>
    <row r="616" spans="2:15">
      <c r="B616" s="63"/>
      <c r="C616" s="65"/>
      <c r="D616" s="65"/>
      <c r="E616" s="66"/>
      <c r="F616" s="67"/>
      <c r="G616" s="69"/>
      <c r="H616" s="70"/>
      <c r="I616" s="71"/>
      <c r="J616" s="68">
        <v>0</v>
      </c>
      <c r="K616" s="89">
        <f>ROUND(IF(AND($G616&lt;&gt;Summary!$C$11),IF(OR($I616=$I$6,$I616=$I$7,$I616=$I$8,$I616=$I$9,$I616=$I$10,$I616=$I$11),($J616*$H616),0),0),2)</f>
        <v>0</v>
      </c>
      <c r="L616" s="89">
        <f>ROUND(IF(AND($G616=Summary!$C$11),IF(OR($I616=$I$6,$I616=$I$7,$I616=$I$8,$I616=$I$9,$I616=$I$10,$I616=$I$11),(($J616*$H616)/2),0),0),2)</f>
        <v>0</v>
      </c>
      <c r="M616" s="89">
        <f t="shared" si="27"/>
        <v>0</v>
      </c>
      <c r="N616" s="100">
        <f t="shared" si="28"/>
        <v>0</v>
      </c>
      <c r="O616" s="67"/>
    </row>
    <row r="617" spans="2:15">
      <c r="B617" s="63"/>
      <c r="C617" s="65"/>
      <c r="D617" s="65"/>
      <c r="E617" s="66"/>
      <c r="F617" s="67"/>
      <c r="G617" s="69"/>
      <c r="H617" s="70"/>
      <c r="I617" s="71"/>
      <c r="J617" s="68">
        <v>0</v>
      </c>
      <c r="K617" s="89">
        <f>ROUND(IF(AND($G617&lt;&gt;Summary!$C$11),IF(OR($I617=$I$6,$I617=$I$7,$I617=$I$8,$I617=$I$9,$I617=$I$10,$I617=$I$11),($J617*$H617),0),0),2)</f>
        <v>0</v>
      </c>
      <c r="L617" s="89">
        <f>ROUND(IF(AND($G617=Summary!$C$11),IF(OR($I617=$I$6,$I617=$I$7,$I617=$I$8,$I617=$I$9,$I617=$I$10,$I617=$I$11),(($J617*$H617)/2),0),0),2)</f>
        <v>0</v>
      </c>
      <c r="M617" s="89">
        <f t="shared" si="27"/>
        <v>0</v>
      </c>
      <c r="N617" s="100">
        <f t="shared" si="28"/>
        <v>0</v>
      </c>
      <c r="O617" s="67"/>
    </row>
    <row r="618" spans="2:15">
      <c r="B618" s="63"/>
      <c r="C618" s="65"/>
      <c r="D618" s="65"/>
      <c r="E618" s="66"/>
      <c r="F618" s="67"/>
      <c r="G618" s="69"/>
      <c r="H618" s="70"/>
      <c r="I618" s="71"/>
      <c r="J618" s="68">
        <v>0</v>
      </c>
      <c r="K618" s="89">
        <f>ROUND(IF(AND($G618&lt;&gt;Summary!$C$11),IF(OR($I618=$I$6,$I618=$I$7,$I618=$I$8,$I618=$I$9,$I618=$I$10,$I618=$I$11),($J618*$H618),0),0),2)</f>
        <v>0</v>
      </c>
      <c r="L618" s="89">
        <f>ROUND(IF(AND($G618=Summary!$C$11),IF(OR($I618=$I$6,$I618=$I$7,$I618=$I$8,$I618=$I$9,$I618=$I$10,$I618=$I$11),(($J618*$H618)/2),0),0),2)</f>
        <v>0</v>
      </c>
      <c r="M618" s="89">
        <f t="shared" si="27"/>
        <v>0</v>
      </c>
      <c r="N618" s="100">
        <f t="shared" si="28"/>
        <v>0</v>
      </c>
      <c r="O618" s="67"/>
    </row>
    <row r="619" spans="2:15">
      <c r="B619" s="63"/>
      <c r="C619" s="65"/>
      <c r="D619" s="65"/>
      <c r="E619" s="66"/>
      <c r="F619" s="67"/>
      <c r="G619" s="69"/>
      <c r="H619" s="70"/>
      <c r="I619" s="71"/>
      <c r="J619" s="68">
        <v>0</v>
      </c>
      <c r="K619" s="89">
        <f>ROUND(IF(AND($G619&lt;&gt;Summary!$C$11),IF(OR($I619=$I$6,$I619=$I$7,$I619=$I$8,$I619=$I$9,$I619=$I$10,$I619=$I$11),($J619*$H619),0),0),2)</f>
        <v>0</v>
      </c>
      <c r="L619" s="89">
        <f>ROUND(IF(AND($G619=Summary!$C$11),IF(OR($I619=$I$6,$I619=$I$7,$I619=$I$8,$I619=$I$9,$I619=$I$10,$I619=$I$11),(($J619*$H619)/2),0),0),2)</f>
        <v>0</v>
      </c>
      <c r="M619" s="89">
        <f t="shared" si="27"/>
        <v>0</v>
      </c>
      <c r="N619" s="100">
        <f t="shared" si="28"/>
        <v>0</v>
      </c>
      <c r="O619" s="67"/>
    </row>
    <row r="620" spans="2:15">
      <c r="B620" s="63"/>
      <c r="C620" s="65"/>
      <c r="D620" s="65"/>
      <c r="E620" s="66"/>
      <c r="F620" s="67"/>
      <c r="G620" s="69"/>
      <c r="H620" s="70"/>
      <c r="I620" s="71"/>
      <c r="J620" s="68">
        <v>0</v>
      </c>
      <c r="K620" s="89">
        <f>ROUND(IF(AND($G620&lt;&gt;Summary!$C$11),IF(OR($I620=$I$6,$I620=$I$7,$I620=$I$8,$I620=$I$9,$I620=$I$10,$I620=$I$11),($J620*$H620),0),0),2)</f>
        <v>0</v>
      </c>
      <c r="L620" s="89">
        <f>ROUND(IF(AND($G620=Summary!$C$11),IF(OR($I620=$I$6,$I620=$I$7,$I620=$I$8,$I620=$I$9,$I620=$I$10,$I620=$I$11),(($J620*$H620)/2),0),0),2)</f>
        <v>0</v>
      </c>
      <c r="M620" s="89">
        <f t="shared" si="27"/>
        <v>0</v>
      </c>
      <c r="N620" s="100">
        <f t="shared" si="28"/>
        <v>0</v>
      </c>
      <c r="O620" s="67"/>
    </row>
    <row r="621" spans="2:15">
      <c r="B621" s="63"/>
      <c r="C621" s="65"/>
      <c r="D621" s="65"/>
      <c r="E621" s="66"/>
      <c r="F621" s="67"/>
      <c r="G621" s="69"/>
      <c r="H621" s="70"/>
      <c r="I621" s="71"/>
      <c r="J621" s="68">
        <v>0</v>
      </c>
      <c r="K621" s="89">
        <f>ROUND(IF(AND($G621&lt;&gt;Summary!$C$11),IF(OR($I621=$I$6,$I621=$I$7,$I621=$I$8,$I621=$I$9,$I621=$I$10,$I621=$I$11),($J621*$H621),0),0),2)</f>
        <v>0</v>
      </c>
      <c r="L621" s="89">
        <f>ROUND(IF(AND($G621=Summary!$C$11),IF(OR($I621=$I$6,$I621=$I$7,$I621=$I$8,$I621=$I$9,$I621=$I$10,$I621=$I$11),(($J621*$H621)/2),0),0),2)</f>
        <v>0</v>
      </c>
      <c r="M621" s="89">
        <f t="shared" si="27"/>
        <v>0</v>
      </c>
      <c r="N621" s="100">
        <f t="shared" si="28"/>
        <v>0</v>
      </c>
      <c r="O621" s="67"/>
    </row>
    <row r="622" spans="2:15">
      <c r="B622" s="63"/>
      <c r="C622" s="65"/>
      <c r="D622" s="65"/>
      <c r="E622" s="66"/>
      <c r="F622" s="67"/>
      <c r="G622" s="69"/>
      <c r="H622" s="70"/>
      <c r="I622" s="71"/>
      <c r="J622" s="68">
        <v>0</v>
      </c>
      <c r="K622" s="89">
        <f>ROUND(IF(AND($G622&lt;&gt;Summary!$C$11),IF(OR($I622=$I$6,$I622=$I$7,$I622=$I$8,$I622=$I$9,$I622=$I$10,$I622=$I$11),($J622*$H622),0),0),2)</f>
        <v>0</v>
      </c>
      <c r="L622" s="89">
        <f>ROUND(IF(AND($G622=Summary!$C$11),IF(OR($I622=$I$6,$I622=$I$7,$I622=$I$8,$I622=$I$9,$I622=$I$10,$I622=$I$11),(($J622*$H622)/2),0),0),2)</f>
        <v>0</v>
      </c>
      <c r="M622" s="89">
        <f t="shared" si="27"/>
        <v>0</v>
      </c>
      <c r="N622" s="100">
        <f t="shared" si="28"/>
        <v>0</v>
      </c>
      <c r="O622" s="67"/>
    </row>
    <row r="623" spans="2:15">
      <c r="B623" s="63"/>
      <c r="C623" s="65"/>
      <c r="D623" s="65"/>
      <c r="E623" s="66"/>
      <c r="F623" s="67"/>
      <c r="G623" s="69"/>
      <c r="H623" s="70"/>
      <c r="I623" s="71"/>
      <c r="J623" s="68">
        <v>0</v>
      </c>
      <c r="K623" s="89">
        <f>ROUND(IF(AND($G623&lt;&gt;Summary!$C$11),IF(OR($I623=$I$6,$I623=$I$7,$I623=$I$8,$I623=$I$9,$I623=$I$10,$I623=$I$11),($J623*$H623),0),0),2)</f>
        <v>0</v>
      </c>
      <c r="L623" s="89">
        <f>ROUND(IF(AND($G623=Summary!$C$11),IF(OR($I623=$I$6,$I623=$I$7,$I623=$I$8,$I623=$I$9,$I623=$I$10,$I623=$I$11),(($J623*$H623)/2),0),0),2)</f>
        <v>0</v>
      </c>
      <c r="M623" s="89">
        <f t="shared" si="27"/>
        <v>0</v>
      </c>
      <c r="N623" s="100">
        <f t="shared" si="28"/>
        <v>0</v>
      </c>
      <c r="O623" s="67"/>
    </row>
    <row r="624" spans="2:15">
      <c r="B624" s="63"/>
      <c r="C624" s="65"/>
      <c r="D624" s="65"/>
      <c r="E624" s="66"/>
      <c r="F624" s="67"/>
      <c r="G624" s="69"/>
      <c r="H624" s="70"/>
      <c r="I624" s="71"/>
      <c r="J624" s="68">
        <v>0</v>
      </c>
      <c r="K624" s="89">
        <f>ROUND(IF(AND($G624&lt;&gt;Summary!$C$11),IF(OR($I624=$I$6,$I624=$I$7,$I624=$I$8,$I624=$I$9,$I624=$I$10,$I624=$I$11),($J624*$H624),0),0),2)</f>
        <v>0</v>
      </c>
      <c r="L624" s="89">
        <f>ROUND(IF(AND($G624=Summary!$C$11),IF(OR($I624=$I$6,$I624=$I$7,$I624=$I$8,$I624=$I$9,$I624=$I$10,$I624=$I$11),(($J624*$H624)/2),0),0),2)</f>
        <v>0</v>
      </c>
      <c r="M624" s="89">
        <f t="shared" si="27"/>
        <v>0</v>
      </c>
      <c r="N624" s="100">
        <f t="shared" si="28"/>
        <v>0</v>
      </c>
      <c r="O624" s="67"/>
    </row>
    <row r="625" spans="2:15">
      <c r="B625" s="63"/>
      <c r="C625" s="65"/>
      <c r="D625" s="65"/>
      <c r="E625" s="66"/>
      <c r="F625" s="67"/>
      <c r="G625" s="69"/>
      <c r="H625" s="70"/>
      <c r="I625" s="71"/>
      <c r="J625" s="68">
        <v>0</v>
      </c>
      <c r="K625" s="89">
        <f>ROUND(IF(AND($G625&lt;&gt;Summary!$C$11),IF(OR($I625=$I$6,$I625=$I$7,$I625=$I$8,$I625=$I$9,$I625=$I$10,$I625=$I$11),($J625*$H625),0),0),2)</f>
        <v>0</v>
      </c>
      <c r="L625" s="89">
        <f>ROUND(IF(AND($G625=Summary!$C$11),IF(OR($I625=$I$6,$I625=$I$7,$I625=$I$8,$I625=$I$9,$I625=$I$10,$I625=$I$11),(($J625*$H625)/2),0),0),2)</f>
        <v>0</v>
      </c>
      <c r="M625" s="89">
        <f t="shared" si="27"/>
        <v>0</v>
      </c>
      <c r="N625" s="100">
        <f t="shared" si="28"/>
        <v>0</v>
      </c>
      <c r="O625" s="67"/>
    </row>
    <row r="626" spans="2:15">
      <c r="B626" s="63"/>
      <c r="C626" s="65"/>
      <c r="D626" s="65"/>
      <c r="E626" s="66"/>
      <c r="F626" s="67"/>
      <c r="G626" s="69"/>
      <c r="H626" s="70"/>
      <c r="I626" s="71"/>
      <c r="J626" s="68">
        <v>0</v>
      </c>
      <c r="K626" s="89">
        <f>ROUND(IF(AND($G626&lt;&gt;Summary!$C$11),IF(OR($I626=$I$6,$I626=$I$7,$I626=$I$8,$I626=$I$9,$I626=$I$10,$I626=$I$11),($J626*$H626),0),0),2)</f>
        <v>0</v>
      </c>
      <c r="L626" s="89">
        <f>ROUND(IF(AND($G626=Summary!$C$11),IF(OR($I626=$I$6,$I626=$I$7,$I626=$I$8,$I626=$I$9,$I626=$I$10,$I626=$I$11),(($J626*$H626)/2),0),0),2)</f>
        <v>0</v>
      </c>
      <c r="M626" s="89">
        <f t="shared" si="27"/>
        <v>0</v>
      </c>
      <c r="N626" s="100">
        <f t="shared" si="28"/>
        <v>0</v>
      </c>
      <c r="O626" s="67"/>
    </row>
    <row r="627" spans="2:15">
      <c r="B627" s="63"/>
      <c r="C627" s="65"/>
      <c r="D627" s="65"/>
      <c r="E627" s="66"/>
      <c r="F627" s="67"/>
      <c r="G627" s="69"/>
      <c r="H627" s="70"/>
      <c r="I627" s="71"/>
      <c r="J627" s="68">
        <v>0</v>
      </c>
      <c r="K627" s="89">
        <f>ROUND(IF(AND($G627&lt;&gt;Summary!$C$11),IF(OR($I627=$I$6,$I627=$I$7,$I627=$I$8,$I627=$I$9,$I627=$I$10,$I627=$I$11),($J627*$H627),0),0),2)</f>
        <v>0</v>
      </c>
      <c r="L627" s="89">
        <f>ROUND(IF(AND($G627=Summary!$C$11),IF(OR($I627=$I$6,$I627=$I$7,$I627=$I$8,$I627=$I$9,$I627=$I$10,$I627=$I$11),(($J627*$H627)/2),0),0),2)</f>
        <v>0</v>
      </c>
      <c r="M627" s="89">
        <f t="shared" si="27"/>
        <v>0</v>
      </c>
      <c r="N627" s="100">
        <f t="shared" si="28"/>
        <v>0</v>
      </c>
      <c r="O627" s="67"/>
    </row>
    <row r="628" spans="2:15">
      <c r="B628" s="63"/>
      <c r="C628" s="65"/>
      <c r="D628" s="65"/>
      <c r="E628" s="66"/>
      <c r="F628" s="67"/>
      <c r="G628" s="69"/>
      <c r="H628" s="70"/>
      <c r="I628" s="71"/>
      <c r="J628" s="68">
        <v>0</v>
      </c>
      <c r="K628" s="89">
        <f>ROUND(IF(AND($G628&lt;&gt;Summary!$C$11),IF(OR($I628=$I$6,$I628=$I$7,$I628=$I$8,$I628=$I$9,$I628=$I$10,$I628=$I$11),($J628*$H628),0),0),2)</f>
        <v>0</v>
      </c>
      <c r="L628" s="89">
        <f>ROUND(IF(AND($G628=Summary!$C$11),IF(OR($I628=$I$6,$I628=$I$7,$I628=$I$8,$I628=$I$9,$I628=$I$10,$I628=$I$11),(($J628*$H628)/2),0),0),2)</f>
        <v>0</v>
      </c>
      <c r="M628" s="89">
        <f t="shared" si="27"/>
        <v>0</v>
      </c>
      <c r="N628" s="100">
        <f t="shared" si="28"/>
        <v>0</v>
      </c>
      <c r="O628" s="67"/>
    </row>
    <row r="629" spans="2:15">
      <c r="B629" s="63"/>
      <c r="C629" s="65"/>
      <c r="D629" s="65"/>
      <c r="E629" s="66"/>
      <c r="F629" s="67"/>
      <c r="G629" s="69"/>
      <c r="H629" s="70"/>
      <c r="I629" s="71"/>
      <c r="J629" s="68">
        <v>0</v>
      </c>
      <c r="K629" s="89">
        <f>ROUND(IF(AND($G629&lt;&gt;Summary!$C$11),IF(OR($I629=$I$6,$I629=$I$7,$I629=$I$8,$I629=$I$9,$I629=$I$10,$I629=$I$11),($J629*$H629),0),0),2)</f>
        <v>0</v>
      </c>
      <c r="L629" s="89">
        <f>ROUND(IF(AND($G629=Summary!$C$11),IF(OR($I629=$I$6,$I629=$I$7,$I629=$I$8,$I629=$I$9,$I629=$I$10,$I629=$I$11),(($J629*$H629)/2),0),0),2)</f>
        <v>0</v>
      </c>
      <c r="M629" s="89">
        <f t="shared" si="27"/>
        <v>0</v>
      </c>
      <c r="N629" s="100">
        <f t="shared" si="28"/>
        <v>0</v>
      </c>
      <c r="O629" s="67"/>
    </row>
    <row r="630" spans="2:15">
      <c r="B630" s="63"/>
      <c r="C630" s="65"/>
      <c r="D630" s="65"/>
      <c r="E630" s="66"/>
      <c r="F630" s="67"/>
      <c r="G630" s="69"/>
      <c r="H630" s="70"/>
      <c r="I630" s="71"/>
      <c r="J630" s="68">
        <v>0</v>
      </c>
      <c r="K630" s="89">
        <f>ROUND(IF(AND($G630&lt;&gt;Summary!$C$11),IF(OR($I630=$I$6,$I630=$I$7,$I630=$I$8,$I630=$I$9,$I630=$I$10,$I630=$I$11),($J630*$H630),0),0),2)</f>
        <v>0</v>
      </c>
      <c r="L630" s="89">
        <f>ROUND(IF(AND($G630=Summary!$C$11),IF(OR($I630=$I$6,$I630=$I$7,$I630=$I$8,$I630=$I$9,$I630=$I$10,$I630=$I$11),(($J630*$H630)/2),0),0),2)</f>
        <v>0</v>
      </c>
      <c r="M630" s="89">
        <f t="shared" si="27"/>
        <v>0</v>
      </c>
      <c r="N630" s="100">
        <f t="shared" si="28"/>
        <v>0</v>
      </c>
      <c r="O630" s="67"/>
    </row>
    <row r="631" spans="2:15">
      <c r="B631" s="63"/>
      <c r="C631" s="65"/>
      <c r="D631" s="65"/>
      <c r="E631" s="66"/>
      <c r="F631" s="67"/>
      <c r="G631" s="69"/>
      <c r="H631" s="70"/>
      <c r="I631" s="71"/>
      <c r="J631" s="68">
        <v>0</v>
      </c>
      <c r="K631" s="89">
        <f>ROUND(IF(AND($G631&lt;&gt;Summary!$C$11),IF(OR($I631=$I$6,$I631=$I$7,$I631=$I$8,$I631=$I$9,$I631=$I$10,$I631=$I$11),($J631*$H631),0),0),2)</f>
        <v>0</v>
      </c>
      <c r="L631" s="89">
        <f>ROUND(IF(AND($G631=Summary!$C$11),IF(OR($I631=$I$6,$I631=$I$7,$I631=$I$8,$I631=$I$9,$I631=$I$10,$I631=$I$11),(($J631*$H631)/2),0),0),2)</f>
        <v>0</v>
      </c>
      <c r="M631" s="89">
        <f t="shared" si="27"/>
        <v>0</v>
      </c>
      <c r="N631" s="100">
        <f t="shared" si="28"/>
        <v>0</v>
      </c>
      <c r="O631" s="67"/>
    </row>
    <row r="632" spans="2:15">
      <c r="B632" s="63"/>
      <c r="C632" s="65"/>
      <c r="D632" s="65"/>
      <c r="E632" s="66"/>
      <c r="F632" s="67"/>
      <c r="G632" s="69"/>
      <c r="H632" s="70"/>
      <c r="I632" s="71"/>
      <c r="J632" s="68">
        <v>0</v>
      </c>
      <c r="K632" s="89">
        <f>ROUND(IF(AND($G632&lt;&gt;Summary!$C$11),IF(OR($I632=$I$6,$I632=$I$7,$I632=$I$8,$I632=$I$9,$I632=$I$10,$I632=$I$11),($J632*$H632),0),0),2)</f>
        <v>0</v>
      </c>
      <c r="L632" s="89">
        <f>ROUND(IF(AND($G632=Summary!$C$11),IF(OR($I632=$I$6,$I632=$I$7,$I632=$I$8,$I632=$I$9,$I632=$I$10,$I632=$I$11),(($J632*$H632)/2),0),0),2)</f>
        <v>0</v>
      </c>
      <c r="M632" s="89">
        <f t="shared" si="27"/>
        <v>0</v>
      </c>
      <c r="N632" s="100">
        <f t="shared" si="28"/>
        <v>0</v>
      </c>
      <c r="O632" s="67"/>
    </row>
    <row r="633" spans="2:15">
      <c r="B633" s="63"/>
      <c r="C633" s="65"/>
      <c r="D633" s="65"/>
      <c r="E633" s="66"/>
      <c r="F633" s="67"/>
      <c r="G633" s="69"/>
      <c r="H633" s="70"/>
      <c r="I633" s="71"/>
      <c r="J633" s="68">
        <v>0</v>
      </c>
      <c r="K633" s="89">
        <f>ROUND(IF(AND($G633&lt;&gt;Summary!$C$11),IF(OR($I633=$I$6,$I633=$I$7,$I633=$I$8,$I633=$I$9,$I633=$I$10,$I633=$I$11),($J633*$H633),0),0),2)</f>
        <v>0</v>
      </c>
      <c r="L633" s="89">
        <f>ROUND(IF(AND($G633=Summary!$C$11),IF(OR($I633=$I$6,$I633=$I$7,$I633=$I$8,$I633=$I$9,$I633=$I$10,$I633=$I$11),(($J633*$H633)/2),0),0),2)</f>
        <v>0</v>
      </c>
      <c r="M633" s="89">
        <f t="shared" si="27"/>
        <v>0</v>
      </c>
      <c r="N633" s="100">
        <f t="shared" si="28"/>
        <v>0</v>
      </c>
      <c r="O633" s="67"/>
    </row>
    <row r="634" spans="2:15">
      <c r="B634" s="63"/>
      <c r="C634" s="65"/>
      <c r="D634" s="65"/>
      <c r="E634" s="66"/>
      <c r="F634" s="67"/>
      <c r="G634" s="69"/>
      <c r="H634" s="70"/>
      <c r="I634" s="71"/>
      <c r="J634" s="68">
        <v>0</v>
      </c>
      <c r="K634" s="89">
        <f>ROUND(IF(AND($G634&lt;&gt;Summary!$C$11),IF(OR($I634=$I$6,$I634=$I$7,$I634=$I$8,$I634=$I$9,$I634=$I$10,$I634=$I$11),($J634*$H634),0),0),2)</f>
        <v>0</v>
      </c>
      <c r="L634" s="89">
        <f>ROUND(IF(AND($G634=Summary!$C$11),IF(OR($I634=$I$6,$I634=$I$7,$I634=$I$8,$I634=$I$9,$I634=$I$10,$I634=$I$11),(($J634*$H634)/2),0),0),2)</f>
        <v>0</v>
      </c>
      <c r="M634" s="89">
        <f t="shared" si="27"/>
        <v>0</v>
      </c>
      <c r="N634" s="100">
        <f t="shared" si="28"/>
        <v>0</v>
      </c>
      <c r="O634" s="67"/>
    </row>
    <row r="635" spans="2:15">
      <c r="B635" s="63"/>
      <c r="C635" s="65"/>
      <c r="D635" s="65"/>
      <c r="E635" s="66"/>
      <c r="F635" s="67"/>
      <c r="G635" s="69"/>
      <c r="H635" s="70"/>
      <c r="I635" s="71"/>
      <c r="J635" s="68">
        <v>0</v>
      </c>
      <c r="K635" s="89">
        <f>ROUND(IF(AND($G635&lt;&gt;Summary!$C$11),IF(OR($I635=$I$6,$I635=$I$7,$I635=$I$8,$I635=$I$9,$I635=$I$10,$I635=$I$11),($J635*$H635),0),0),2)</f>
        <v>0</v>
      </c>
      <c r="L635" s="89">
        <f>ROUND(IF(AND($G635=Summary!$C$11),IF(OR($I635=$I$6,$I635=$I$7,$I635=$I$8,$I635=$I$9,$I635=$I$10,$I635=$I$11),(($J635*$H635)/2),0),0),2)</f>
        <v>0</v>
      </c>
      <c r="M635" s="89">
        <f t="shared" si="27"/>
        <v>0</v>
      </c>
      <c r="N635" s="100">
        <f t="shared" si="28"/>
        <v>0</v>
      </c>
      <c r="O635" s="67"/>
    </row>
    <row r="636" spans="2:15">
      <c r="B636" s="63"/>
      <c r="C636" s="65"/>
      <c r="D636" s="65"/>
      <c r="E636" s="66"/>
      <c r="F636" s="67"/>
      <c r="G636" s="69"/>
      <c r="H636" s="70"/>
      <c r="I636" s="71"/>
      <c r="J636" s="68">
        <v>0</v>
      </c>
      <c r="K636" s="89">
        <f>ROUND(IF(AND($G636&lt;&gt;Summary!$C$11),IF(OR($I636=$I$6,$I636=$I$7,$I636=$I$8,$I636=$I$9,$I636=$I$10,$I636=$I$11),($J636*$H636),0),0),2)</f>
        <v>0</v>
      </c>
      <c r="L636" s="89">
        <f>ROUND(IF(AND($G636=Summary!$C$11),IF(OR($I636=$I$6,$I636=$I$7,$I636=$I$8,$I636=$I$9,$I636=$I$10,$I636=$I$11),(($J636*$H636)/2),0),0),2)</f>
        <v>0</v>
      </c>
      <c r="M636" s="89">
        <f t="shared" si="27"/>
        <v>0</v>
      </c>
      <c r="N636" s="100">
        <f t="shared" si="28"/>
        <v>0</v>
      </c>
      <c r="O636" s="67"/>
    </row>
    <row r="637" spans="2:15">
      <c r="B637" s="63"/>
      <c r="C637" s="65"/>
      <c r="D637" s="65"/>
      <c r="E637" s="66"/>
      <c r="F637" s="67"/>
      <c r="G637" s="69"/>
      <c r="H637" s="70"/>
      <c r="I637" s="71"/>
      <c r="J637" s="68">
        <v>0</v>
      </c>
      <c r="K637" s="89">
        <f>ROUND(IF(AND($G637&lt;&gt;Summary!$C$11),IF(OR($I637=$I$6,$I637=$I$7,$I637=$I$8,$I637=$I$9,$I637=$I$10,$I637=$I$11),($J637*$H637),0),0),2)</f>
        <v>0</v>
      </c>
      <c r="L637" s="89">
        <f>ROUND(IF(AND($G637=Summary!$C$11),IF(OR($I637=$I$6,$I637=$I$7,$I637=$I$8,$I637=$I$9,$I637=$I$10,$I637=$I$11),(($J637*$H637)/2),0),0),2)</f>
        <v>0</v>
      </c>
      <c r="M637" s="89">
        <f t="shared" si="27"/>
        <v>0</v>
      </c>
      <c r="N637" s="100">
        <f t="shared" si="28"/>
        <v>0</v>
      </c>
      <c r="O637" s="67"/>
    </row>
    <row r="638" spans="2:15">
      <c r="B638" s="63"/>
      <c r="C638" s="65"/>
      <c r="D638" s="65"/>
      <c r="E638" s="66"/>
      <c r="F638" s="67"/>
      <c r="G638" s="69"/>
      <c r="H638" s="70"/>
      <c r="I638" s="71"/>
      <c r="J638" s="68">
        <v>0</v>
      </c>
      <c r="K638" s="89">
        <f>ROUND(IF(AND($G638&lt;&gt;Summary!$C$11),IF(OR($I638=$I$6,$I638=$I$7,$I638=$I$8,$I638=$I$9,$I638=$I$10,$I638=$I$11),($J638*$H638),0),0),2)</f>
        <v>0</v>
      </c>
      <c r="L638" s="89">
        <f>ROUND(IF(AND($G638=Summary!$C$11),IF(OR($I638=$I$6,$I638=$I$7,$I638=$I$8,$I638=$I$9,$I638=$I$10,$I638=$I$11),(($J638*$H638)/2),0),0),2)</f>
        <v>0</v>
      </c>
      <c r="M638" s="89">
        <f t="shared" si="27"/>
        <v>0</v>
      </c>
      <c r="N638" s="100">
        <f t="shared" si="28"/>
        <v>0</v>
      </c>
      <c r="O638" s="67"/>
    </row>
    <row r="639" spans="2:15">
      <c r="B639" s="63"/>
      <c r="C639" s="65"/>
      <c r="D639" s="65"/>
      <c r="E639" s="66"/>
      <c r="F639" s="67"/>
      <c r="G639" s="69"/>
      <c r="H639" s="70"/>
      <c r="I639" s="71"/>
      <c r="J639" s="68">
        <v>0</v>
      </c>
      <c r="K639" s="89">
        <f>ROUND(IF(AND($G639&lt;&gt;Summary!$C$11),IF(OR($I639=$I$6,$I639=$I$7,$I639=$I$8,$I639=$I$9,$I639=$I$10,$I639=$I$11),($J639*$H639),0),0),2)</f>
        <v>0</v>
      </c>
      <c r="L639" s="89">
        <f>ROUND(IF(AND($G639=Summary!$C$11),IF(OR($I639=$I$6,$I639=$I$7,$I639=$I$8,$I639=$I$9,$I639=$I$10,$I639=$I$11),(($J639*$H639)/2),0),0),2)</f>
        <v>0</v>
      </c>
      <c r="M639" s="89">
        <f t="shared" si="27"/>
        <v>0</v>
      </c>
      <c r="N639" s="100">
        <f t="shared" si="28"/>
        <v>0</v>
      </c>
      <c r="O639" s="67"/>
    </row>
    <row r="640" spans="2:15">
      <c r="B640" s="63"/>
      <c r="C640" s="65"/>
      <c r="D640" s="65"/>
      <c r="E640" s="66"/>
      <c r="F640" s="67"/>
      <c r="G640" s="69"/>
      <c r="H640" s="70"/>
      <c r="I640" s="71"/>
      <c r="J640" s="68">
        <v>0</v>
      </c>
      <c r="K640" s="89">
        <f>ROUND(IF(AND($G640&lt;&gt;Summary!$C$11),IF(OR($I640=$I$6,$I640=$I$7,$I640=$I$8,$I640=$I$9,$I640=$I$10,$I640=$I$11),($J640*$H640),0),0),2)</f>
        <v>0</v>
      </c>
      <c r="L640" s="89">
        <f>ROUND(IF(AND($G640=Summary!$C$11),IF(OR($I640=$I$6,$I640=$I$7,$I640=$I$8,$I640=$I$9,$I640=$I$10,$I640=$I$11),(($J640*$H640)/2),0),0),2)</f>
        <v>0</v>
      </c>
      <c r="M640" s="89">
        <f t="shared" si="27"/>
        <v>0</v>
      </c>
      <c r="N640" s="100">
        <f t="shared" si="28"/>
        <v>0</v>
      </c>
      <c r="O640" s="67"/>
    </row>
    <row r="641" spans="2:15">
      <c r="B641" s="63"/>
      <c r="C641" s="65"/>
      <c r="D641" s="65"/>
      <c r="E641" s="66"/>
      <c r="F641" s="67"/>
      <c r="G641" s="69"/>
      <c r="H641" s="70"/>
      <c r="I641" s="71"/>
      <c r="J641" s="68">
        <v>0</v>
      </c>
      <c r="K641" s="89">
        <f>ROUND(IF(AND($G641&lt;&gt;Summary!$C$11),IF(OR($I641=$I$6,$I641=$I$7,$I641=$I$8,$I641=$I$9,$I641=$I$10,$I641=$I$11),($J641*$H641),0),0),2)</f>
        <v>0</v>
      </c>
      <c r="L641" s="89">
        <f>ROUND(IF(AND($G641=Summary!$C$11),IF(OR($I641=$I$6,$I641=$I$7,$I641=$I$8,$I641=$I$9,$I641=$I$10,$I641=$I$11),(($J641*$H641)/2),0),0),2)</f>
        <v>0</v>
      </c>
      <c r="M641" s="89">
        <f t="shared" si="27"/>
        <v>0</v>
      </c>
      <c r="N641" s="100">
        <f t="shared" si="28"/>
        <v>0</v>
      </c>
      <c r="O641" s="67"/>
    </row>
    <row r="642" spans="2:15">
      <c r="B642" s="63"/>
      <c r="C642" s="65"/>
      <c r="D642" s="65"/>
      <c r="E642" s="66"/>
      <c r="F642" s="67"/>
      <c r="G642" s="69"/>
      <c r="H642" s="70"/>
      <c r="I642" s="71"/>
      <c r="J642" s="68">
        <v>0</v>
      </c>
      <c r="K642" s="89">
        <f>ROUND(IF(AND($G642&lt;&gt;Summary!$C$11),IF(OR($I642=$I$6,$I642=$I$7,$I642=$I$8,$I642=$I$9,$I642=$I$10,$I642=$I$11),($J642*$H642),0),0),2)</f>
        <v>0</v>
      </c>
      <c r="L642" s="89">
        <f>ROUND(IF(AND($G642=Summary!$C$11),IF(OR($I642=$I$6,$I642=$I$7,$I642=$I$8,$I642=$I$9,$I642=$I$10,$I642=$I$11),(($J642*$H642)/2),0),0),2)</f>
        <v>0</v>
      </c>
      <c r="M642" s="89">
        <f t="shared" si="27"/>
        <v>0</v>
      </c>
      <c r="N642" s="100">
        <f t="shared" si="28"/>
        <v>0</v>
      </c>
      <c r="O642" s="67"/>
    </row>
    <row r="643" spans="2:15">
      <c r="B643" s="63"/>
      <c r="C643" s="65"/>
      <c r="D643" s="65"/>
      <c r="E643" s="66"/>
      <c r="F643" s="67"/>
      <c r="G643" s="69"/>
      <c r="H643" s="70"/>
      <c r="I643" s="71"/>
      <c r="J643" s="68">
        <v>0</v>
      </c>
      <c r="K643" s="89">
        <f>ROUND(IF(AND($G643&lt;&gt;Summary!$C$11),IF(OR($I643=$I$6,$I643=$I$7,$I643=$I$8,$I643=$I$9,$I643=$I$10,$I643=$I$11),($J643*$H643),0),0),2)</f>
        <v>0</v>
      </c>
      <c r="L643" s="89">
        <f>ROUND(IF(AND($G643=Summary!$C$11),IF(OR($I643=$I$6,$I643=$I$7,$I643=$I$8,$I643=$I$9,$I643=$I$10,$I643=$I$11),(($J643*$H643)/2),0),0),2)</f>
        <v>0</v>
      </c>
      <c r="M643" s="89">
        <f t="shared" si="27"/>
        <v>0</v>
      </c>
      <c r="N643" s="100">
        <f t="shared" si="28"/>
        <v>0</v>
      </c>
      <c r="O643" s="67"/>
    </row>
    <row r="644" spans="2:15">
      <c r="B644" s="63"/>
      <c r="C644" s="65"/>
      <c r="D644" s="65"/>
      <c r="E644" s="66"/>
      <c r="F644" s="67"/>
      <c r="G644" s="69"/>
      <c r="H644" s="70"/>
      <c r="I644" s="71"/>
      <c r="J644" s="68">
        <v>0</v>
      </c>
      <c r="K644" s="89">
        <f>ROUND(IF(AND($G644&lt;&gt;Summary!$C$11),IF(OR($I644=$I$6,$I644=$I$7,$I644=$I$8,$I644=$I$9,$I644=$I$10,$I644=$I$11),($J644*$H644),0),0),2)</f>
        <v>0</v>
      </c>
      <c r="L644" s="89">
        <f>ROUND(IF(AND($G644=Summary!$C$11),IF(OR($I644=$I$6,$I644=$I$7,$I644=$I$8,$I644=$I$9,$I644=$I$10,$I644=$I$11),(($J644*$H644)/2),0),0),2)</f>
        <v>0</v>
      </c>
      <c r="M644" s="89">
        <f t="shared" si="27"/>
        <v>0</v>
      </c>
      <c r="N644" s="100">
        <f t="shared" si="28"/>
        <v>0</v>
      </c>
      <c r="O644" s="67"/>
    </row>
    <row r="645" spans="2:15">
      <c r="B645" s="63"/>
      <c r="C645" s="65"/>
      <c r="D645" s="65"/>
      <c r="E645" s="66"/>
      <c r="F645" s="67"/>
      <c r="G645" s="69"/>
      <c r="H645" s="70"/>
      <c r="I645" s="71"/>
      <c r="J645" s="68">
        <v>0</v>
      </c>
      <c r="K645" s="89">
        <f>ROUND(IF(AND($G645&lt;&gt;Summary!$C$11),IF(OR($I645=$I$6,$I645=$I$7,$I645=$I$8,$I645=$I$9,$I645=$I$10,$I645=$I$11),($J645*$H645),0),0),2)</f>
        <v>0</v>
      </c>
      <c r="L645" s="89">
        <f>ROUND(IF(AND($G645=Summary!$C$11),IF(OR($I645=$I$6,$I645=$I$7,$I645=$I$8,$I645=$I$9,$I645=$I$10,$I645=$I$11),(($J645*$H645)/2),0),0),2)</f>
        <v>0</v>
      </c>
      <c r="M645" s="89">
        <f t="shared" si="27"/>
        <v>0</v>
      </c>
      <c r="N645" s="100">
        <f t="shared" si="28"/>
        <v>0</v>
      </c>
      <c r="O645" s="67"/>
    </row>
    <row r="646" spans="2:15">
      <c r="B646" s="63"/>
      <c r="C646" s="65"/>
      <c r="D646" s="65"/>
      <c r="E646" s="66"/>
      <c r="F646" s="67"/>
      <c r="G646" s="69"/>
      <c r="H646" s="70"/>
      <c r="I646" s="71"/>
      <c r="J646" s="68">
        <v>0</v>
      </c>
      <c r="K646" s="89">
        <f>ROUND(IF(AND($G646&lt;&gt;Summary!$C$11),IF(OR($I646=$I$6,$I646=$I$7,$I646=$I$8,$I646=$I$9,$I646=$I$10,$I646=$I$11),($J646*$H646),0),0),2)</f>
        <v>0</v>
      </c>
      <c r="L646" s="89">
        <f>ROUND(IF(AND($G646=Summary!$C$11),IF(OR($I646=$I$6,$I646=$I$7,$I646=$I$8,$I646=$I$9,$I646=$I$10,$I646=$I$11),(($J646*$H646)/2),0),0),2)</f>
        <v>0</v>
      </c>
      <c r="M646" s="89">
        <f t="shared" si="27"/>
        <v>0</v>
      </c>
      <c r="N646" s="100">
        <f t="shared" si="28"/>
        <v>0</v>
      </c>
      <c r="O646" s="67"/>
    </row>
    <row r="647" spans="2:15">
      <c r="B647" s="63"/>
      <c r="C647" s="65"/>
      <c r="D647" s="65"/>
      <c r="E647" s="66"/>
      <c r="F647" s="67"/>
      <c r="G647" s="69"/>
      <c r="H647" s="70"/>
      <c r="I647" s="71"/>
      <c r="J647" s="68">
        <v>0</v>
      </c>
      <c r="K647" s="89">
        <f>ROUND(IF(AND($G647&lt;&gt;Summary!$C$11),IF(OR($I647=$I$6,$I647=$I$7,$I647=$I$8,$I647=$I$9,$I647=$I$10,$I647=$I$11),($J647*$H647),0),0),2)</f>
        <v>0</v>
      </c>
      <c r="L647" s="89">
        <f>ROUND(IF(AND($G647=Summary!$C$11),IF(OR($I647=$I$6,$I647=$I$7,$I647=$I$8,$I647=$I$9,$I647=$I$10,$I647=$I$11),(($J647*$H647)/2),0),0),2)</f>
        <v>0</v>
      </c>
      <c r="M647" s="89">
        <f t="shared" si="27"/>
        <v>0</v>
      </c>
      <c r="N647" s="100">
        <f t="shared" si="28"/>
        <v>0</v>
      </c>
      <c r="O647" s="67"/>
    </row>
    <row r="648" spans="2:15">
      <c r="B648" s="63"/>
      <c r="C648" s="65"/>
      <c r="D648" s="65"/>
      <c r="E648" s="66"/>
      <c r="F648" s="67"/>
      <c r="G648" s="69"/>
      <c r="H648" s="70"/>
      <c r="I648" s="71"/>
      <c r="J648" s="68">
        <v>0</v>
      </c>
      <c r="K648" s="89">
        <f>ROUND(IF(AND($G648&lt;&gt;Summary!$C$11),IF(OR($I648=$I$6,$I648=$I$7,$I648=$I$8,$I648=$I$9,$I648=$I$10,$I648=$I$11),($J648*$H648),0),0),2)</f>
        <v>0</v>
      </c>
      <c r="L648" s="89">
        <f>ROUND(IF(AND($G648=Summary!$C$11),IF(OR($I648=$I$6,$I648=$I$7,$I648=$I$8,$I648=$I$9,$I648=$I$10,$I648=$I$11),(($J648*$H648)/2),0),0),2)</f>
        <v>0</v>
      </c>
      <c r="M648" s="89">
        <f t="shared" si="27"/>
        <v>0</v>
      </c>
      <c r="N648" s="100">
        <f t="shared" si="28"/>
        <v>0</v>
      </c>
      <c r="O648" s="67"/>
    </row>
    <row r="649" spans="2:15">
      <c r="B649" s="63"/>
      <c r="C649" s="65"/>
      <c r="D649" s="65"/>
      <c r="E649" s="66"/>
      <c r="F649" s="67"/>
      <c r="G649" s="69"/>
      <c r="H649" s="70"/>
      <c r="I649" s="71"/>
      <c r="J649" s="68">
        <v>0</v>
      </c>
      <c r="K649" s="89">
        <f>ROUND(IF(AND($G649&lt;&gt;Summary!$C$11),IF(OR($I649=$I$6,$I649=$I$7,$I649=$I$8,$I649=$I$9,$I649=$I$10,$I649=$I$11),($J649*$H649),0),0),2)</f>
        <v>0</v>
      </c>
      <c r="L649" s="89">
        <f>ROUND(IF(AND($G649=Summary!$C$11),IF(OR($I649=$I$6,$I649=$I$7,$I649=$I$8,$I649=$I$9,$I649=$I$10,$I649=$I$11),(($J649*$H649)/2),0),0),2)</f>
        <v>0</v>
      </c>
      <c r="M649" s="89">
        <f t="shared" si="27"/>
        <v>0</v>
      </c>
      <c r="N649" s="100">
        <f t="shared" si="28"/>
        <v>0</v>
      </c>
      <c r="O649" s="67"/>
    </row>
    <row r="650" spans="2:15">
      <c r="B650" s="63"/>
      <c r="C650" s="65"/>
      <c r="D650" s="65"/>
      <c r="E650" s="66"/>
      <c r="F650" s="67"/>
      <c r="G650" s="69"/>
      <c r="H650" s="70"/>
      <c r="I650" s="71"/>
      <c r="J650" s="68">
        <v>0</v>
      </c>
      <c r="K650" s="89">
        <f>ROUND(IF(AND($G650&lt;&gt;Summary!$C$11),IF(OR($I650=$I$6,$I650=$I$7,$I650=$I$8,$I650=$I$9,$I650=$I$10,$I650=$I$11),($J650*$H650),0),0),2)</f>
        <v>0</v>
      </c>
      <c r="L650" s="89">
        <f>ROUND(IF(AND($G650=Summary!$C$11),IF(OR($I650=$I$6,$I650=$I$7,$I650=$I$8,$I650=$I$9,$I650=$I$10,$I650=$I$11),(($J650*$H650)/2),0),0),2)</f>
        <v>0</v>
      </c>
      <c r="M650" s="89">
        <f t="shared" si="27"/>
        <v>0</v>
      </c>
      <c r="N650" s="100">
        <f t="shared" si="28"/>
        <v>0</v>
      </c>
      <c r="O650" s="67"/>
    </row>
    <row r="651" spans="2:15">
      <c r="B651" s="63"/>
      <c r="C651" s="65"/>
      <c r="D651" s="65"/>
      <c r="E651" s="66"/>
      <c r="F651" s="67"/>
      <c r="G651" s="69"/>
      <c r="H651" s="70"/>
      <c r="I651" s="71"/>
      <c r="J651" s="68">
        <v>0</v>
      </c>
      <c r="K651" s="89">
        <f>ROUND(IF(AND($G651&lt;&gt;Summary!$C$11),IF(OR($I651=$I$6,$I651=$I$7,$I651=$I$8,$I651=$I$9,$I651=$I$10,$I651=$I$11),($J651*$H651),0),0),2)</f>
        <v>0</v>
      </c>
      <c r="L651" s="89">
        <f>ROUND(IF(AND($G651=Summary!$C$11),IF(OR($I651=$I$6,$I651=$I$7,$I651=$I$8,$I651=$I$9,$I651=$I$10,$I651=$I$11),(($J651*$H651)/2),0),0),2)</f>
        <v>0</v>
      </c>
      <c r="M651" s="89">
        <f t="shared" si="27"/>
        <v>0</v>
      </c>
      <c r="N651" s="100">
        <f t="shared" si="28"/>
        <v>0</v>
      </c>
      <c r="O651" s="67"/>
    </row>
    <row r="652" spans="2:15">
      <c r="B652" s="63"/>
      <c r="C652" s="65"/>
      <c r="D652" s="65"/>
      <c r="E652" s="66"/>
      <c r="F652" s="67"/>
      <c r="G652" s="69"/>
      <c r="H652" s="70"/>
      <c r="I652" s="71"/>
      <c r="J652" s="68">
        <v>0</v>
      </c>
      <c r="K652" s="89">
        <f>ROUND(IF(AND($G652&lt;&gt;Summary!$C$11),IF(OR($I652=$I$6,$I652=$I$7,$I652=$I$8,$I652=$I$9,$I652=$I$10,$I652=$I$11),($J652*$H652),0),0),2)</f>
        <v>0</v>
      </c>
      <c r="L652" s="89">
        <f>ROUND(IF(AND($G652=Summary!$C$11),IF(OR($I652=$I$6,$I652=$I$7,$I652=$I$8,$I652=$I$9,$I652=$I$10,$I652=$I$11),(($J652*$H652)/2),0),0),2)</f>
        <v>0</v>
      </c>
      <c r="M652" s="89">
        <f t="shared" si="27"/>
        <v>0</v>
      </c>
      <c r="N652" s="100">
        <f t="shared" si="28"/>
        <v>0</v>
      </c>
      <c r="O652" s="67"/>
    </row>
    <row r="653" spans="2:15">
      <c r="B653" s="63"/>
      <c r="C653" s="65"/>
      <c r="D653" s="65"/>
      <c r="E653" s="66"/>
      <c r="F653" s="67"/>
      <c r="G653" s="69"/>
      <c r="H653" s="70"/>
      <c r="I653" s="71"/>
      <c r="J653" s="68">
        <v>0</v>
      </c>
      <c r="K653" s="89">
        <f>ROUND(IF(AND($G653&lt;&gt;Summary!$C$11),IF(OR($I653=$I$6,$I653=$I$7,$I653=$I$8,$I653=$I$9,$I653=$I$10,$I653=$I$11),($J653*$H653),0),0),2)</f>
        <v>0</v>
      </c>
      <c r="L653" s="89">
        <f>ROUND(IF(AND($G653=Summary!$C$11),IF(OR($I653=$I$6,$I653=$I$7,$I653=$I$8,$I653=$I$9,$I653=$I$10,$I653=$I$11),(($J653*$H653)/2),0),0),2)</f>
        <v>0</v>
      </c>
      <c r="M653" s="89">
        <f t="shared" si="27"/>
        <v>0</v>
      </c>
      <c r="N653" s="100">
        <f t="shared" si="28"/>
        <v>0</v>
      </c>
      <c r="O653" s="67"/>
    </row>
    <row r="654" spans="2:15">
      <c r="B654" s="63"/>
      <c r="C654" s="65"/>
      <c r="D654" s="65"/>
      <c r="E654" s="66"/>
      <c r="F654" s="67"/>
      <c r="G654" s="69"/>
      <c r="H654" s="70"/>
      <c r="I654" s="71"/>
      <c r="J654" s="68">
        <v>0</v>
      </c>
      <c r="K654" s="89">
        <f>ROUND(IF(AND($G654&lt;&gt;Summary!$C$11),IF(OR($I654=$I$6,$I654=$I$7,$I654=$I$8,$I654=$I$9,$I654=$I$10,$I654=$I$11),($J654*$H654),0),0),2)</f>
        <v>0</v>
      </c>
      <c r="L654" s="89">
        <f>ROUND(IF(AND($G654=Summary!$C$11),IF(OR($I654=$I$6,$I654=$I$7,$I654=$I$8,$I654=$I$9,$I654=$I$10,$I654=$I$11),(($J654*$H654)/2),0),0),2)</f>
        <v>0</v>
      </c>
      <c r="M654" s="89">
        <f t="shared" si="27"/>
        <v>0</v>
      </c>
      <c r="N654" s="100">
        <f t="shared" si="28"/>
        <v>0</v>
      </c>
      <c r="O654" s="67"/>
    </row>
    <row r="655" spans="2:15">
      <c r="B655" s="63"/>
      <c r="C655" s="65"/>
      <c r="D655" s="65"/>
      <c r="E655" s="66"/>
      <c r="F655" s="67"/>
      <c r="G655" s="69"/>
      <c r="H655" s="70"/>
      <c r="I655" s="71"/>
      <c r="J655" s="68">
        <v>0</v>
      </c>
      <c r="K655" s="89">
        <f>ROUND(IF(AND($G655&lt;&gt;Summary!$C$11),IF(OR($I655=$I$6,$I655=$I$7,$I655=$I$8,$I655=$I$9,$I655=$I$10,$I655=$I$11),($J655*$H655),0),0),2)</f>
        <v>0</v>
      </c>
      <c r="L655" s="89">
        <f>ROUND(IF(AND($G655=Summary!$C$11),IF(OR($I655=$I$6,$I655=$I$7,$I655=$I$8,$I655=$I$9,$I655=$I$10,$I655=$I$11),(($J655*$H655)/2),0),0),2)</f>
        <v>0</v>
      </c>
      <c r="M655" s="89">
        <f t="shared" si="27"/>
        <v>0</v>
      </c>
      <c r="N655" s="100">
        <f t="shared" si="28"/>
        <v>0</v>
      </c>
      <c r="O655" s="67"/>
    </row>
    <row r="656" spans="2:15">
      <c r="B656" s="63"/>
      <c r="C656" s="65"/>
      <c r="D656" s="65"/>
      <c r="E656" s="66"/>
      <c r="F656" s="67"/>
      <c r="G656" s="69"/>
      <c r="H656" s="70"/>
      <c r="I656" s="71"/>
      <c r="J656" s="68">
        <v>0</v>
      </c>
      <c r="K656" s="89">
        <f>ROUND(IF(AND($G656&lt;&gt;Summary!$C$11),IF(OR($I656=$I$6,$I656=$I$7,$I656=$I$8,$I656=$I$9,$I656=$I$10,$I656=$I$11),($J656*$H656),0),0),2)</f>
        <v>0</v>
      </c>
      <c r="L656" s="89">
        <f>ROUND(IF(AND($G656=Summary!$C$11),IF(OR($I656=$I$6,$I656=$I$7,$I656=$I$8,$I656=$I$9,$I656=$I$10,$I656=$I$11),(($J656*$H656)/2),0),0),2)</f>
        <v>0</v>
      </c>
      <c r="M656" s="89">
        <f t="shared" si="27"/>
        <v>0</v>
      </c>
      <c r="N656" s="100">
        <f t="shared" si="28"/>
        <v>0</v>
      </c>
      <c r="O656" s="67"/>
    </row>
    <row r="657" spans="2:15">
      <c r="B657" s="63"/>
      <c r="C657" s="65"/>
      <c r="D657" s="65"/>
      <c r="E657" s="66"/>
      <c r="F657" s="67"/>
      <c r="G657" s="69"/>
      <c r="H657" s="70"/>
      <c r="I657" s="71"/>
      <c r="J657" s="68">
        <v>0</v>
      </c>
      <c r="K657" s="89">
        <f>ROUND(IF(AND($G657&lt;&gt;Summary!$C$11),IF(OR($I657=$I$6,$I657=$I$7,$I657=$I$8,$I657=$I$9,$I657=$I$10,$I657=$I$11),($J657*$H657),0),0),2)</f>
        <v>0</v>
      </c>
      <c r="L657" s="89">
        <f>ROUND(IF(AND($G657=Summary!$C$11),IF(OR($I657=$I$6,$I657=$I$7,$I657=$I$8,$I657=$I$9,$I657=$I$10,$I657=$I$11),(($J657*$H657)/2),0),0),2)</f>
        <v>0</v>
      </c>
      <c r="M657" s="89">
        <f t="shared" si="27"/>
        <v>0</v>
      </c>
      <c r="N657" s="100">
        <f t="shared" si="28"/>
        <v>0</v>
      </c>
      <c r="O657" s="67"/>
    </row>
    <row r="658" spans="2:15">
      <c r="B658" s="63"/>
      <c r="C658" s="65"/>
      <c r="D658" s="65"/>
      <c r="E658" s="66"/>
      <c r="F658" s="67"/>
      <c r="G658" s="69"/>
      <c r="H658" s="70"/>
      <c r="I658" s="71"/>
      <c r="J658" s="68">
        <v>0</v>
      </c>
      <c r="K658" s="89">
        <f>ROUND(IF(AND($G658&lt;&gt;Summary!$C$11),IF(OR($I658=$I$6,$I658=$I$7,$I658=$I$8,$I658=$I$9,$I658=$I$10,$I658=$I$11),($J658*$H658),0),0),2)</f>
        <v>0</v>
      </c>
      <c r="L658" s="89">
        <f>ROUND(IF(AND($G658=Summary!$C$11),IF(OR($I658=$I$6,$I658=$I$7,$I658=$I$8,$I658=$I$9,$I658=$I$10,$I658=$I$11),(($J658*$H658)/2),0),0),2)</f>
        <v>0</v>
      </c>
      <c r="M658" s="89">
        <f t="shared" si="27"/>
        <v>0</v>
      </c>
      <c r="N658" s="100">
        <f t="shared" si="28"/>
        <v>0</v>
      </c>
      <c r="O658" s="67"/>
    </row>
    <row r="659" spans="2:15">
      <c r="B659" s="63"/>
      <c r="C659" s="65"/>
      <c r="D659" s="65"/>
      <c r="E659" s="66"/>
      <c r="F659" s="67"/>
      <c r="G659" s="69"/>
      <c r="H659" s="70"/>
      <c r="I659" s="71"/>
      <c r="J659" s="68">
        <v>0</v>
      </c>
      <c r="K659" s="89">
        <f>ROUND(IF(AND($G659&lt;&gt;Summary!$C$11),IF(OR($I659=$I$6,$I659=$I$7,$I659=$I$8,$I659=$I$9,$I659=$I$10,$I659=$I$11),($J659*$H659),0),0),2)</f>
        <v>0</v>
      </c>
      <c r="L659" s="89">
        <f>ROUND(IF(AND($G659=Summary!$C$11),IF(OR($I659=$I$6,$I659=$I$7,$I659=$I$8,$I659=$I$9,$I659=$I$10,$I659=$I$11),(($J659*$H659)/2),0),0),2)</f>
        <v>0</v>
      </c>
      <c r="M659" s="89">
        <f t="shared" si="27"/>
        <v>0</v>
      </c>
      <c r="N659" s="100">
        <f t="shared" si="28"/>
        <v>0</v>
      </c>
      <c r="O659" s="67"/>
    </row>
    <row r="660" spans="2:15">
      <c r="B660" s="63"/>
      <c r="C660" s="65"/>
      <c r="D660" s="65"/>
      <c r="E660" s="66"/>
      <c r="F660" s="67"/>
      <c r="G660" s="69"/>
      <c r="H660" s="70"/>
      <c r="I660" s="71"/>
      <c r="J660" s="68">
        <v>0</v>
      </c>
      <c r="K660" s="89">
        <f>ROUND(IF(AND($G660&lt;&gt;Summary!$C$11),IF(OR($I660=$I$6,$I660=$I$7,$I660=$I$8,$I660=$I$9,$I660=$I$10,$I660=$I$11),($J660*$H660),0),0),2)</f>
        <v>0</v>
      </c>
      <c r="L660" s="89">
        <f>ROUND(IF(AND($G660=Summary!$C$11),IF(OR($I660=$I$6,$I660=$I$7,$I660=$I$8,$I660=$I$9,$I660=$I$10,$I660=$I$11),(($J660*$H660)/2),0),0),2)</f>
        <v>0</v>
      </c>
      <c r="M660" s="89">
        <f t="shared" si="27"/>
        <v>0</v>
      </c>
      <c r="N660" s="100">
        <f t="shared" si="28"/>
        <v>0</v>
      </c>
      <c r="O660" s="67"/>
    </row>
    <row r="661" spans="2:15">
      <c r="B661" s="63"/>
      <c r="C661" s="65"/>
      <c r="D661" s="65"/>
      <c r="E661" s="66"/>
      <c r="F661" s="67"/>
      <c r="G661" s="69"/>
      <c r="H661" s="70"/>
      <c r="I661" s="71"/>
      <c r="J661" s="68">
        <v>0</v>
      </c>
      <c r="K661" s="89">
        <f>ROUND(IF(AND($G661&lt;&gt;Summary!$C$11),IF(OR($I661=$I$6,$I661=$I$7,$I661=$I$8,$I661=$I$9,$I661=$I$10,$I661=$I$11),($J661*$H661),0),0),2)</f>
        <v>0</v>
      </c>
      <c r="L661" s="89">
        <f>ROUND(IF(AND($G661=Summary!$C$11),IF(OR($I661=$I$6,$I661=$I$7,$I661=$I$8,$I661=$I$9,$I661=$I$10,$I661=$I$11),(($J661*$H661)/2),0),0),2)</f>
        <v>0</v>
      </c>
      <c r="M661" s="89">
        <f t="shared" si="27"/>
        <v>0</v>
      </c>
      <c r="N661" s="100">
        <f t="shared" si="28"/>
        <v>0</v>
      </c>
      <c r="O661" s="67"/>
    </row>
    <row r="662" spans="2:15">
      <c r="B662" s="63"/>
      <c r="C662" s="65"/>
      <c r="D662" s="65"/>
      <c r="E662" s="66"/>
      <c r="F662" s="67"/>
      <c r="G662" s="69"/>
      <c r="H662" s="70"/>
      <c r="I662" s="71"/>
      <c r="J662" s="68">
        <v>0</v>
      </c>
      <c r="K662" s="89">
        <f>ROUND(IF(AND($G662&lt;&gt;Summary!$C$11),IF(OR($I662=$I$6,$I662=$I$7,$I662=$I$8,$I662=$I$9,$I662=$I$10,$I662=$I$11),($J662*$H662),0),0),2)</f>
        <v>0</v>
      </c>
      <c r="L662" s="89">
        <f>ROUND(IF(AND($G662=Summary!$C$11),IF(OR($I662=$I$6,$I662=$I$7,$I662=$I$8,$I662=$I$9,$I662=$I$10,$I662=$I$11),(($J662*$H662)/2),0),0),2)</f>
        <v>0</v>
      </c>
      <c r="M662" s="89">
        <f t="shared" si="27"/>
        <v>0</v>
      </c>
      <c r="N662" s="100">
        <f t="shared" si="28"/>
        <v>0</v>
      </c>
      <c r="O662" s="67"/>
    </row>
    <row r="663" spans="2:15">
      <c r="B663" s="63"/>
      <c r="C663" s="65"/>
      <c r="D663" s="65"/>
      <c r="E663" s="66"/>
      <c r="F663" s="67"/>
      <c r="G663" s="69"/>
      <c r="H663" s="70"/>
      <c r="I663" s="71"/>
      <c r="J663" s="68">
        <v>0</v>
      </c>
      <c r="K663" s="89">
        <f>ROUND(IF(AND($G663&lt;&gt;Summary!$C$11),IF(OR($I663=$I$6,$I663=$I$7,$I663=$I$8,$I663=$I$9,$I663=$I$10,$I663=$I$11),($J663*$H663),0),0),2)</f>
        <v>0</v>
      </c>
      <c r="L663" s="89">
        <f>ROUND(IF(AND($G663=Summary!$C$11),IF(OR($I663=$I$6,$I663=$I$7,$I663=$I$8,$I663=$I$9,$I663=$I$10,$I663=$I$11),(($J663*$H663)/2),0),0),2)</f>
        <v>0</v>
      </c>
      <c r="M663" s="89">
        <f t="shared" ref="M663:M726" si="29">L663</f>
        <v>0</v>
      </c>
      <c r="N663" s="100">
        <f t="shared" ref="N663:N726" si="30">SUM(J663:M663)</f>
        <v>0</v>
      </c>
      <c r="O663" s="67"/>
    </row>
    <row r="664" spans="2:15">
      <c r="B664" s="63"/>
      <c r="C664" s="65"/>
      <c r="D664" s="65"/>
      <c r="E664" s="66"/>
      <c r="F664" s="67"/>
      <c r="G664" s="69"/>
      <c r="H664" s="70"/>
      <c r="I664" s="71"/>
      <c r="J664" s="68">
        <v>0</v>
      </c>
      <c r="K664" s="89">
        <f>ROUND(IF(AND($G664&lt;&gt;Summary!$C$11),IF(OR($I664=$I$6,$I664=$I$7,$I664=$I$8,$I664=$I$9,$I664=$I$10,$I664=$I$11),($J664*$H664),0),0),2)</f>
        <v>0</v>
      </c>
      <c r="L664" s="89">
        <f>ROUND(IF(AND($G664=Summary!$C$11),IF(OR($I664=$I$6,$I664=$I$7,$I664=$I$8,$I664=$I$9,$I664=$I$10,$I664=$I$11),(($J664*$H664)/2),0),0),2)</f>
        <v>0</v>
      </c>
      <c r="M664" s="89">
        <f t="shared" si="29"/>
        <v>0</v>
      </c>
      <c r="N664" s="100">
        <f t="shared" si="30"/>
        <v>0</v>
      </c>
      <c r="O664" s="67"/>
    </row>
    <row r="665" spans="2:15">
      <c r="B665" s="63"/>
      <c r="C665" s="65"/>
      <c r="D665" s="65"/>
      <c r="E665" s="66"/>
      <c r="F665" s="67"/>
      <c r="G665" s="69"/>
      <c r="H665" s="70"/>
      <c r="I665" s="71"/>
      <c r="J665" s="68">
        <v>0</v>
      </c>
      <c r="K665" s="89">
        <f>ROUND(IF(AND($G665&lt;&gt;Summary!$C$11),IF(OR($I665=$I$6,$I665=$I$7,$I665=$I$8,$I665=$I$9,$I665=$I$10,$I665=$I$11),($J665*$H665),0),0),2)</f>
        <v>0</v>
      </c>
      <c r="L665" s="89">
        <f>ROUND(IF(AND($G665=Summary!$C$11),IF(OR($I665=$I$6,$I665=$I$7,$I665=$I$8,$I665=$I$9,$I665=$I$10,$I665=$I$11),(($J665*$H665)/2),0),0),2)</f>
        <v>0</v>
      </c>
      <c r="M665" s="89">
        <f t="shared" si="29"/>
        <v>0</v>
      </c>
      <c r="N665" s="100">
        <f t="shared" si="30"/>
        <v>0</v>
      </c>
      <c r="O665" s="67"/>
    </row>
    <row r="666" spans="2:15">
      <c r="B666" s="63"/>
      <c r="C666" s="65"/>
      <c r="D666" s="65"/>
      <c r="E666" s="66"/>
      <c r="F666" s="67"/>
      <c r="G666" s="69"/>
      <c r="H666" s="70"/>
      <c r="I666" s="71"/>
      <c r="J666" s="68">
        <v>0</v>
      </c>
      <c r="K666" s="89">
        <f>ROUND(IF(AND($G666&lt;&gt;Summary!$C$11),IF(OR($I666=$I$6,$I666=$I$7,$I666=$I$8,$I666=$I$9,$I666=$I$10,$I666=$I$11),($J666*$H666),0),0),2)</f>
        <v>0</v>
      </c>
      <c r="L666" s="89">
        <f>ROUND(IF(AND($G666=Summary!$C$11),IF(OR($I666=$I$6,$I666=$I$7,$I666=$I$8,$I666=$I$9,$I666=$I$10,$I666=$I$11),(($J666*$H666)/2),0),0),2)</f>
        <v>0</v>
      </c>
      <c r="M666" s="89">
        <f t="shared" si="29"/>
        <v>0</v>
      </c>
      <c r="N666" s="100">
        <f t="shared" si="30"/>
        <v>0</v>
      </c>
      <c r="O666" s="67"/>
    </row>
    <row r="667" spans="2:15">
      <c r="B667" s="63"/>
      <c r="C667" s="65"/>
      <c r="D667" s="65"/>
      <c r="E667" s="66"/>
      <c r="F667" s="67"/>
      <c r="G667" s="69"/>
      <c r="H667" s="70"/>
      <c r="I667" s="71"/>
      <c r="J667" s="68">
        <v>0</v>
      </c>
      <c r="K667" s="89">
        <f>ROUND(IF(AND($G667&lt;&gt;Summary!$C$11),IF(OR($I667=$I$6,$I667=$I$7,$I667=$I$8,$I667=$I$9,$I667=$I$10,$I667=$I$11),($J667*$H667),0),0),2)</f>
        <v>0</v>
      </c>
      <c r="L667" s="89">
        <f>ROUND(IF(AND($G667=Summary!$C$11),IF(OR($I667=$I$6,$I667=$I$7,$I667=$I$8,$I667=$I$9,$I667=$I$10,$I667=$I$11),(($J667*$H667)/2),0),0),2)</f>
        <v>0</v>
      </c>
      <c r="M667" s="89">
        <f t="shared" si="29"/>
        <v>0</v>
      </c>
      <c r="N667" s="100">
        <f t="shared" si="30"/>
        <v>0</v>
      </c>
      <c r="O667" s="67"/>
    </row>
    <row r="668" spans="2:15">
      <c r="B668" s="63"/>
      <c r="C668" s="65"/>
      <c r="D668" s="65"/>
      <c r="E668" s="66"/>
      <c r="F668" s="67"/>
      <c r="G668" s="69"/>
      <c r="H668" s="70"/>
      <c r="I668" s="71"/>
      <c r="J668" s="68">
        <v>0</v>
      </c>
      <c r="K668" s="89">
        <f>ROUND(IF(AND($G668&lt;&gt;Summary!$C$11),IF(OR($I668=$I$6,$I668=$I$7,$I668=$I$8,$I668=$I$9,$I668=$I$10,$I668=$I$11),($J668*$H668),0),0),2)</f>
        <v>0</v>
      </c>
      <c r="L668" s="89">
        <f>ROUND(IF(AND($G668=Summary!$C$11),IF(OR($I668=$I$6,$I668=$I$7,$I668=$I$8,$I668=$I$9,$I668=$I$10,$I668=$I$11),(($J668*$H668)/2),0),0),2)</f>
        <v>0</v>
      </c>
      <c r="M668" s="89">
        <f t="shared" si="29"/>
        <v>0</v>
      </c>
      <c r="N668" s="100">
        <f t="shared" si="30"/>
        <v>0</v>
      </c>
      <c r="O668" s="67"/>
    </row>
    <row r="669" spans="2:15">
      <c r="B669" s="63"/>
      <c r="C669" s="65"/>
      <c r="D669" s="65"/>
      <c r="E669" s="66"/>
      <c r="F669" s="67"/>
      <c r="G669" s="69"/>
      <c r="H669" s="70"/>
      <c r="I669" s="71"/>
      <c r="J669" s="68">
        <v>0</v>
      </c>
      <c r="K669" s="89">
        <f>ROUND(IF(AND($G669&lt;&gt;Summary!$C$11),IF(OR($I669=$I$6,$I669=$I$7,$I669=$I$8,$I669=$I$9,$I669=$I$10,$I669=$I$11),($J669*$H669),0),0),2)</f>
        <v>0</v>
      </c>
      <c r="L669" s="89">
        <f>ROUND(IF(AND($G669=Summary!$C$11),IF(OR($I669=$I$6,$I669=$I$7,$I669=$I$8,$I669=$I$9,$I669=$I$10,$I669=$I$11),(($J669*$H669)/2),0),0),2)</f>
        <v>0</v>
      </c>
      <c r="M669" s="89">
        <f t="shared" si="29"/>
        <v>0</v>
      </c>
      <c r="N669" s="100">
        <f t="shared" si="30"/>
        <v>0</v>
      </c>
      <c r="O669" s="67"/>
    </row>
    <row r="670" spans="2:15">
      <c r="B670" s="63"/>
      <c r="C670" s="65"/>
      <c r="D670" s="65"/>
      <c r="E670" s="66"/>
      <c r="F670" s="67"/>
      <c r="G670" s="69"/>
      <c r="H670" s="70"/>
      <c r="I670" s="71"/>
      <c r="J670" s="68">
        <v>0</v>
      </c>
      <c r="K670" s="89">
        <f>ROUND(IF(AND($G670&lt;&gt;Summary!$C$11),IF(OR($I670=$I$6,$I670=$I$7,$I670=$I$8,$I670=$I$9,$I670=$I$10,$I670=$I$11),($J670*$H670),0),0),2)</f>
        <v>0</v>
      </c>
      <c r="L670" s="89">
        <f>ROUND(IF(AND($G670=Summary!$C$11),IF(OR($I670=$I$6,$I670=$I$7,$I670=$I$8,$I670=$I$9,$I670=$I$10,$I670=$I$11),(($J670*$H670)/2),0),0),2)</f>
        <v>0</v>
      </c>
      <c r="M670" s="89">
        <f t="shared" si="29"/>
        <v>0</v>
      </c>
      <c r="N670" s="100">
        <f t="shared" si="30"/>
        <v>0</v>
      </c>
      <c r="O670" s="67"/>
    </row>
    <row r="671" spans="2:15">
      <c r="B671" s="63"/>
      <c r="C671" s="65"/>
      <c r="D671" s="65"/>
      <c r="E671" s="66"/>
      <c r="F671" s="67"/>
      <c r="G671" s="69"/>
      <c r="H671" s="70"/>
      <c r="I671" s="71"/>
      <c r="J671" s="68">
        <v>0</v>
      </c>
      <c r="K671" s="89">
        <f>ROUND(IF(AND($G671&lt;&gt;Summary!$C$11),IF(OR($I671=$I$6,$I671=$I$7,$I671=$I$8,$I671=$I$9,$I671=$I$10,$I671=$I$11),($J671*$H671),0),0),2)</f>
        <v>0</v>
      </c>
      <c r="L671" s="89">
        <f>ROUND(IF(AND($G671=Summary!$C$11),IF(OR($I671=$I$6,$I671=$I$7,$I671=$I$8,$I671=$I$9,$I671=$I$10,$I671=$I$11),(($J671*$H671)/2),0),0),2)</f>
        <v>0</v>
      </c>
      <c r="M671" s="89">
        <f t="shared" si="29"/>
        <v>0</v>
      </c>
      <c r="N671" s="100">
        <f t="shared" si="30"/>
        <v>0</v>
      </c>
      <c r="O671" s="67"/>
    </row>
    <row r="672" spans="2:15">
      <c r="B672" s="63"/>
      <c r="C672" s="65"/>
      <c r="D672" s="65"/>
      <c r="E672" s="66"/>
      <c r="F672" s="67"/>
      <c r="G672" s="69"/>
      <c r="H672" s="70"/>
      <c r="I672" s="71"/>
      <c r="J672" s="68">
        <v>0</v>
      </c>
      <c r="K672" s="89">
        <f>ROUND(IF(AND($G672&lt;&gt;Summary!$C$11),IF(OR($I672=$I$6,$I672=$I$7,$I672=$I$8,$I672=$I$9,$I672=$I$10,$I672=$I$11),($J672*$H672),0),0),2)</f>
        <v>0</v>
      </c>
      <c r="L672" s="89">
        <f>ROUND(IF(AND($G672=Summary!$C$11),IF(OR($I672=$I$6,$I672=$I$7,$I672=$I$8,$I672=$I$9,$I672=$I$10,$I672=$I$11),(($J672*$H672)/2),0),0),2)</f>
        <v>0</v>
      </c>
      <c r="M672" s="89">
        <f t="shared" si="29"/>
        <v>0</v>
      </c>
      <c r="N672" s="100">
        <f t="shared" si="30"/>
        <v>0</v>
      </c>
      <c r="O672" s="67"/>
    </row>
    <row r="673" spans="2:15">
      <c r="B673" s="63"/>
      <c r="C673" s="65"/>
      <c r="D673" s="65"/>
      <c r="E673" s="66"/>
      <c r="F673" s="67"/>
      <c r="G673" s="69"/>
      <c r="H673" s="70"/>
      <c r="I673" s="71"/>
      <c r="J673" s="68">
        <v>0</v>
      </c>
      <c r="K673" s="89">
        <f>ROUND(IF(AND($G673&lt;&gt;Summary!$C$11),IF(OR($I673=$I$6,$I673=$I$7,$I673=$I$8,$I673=$I$9,$I673=$I$10,$I673=$I$11),($J673*$H673),0),0),2)</f>
        <v>0</v>
      </c>
      <c r="L673" s="89">
        <f>ROUND(IF(AND($G673=Summary!$C$11),IF(OR($I673=$I$6,$I673=$I$7,$I673=$I$8,$I673=$I$9,$I673=$I$10,$I673=$I$11),(($J673*$H673)/2),0),0),2)</f>
        <v>0</v>
      </c>
      <c r="M673" s="89">
        <f t="shared" si="29"/>
        <v>0</v>
      </c>
      <c r="N673" s="100">
        <f t="shared" si="30"/>
        <v>0</v>
      </c>
      <c r="O673" s="67"/>
    </row>
    <row r="674" spans="2:15">
      <c r="B674" s="63"/>
      <c r="C674" s="65"/>
      <c r="D674" s="65"/>
      <c r="E674" s="66"/>
      <c r="F674" s="67"/>
      <c r="G674" s="69"/>
      <c r="H674" s="70"/>
      <c r="I674" s="71"/>
      <c r="J674" s="68">
        <v>0</v>
      </c>
      <c r="K674" s="89">
        <f>ROUND(IF(AND($G674&lt;&gt;Summary!$C$11),IF(OR($I674=$I$6,$I674=$I$7,$I674=$I$8,$I674=$I$9,$I674=$I$10,$I674=$I$11),($J674*$H674),0),0),2)</f>
        <v>0</v>
      </c>
      <c r="L674" s="89">
        <f>ROUND(IF(AND($G674=Summary!$C$11),IF(OR($I674=$I$6,$I674=$I$7,$I674=$I$8,$I674=$I$9,$I674=$I$10,$I674=$I$11),(($J674*$H674)/2),0),0),2)</f>
        <v>0</v>
      </c>
      <c r="M674" s="89">
        <f t="shared" si="29"/>
        <v>0</v>
      </c>
      <c r="N674" s="100">
        <f t="shared" si="30"/>
        <v>0</v>
      </c>
      <c r="O674" s="67"/>
    </row>
    <row r="675" spans="2:15">
      <c r="B675" s="63"/>
      <c r="C675" s="65"/>
      <c r="D675" s="65"/>
      <c r="E675" s="66"/>
      <c r="F675" s="67"/>
      <c r="G675" s="69"/>
      <c r="H675" s="70"/>
      <c r="I675" s="71"/>
      <c r="J675" s="68">
        <v>0</v>
      </c>
      <c r="K675" s="89">
        <f>ROUND(IF(AND($G675&lt;&gt;Summary!$C$11),IF(OR($I675=$I$6,$I675=$I$7,$I675=$I$8,$I675=$I$9,$I675=$I$10,$I675=$I$11),($J675*$H675),0),0),2)</f>
        <v>0</v>
      </c>
      <c r="L675" s="89">
        <f>ROUND(IF(AND($G675=Summary!$C$11),IF(OR($I675=$I$6,$I675=$I$7,$I675=$I$8,$I675=$I$9,$I675=$I$10,$I675=$I$11),(($J675*$H675)/2),0),0),2)</f>
        <v>0</v>
      </c>
      <c r="M675" s="89">
        <f t="shared" si="29"/>
        <v>0</v>
      </c>
      <c r="N675" s="100">
        <f t="shared" si="30"/>
        <v>0</v>
      </c>
      <c r="O675" s="67"/>
    </row>
    <row r="676" spans="2:15">
      <c r="B676" s="63"/>
      <c r="C676" s="65"/>
      <c r="D676" s="65"/>
      <c r="E676" s="66"/>
      <c r="F676" s="67"/>
      <c r="G676" s="69"/>
      <c r="H676" s="70"/>
      <c r="I676" s="71"/>
      <c r="J676" s="68">
        <v>0</v>
      </c>
      <c r="K676" s="89">
        <f>ROUND(IF(AND($G676&lt;&gt;Summary!$C$11),IF(OR($I676=$I$6,$I676=$I$7,$I676=$I$8,$I676=$I$9,$I676=$I$10,$I676=$I$11),($J676*$H676),0),0),2)</f>
        <v>0</v>
      </c>
      <c r="L676" s="89">
        <f>ROUND(IF(AND($G676=Summary!$C$11),IF(OR($I676=$I$6,$I676=$I$7,$I676=$I$8,$I676=$I$9,$I676=$I$10,$I676=$I$11),(($J676*$H676)/2),0),0),2)</f>
        <v>0</v>
      </c>
      <c r="M676" s="89">
        <f t="shared" si="29"/>
        <v>0</v>
      </c>
      <c r="N676" s="100">
        <f t="shared" si="30"/>
        <v>0</v>
      </c>
      <c r="O676" s="67"/>
    </row>
    <row r="677" spans="2:15">
      <c r="B677" s="63"/>
      <c r="C677" s="65"/>
      <c r="D677" s="65"/>
      <c r="E677" s="66"/>
      <c r="F677" s="67"/>
      <c r="G677" s="69"/>
      <c r="H677" s="70"/>
      <c r="I677" s="71"/>
      <c r="J677" s="68">
        <v>0</v>
      </c>
      <c r="K677" s="89">
        <f>ROUND(IF(AND($G677&lt;&gt;Summary!$C$11),IF(OR($I677=$I$6,$I677=$I$7,$I677=$I$8,$I677=$I$9,$I677=$I$10,$I677=$I$11),($J677*$H677),0),0),2)</f>
        <v>0</v>
      </c>
      <c r="L677" s="89">
        <f>ROUND(IF(AND($G677=Summary!$C$11),IF(OR($I677=$I$6,$I677=$I$7,$I677=$I$8,$I677=$I$9,$I677=$I$10,$I677=$I$11),(($J677*$H677)/2),0),0),2)</f>
        <v>0</v>
      </c>
      <c r="M677" s="89">
        <f t="shared" si="29"/>
        <v>0</v>
      </c>
      <c r="N677" s="100">
        <f t="shared" si="30"/>
        <v>0</v>
      </c>
      <c r="O677" s="67"/>
    </row>
    <row r="678" spans="2:15">
      <c r="B678" s="63"/>
      <c r="C678" s="65"/>
      <c r="D678" s="65"/>
      <c r="E678" s="66"/>
      <c r="F678" s="67"/>
      <c r="G678" s="69"/>
      <c r="H678" s="70"/>
      <c r="I678" s="71"/>
      <c r="J678" s="68">
        <v>0</v>
      </c>
      <c r="K678" s="89">
        <f>ROUND(IF(AND($G678&lt;&gt;Summary!$C$11),IF(OR($I678=$I$6,$I678=$I$7,$I678=$I$8,$I678=$I$9,$I678=$I$10,$I678=$I$11),($J678*$H678),0),0),2)</f>
        <v>0</v>
      </c>
      <c r="L678" s="89">
        <f>ROUND(IF(AND($G678=Summary!$C$11),IF(OR($I678=$I$6,$I678=$I$7,$I678=$I$8,$I678=$I$9,$I678=$I$10,$I678=$I$11),(($J678*$H678)/2),0),0),2)</f>
        <v>0</v>
      </c>
      <c r="M678" s="89">
        <f t="shared" si="29"/>
        <v>0</v>
      </c>
      <c r="N678" s="100">
        <f t="shared" si="30"/>
        <v>0</v>
      </c>
      <c r="O678" s="67"/>
    </row>
    <row r="679" spans="2:15">
      <c r="B679" s="63"/>
      <c r="C679" s="65"/>
      <c r="D679" s="65"/>
      <c r="E679" s="66"/>
      <c r="F679" s="67"/>
      <c r="G679" s="69"/>
      <c r="H679" s="70"/>
      <c r="I679" s="71"/>
      <c r="J679" s="68">
        <v>0</v>
      </c>
      <c r="K679" s="89">
        <f>ROUND(IF(AND($G679&lt;&gt;Summary!$C$11),IF(OR($I679=$I$6,$I679=$I$7,$I679=$I$8,$I679=$I$9,$I679=$I$10,$I679=$I$11),($J679*$H679),0),0),2)</f>
        <v>0</v>
      </c>
      <c r="L679" s="89">
        <f>ROUND(IF(AND($G679=Summary!$C$11),IF(OR($I679=$I$6,$I679=$I$7,$I679=$I$8,$I679=$I$9,$I679=$I$10,$I679=$I$11),(($J679*$H679)/2),0),0),2)</f>
        <v>0</v>
      </c>
      <c r="M679" s="89">
        <f t="shared" si="29"/>
        <v>0</v>
      </c>
      <c r="N679" s="100">
        <f t="shared" si="30"/>
        <v>0</v>
      </c>
      <c r="O679" s="67"/>
    </row>
    <row r="680" spans="2:15">
      <c r="B680" s="63"/>
      <c r="C680" s="65"/>
      <c r="D680" s="65"/>
      <c r="E680" s="66"/>
      <c r="F680" s="67"/>
      <c r="G680" s="69"/>
      <c r="H680" s="70"/>
      <c r="I680" s="71"/>
      <c r="J680" s="68">
        <v>0</v>
      </c>
      <c r="K680" s="89">
        <f>ROUND(IF(AND($G680&lt;&gt;Summary!$C$11),IF(OR($I680=$I$6,$I680=$I$7,$I680=$I$8,$I680=$I$9,$I680=$I$10,$I680=$I$11),($J680*$H680),0),0),2)</f>
        <v>0</v>
      </c>
      <c r="L680" s="89">
        <f>ROUND(IF(AND($G680=Summary!$C$11),IF(OR($I680=$I$6,$I680=$I$7,$I680=$I$8,$I680=$I$9,$I680=$I$10,$I680=$I$11),(($J680*$H680)/2),0),0),2)</f>
        <v>0</v>
      </c>
      <c r="M680" s="89">
        <f t="shared" si="29"/>
        <v>0</v>
      </c>
      <c r="N680" s="100">
        <f t="shared" si="30"/>
        <v>0</v>
      </c>
      <c r="O680" s="67"/>
    </row>
    <row r="681" spans="2:15">
      <c r="B681" s="63"/>
      <c r="C681" s="65"/>
      <c r="D681" s="65"/>
      <c r="E681" s="66"/>
      <c r="F681" s="67"/>
      <c r="G681" s="69"/>
      <c r="H681" s="70"/>
      <c r="I681" s="71"/>
      <c r="J681" s="68">
        <v>0</v>
      </c>
      <c r="K681" s="89">
        <f>ROUND(IF(AND($G681&lt;&gt;Summary!$C$11),IF(OR($I681=$I$6,$I681=$I$7,$I681=$I$8,$I681=$I$9,$I681=$I$10,$I681=$I$11),($J681*$H681),0),0),2)</f>
        <v>0</v>
      </c>
      <c r="L681" s="89">
        <f>ROUND(IF(AND($G681=Summary!$C$11),IF(OR($I681=$I$6,$I681=$I$7,$I681=$I$8,$I681=$I$9,$I681=$I$10,$I681=$I$11),(($J681*$H681)/2),0),0),2)</f>
        <v>0</v>
      </c>
      <c r="M681" s="89">
        <f t="shared" si="29"/>
        <v>0</v>
      </c>
      <c r="N681" s="100">
        <f t="shared" si="30"/>
        <v>0</v>
      </c>
      <c r="O681" s="67"/>
    </row>
    <row r="682" spans="2:15">
      <c r="B682" s="63"/>
      <c r="C682" s="65"/>
      <c r="D682" s="65"/>
      <c r="E682" s="66"/>
      <c r="F682" s="67"/>
      <c r="G682" s="69"/>
      <c r="H682" s="70"/>
      <c r="I682" s="71"/>
      <c r="J682" s="68">
        <v>0</v>
      </c>
      <c r="K682" s="89">
        <f>ROUND(IF(AND($G682&lt;&gt;Summary!$C$11),IF(OR($I682=$I$6,$I682=$I$7,$I682=$I$8,$I682=$I$9,$I682=$I$10,$I682=$I$11),($J682*$H682),0),0),2)</f>
        <v>0</v>
      </c>
      <c r="L682" s="89">
        <f>ROUND(IF(AND($G682=Summary!$C$11),IF(OR($I682=$I$6,$I682=$I$7,$I682=$I$8,$I682=$I$9,$I682=$I$10,$I682=$I$11),(($J682*$H682)/2),0),0),2)</f>
        <v>0</v>
      </c>
      <c r="M682" s="89">
        <f t="shared" si="29"/>
        <v>0</v>
      </c>
      <c r="N682" s="100">
        <f t="shared" si="30"/>
        <v>0</v>
      </c>
      <c r="O682" s="67"/>
    </row>
    <row r="683" spans="2:15">
      <c r="B683" s="63"/>
      <c r="C683" s="65"/>
      <c r="D683" s="65"/>
      <c r="E683" s="66"/>
      <c r="F683" s="67"/>
      <c r="G683" s="69"/>
      <c r="H683" s="70"/>
      <c r="I683" s="71"/>
      <c r="J683" s="68">
        <v>0</v>
      </c>
      <c r="K683" s="89">
        <f>ROUND(IF(AND($G683&lt;&gt;Summary!$C$11),IF(OR($I683=$I$6,$I683=$I$7,$I683=$I$8,$I683=$I$9,$I683=$I$10,$I683=$I$11),($J683*$H683),0),0),2)</f>
        <v>0</v>
      </c>
      <c r="L683" s="89">
        <f>ROUND(IF(AND($G683=Summary!$C$11),IF(OR($I683=$I$6,$I683=$I$7,$I683=$I$8,$I683=$I$9,$I683=$I$10,$I683=$I$11),(($J683*$H683)/2),0),0),2)</f>
        <v>0</v>
      </c>
      <c r="M683" s="89">
        <f t="shared" si="29"/>
        <v>0</v>
      </c>
      <c r="N683" s="100">
        <f t="shared" si="30"/>
        <v>0</v>
      </c>
      <c r="O683" s="67"/>
    </row>
    <row r="684" spans="2:15">
      <c r="B684" s="63"/>
      <c r="C684" s="65"/>
      <c r="D684" s="65"/>
      <c r="E684" s="66"/>
      <c r="F684" s="67"/>
      <c r="G684" s="69"/>
      <c r="H684" s="70"/>
      <c r="I684" s="71"/>
      <c r="J684" s="68">
        <v>0</v>
      </c>
      <c r="K684" s="89">
        <f>ROUND(IF(AND($G684&lt;&gt;Summary!$C$11),IF(OR($I684=$I$6,$I684=$I$7,$I684=$I$8,$I684=$I$9,$I684=$I$10,$I684=$I$11),($J684*$H684),0),0),2)</f>
        <v>0</v>
      </c>
      <c r="L684" s="89">
        <f>ROUND(IF(AND($G684=Summary!$C$11),IF(OR($I684=$I$6,$I684=$I$7,$I684=$I$8,$I684=$I$9,$I684=$I$10,$I684=$I$11),(($J684*$H684)/2),0),0),2)</f>
        <v>0</v>
      </c>
      <c r="M684" s="89">
        <f t="shared" si="29"/>
        <v>0</v>
      </c>
      <c r="N684" s="100">
        <f t="shared" si="30"/>
        <v>0</v>
      </c>
      <c r="O684" s="67"/>
    </row>
    <row r="685" spans="2:15">
      <c r="B685" s="63"/>
      <c r="C685" s="65"/>
      <c r="D685" s="65"/>
      <c r="E685" s="66"/>
      <c r="F685" s="67"/>
      <c r="G685" s="69"/>
      <c r="H685" s="70"/>
      <c r="I685" s="71"/>
      <c r="J685" s="68">
        <v>0</v>
      </c>
      <c r="K685" s="89">
        <f>ROUND(IF(AND($G685&lt;&gt;Summary!$C$11),IF(OR($I685=$I$6,$I685=$I$7,$I685=$I$8,$I685=$I$9,$I685=$I$10,$I685=$I$11),($J685*$H685),0),0),2)</f>
        <v>0</v>
      </c>
      <c r="L685" s="89">
        <f>ROUND(IF(AND($G685=Summary!$C$11),IF(OR($I685=$I$6,$I685=$I$7,$I685=$I$8,$I685=$I$9,$I685=$I$10,$I685=$I$11),(($J685*$H685)/2),0),0),2)</f>
        <v>0</v>
      </c>
      <c r="M685" s="89">
        <f t="shared" si="29"/>
        <v>0</v>
      </c>
      <c r="N685" s="100">
        <f t="shared" si="30"/>
        <v>0</v>
      </c>
      <c r="O685" s="67"/>
    </row>
    <row r="686" spans="2:15">
      <c r="B686" s="63"/>
      <c r="C686" s="65"/>
      <c r="D686" s="65"/>
      <c r="E686" s="66"/>
      <c r="F686" s="67"/>
      <c r="G686" s="69"/>
      <c r="H686" s="70"/>
      <c r="I686" s="71"/>
      <c r="J686" s="68">
        <v>0</v>
      </c>
      <c r="K686" s="89">
        <f>ROUND(IF(AND($G686&lt;&gt;Summary!$C$11),IF(OR($I686=$I$6,$I686=$I$7,$I686=$I$8,$I686=$I$9,$I686=$I$10,$I686=$I$11),($J686*$H686),0),0),2)</f>
        <v>0</v>
      </c>
      <c r="L686" s="89">
        <f>ROUND(IF(AND($G686=Summary!$C$11),IF(OR($I686=$I$6,$I686=$I$7,$I686=$I$8,$I686=$I$9,$I686=$I$10,$I686=$I$11),(($J686*$H686)/2),0),0),2)</f>
        <v>0</v>
      </c>
      <c r="M686" s="89">
        <f t="shared" si="29"/>
        <v>0</v>
      </c>
      <c r="N686" s="100">
        <f t="shared" si="30"/>
        <v>0</v>
      </c>
      <c r="O686" s="67"/>
    </row>
    <row r="687" spans="2:15">
      <c r="B687" s="63"/>
      <c r="C687" s="65"/>
      <c r="D687" s="65"/>
      <c r="E687" s="66"/>
      <c r="F687" s="67"/>
      <c r="G687" s="69"/>
      <c r="H687" s="70"/>
      <c r="I687" s="71"/>
      <c r="J687" s="68">
        <v>0</v>
      </c>
      <c r="K687" s="89">
        <f>ROUND(IF(AND($G687&lt;&gt;Summary!$C$11),IF(OR($I687=$I$6,$I687=$I$7,$I687=$I$8,$I687=$I$9,$I687=$I$10,$I687=$I$11),($J687*$H687),0),0),2)</f>
        <v>0</v>
      </c>
      <c r="L687" s="89">
        <f>ROUND(IF(AND($G687=Summary!$C$11),IF(OR($I687=$I$6,$I687=$I$7,$I687=$I$8,$I687=$I$9,$I687=$I$10,$I687=$I$11),(($J687*$H687)/2),0),0),2)</f>
        <v>0</v>
      </c>
      <c r="M687" s="89">
        <f t="shared" si="29"/>
        <v>0</v>
      </c>
      <c r="N687" s="100">
        <f t="shared" si="30"/>
        <v>0</v>
      </c>
      <c r="O687" s="67"/>
    </row>
    <row r="688" spans="2:15">
      <c r="B688" s="63"/>
      <c r="C688" s="65"/>
      <c r="D688" s="65"/>
      <c r="E688" s="66"/>
      <c r="F688" s="67"/>
      <c r="G688" s="69"/>
      <c r="H688" s="70"/>
      <c r="I688" s="71"/>
      <c r="J688" s="68">
        <v>0</v>
      </c>
      <c r="K688" s="89">
        <f>ROUND(IF(AND($G688&lt;&gt;Summary!$C$11),IF(OR($I688=$I$6,$I688=$I$7,$I688=$I$8,$I688=$I$9,$I688=$I$10,$I688=$I$11),($J688*$H688),0),0),2)</f>
        <v>0</v>
      </c>
      <c r="L688" s="89">
        <f>ROUND(IF(AND($G688=Summary!$C$11),IF(OR($I688=$I$6,$I688=$I$7,$I688=$I$8,$I688=$I$9,$I688=$I$10,$I688=$I$11),(($J688*$H688)/2),0),0),2)</f>
        <v>0</v>
      </c>
      <c r="M688" s="89">
        <f t="shared" si="29"/>
        <v>0</v>
      </c>
      <c r="N688" s="100">
        <f t="shared" si="30"/>
        <v>0</v>
      </c>
      <c r="O688" s="67"/>
    </row>
    <row r="689" spans="2:15">
      <c r="B689" s="63"/>
      <c r="C689" s="65"/>
      <c r="D689" s="65"/>
      <c r="E689" s="66"/>
      <c r="F689" s="67"/>
      <c r="G689" s="69"/>
      <c r="H689" s="70"/>
      <c r="I689" s="71"/>
      <c r="J689" s="68">
        <v>0</v>
      </c>
      <c r="K689" s="89">
        <f>ROUND(IF(AND($G689&lt;&gt;Summary!$C$11),IF(OR($I689=$I$6,$I689=$I$7,$I689=$I$8,$I689=$I$9,$I689=$I$10,$I689=$I$11),($J689*$H689),0),0),2)</f>
        <v>0</v>
      </c>
      <c r="L689" s="89">
        <f>ROUND(IF(AND($G689=Summary!$C$11),IF(OR($I689=$I$6,$I689=$I$7,$I689=$I$8,$I689=$I$9,$I689=$I$10,$I689=$I$11),(($J689*$H689)/2),0),0),2)</f>
        <v>0</v>
      </c>
      <c r="M689" s="89">
        <f t="shared" si="29"/>
        <v>0</v>
      </c>
      <c r="N689" s="100">
        <f t="shared" si="30"/>
        <v>0</v>
      </c>
      <c r="O689" s="67"/>
    </row>
    <row r="690" spans="2:15">
      <c r="B690" s="63"/>
      <c r="C690" s="65"/>
      <c r="D690" s="65"/>
      <c r="E690" s="66"/>
      <c r="F690" s="67"/>
      <c r="G690" s="69"/>
      <c r="H690" s="70"/>
      <c r="I690" s="71"/>
      <c r="J690" s="68">
        <v>0</v>
      </c>
      <c r="K690" s="89">
        <f>ROUND(IF(AND($G690&lt;&gt;Summary!$C$11),IF(OR($I690=$I$6,$I690=$I$7,$I690=$I$8,$I690=$I$9,$I690=$I$10,$I690=$I$11),($J690*$H690),0),0),2)</f>
        <v>0</v>
      </c>
      <c r="L690" s="89">
        <f>ROUND(IF(AND($G690=Summary!$C$11),IF(OR($I690=$I$6,$I690=$I$7,$I690=$I$8,$I690=$I$9,$I690=$I$10,$I690=$I$11),(($J690*$H690)/2),0),0),2)</f>
        <v>0</v>
      </c>
      <c r="M690" s="89">
        <f t="shared" si="29"/>
        <v>0</v>
      </c>
      <c r="N690" s="100">
        <f t="shared" si="30"/>
        <v>0</v>
      </c>
      <c r="O690" s="67"/>
    </row>
    <row r="691" spans="2:15">
      <c r="B691" s="63"/>
      <c r="C691" s="65"/>
      <c r="D691" s="65"/>
      <c r="E691" s="66"/>
      <c r="F691" s="67"/>
      <c r="G691" s="69"/>
      <c r="H691" s="70"/>
      <c r="I691" s="71"/>
      <c r="J691" s="68">
        <v>0</v>
      </c>
      <c r="K691" s="89">
        <f>ROUND(IF(AND($G691&lt;&gt;Summary!$C$11),IF(OR($I691=$I$6,$I691=$I$7,$I691=$I$8,$I691=$I$9,$I691=$I$10,$I691=$I$11),($J691*$H691),0),0),2)</f>
        <v>0</v>
      </c>
      <c r="L691" s="89">
        <f>ROUND(IF(AND($G691=Summary!$C$11),IF(OR($I691=$I$6,$I691=$I$7,$I691=$I$8,$I691=$I$9,$I691=$I$10,$I691=$I$11),(($J691*$H691)/2),0),0),2)</f>
        <v>0</v>
      </c>
      <c r="M691" s="89">
        <f t="shared" si="29"/>
        <v>0</v>
      </c>
      <c r="N691" s="100">
        <f t="shared" si="30"/>
        <v>0</v>
      </c>
      <c r="O691" s="67"/>
    </row>
    <row r="692" spans="2:15">
      <c r="B692" s="63"/>
      <c r="C692" s="65"/>
      <c r="D692" s="65"/>
      <c r="E692" s="66"/>
      <c r="F692" s="67"/>
      <c r="G692" s="69"/>
      <c r="H692" s="70"/>
      <c r="I692" s="71"/>
      <c r="J692" s="68">
        <v>0</v>
      </c>
      <c r="K692" s="89">
        <f>ROUND(IF(AND($G692&lt;&gt;Summary!$C$11),IF(OR($I692=$I$6,$I692=$I$7,$I692=$I$8,$I692=$I$9,$I692=$I$10,$I692=$I$11),($J692*$H692),0),0),2)</f>
        <v>0</v>
      </c>
      <c r="L692" s="89">
        <f>ROUND(IF(AND($G692=Summary!$C$11),IF(OR($I692=$I$6,$I692=$I$7,$I692=$I$8,$I692=$I$9,$I692=$I$10,$I692=$I$11),(($J692*$H692)/2),0),0),2)</f>
        <v>0</v>
      </c>
      <c r="M692" s="89">
        <f t="shared" si="29"/>
        <v>0</v>
      </c>
      <c r="N692" s="100">
        <f t="shared" si="30"/>
        <v>0</v>
      </c>
      <c r="O692" s="67"/>
    </row>
    <row r="693" spans="2:15">
      <c r="B693" s="63"/>
      <c r="C693" s="65"/>
      <c r="D693" s="65"/>
      <c r="E693" s="66"/>
      <c r="F693" s="67"/>
      <c r="G693" s="69"/>
      <c r="H693" s="70"/>
      <c r="I693" s="71"/>
      <c r="J693" s="68">
        <v>0</v>
      </c>
      <c r="K693" s="89">
        <f>ROUND(IF(AND($G693&lt;&gt;Summary!$C$11),IF(OR($I693=$I$6,$I693=$I$7,$I693=$I$8,$I693=$I$9,$I693=$I$10,$I693=$I$11),($J693*$H693),0),0),2)</f>
        <v>0</v>
      </c>
      <c r="L693" s="89">
        <f>ROUND(IF(AND($G693=Summary!$C$11),IF(OR($I693=$I$6,$I693=$I$7,$I693=$I$8,$I693=$I$9,$I693=$I$10,$I693=$I$11),(($J693*$H693)/2),0),0),2)</f>
        <v>0</v>
      </c>
      <c r="M693" s="89">
        <f t="shared" si="29"/>
        <v>0</v>
      </c>
      <c r="N693" s="100">
        <f t="shared" si="30"/>
        <v>0</v>
      </c>
      <c r="O693" s="67"/>
    </row>
    <row r="694" spans="2:15">
      <c r="B694" s="63"/>
      <c r="C694" s="65"/>
      <c r="D694" s="65"/>
      <c r="E694" s="66"/>
      <c r="F694" s="67"/>
      <c r="G694" s="69"/>
      <c r="H694" s="70"/>
      <c r="I694" s="71"/>
      <c r="J694" s="68">
        <v>0</v>
      </c>
      <c r="K694" s="89">
        <f>ROUND(IF(AND($G694&lt;&gt;Summary!$C$11),IF(OR($I694=$I$6,$I694=$I$7,$I694=$I$8,$I694=$I$9,$I694=$I$10,$I694=$I$11),($J694*$H694),0),0),2)</f>
        <v>0</v>
      </c>
      <c r="L694" s="89">
        <f>ROUND(IF(AND($G694=Summary!$C$11),IF(OR($I694=$I$6,$I694=$I$7,$I694=$I$8,$I694=$I$9,$I694=$I$10,$I694=$I$11),(($J694*$H694)/2),0),0),2)</f>
        <v>0</v>
      </c>
      <c r="M694" s="89">
        <f t="shared" si="29"/>
        <v>0</v>
      </c>
      <c r="N694" s="100">
        <f t="shared" si="30"/>
        <v>0</v>
      </c>
      <c r="O694" s="67"/>
    </row>
    <row r="695" spans="2:15">
      <c r="B695" s="63"/>
      <c r="C695" s="65"/>
      <c r="D695" s="65"/>
      <c r="E695" s="66"/>
      <c r="F695" s="67"/>
      <c r="G695" s="69"/>
      <c r="H695" s="70"/>
      <c r="I695" s="71"/>
      <c r="J695" s="68">
        <v>0</v>
      </c>
      <c r="K695" s="89">
        <f>ROUND(IF(AND($G695&lt;&gt;Summary!$C$11),IF(OR($I695=$I$6,$I695=$I$7,$I695=$I$8,$I695=$I$9,$I695=$I$10,$I695=$I$11),($J695*$H695),0),0),2)</f>
        <v>0</v>
      </c>
      <c r="L695" s="89">
        <f>ROUND(IF(AND($G695=Summary!$C$11),IF(OR($I695=$I$6,$I695=$I$7,$I695=$I$8,$I695=$I$9,$I695=$I$10,$I695=$I$11),(($J695*$H695)/2),0),0),2)</f>
        <v>0</v>
      </c>
      <c r="M695" s="89">
        <f t="shared" si="29"/>
        <v>0</v>
      </c>
      <c r="N695" s="100">
        <f t="shared" si="30"/>
        <v>0</v>
      </c>
      <c r="O695" s="67"/>
    </row>
    <row r="696" spans="2:15">
      <c r="B696" s="63"/>
      <c r="C696" s="65"/>
      <c r="D696" s="65"/>
      <c r="E696" s="66"/>
      <c r="F696" s="67"/>
      <c r="G696" s="69"/>
      <c r="H696" s="70"/>
      <c r="I696" s="71"/>
      <c r="J696" s="68">
        <v>0</v>
      </c>
      <c r="K696" s="89">
        <f>ROUND(IF(AND($G696&lt;&gt;Summary!$C$11),IF(OR($I696=$I$6,$I696=$I$7,$I696=$I$8,$I696=$I$9,$I696=$I$10,$I696=$I$11),($J696*$H696),0),0),2)</f>
        <v>0</v>
      </c>
      <c r="L696" s="89">
        <f>ROUND(IF(AND($G696=Summary!$C$11),IF(OR($I696=$I$6,$I696=$I$7,$I696=$I$8,$I696=$I$9,$I696=$I$10,$I696=$I$11),(($J696*$H696)/2),0),0),2)</f>
        <v>0</v>
      </c>
      <c r="M696" s="89">
        <f t="shared" si="29"/>
        <v>0</v>
      </c>
      <c r="N696" s="100">
        <f t="shared" si="30"/>
        <v>0</v>
      </c>
      <c r="O696" s="67"/>
    </row>
    <row r="697" spans="2:15">
      <c r="B697" s="63"/>
      <c r="C697" s="65"/>
      <c r="D697" s="65"/>
      <c r="E697" s="66"/>
      <c r="F697" s="67"/>
      <c r="G697" s="69"/>
      <c r="H697" s="70"/>
      <c r="I697" s="71"/>
      <c r="J697" s="68">
        <v>0</v>
      </c>
      <c r="K697" s="89">
        <f>ROUND(IF(AND($G697&lt;&gt;Summary!$C$11),IF(OR($I697=$I$6,$I697=$I$7,$I697=$I$8,$I697=$I$9,$I697=$I$10,$I697=$I$11),($J697*$H697),0),0),2)</f>
        <v>0</v>
      </c>
      <c r="L697" s="89">
        <f>ROUND(IF(AND($G697=Summary!$C$11),IF(OR($I697=$I$6,$I697=$I$7,$I697=$I$8,$I697=$I$9,$I697=$I$10,$I697=$I$11),(($J697*$H697)/2),0),0),2)</f>
        <v>0</v>
      </c>
      <c r="M697" s="89">
        <f t="shared" si="29"/>
        <v>0</v>
      </c>
      <c r="N697" s="100">
        <f t="shared" si="30"/>
        <v>0</v>
      </c>
      <c r="O697" s="67"/>
    </row>
    <row r="698" spans="2:15">
      <c r="B698" s="63"/>
      <c r="C698" s="65"/>
      <c r="D698" s="65"/>
      <c r="E698" s="66"/>
      <c r="F698" s="67"/>
      <c r="G698" s="69"/>
      <c r="H698" s="70"/>
      <c r="I698" s="71"/>
      <c r="J698" s="68">
        <v>0</v>
      </c>
      <c r="K698" s="89">
        <f>ROUND(IF(AND($G698&lt;&gt;Summary!$C$11),IF(OR($I698=$I$6,$I698=$I$7,$I698=$I$8,$I698=$I$9,$I698=$I$10,$I698=$I$11),($J698*$H698),0),0),2)</f>
        <v>0</v>
      </c>
      <c r="L698" s="89">
        <f>ROUND(IF(AND($G698=Summary!$C$11),IF(OR($I698=$I$6,$I698=$I$7,$I698=$I$8,$I698=$I$9,$I698=$I$10,$I698=$I$11),(($J698*$H698)/2),0),0),2)</f>
        <v>0</v>
      </c>
      <c r="M698" s="89">
        <f t="shared" si="29"/>
        <v>0</v>
      </c>
      <c r="N698" s="100">
        <f t="shared" si="30"/>
        <v>0</v>
      </c>
      <c r="O698" s="67"/>
    </row>
    <row r="699" spans="2:15">
      <c r="B699" s="63"/>
      <c r="C699" s="65"/>
      <c r="D699" s="65"/>
      <c r="E699" s="66"/>
      <c r="F699" s="67"/>
      <c r="G699" s="69"/>
      <c r="H699" s="70"/>
      <c r="I699" s="71"/>
      <c r="J699" s="68">
        <v>0</v>
      </c>
      <c r="K699" s="89">
        <f>ROUND(IF(AND($G699&lt;&gt;Summary!$C$11),IF(OR($I699=$I$6,$I699=$I$7,$I699=$I$8,$I699=$I$9,$I699=$I$10,$I699=$I$11),($J699*$H699),0),0),2)</f>
        <v>0</v>
      </c>
      <c r="L699" s="89">
        <f>ROUND(IF(AND($G699=Summary!$C$11),IF(OR($I699=$I$6,$I699=$I$7,$I699=$I$8,$I699=$I$9,$I699=$I$10,$I699=$I$11),(($J699*$H699)/2),0),0),2)</f>
        <v>0</v>
      </c>
      <c r="M699" s="89">
        <f t="shared" si="29"/>
        <v>0</v>
      </c>
      <c r="N699" s="100">
        <f t="shared" si="30"/>
        <v>0</v>
      </c>
      <c r="O699" s="67"/>
    </row>
    <row r="700" spans="2:15">
      <c r="B700" s="63"/>
      <c r="C700" s="65"/>
      <c r="D700" s="65"/>
      <c r="E700" s="66"/>
      <c r="F700" s="67"/>
      <c r="G700" s="69"/>
      <c r="H700" s="70"/>
      <c r="I700" s="71"/>
      <c r="J700" s="68">
        <v>0</v>
      </c>
      <c r="K700" s="89">
        <f>ROUND(IF(AND($G700&lt;&gt;Summary!$C$11),IF(OR($I700=$I$6,$I700=$I$7,$I700=$I$8,$I700=$I$9,$I700=$I$10,$I700=$I$11),($J700*$H700),0),0),2)</f>
        <v>0</v>
      </c>
      <c r="L700" s="89">
        <f>ROUND(IF(AND($G700=Summary!$C$11),IF(OR($I700=$I$6,$I700=$I$7,$I700=$I$8,$I700=$I$9,$I700=$I$10,$I700=$I$11),(($J700*$H700)/2),0),0),2)</f>
        <v>0</v>
      </c>
      <c r="M700" s="89">
        <f t="shared" si="29"/>
        <v>0</v>
      </c>
      <c r="N700" s="100">
        <f t="shared" si="30"/>
        <v>0</v>
      </c>
      <c r="O700" s="67"/>
    </row>
    <row r="701" spans="2:15">
      <c r="B701" s="63"/>
      <c r="C701" s="65"/>
      <c r="D701" s="65"/>
      <c r="E701" s="66"/>
      <c r="F701" s="67"/>
      <c r="G701" s="69"/>
      <c r="H701" s="70"/>
      <c r="I701" s="71"/>
      <c r="J701" s="68">
        <v>0</v>
      </c>
      <c r="K701" s="89">
        <f>ROUND(IF(AND($G701&lt;&gt;Summary!$C$11),IF(OR($I701=$I$6,$I701=$I$7,$I701=$I$8,$I701=$I$9,$I701=$I$10,$I701=$I$11),($J701*$H701),0),0),2)</f>
        <v>0</v>
      </c>
      <c r="L701" s="89">
        <f>ROUND(IF(AND($G701=Summary!$C$11),IF(OR($I701=$I$6,$I701=$I$7,$I701=$I$8,$I701=$I$9,$I701=$I$10,$I701=$I$11),(($J701*$H701)/2),0),0),2)</f>
        <v>0</v>
      </c>
      <c r="M701" s="89">
        <f t="shared" si="29"/>
        <v>0</v>
      </c>
      <c r="N701" s="100">
        <f t="shared" si="30"/>
        <v>0</v>
      </c>
      <c r="O701" s="67"/>
    </row>
    <row r="702" spans="2:15">
      <c r="B702" s="63"/>
      <c r="C702" s="65"/>
      <c r="D702" s="65"/>
      <c r="E702" s="66"/>
      <c r="F702" s="67"/>
      <c r="G702" s="69"/>
      <c r="H702" s="70"/>
      <c r="I702" s="71"/>
      <c r="J702" s="68">
        <v>0</v>
      </c>
      <c r="K702" s="89">
        <f>ROUND(IF(AND($G702&lt;&gt;Summary!$C$11),IF(OR($I702=$I$6,$I702=$I$7,$I702=$I$8,$I702=$I$9,$I702=$I$10,$I702=$I$11),($J702*$H702),0),0),2)</f>
        <v>0</v>
      </c>
      <c r="L702" s="89">
        <f>ROUND(IF(AND($G702=Summary!$C$11),IF(OR($I702=$I$6,$I702=$I$7,$I702=$I$8,$I702=$I$9,$I702=$I$10,$I702=$I$11),(($J702*$H702)/2),0),0),2)</f>
        <v>0</v>
      </c>
      <c r="M702" s="89">
        <f t="shared" si="29"/>
        <v>0</v>
      </c>
      <c r="N702" s="100">
        <f t="shared" si="30"/>
        <v>0</v>
      </c>
      <c r="O702" s="67"/>
    </row>
    <row r="703" spans="2:15">
      <c r="B703" s="63"/>
      <c r="C703" s="65"/>
      <c r="D703" s="65"/>
      <c r="E703" s="66"/>
      <c r="F703" s="67"/>
      <c r="G703" s="69"/>
      <c r="H703" s="70"/>
      <c r="I703" s="71"/>
      <c r="J703" s="68">
        <v>0</v>
      </c>
      <c r="K703" s="89">
        <f>ROUND(IF(AND($G703&lt;&gt;Summary!$C$11),IF(OR($I703=$I$6,$I703=$I$7,$I703=$I$8,$I703=$I$9,$I703=$I$10,$I703=$I$11),($J703*$H703),0),0),2)</f>
        <v>0</v>
      </c>
      <c r="L703" s="89">
        <f>ROUND(IF(AND($G703=Summary!$C$11),IF(OR($I703=$I$6,$I703=$I$7,$I703=$I$8,$I703=$I$9,$I703=$I$10,$I703=$I$11),(($J703*$H703)/2),0),0),2)</f>
        <v>0</v>
      </c>
      <c r="M703" s="89">
        <f t="shared" si="29"/>
        <v>0</v>
      </c>
      <c r="N703" s="100">
        <f t="shared" si="30"/>
        <v>0</v>
      </c>
      <c r="O703" s="67"/>
    </row>
    <row r="704" spans="2:15">
      <c r="B704" s="63"/>
      <c r="C704" s="65"/>
      <c r="D704" s="65"/>
      <c r="E704" s="66"/>
      <c r="F704" s="67"/>
      <c r="G704" s="69"/>
      <c r="H704" s="70"/>
      <c r="I704" s="71"/>
      <c r="J704" s="68">
        <v>0</v>
      </c>
      <c r="K704" s="89">
        <f>ROUND(IF(AND($G704&lt;&gt;Summary!$C$11),IF(OR($I704=$I$6,$I704=$I$7,$I704=$I$8,$I704=$I$9,$I704=$I$10,$I704=$I$11),($J704*$H704),0),0),2)</f>
        <v>0</v>
      </c>
      <c r="L704" s="89">
        <f>ROUND(IF(AND($G704=Summary!$C$11),IF(OR($I704=$I$6,$I704=$I$7,$I704=$I$8,$I704=$I$9,$I704=$I$10,$I704=$I$11),(($J704*$H704)/2),0),0),2)</f>
        <v>0</v>
      </c>
      <c r="M704" s="89">
        <f t="shared" si="29"/>
        <v>0</v>
      </c>
      <c r="N704" s="100">
        <f t="shared" si="30"/>
        <v>0</v>
      </c>
      <c r="O704" s="67"/>
    </row>
    <row r="705" spans="2:15">
      <c r="B705" s="63"/>
      <c r="C705" s="65"/>
      <c r="D705" s="65"/>
      <c r="E705" s="66"/>
      <c r="F705" s="67"/>
      <c r="G705" s="69"/>
      <c r="H705" s="70"/>
      <c r="I705" s="71"/>
      <c r="J705" s="68">
        <v>0</v>
      </c>
      <c r="K705" s="89">
        <f>ROUND(IF(AND($G705&lt;&gt;Summary!$C$11),IF(OR($I705=$I$6,$I705=$I$7,$I705=$I$8,$I705=$I$9,$I705=$I$10,$I705=$I$11),($J705*$H705),0),0),2)</f>
        <v>0</v>
      </c>
      <c r="L705" s="89">
        <f>ROUND(IF(AND($G705=Summary!$C$11),IF(OR($I705=$I$6,$I705=$I$7,$I705=$I$8,$I705=$I$9,$I705=$I$10,$I705=$I$11),(($J705*$H705)/2),0),0),2)</f>
        <v>0</v>
      </c>
      <c r="M705" s="89">
        <f t="shared" si="29"/>
        <v>0</v>
      </c>
      <c r="N705" s="100">
        <f t="shared" si="30"/>
        <v>0</v>
      </c>
      <c r="O705" s="67"/>
    </row>
    <row r="706" spans="2:15">
      <c r="B706" s="63"/>
      <c r="C706" s="65"/>
      <c r="D706" s="65"/>
      <c r="E706" s="66"/>
      <c r="F706" s="67"/>
      <c r="G706" s="69"/>
      <c r="H706" s="70"/>
      <c r="I706" s="71"/>
      <c r="J706" s="68">
        <v>0</v>
      </c>
      <c r="K706" s="89">
        <f>ROUND(IF(AND($G706&lt;&gt;Summary!$C$11),IF(OR($I706=$I$6,$I706=$I$7,$I706=$I$8,$I706=$I$9,$I706=$I$10,$I706=$I$11),($J706*$H706),0),0),2)</f>
        <v>0</v>
      </c>
      <c r="L706" s="89">
        <f>ROUND(IF(AND($G706=Summary!$C$11),IF(OR($I706=$I$6,$I706=$I$7,$I706=$I$8,$I706=$I$9,$I706=$I$10,$I706=$I$11),(($J706*$H706)/2),0),0),2)</f>
        <v>0</v>
      </c>
      <c r="M706" s="89">
        <f t="shared" si="29"/>
        <v>0</v>
      </c>
      <c r="N706" s="100">
        <f t="shared" si="30"/>
        <v>0</v>
      </c>
      <c r="O706" s="67"/>
    </row>
    <row r="707" spans="2:15">
      <c r="B707" s="63"/>
      <c r="C707" s="65"/>
      <c r="D707" s="65"/>
      <c r="E707" s="66"/>
      <c r="F707" s="67"/>
      <c r="G707" s="69"/>
      <c r="H707" s="70"/>
      <c r="I707" s="71"/>
      <c r="J707" s="68">
        <v>0</v>
      </c>
      <c r="K707" s="89">
        <f>ROUND(IF(AND($G707&lt;&gt;Summary!$C$11),IF(OR($I707=$I$6,$I707=$I$7,$I707=$I$8,$I707=$I$9,$I707=$I$10,$I707=$I$11),($J707*$H707),0),0),2)</f>
        <v>0</v>
      </c>
      <c r="L707" s="89">
        <f>ROUND(IF(AND($G707=Summary!$C$11),IF(OR($I707=$I$6,$I707=$I$7,$I707=$I$8,$I707=$I$9,$I707=$I$10,$I707=$I$11),(($J707*$H707)/2),0),0),2)</f>
        <v>0</v>
      </c>
      <c r="M707" s="89">
        <f t="shared" si="29"/>
        <v>0</v>
      </c>
      <c r="N707" s="100">
        <f t="shared" si="30"/>
        <v>0</v>
      </c>
      <c r="O707" s="67"/>
    </row>
    <row r="708" spans="2:15">
      <c r="B708" s="63"/>
      <c r="C708" s="65"/>
      <c r="D708" s="65"/>
      <c r="E708" s="66"/>
      <c r="F708" s="67"/>
      <c r="G708" s="69"/>
      <c r="H708" s="70"/>
      <c r="I708" s="71"/>
      <c r="J708" s="68">
        <v>0</v>
      </c>
      <c r="K708" s="89">
        <f>ROUND(IF(AND($G708&lt;&gt;Summary!$C$11),IF(OR($I708=$I$6,$I708=$I$7,$I708=$I$8,$I708=$I$9,$I708=$I$10,$I708=$I$11),($J708*$H708),0),0),2)</f>
        <v>0</v>
      </c>
      <c r="L708" s="89">
        <f>ROUND(IF(AND($G708=Summary!$C$11),IF(OR($I708=$I$6,$I708=$I$7,$I708=$I$8,$I708=$I$9,$I708=$I$10,$I708=$I$11),(($J708*$H708)/2),0),0),2)</f>
        <v>0</v>
      </c>
      <c r="M708" s="89">
        <f t="shared" si="29"/>
        <v>0</v>
      </c>
      <c r="N708" s="100">
        <f t="shared" si="30"/>
        <v>0</v>
      </c>
      <c r="O708" s="67"/>
    </row>
    <row r="709" spans="2:15">
      <c r="B709" s="63"/>
      <c r="C709" s="65"/>
      <c r="D709" s="65"/>
      <c r="E709" s="66"/>
      <c r="F709" s="67"/>
      <c r="G709" s="69"/>
      <c r="H709" s="70"/>
      <c r="I709" s="71"/>
      <c r="J709" s="68">
        <v>0</v>
      </c>
      <c r="K709" s="89">
        <f>ROUND(IF(AND($G709&lt;&gt;Summary!$C$11),IF(OR($I709=$I$6,$I709=$I$7,$I709=$I$8,$I709=$I$9,$I709=$I$10,$I709=$I$11),($J709*$H709),0),0),2)</f>
        <v>0</v>
      </c>
      <c r="L709" s="89">
        <f>ROUND(IF(AND($G709=Summary!$C$11),IF(OR($I709=$I$6,$I709=$I$7,$I709=$I$8,$I709=$I$9,$I709=$I$10,$I709=$I$11),(($J709*$H709)/2),0),0),2)</f>
        <v>0</v>
      </c>
      <c r="M709" s="89">
        <f t="shared" si="29"/>
        <v>0</v>
      </c>
      <c r="N709" s="100">
        <f t="shared" si="30"/>
        <v>0</v>
      </c>
      <c r="O709" s="67"/>
    </row>
    <row r="710" spans="2:15">
      <c r="B710" s="63"/>
      <c r="C710" s="65"/>
      <c r="D710" s="65"/>
      <c r="E710" s="66"/>
      <c r="F710" s="67"/>
      <c r="G710" s="69"/>
      <c r="H710" s="70"/>
      <c r="I710" s="71"/>
      <c r="J710" s="68">
        <v>0</v>
      </c>
      <c r="K710" s="89">
        <f>ROUND(IF(AND($G710&lt;&gt;Summary!$C$11),IF(OR($I710=$I$6,$I710=$I$7,$I710=$I$8,$I710=$I$9,$I710=$I$10,$I710=$I$11),($J710*$H710),0),0),2)</f>
        <v>0</v>
      </c>
      <c r="L710" s="89">
        <f>ROUND(IF(AND($G710=Summary!$C$11),IF(OR($I710=$I$6,$I710=$I$7,$I710=$I$8,$I710=$I$9,$I710=$I$10,$I710=$I$11),(($J710*$H710)/2),0),0),2)</f>
        <v>0</v>
      </c>
      <c r="M710" s="89">
        <f t="shared" si="29"/>
        <v>0</v>
      </c>
      <c r="N710" s="100">
        <f t="shared" si="30"/>
        <v>0</v>
      </c>
      <c r="O710" s="67"/>
    </row>
    <row r="711" spans="2:15">
      <c r="B711" s="63"/>
      <c r="C711" s="65"/>
      <c r="D711" s="65"/>
      <c r="E711" s="66"/>
      <c r="F711" s="67"/>
      <c r="G711" s="69"/>
      <c r="H711" s="70"/>
      <c r="I711" s="71"/>
      <c r="J711" s="68">
        <v>0</v>
      </c>
      <c r="K711" s="89">
        <f>ROUND(IF(AND($G711&lt;&gt;Summary!$C$11),IF(OR($I711=$I$6,$I711=$I$7,$I711=$I$8,$I711=$I$9,$I711=$I$10,$I711=$I$11),($J711*$H711),0),0),2)</f>
        <v>0</v>
      </c>
      <c r="L711" s="89">
        <f>ROUND(IF(AND($G711=Summary!$C$11),IF(OR($I711=$I$6,$I711=$I$7,$I711=$I$8,$I711=$I$9,$I711=$I$10,$I711=$I$11),(($J711*$H711)/2),0),0),2)</f>
        <v>0</v>
      </c>
      <c r="M711" s="89">
        <f t="shared" si="29"/>
        <v>0</v>
      </c>
      <c r="N711" s="100">
        <f t="shared" si="30"/>
        <v>0</v>
      </c>
      <c r="O711" s="67"/>
    </row>
    <row r="712" spans="2:15">
      <c r="B712" s="63"/>
      <c r="C712" s="65"/>
      <c r="D712" s="65"/>
      <c r="E712" s="66"/>
      <c r="F712" s="67"/>
      <c r="G712" s="69"/>
      <c r="H712" s="70"/>
      <c r="I712" s="71"/>
      <c r="J712" s="68">
        <v>0</v>
      </c>
      <c r="K712" s="89">
        <f>ROUND(IF(AND($G712&lt;&gt;Summary!$C$11),IF(OR($I712=$I$6,$I712=$I$7,$I712=$I$8,$I712=$I$9,$I712=$I$10,$I712=$I$11),($J712*$H712),0),0),2)</f>
        <v>0</v>
      </c>
      <c r="L712" s="89">
        <f>ROUND(IF(AND($G712=Summary!$C$11),IF(OR($I712=$I$6,$I712=$I$7,$I712=$I$8,$I712=$I$9,$I712=$I$10,$I712=$I$11),(($J712*$H712)/2),0),0),2)</f>
        <v>0</v>
      </c>
      <c r="M712" s="89">
        <f t="shared" si="29"/>
        <v>0</v>
      </c>
      <c r="N712" s="100">
        <f t="shared" si="30"/>
        <v>0</v>
      </c>
      <c r="O712" s="67"/>
    </row>
    <row r="713" spans="2:15">
      <c r="B713" s="63"/>
      <c r="C713" s="65"/>
      <c r="D713" s="65"/>
      <c r="E713" s="66"/>
      <c r="F713" s="67"/>
      <c r="G713" s="69"/>
      <c r="H713" s="70"/>
      <c r="I713" s="71"/>
      <c r="J713" s="68">
        <v>0</v>
      </c>
      <c r="K713" s="89">
        <f>ROUND(IF(AND($G713&lt;&gt;Summary!$C$11),IF(OR($I713=$I$6,$I713=$I$7,$I713=$I$8,$I713=$I$9,$I713=$I$10,$I713=$I$11),($J713*$H713),0),0),2)</f>
        <v>0</v>
      </c>
      <c r="L713" s="89">
        <f>ROUND(IF(AND($G713=Summary!$C$11),IF(OR($I713=$I$6,$I713=$I$7,$I713=$I$8,$I713=$I$9,$I713=$I$10,$I713=$I$11),(($J713*$H713)/2),0),0),2)</f>
        <v>0</v>
      </c>
      <c r="M713" s="89">
        <f t="shared" si="29"/>
        <v>0</v>
      </c>
      <c r="N713" s="100">
        <f t="shared" si="30"/>
        <v>0</v>
      </c>
      <c r="O713" s="67"/>
    </row>
    <row r="714" spans="2:15">
      <c r="B714" s="63"/>
      <c r="C714" s="65"/>
      <c r="D714" s="65"/>
      <c r="E714" s="66"/>
      <c r="F714" s="67"/>
      <c r="G714" s="69"/>
      <c r="H714" s="70"/>
      <c r="I714" s="71"/>
      <c r="J714" s="68">
        <v>0</v>
      </c>
      <c r="K714" s="89">
        <f>ROUND(IF(AND($G714&lt;&gt;Summary!$C$11),IF(OR($I714=$I$6,$I714=$I$7,$I714=$I$8,$I714=$I$9,$I714=$I$10,$I714=$I$11),($J714*$H714),0),0),2)</f>
        <v>0</v>
      </c>
      <c r="L714" s="89">
        <f>ROUND(IF(AND($G714=Summary!$C$11),IF(OR($I714=$I$6,$I714=$I$7,$I714=$I$8,$I714=$I$9,$I714=$I$10,$I714=$I$11),(($J714*$H714)/2),0),0),2)</f>
        <v>0</v>
      </c>
      <c r="M714" s="89">
        <f t="shared" si="29"/>
        <v>0</v>
      </c>
      <c r="N714" s="100">
        <f t="shared" si="30"/>
        <v>0</v>
      </c>
      <c r="O714" s="67"/>
    </row>
    <row r="715" spans="2:15">
      <c r="B715" s="63"/>
      <c r="C715" s="65"/>
      <c r="D715" s="65"/>
      <c r="E715" s="66"/>
      <c r="F715" s="67"/>
      <c r="G715" s="69"/>
      <c r="H715" s="70"/>
      <c r="I715" s="71"/>
      <c r="J715" s="68">
        <v>0</v>
      </c>
      <c r="K715" s="89">
        <f>ROUND(IF(AND($G715&lt;&gt;Summary!$C$11),IF(OR($I715=$I$6,$I715=$I$7,$I715=$I$8,$I715=$I$9,$I715=$I$10,$I715=$I$11),($J715*$H715),0),0),2)</f>
        <v>0</v>
      </c>
      <c r="L715" s="89">
        <f>ROUND(IF(AND($G715=Summary!$C$11),IF(OR($I715=$I$6,$I715=$I$7,$I715=$I$8,$I715=$I$9,$I715=$I$10,$I715=$I$11),(($J715*$H715)/2),0),0),2)</f>
        <v>0</v>
      </c>
      <c r="M715" s="89">
        <f t="shared" si="29"/>
        <v>0</v>
      </c>
      <c r="N715" s="100">
        <f t="shared" si="30"/>
        <v>0</v>
      </c>
      <c r="O715" s="67"/>
    </row>
    <row r="716" spans="2:15">
      <c r="B716" s="63"/>
      <c r="C716" s="65"/>
      <c r="D716" s="65"/>
      <c r="E716" s="66"/>
      <c r="F716" s="67"/>
      <c r="G716" s="69"/>
      <c r="H716" s="70"/>
      <c r="I716" s="71"/>
      <c r="J716" s="68">
        <v>0</v>
      </c>
      <c r="K716" s="89">
        <f>ROUND(IF(AND($G716&lt;&gt;Summary!$C$11),IF(OR($I716=$I$6,$I716=$I$7,$I716=$I$8,$I716=$I$9,$I716=$I$10,$I716=$I$11),($J716*$H716),0),0),2)</f>
        <v>0</v>
      </c>
      <c r="L716" s="89">
        <f>ROUND(IF(AND($G716=Summary!$C$11),IF(OR($I716=$I$6,$I716=$I$7,$I716=$I$8,$I716=$I$9,$I716=$I$10,$I716=$I$11),(($J716*$H716)/2),0),0),2)</f>
        <v>0</v>
      </c>
      <c r="M716" s="89">
        <f t="shared" si="29"/>
        <v>0</v>
      </c>
      <c r="N716" s="100">
        <f t="shared" si="30"/>
        <v>0</v>
      </c>
      <c r="O716" s="67"/>
    </row>
    <row r="717" spans="2:15">
      <c r="B717" s="63"/>
      <c r="C717" s="65"/>
      <c r="D717" s="65"/>
      <c r="E717" s="66"/>
      <c r="F717" s="67"/>
      <c r="G717" s="69"/>
      <c r="H717" s="70"/>
      <c r="I717" s="71"/>
      <c r="J717" s="68">
        <v>0</v>
      </c>
      <c r="K717" s="89">
        <f>ROUND(IF(AND($G717&lt;&gt;Summary!$C$11),IF(OR($I717=$I$6,$I717=$I$7,$I717=$I$8,$I717=$I$9,$I717=$I$10,$I717=$I$11),($J717*$H717),0),0),2)</f>
        <v>0</v>
      </c>
      <c r="L717" s="89">
        <f>ROUND(IF(AND($G717=Summary!$C$11),IF(OR($I717=$I$6,$I717=$I$7,$I717=$I$8,$I717=$I$9,$I717=$I$10,$I717=$I$11),(($J717*$H717)/2),0),0),2)</f>
        <v>0</v>
      </c>
      <c r="M717" s="89">
        <f t="shared" si="29"/>
        <v>0</v>
      </c>
      <c r="N717" s="100">
        <f t="shared" si="30"/>
        <v>0</v>
      </c>
      <c r="O717" s="67"/>
    </row>
    <row r="718" spans="2:15">
      <c r="B718" s="63"/>
      <c r="C718" s="65"/>
      <c r="D718" s="65"/>
      <c r="E718" s="66"/>
      <c r="F718" s="67"/>
      <c r="G718" s="69"/>
      <c r="H718" s="70"/>
      <c r="I718" s="71"/>
      <c r="J718" s="68">
        <v>0</v>
      </c>
      <c r="K718" s="89">
        <f>ROUND(IF(AND($G718&lt;&gt;Summary!$C$11),IF(OR($I718=$I$6,$I718=$I$7,$I718=$I$8,$I718=$I$9,$I718=$I$10,$I718=$I$11),($J718*$H718),0),0),2)</f>
        <v>0</v>
      </c>
      <c r="L718" s="89">
        <f>ROUND(IF(AND($G718=Summary!$C$11),IF(OR($I718=$I$6,$I718=$I$7,$I718=$I$8,$I718=$I$9,$I718=$I$10,$I718=$I$11),(($J718*$H718)/2),0),0),2)</f>
        <v>0</v>
      </c>
      <c r="M718" s="89">
        <f t="shared" si="29"/>
        <v>0</v>
      </c>
      <c r="N718" s="100">
        <f t="shared" si="30"/>
        <v>0</v>
      </c>
      <c r="O718" s="67"/>
    </row>
    <row r="719" spans="2:15">
      <c r="B719" s="63"/>
      <c r="C719" s="65"/>
      <c r="D719" s="65"/>
      <c r="E719" s="66"/>
      <c r="F719" s="67"/>
      <c r="G719" s="69"/>
      <c r="H719" s="70"/>
      <c r="I719" s="71"/>
      <c r="J719" s="68">
        <v>0</v>
      </c>
      <c r="K719" s="89">
        <f>ROUND(IF(AND($G719&lt;&gt;Summary!$C$11),IF(OR($I719=$I$6,$I719=$I$7,$I719=$I$8,$I719=$I$9,$I719=$I$10,$I719=$I$11),($J719*$H719),0),0),2)</f>
        <v>0</v>
      </c>
      <c r="L719" s="89">
        <f>ROUND(IF(AND($G719=Summary!$C$11),IF(OR($I719=$I$6,$I719=$I$7,$I719=$I$8,$I719=$I$9,$I719=$I$10,$I719=$I$11),(($J719*$H719)/2),0),0),2)</f>
        <v>0</v>
      </c>
      <c r="M719" s="89">
        <f t="shared" si="29"/>
        <v>0</v>
      </c>
      <c r="N719" s="100">
        <f t="shared" si="30"/>
        <v>0</v>
      </c>
      <c r="O719" s="67"/>
    </row>
    <row r="720" spans="2:15">
      <c r="B720" s="63"/>
      <c r="C720" s="65"/>
      <c r="D720" s="65"/>
      <c r="E720" s="66"/>
      <c r="F720" s="67"/>
      <c r="G720" s="69"/>
      <c r="H720" s="70"/>
      <c r="I720" s="71"/>
      <c r="J720" s="68">
        <v>0</v>
      </c>
      <c r="K720" s="89">
        <f>ROUND(IF(AND($G720&lt;&gt;Summary!$C$11),IF(OR($I720=$I$6,$I720=$I$7,$I720=$I$8,$I720=$I$9,$I720=$I$10,$I720=$I$11),($J720*$H720),0),0),2)</f>
        <v>0</v>
      </c>
      <c r="L720" s="89">
        <f>ROUND(IF(AND($G720=Summary!$C$11),IF(OR($I720=$I$6,$I720=$I$7,$I720=$I$8,$I720=$I$9,$I720=$I$10,$I720=$I$11),(($J720*$H720)/2),0),0),2)</f>
        <v>0</v>
      </c>
      <c r="M720" s="89">
        <f t="shared" si="29"/>
        <v>0</v>
      </c>
      <c r="N720" s="100">
        <f t="shared" si="30"/>
        <v>0</v>
      </c>
      <c r="O720" s="67"/>
    </row>
    <row r="721" spans="2:15">
      <c r="B721" s="63"/>
      <c r="C721" s="65"/>
      <c r="D721" s="65"/>
      <c r="E721" s="66"/>
      <c r="F721" s="67"/>
      <c r="G721" s="69"/>
      <c r="H721" s="70"/>
      <c r="I721" s="71"/>
      <c r="J721" s="68">
        <v>0</v>
      </c>
      <c r="K721" s="89">
        <f>ROUND(IF(AND($G721&lt;&gt;Summary!$C$11),IF(OR($I721=$I$6,$I721=$I$7,$I721=$I$8,$I721=$I$9,$I721=$I$10,$I721=$I$11),($J721*$H721),0),0),2)</f>
        <v>0</v>
      </c>
      <c r="L721" s="89">
        <f>ROUND(IF(AND($G721=Summary!$C$11),IF(OR($I721=$I$6,$I721=$I$7,$I721=$I$8,$I721=$I$9,$I721=$I$10,$I721=$I$11),(($J721*$H721)/2),0),0),2)</f>
        <v>0</v>
      </c>
      <c r="M721" s="89">
        <f t="shared" si="29"/>
        <v>0</v>
      </c>
      <c r="N721" s="100">
        <f t="shared" si="30"/>
        <v>0</v>
      </c>
      <c r="O721" s="67"/>
    </row>
    <row r="722" spans="2:15">
      <c r="B722" s="63"/>
      <c r="C722" s="65"/>
      <c r="D722" s="65"/>
      <c r="E722" s="66"/>
      <c r="F722" s="67"/>
      <c r="G722" s="69"/>
      <c r="H722" s="70"/>
      <c r="I722" s="71"/>
      <c r="J722" s="68">
        <v>0</v>
      </c>
      <c r="K722" s="89">
        <f>ROUND(IF(AND($G722&lt;&gt;Summary!$C$11),IF(OR($I722=$I$6,$I722=$I$7,$I722=$I$8,$I722=$I$9,$I722=$I$10,$I722=$I$11),($J722*$H722),0),0),2)</f>
        <v>0</v>
      </c>
      <c r="L722" s="89">
        <f>ROUND(IF(AND($G722=Summary!$C$11),IF(OR($I722=$I$6,$I722=$I$7,$I722=$I$8,$I722=$I$9,$I722=$I$10,$I722=$I$11),(($J722*$H722)/2),0),0),2)</f>
        <v>0</v>
      </c>
      <c r="M722" s="89">
        <f t="shared" si="29"/>
        <v>0</v>
      </c>
      <c r="N722" s="100">
        <f t="shared" si="30"/>
        <v>0</v>
      </c>
      <c r="O722" s="67"/>
    </row>
    <row r="723" spans="2:15">
      <c r="B723" s="63"/>
      <c r="C723" s="65"/>
      <c r="D723" s="65"/>
      <c r="E723" s="66"/>
      <c r="F723" s="67"/>
      <c r="G723" s="69"/>
      <c r="H723" s="70"/>
      <c r="I723" s="71"/>
      <c r="J723" s="68">
        <v>0</v>
      </c>
      <c r="K723" s="89">
        <f>ROUND(IF(AND($G723&lt;&gt;Summary!$C$11),IF(OR($I723=$I$6,$I723=$I$7,$I723=$I$8,$I723=$I$9,$I723=$I$10,$I723=$I$11),($J723*$H723),0),0),2)</f>
        <v>0</v>
      </c>
      <c r="L723" s="89">
        <f>ROUND(IF(AND($G723=Summary!$C$11),IF(OR($I723=$I$6,$I723=$I$7,$I723=$I$8,$I723=$I$9,$I723=$I$10,$I723=$I$11),(($J723*$H723)/2),0),0),2)</f>
        <v>0</v>
      </c>
      <c r="M723" s="89">
        <f t="shared" si="29"/>
        <v>0</v>
      </c>
      <c r="N723" s="100">
        <f t="shared" si="30"/>
        <v>0</v>
      </c>
      <c r="O723" s="67"/>
    </row>
    <row r="724" spans="2:15">
      <c r="B724" s="63"/>
      <c r="C724" s="65"/>
      <c r="D724" s="65"/>
      <c r="E724" s="66"/>
      <c r="F724" s="67"/>
      <c r="G724" s="69"/>
      <c r="H724" s="70"/>
      <c r="I724" s="71"/>
      <c r="J724" s="68">
        <v>0</v>
      </c>
      <c r="K724" s="89">
        <f>ROUND(IF(AND($G724&lt;&gt;Summary!$C$11),IF(OR($I724=$I$6,$I724=$I$7,$I724=$I$8,$I724=$I$9,$I724=$I$10,$I724=$I$11),($J724*$H724),0),0),2)</f>
        <v>0</v>
      </c>
      <c r="L724" s="89">
        <f>ROUND(IF(AND($G724=Summary!$C$11),IF(OR($I724=$I$6,$I724=$I$7,$I724=$I$8,$I724=$I$9,$I724=$I$10,$I724=$I$11),(($J724*$H724)/2),0),0),2)</f>
        <v>0</v>
      </c>
      <c r="M724" s="89">
        <f t="shared" si="29"/>
        <v>0</v>
      </c>
      <c r="N724" s="100">
        <f t="shared" si="30"/>
        <v>0</v>
      </c>
      <c r="O724" s="67"/>
    </row>
    <row r="725" spans="2:15">
      <c r="B725" s="63"/>
      <c r="C725" s="65"/>
      <c r="D725" s="65"/>
      <c r="E725" s="66"/>
      <c r="F725" s="67"/>
      <c r="G725" s="69"/>
      <c r="H725" s="70"/>
      <c r="I725" s="71"/>
      <c r="J725" s="68">
        <v>0</v>
      </c>
      <c r="K725" s="89">
        <f>ROUND(IF(AND($G725&lt;&gt;Summary!$C$11),IF(OR($I725=$I$6,$I725=$I$7,$I725=$I$8,$I725=$I$9,$I725=$I$10,$I725=$I$11),($J725*$H725),0),0),2)</f>
        <v>0</v>
      </c>
      <c r="L725" s="89">
        <f>ROUND(IF(AND($G725=Summary!$C$11),IF(OR($I725=$I$6,$I725=$I$7,$I725=$I$8,$I725=$I$9,$I725=$I$10,$I725=$I$11),(($J725*$H725)/2),0),0),2)</f>
        <v>0</v>
      </c>
      <c r="M725" s="89">
        <f t="shared" si="29"/>
        <v>0</v>
      </c>
      <c r="N725" s="100">
        <f t="shared" si="30"/>
        <v>0</v>
      </c>
      <c r="O725" s="67"/>
    </row>
    <row r="726" spans="2:15">
      <c r="B726" s="63"/>
      <c r="C726" s="65"/>
      <c r="D726" s="65"/>
      <c r="E726" s="66"/>
      <c r="F726" s="67"/>
      <c r="G726" s="69"/>
      <c r="H726" s="70"/>
      <c r="I726" s="71"/>
      <c r="J726" s="68">
        <v>0</v>
      </c>
      <c r="K726" s="89">
        <f>ROUND(IF(AND($G726&lt;&gt;Summary!$C$11),IF(OR($I726=$I$6,$I726=$I$7,$I726=$I$8,$I726=$I$9,$I726=$I$10,$I726=$I$11),($J726*$H726),0),0),2)</f>
        <v>0</v>
      </c>
      <c r="L726" s="89">
        <f>ROUND(IF(AND($G726=Summary!$C$11),IF(OR($I726=$I$6,$I726=$I$7,$I726=$I$8,$I726=$I$9,$I726=$I$10,$I726=$I$11),(($J726*$H726)/2),0),0),2)</f>
        <v>0</v>
      </c>
      <c r="M726" s="89">
        <f t="shared" si="29"/>
        <v>0</v>
      </c>
      <c r="N726" s="100">
        <f t="shared" si="30"/>
        <v>0</v>
      </c>
      <c r="O726" s="67"/>
    </row>
    <row r="727" spans="2:15">
      <c r="B727" s="63"/>
      <c r="C727" s="65"/>
      <c r="D727" s="65"/>
      <c r="E727" s="66"/>
      <c r="F727" s="67"/>
      <c r="G727" s="69"/>
      <c r="H727" s="70"/>
      <c r="I727" s="71"/>
      <c r="J727" s="68">
        <v>0</v>
      </c>
      <c r="K727" s="89">
        <f>ROUND(IF(AND($G727&lt;&gt;Summary!$C$11),IF(OR($I727=$I$6,$I727=$I$7,$I727=$I$8,$I727=$I$9,$I727=$I$10,$I727=$I$11),($J727*$H727),0),0),2)</f>
        <v>0</v>
      </c>
      <c r="L727" s="89">
        <f>ROUND(IF(AND($G727=Summary!$C$11),IF(OR($I727=$I$6,$I727=$I$7,$I727=$I$8,$I727=$I$9,$I727=$I$10,$I727=$I$11),(($J727*$H727)/2),0),0),2)</f>
        <v>0</v>
      </c>
      <c r="M727" s="89">
        <f t="shared" ref="M727:M790" si="31">L727</f>
        <v>0</v>
      </c>
      <c r="N727" s="100">
        <f t="shared" ref="N727:N790" si="32">SUM(J727:M727)</f>
        <v>0</v>
      </c>
      <c r="O727" s="67"/>
    </row>
    <row r="728" spans="2:15">
      <c r="B728" s="63"/>
      <c r="C728" s="65"/>
      <c r="D728" s="65"/>
      <c r="E728" s="66"/>
      <c r="F728" s="67"/>
      <c r="G728" s="69"/>
      <c r="H728" s="70"/>
      <c r="I728" s="71"/>
      <c r="J728" s="68">
        <v>0</v>
      </c>
      <c r="K728" s="89">
        <f>ROUND(IF(AND($G728&lt;&gt;Summary!$C$11),IF(OR($I728=$I$6,$I728=$I$7,$I728=$I$8,$I728=$I$9,$I728=$I$10,$I728=$I$11),($J728*$H728),0),0),2)</f>
        <v>0</v>
      </c>
      <c r="L728" s="89">
        <f>ROUND(IF(AND($G728=Summary!$C$11),IF(OR($I728=$I$6,$I728=$I$7,$I728=$I$8,$I728=$I$9,$I728=$I$10,$I728=$I$11),(($J728*$H728)/2),0),0),2)</f>
        <v>0</v>
      </c>
      <c r="M728" s="89">
        <f t="shared" si="31"/>
        <v>0</v>
      </c>
      <c r="N728" s="100">
        <f t="shared" si="32"/>
        <v>0</v>
      </c>
      <c r="O728" s="67"/>
    </row>
    <row r="729" spans="2:15">
      <c r="B729" s="63"/>
      <c r="C729" s="65"/>
      <c r="D729" s="65"/>
      <c r="E729" s="66"/>
      <c r="F729" s="67"/>
      <c r="G729" s="69"/>
      <c r="H729" s="70"/>
      <c r="I729" s="71"/>
      <c r="J729" s="68">
        <v>0</v>
      </c>
      <c r="K729" s="89">
        <f>ROUND(IF(AND($G729&lt;&gt;Summary!$C$11),IF(OR($I729=$I$6,$I729=$I$7,$I729=$I$8,$I729=$I$9,$I729=$I$10,$I729=$I$11),($J729*$H729),0),0),2)</f>
        <v>0</v>
      </c>
      <c r="L729" s="89">
        <f>ROUND(IF(AND($G729=Summary!$C$11),IF(OR($I729=$I$6,$I729=$I$7,$I729=$I$8,$I729=$I$9,$I729=$I$10,$I729=$I$11),(($J729*$H729)/2),0),0),2)</f>
        <v>0</v>
      </c>
      <c r="M729" s="89">
        <f t="shared" si="31"/>
        <v>0</v>
      </c>
      <c r="N729" s="100">
        <f t="shared" si="32"/>
        <v>0</v>
      </c>
      <c r="O729" s="67"/>
    </row>
    <row r="730" spans="2:15">
      <c r="B730" s="63"/>
      <c r="C730" s="65"/>
      <c r="D730" s="65"/>
      <c r="E730" s="66"/>
      <c r="F730" s="67"/>
      <c r="G730" s="69"/>
      <c r="H730" s="70"/>
      <c r="I730" s="71"/>
      <c r="J730" s="68">
        <v>0</v>
      </c>
      <c r="K730" s="89">
        <f>ROUND(IF(AND($G730&lt;&gt;Summary!$C$11),IF(OR($I730=$I$6,$I730=$I$7,$I730=$I$8,$I730=$I$9,$I730=$I$10,$I730=$I$11),($J730*$H730),0),0),2)</f>
        <v>0</v>
      </c>
      <c r="L730" s="89">
        <f>ROUND(IF(AND($G730=Summary!$C$11),IF(OR($I730=$I$6,$I730=$I$7,$I730=$I$8,$I730=$I$9,$I730=$I$10,$I730=$I$11),(($J730*$H730)/2),0),0),2)</f>
        <v>0</v>
      </c>
      <c r="M730" s="89">
        <f t="shared" si="31"/>
        <v>0</v>
      </c>
      <c r="N730" s="100">
        <f t="shared" si="32"/>
        <v>0</v>
      </c>
      <c r="O730" s="67"/>
    </row>
    <row r="731" spans="2:15">
      <c r="B731" s="63"/>
      <c r="C731" s="65"/>
      <c r="D731" s="65"/>
      <c r="E731" s="66"/>
      <c r="F731" s="67"/>
      <c r="G731" s="69"/>
      <c r="H731" s="70"/>
      <c r="I731" s="71"/>
      <c r="J731" s="68">
        <v>0</v>
      </c>
      <c r="K731" s="89">
        <f>ROUND(IF(AND($G731&lt;&gt;Summary!$C$11),IF(OR($I731=$I$6,$I731=$I$7,$I731=$I$8,$I731=$I$9,$I731=$I$10,$I731=$I$11),($J731*$H731),0),0),2)</f>
        <v>0</v>
      </c>
      <c r="L731" s="89">
        <f>ROUND(IF(AND($G731=Summary!$C$11),IF(OR($I731=$I$6,$I731=$I$7,$I731=$I$8,$I731=$I$9,$I731=$I$10,$I731=$I$11),(($J731*$H731)/2),0),0),2)</f>
        <v>0</v>
      </c>
      <c r="M731" s="89">
        <f t="shared" si="31"/>
        <v>0</v>
      </c>
      <c r="N731" s="100">
        <f t="shared" si="32"/>
        <v>0</v>
      </c>
      <c r="O731" s="67"/>
    </row>
    <row r="732" spans="2:15">
      <c r="B732" s="63"/>
      <c r="C732" s="65"/>
      <c r="D732" s="65"/>
      <c r="E732" s="66"/>
      <c r="F732" s="67"/>
      <c r="G732" s="69"/>
      <c r="H732" s="70"/>
      <c r="I732" s="71"/>
      <c r="J732" s="68">
        <v>0</v>
      </c>
      <c r="K732" s="89">
        <f>ROUND(IF(AND($G732&lt;&gt;Summary!$C$11),IF(OR($I732=$I$6,$I732=$I$7,$I732=$I$8,$I732=$I$9,$I732=$I$10,$I732=$I$11),($J732*$H732),0),0),2)</f>
        <v>0</v>
      </c>
      <c r="L732" s="89">
        <f>ROUND(IF(AND($G732=Summary!$C$11),IF(OR($I732=$I$6,$I732=$I$7,$I732=$I$8,$I732=$I$9,$I732=$I$10,$I732=$I$11),(($J732*$H732)/2),0),0),2)</f>
        <v>0</v>
      </c>
      <c r="M732" s="89">
        <f t="shared" si="31"/>
        <v>0</v>
      </c>
      <c r="N732" s="100">
        <f t="shared" si="32"/>
        <v>0</v>
      </c>
      <c r="O732" s="67"/>
    </row>
    <row r="733" spans="2:15">
      <c r="B733" s="63"/>
      <c r="C733" s="65"/>
      <c r="D733" s="65"/>
      <c r="E733" s="66"/>
      <c r="F733" s="67"/>
      <c r="G733" s="69"/>
      <c r="H733" s="70"/>
      <c r="I733" s="71"/>
      <c r="J733" s="68">
        <v>0</v>
      </c>
      <c r="K733" s="89">
        <f>ROUND(IF(AND($G733&lt;&gt;Summary!$C$11),IF(OR($I733=$I$6,$I733=$I$7,$I733=$I$8,$I733=$I$9,$I733=$I$10,$I733=$I$11),($J733*$H733),0),0),2)</f>
        <v>0</v>
      </c>
      <c r="L733" s="89">
        <f>ROUND(IF(AND($G733=Summary!$C$11),IF(OR($I733=$I$6,$I733=$I$7,$I733=$I$8,$I733=$I$9,$I733=$I$10,$I733=$I$11),(($J733*$H733)/2),0),0),2)</f>
        <v>0</v>
      </c>
      <c r="M733" s="89">
        <f t="shared" si="31"/>
        <v>0</v>
      </c>
      <c r="N733" s="100">
        <f t="shared" si="32"/>
        <v>0</v>
      </c>
      <c r="O733" s="67"/>
    </row>
    <row r="734" spans="2:15">
      <c r="B734" s="63"/>
      <c r="C734" s="65"/>
      <c r="D734" s="65"/>
      <c r="E734" s="66"/>
      <c r="F734" s="67"/>
      <c r="G734" s="69"/>
      <c r="H734" s="70"/>
      <c r="I734" s="71"/>
      <c r="J734" s="68">
        <v>0</v>
      </c>
      <c r="K734" s="89">
        <f>ROUND(IF(AND($G734&lt;&gt;Summary!$C$11),IF(OR($I734=$I$6,$I734=$I$7,$I734=$I$8,$I734=$I$9,$I734=$I$10,$I734=$I$11),($J734*$H734),0),0),2)</f>
        <v>0</v>
      </c>
      <c r="L734" s="89">
        <f>ROUND(IF(AND($G734=Summary!$C$11),IF(OR($I734=$I$6,$I734=$I$7,$I734=$I$8,$I734=$I$9,$I734=$I$10,$I734=$I$11),(($J734*$H734)/2),0),0),2)</f>
        <v>0</v>
      </c>
      <c r="M734" s="89">
        <f t="shared" si="31"/>
        <v>0</v>
      </c>
      <c r="N734" s="100">
        <f t="shared" si="32"/>
        <v>0</v>
      </c>
      <c r="O734" s="67"/>
    </row>
    <row r="735" spans="2:15">
      <c r="B735" s="63"/>
      <c r="C735" s="65"/>
      <c r="D735" s="65"/>
      <c r="E735" s="66"/>
      <c r="F735" s="67"/>
      <c r="G735" s="69"/>
      <c r="H735" s="70"/>
      <c r="I735" s="71"/>
      <c r="J735" s="68">
        <v>0</v>
      </c>
      <c r="K735" s="89">
        <f>ROUND(IF(AND($G735&lt;&gt;Summary!$C$11),IF(OR($I735=$I$6,$I735=$I$7,$I735=$I$8,$I735=$I$9,$I735=$I$10,$I735=$I$11),($J735*$H735),0),0),2)</f>
        <v>0</v>
      </c>
      <c r="L735" s="89">
        <f>ROUND(IF(AND($G735=Summary!$C$11),IF(OR($I735=$I$6,$I735=$I$7,$I735=$I$8,$I735=$I$9,$I735=$I$10,$I735=$I$11),(($J735*$H735)/2),0),0),2)</f>
        <v>0</v>
      </c>
      <c r="M735" s="89">
        <f t="shared" si="31"/>
        <v>0</v>
      </c>
      <c r="N735" s="100">
        <f t="shared" si="32"/>
        <v>0</v>
      </c>
      <c r="O735" s="67"/>
    </row>
    <row r="736" spans="2:15">
      <c r="B736" s="63"/>
      <c r="C736" s="65"/>
      <c r="D736" s="65"/>
      <c r="E736" s="66"/>
      <c r="F736" s="67"/>
      <c r="G736" s="69"/>
      <c r="H736" s="70"/>
      <c r="I736" s="71"/>
      <c r="J736" s="68">
        <v>0</v>
      </c>
      <c r="K736" s="89">
        <f>ROUND(IF(AND($G736&lt;&gt;Summary!$C$11),IF(OR($I736=$I$6,$I736=$I$7,$I736=$I$8,$I736=$I$9,$I736=$I$10,$I736=$I$11),($J736*$H736),0),0),2)</f>
        <v>0</v>
      </c>
      <c r="L736" s="89">
        <f>ROUND(IF(AND($G736=Summary!$C$11),IF(OR($I736=$I$6,$I736=$I$7,$I736=$I$8,$I736=$I$9,$I736=$I$10,$I736=$I$11),(($J736*$H736)/2),0),0),2)</f>
        <v>0</v>
      </c>
      <c r="M736" s="89">
        <f t="shared" si="31"/>
        <v>0</v>
      </c>
      <c r="N736" s="100">
        <f t="shared" si="32"/>
        <v>0</v>
      </c>
      <c r="O736" s="67"/>
    </row>
    <row r="737" spans="2:15">
      <c r="B737" s="63"/>
      <c r="C737" s="65"/>
      <c r="D737" s="65"/>
      <c r="E737" s="66"/>
      <c r="F737" s="67"/>
      <c r="G737" s="69"/>
      <c r="H737" s="70"/>
      <c r="I737" s="71"/>
      <c r="J737" s="68">
        <v>0</v>
      </c>
      <c r="K737" s="89">
        <f>ROUND(IF(AND($G737&lt;&gt;Summary!$C$11),IF(OR($I737=$I$6,$I737=$I$7,$I737=$I$8,$I737=$I$9,$I737=$I$10,$I737=$I$11),($J737*$H737),0),0),2)</f>
        <v>0</v>
      </c>
      <c r="L737" s="89">
        <f>ROUND(IF(AND($G737=Summary!$C$11),IF(OR($I737=$I$6,$I737=$I$7,$I737=$I$8,$I737=$I$9,$I737=$I$10,$I737=$I$11),(($J737*$H737)/2),0),0),2)</f>
        <v>0</v>
      </c>
      <c r="M737" s="89">
        <f t="shared" si="31"/>
        <v>0</v>
      </c>
      <c r="N737" s="100">
        <f t="shared" si="32"/>
        <v>0</v>
      </c>
      <c r="O737" s="67"/>
    </row>
    <row r="738" spans="2:15">
      <c r="B738" s="63"/>
      <c r="C738" s="65"/>
      <c r="D738" s="65"/>
      <c r="E738" s="66"/>
      <c r="F738" s="67"/>
      <c r="G738" s="69"/>
      <c r="H738" s="70"/>
      <c r="I738" s="71"/>
      <c r="J738" s="68">
        <v>0</v>
      </c>
      <c r="K738" s="89">
        <f>ROUND(IF(AND($G738&lt;&gt;Summary!$C$11),IF(OR($I738=$I$6,$I738=$I$7,$I738=$I$8,$I738=$I$9,$I738=$I$10,$I738=$I$11),($J738*$H738),0),0),2)</f>
        <v>0</v>
      </c>
      <c r="L738" s="89">
        <f>ROUND(IF(AND($G738=Summary!$C$11),IF(OR($I738=$I$6,$I738=$I$7,$I738=$I$8,$I738=$I$9,$I738=$I$10,$I738=$I$11),(($J738*$H738)/2),0),0),2)</f>
        <v>0</v>
      </c>
      <c r="M738" s="89">
        <f t="shared" si="31"/>
        <v>0</v>
      </c>
      <c r="N738" s="100">
        <f t="shared" si="32"/>
        <v>0</v>
      </c>
      <c r="O738" s="67"/>
    </row>
    <row r="739" spans="2:15">
      <c r="B739" s="63"/>
      <c r="C739" s="65"/>
      <c r="D739" s="65"/>
      <c r="E739" s="66"/>
      <c r="F739" s="67"/>
      <c r="G739" s="69"/>
      <c r="H739" s="70"/>
      <c r="I739" s="71"/>
      <c r="J739" s="68">
        <v>0</v>
      </c>
      <c r="K739" s="89">
        <f>ROUND(IF(AND($G739&lt;&gt;Summary!$C$11),IF(OR($I739=$I$6,$I739=$I$7,$I739=$I$8,$I739=$I$9,$I739=$I$10,$I739=$I$11),($J739*$H739),0),0),2)</f>
        <v>0</v>
      </c>
      <c r="L739" s="89">
        <f>ROUND(IF(AND($G739=Summary!$C$11),IF(OR($I739=$I$6,$I739=$I$7,$I739=$I$8,$I739=$I$9,$I739=$I$10,$I739=$I$11),(($J739*$H739)/2),0),0),2)</f>
        <v>0</v>
      </c>
      <c r="M739" s="89">
        <f t="shared" si="31"/>
        <v>0</v>
      </c>
      <c r="N739" s="100">
        <f t="shared" si="32"/>
        <v>0</v>
      </c>
      <c r="O739" s="67"/>
    </row>
    <row r="740" spans="2:15">
      <c r="B740" s="63"/>
      <c r="C740" s="65"/>
      <c r="D740" s="65"/>
      <c r="E740" s="66"/>
      <c r="F740" s="67"/>
      <c r="G740" s="69"/>
      <c r="H740" s="70"/>
      <c r="I740" s="71"/>
      <c r="J740" s="68">
        <v>0</v>
      </c>
      <c r="K740" s="89">
        <f>ROUND(IF(AND($G740&lt;&gt;Summary!$C$11),IF(OR($I740=$I$6,$I740=$I$7,$I740=$I$8,$I740=$I$9,$I740=$I$10,$I740=$I$11),($J740*$H740),0),0),2)</f>
        <v>0</v>
      </c>
      <c r="L740" s="89">
        <f>ROUND(IF(AND($G740=Summary!$C$11),IF(OR($I740=$I$6,$I740=$I$7,$I740=$I$8,$I740=$I$9,$I740=$I$10,$I740=$I$11),(($J740*$H740)/2),0),0),2)</f>
        <v>0</v>
      </c>
      <c r="M740" s="89">
        <f t="shared" si="31"/>
        <v>0</v>
      </c>
      <c r="N740" s="100">
        <f t="shared" si="32"/>
        <v>0</v>
      </c>
      <c r="O740" s="67"/>
    </row>
    <row r="741" spans="2:15">
      <c r="B741" s="63"/>
      <c r="C741" s="65"/>
      <c r="D741" s="65"/>
      <c r="E741" s="66"/>
      <c r="F741" s="67"/>
      <c r="G741" s="69"/>
      <c r="H741" s="70"/>
      <c r="I741" s="71"/>
      <c r="J741" s="68">
        <v>0</v>
      </c>
      <c r="K741" s="89">
        <f>ROUND(IF(AND($G741&lt;&gt;Summary!$C$11),IF(OR($I741=$I$6,$I741=$I$7,$I741=$I$8,$I741=$I$9,$I741=$I$10,$I741=$I$11),($J741*$H741),0),0),2)</f>
        <v>0</v>
      </c>
      <c r="L741" s="89">
        <f>ROUND(IF(AND($G741=Summary!$C$11),IF(OR($I741=$I$6,$I741=$I$7,$I741=$I$8,$I741=$I$9,$I741=$I$10,$I741=$I$11),(($J741*$H741)/2),0),0),2)</f>
        <v>0</v>
      </c>
      <c r="M741" s="89">
        <f t="shared" si="31"/>
        <v>0</v>
      </c>
      <c r="N741" s="100">
        <f t="shared" si="32"/>
        <v>0</v>
      </c>
      <c r="O741" s="67"/>
    </row>
    <row r="742" spans="2:15">
      <c r="B742" s="63"/>
      <c r="C742" s="65"/>
      <c r="D742" s="65"/>
      <c r="E742" s="66"/>
      <c r="F742" s="67"/>
      <c r="G742" s="69"/>
      <c r="H742" s="70"/>
      <c r="I742" s="71"/>
      <c r="J742" s="68">
        <v>0</v>
      </c>
      <c r="K742" s="89">
        <f>ROUND(IF(AND($G742&lt;&gt;Summary!$C$11),IF(OR($I742=$I$6,$I742=$I$7,$I742=$I$8,$I742=$I$9,$I742=$I$10,$I742=$I$11),($J742*$H742),0),0),2)</f>
        <v>0</v>
      </c>
      <c r="L742" s="89">
        <f>ROUND(IF(AND($G742=Summary!$C$11),IF(OR($I742=$I$6,$I742=$I$7,$I742=$I$8,$I742=$I$9,$I742=$I$10,$I742=$I$11),(($J742*$H742)/2),0),0),2)</f>
        <v>0</v>
      </c>
      <c r="M742" s="89">
        <f t="shared" si="31"/>
        <v>0</v>
      </c>
      <c r="N742" s="100">
        <f t="shared" si="32"/>
        <v>0</v>
      </c>
      <c r="O742" s="67"/>
    </row>
    <row r="743" spans="2:15">
      <c r="B743" s="63"/>
      <c r="C743" s="65"/>
      <c r="D743" s="65"/>
      <c r="E743" s="66"/>
      <c r="F743" s="67"/>
      <c r="G743" s="69"/>
      <c r="H743" s="70"/>
      <c r="I743" s="71"/>
      <c r="J743" s="68">
        <v>0</v>
      </c>
      <c r="K743" s="89">
        <f>ROUND(IF(AND($G743&lt;&gt;Summary!$C$11),IF(OR($I743=$I$6,$I743=$I$7,$I743=$I$8,$I743=$I$9,$I743=$I$10,$I743=$I$11),($J743*$H743),0),0),2)</f>
        <v>0</v>
      </c>
      <c r="L743" s="89">
        <f>ROUND(IF(AND($G743=Summary!$C$11),IF(OR($I743=$I$6,$I743=$I$7,$I743=$I$8,$I743=$I$9,$I743=$I$10,$I743=$I$11),(($J743*$H743)/2),0),0),2)</f>
        <v>0</v>
      </c>
      <c r="M743" s="89">
        <f t="shared" si="31"/>
        <v>0</v>
      </c>
      <c r="N743" s="100">
        <f t="shared" si="32"/>
        <v>0</v>
      </c>
      <c r="O743" s="67"/>
    </row>
    <row r="744" spans="2:15">
      <c r="B744" s="63"/>
      <c r="C744" s="65"/>
      <c r="D744" s="65"/>
      <c r="E744" s="66"/>
      <c r="F744" s="67"/>
      <c r="G744" s="69"/>
      <c r="H744" s="70"/>
      <c r="I744" s="71"/>
      <c r="J744" s="68">
        <v>0</v>
      </c>
      <c r="K744" s="89">
        <f>ROUND(IF(AND($G744&lt;&gt;Summary!$C$11),IF(OR($I744=$I$6,$I744=$I$7,$I744=$I$8,$I744=$I$9,$I744=$I$10,$I744=$I$11),($J744*$H744),0),0),2)</f>
        <v>0</v>
      </c>
      <c r="L744" s="89">
        <f>ROUND(IF(AND($G744=Summary!$C$11),IF(OR($I744=$I$6,$I744=$I$7,$I744=$I$8,$I744=$I$9,$I744=$I$10,$I744=$I$11),(($J744*$H744)/2),0),0),2)</f>
        <v>0</v>
      </c>
      <c r="M744" s="89">
        <f t="shared" si="31"/>
        <v>0</v>
      </c>
      <c r="N744" s="100">
        <f t="shared" si="32"/>
        <v>0</v>
      </c>
      <c r="O744" s="67"/>
    </row>
    <row r="745" spans="2:15">
      <c r="B745" s="63"/>
      <c r="C745" s="65"/>
      <c r="D745" s="65"/>
      <c r="E745" s="66"/>
      <c r="F745" s="67"/>
      <c r="G745" s="69"/>
      <c r="H745" s="70"/>
      <c r="I745" s="71"/>
      <c r="J745" s="68">
        <v>0</v>
      </c>
      <c r="K745" s="89">
        <f>ROUND(IF(AND($G745&lt;&gt;Summary!$C$11),IF(OR($I745=$I$6,$I745=$I$7,$I745=$I$8,$I745=$I$9,$I745=$I$10,$I745=$I$11),($J745*$H745),0),0),2)</f>
        <v>0</v>
      </c>
      <c r="L745" s="89">
        <f>ROUND(IF(AND($G745=Summary!$C$11),IF(OR($I745=$I$6,$I745=$I$7,$I745=$I$8,$I745=$I$9,$I745=$I$10,$I745=$I$11),(($J745*$H745)/2),0),0),2)</f>
        <v>0</v>
      </c>
      <c r="M745" s="89">
        <f t="shared" si="31"/>
        <v>0</v>
      </c>
      <c r="N745" s="100">
        <f t="shared" si="32"/>
        <v>0</v>
      </c>
      <c r="O745" s="67"/>
    </row>
    <row r="746" spans="2:15">
      <c r="B746" s="63"/>
      <c r="C746" s="65"/>
      <c r="D746" s="65"/>
      <c r="E746" s="66"/>
      <c r="F746" s="67"/>
      <c r="G746" s="69"/>
      <c r="H746" s="70"/>
      <c r="I746" s="71"/>
      <c r="J746" s="68">
        <v>0</v>
      </c>
      <c r="K746" s="89">
        <f>ROUND(IF(AND($G746&lt;&gt;Summary!$C$11),IF(OR($I746=$I$6,$I746=$I$7,$I746=$I$8,$I746=$I$9,$I746=$I$10,$I746=$I$11),($J746*$H746),0),0),2)</f>
        <v>0</v>
      </c>
      <c r="L746" s="89">
        <f>ROUND(IF(AND($G746=Summary!$C$11),IF(OR($I746=$I$6,$I746=$I$7,$I746=$I$8,$I746=$I$9,$I746=$I$10,$I746=$I$11),(($J746*$H746)/2),0),0),2)</f>
        <v>0</v>
      </c>
      <c r="M746" s="89">
        <f t="shared" si="31"/>
        <v>0</v>
      </c>
      <c r="N746" s="100">
        <f t="shared" si="32"/>
        <v>0</v>
      </c>
      <c r="O746" s="67"/>
    </row>
    <row r="747" spans="2:15">
      <c r="B747" s="63"/>
      <c r="C747" s="65"/>
      <c r="D747" s="65"/>
      <c r="E747" s="66"/>
      <c r="F747" s="67"/>
      <c r="G747" s="69"/>
      <c r="H747" s="70"/>
      <c r="I747" s="71"/>
      <c r="J747" s="68">
        <v>0</v>
      </c>
      <c r="K747" s="89">
        <f>ROUND(IF(AND($G747&lt;&gt;Summary!$C$11),IF(OR($I747=$I$6,$I747=$I$7,$I747=$I$8,$I747=$I$9,$I747=$I$10,$I747=$I$11),($J747*$H747),0),0),2)</f>
        <v>0</v>
      </c>
      <c r="L747" s="89">
        <f>ROUND(IF(AND($G747=Summary!$C$11),IF(OR($I747=$I$6,$I747=$I$7,$I747=$I$8,$I747=$I$9,$I747=$I$10,$I747=$I$11),(($J747*$H747)/2),0),0),2)</f>
        <v>0</v>
      </c>
      <c r="M747" s="89">
        <f t="shared" si="31"/>
        <v>0</v>
      </c>
      <c r="N747" s="100">
        <f t="shared" si="32"/>
        <v>0</v>
      </c>
      <c r="O747" s="67"/>
    </row>
    <row r="748" spans="2:15">
      <c r="B748" s="63"/>
      <c r="C748" s="65"/>
      <c r="D748" s="65"/>
      <c r="E748" s="66"/>
      <c r="F748" s="67"/>
      <c r="G748" s="69"/>
      <c r="H748" s="70"/>
      <c r="I748" s="71"/>
      <c r="J748" s="68">
        <v>0</v>
      </c>
      <c r="K748" s="89">
        <f>ROUND(IF(AND($G748&lt;&gt;Summary!$C$11),IF(OR($I748=$I$6,$I748=$I$7,$I748=$I$8,$I748=$I$9,$I748=$I$10,$I748=$I$11),($J748*$H748),0),0),2)</f>
        <v>0</v>
      </c>
      <c r="L748" s="89">
        <f>ROUND(IF(AND($G748=Summary!$C$11),IF(OR($I748=$I$6,$I748=$I$7,$I748=$I$8,$I748=$I$9,$I748=$I$10,$I748=$I$11),(($J748*$H748)/2),0),0),2)</f>
        <v>0</v>
      </c>
      <c r="M748" s="89">
        <f t="shared" si="31"/>
        <v>0</v>
      </c>
      <c r="N748" s="100">
        <f t="shared" si="32"/>
        <v>0</v>
      </c>
      <c r="O748" s="67"/>
    </row>
    <row r="749" spans="2:15">
      <c r="B749" s="63"/>
      <c r="C749" s="65"/>
      <c r="D749" s="65"/>
      <c r="E749" s="66"/>
      <c r="F749" s="67"/>
      <c r="G749" s="69"/>
      <c r="H749" s="70"/>
      <c r="I749" s="71"/>
      <c r="J749" s="68">
        <v>0</v>
      </c>
      <c r="K749" s="89">
        <f>ROUND(IF(AND($G749&lt;&gt;Summary!$C$11),IF(OR($I749=$I$6,$I749=$I$7,$I749=$I$8,$I749=$I$9,$I749=$I$10,$I749=$I$11),($J749*$H749),0),0),2)</f>
        <v>0</v>
      </c>
      <c r="L749" s="89">
        <f>ROUND(IF(AND($G749=Summary!$C$11),IF(OR($I749=$I$6,$I749=$I$7,$I749=$I$8,$I749=$I$9,$I749=$I$10,$I749=$I$11),(($J749*$H749)/2),0),0),2)</f>
        <v>0</v>
      </c>
      <c r="M749" s="89">
        <f t="shared" si="31"/>
        <v>0</v>
      </c>
      <c r="N749" s="100">
        <f t="shared" si="32"/>
        <v>0</v>
      </c>
      <c r="O749" s="67"/>
    </row>
    <row r="750" spans="2:15">
      <c r="B750" s="63"/>
      <c r="C750" s="65"/>
      <c r="D750" s="65"/>
      <c r="E750" s="66"/>
      <c r="F750" s="67"/>
      <c r="G750" s="69"/>
      <c r="H750" s="70"/>
      <c r="I750" s="71"/>
      <c r="J750" s="68">
        <v>0</v>
      </c>
      <c r="K750" s="89">
        <f>ROUND(IF(AND($G750&lt;&gt;Summary!$C$11),IF(OR($I750=$I$6,$I750=$I$7,$I750=$I$8,$I750=$I$9,$I750=$I$10,$I750=$I$11),($J750*$H750),0),0),2)</f>
        <v>0</v>
      </c>
      <c r="L750" s="89">
        <f>ROUND(IF(AND($G750=Summary!$C$11),IF(OR($I750=$I$6,$I750=$I$7,$I750=$I$8,$I750=$I$9,$I750=$I$10,$I750=$I$11),(($J750*$H750)/2),0),0),2)</f>
        <v>0</v>
      </c>
      <c r="M750" s="89">
        <f t="shared" si="31"/>
        <v>0</v>
      </c>
      <c r="N750" s="100">
        <f t="shared" si="32"/>
        <v>0</v>
      </c>
      <c r="O750" s="67"/>
    </row>
    <row r="751" spans="2:15">
      <c r="B751" s="63"/>
      <c r="C751" s="65"/>
      <c r="D751" s="65"/>
      <c r="E751" s="66"/>
      <c r="F751" s="67"/>
      <c r="G751" s="69"/>
      <c r="H751" s="70"/>
      <c r="I751" s="71"/>
      <c r="J751" s="68">
        <v>0</v>
      </c>
      <c r="K751" s="89">
        <f>ROUND(IF(AND($G751&lt;&gt;Summary!$C$11),IF(OR($I751=$I$6,$I751=$I$7,$I751=$I$8,$I751=$I$9,$I751=$I$10,$I751=$I$11),($J751*$H751),0),0),2)</f>
        <v>0</v>
      </c>
      <c r="L751" s="89">
        <f>ROUND(IF(AND($G751=Summary!$C$11),IF(OR($I751=$I$6,$I751=$I$7,$I751=$I$8,$I751=$I$9,$I751=$I$10,$I751=$I$11),(($J751*$H751)/2),0),0),2)</f>
        <v>0</v>
      </c>
      <c r="M751" s="89">
        <f t="shared" si="31"/>
        <v>0</v>
      </c>
      <c r="N751" s="100">
        <f t="shared" si="32"/>
        <v>0</v>
      </c>
      <c r="O751" s="67"/>
    </row>
    <row r="752" spans="2:15">
      <c r="B752" s="63"/>
      <c r="C752" s="65"/>
      <c r="D752" s="65"/>
      <c r="E752" s="66"/>
      <c r="F752" s="67"/>
      <c r="G752" s="69"/>
      <c r="H752" s="70"/>
      <c r="I752" s="71"/>
      <c r="J752" s="68">
        <v>0</v>
      </c>
      <c r="K752" s="89">
        <f>ROUND(IF(AND($G752&lt;&gt;Summary!$C$11),IF(OR($I752=$I$6,$I752=$I$7,$I752=$I$8,$I752=$I$9,$I752=$I$10,$I752=$I$11),($J752*$H752),0),0),2)</f>
        <v>0</v>
      </c>
      <c r="L752" s="89">
        <f>ROUND(IF(AND($G752=Summary!$C$11),IF(OR($I752=$I$6,$I752=$I$7,$I752=$I$8,$I752=$I$9,$I752=$I$10,$I752=$I$11),(($J752*$H752)/2),0),0),2)</f>
        <v>0</v>
      </c>
      <c r="M752" s="89">
        <f t="shared" si="31"/>
        <v>0</v>
      </c>
      <c r="N752" s="100">
        <f t="shared" si="32"/>
        <v>0</v>
      </c>
      <c r="O752" s="67"/>
    </row>
    <row r="753" spans="2:15">
      <c r="B753" s="63"/>
      <c r="C753" s="65"/>
      <c r="D753" s="65"/>
      <c r="E753" s="66"/>
      <c r="F753" s="67"/>
      <c r="G753" s="69"/>
      <c r="H753" s="70"/>
      <c r="I753" s="71"/>
      <c r="J753" s="68">
        <v>0</v>
      </c>
      <c r="K753" s="89">
        <f>ROUND(IF(AND($G753&lt;&gt;Summary!$C$11),IF(OR($I753=$I$6,$I753=$I$7,$I753=$I$8,$I753=$I$9,$I753=$I$10,$I753=$I$11),($J753*$H753),0),0),2)</f>
        <v>0</v>
      </c>
      <c r="L753" s="89">
        <f>ROUND(IF(AND($G753=Summary!$C$11),IF(OR($I753=$I$6,$I753=$I$7,$I753=$I$8,$I753=$I$9,$I753=$I$10,$I753=$I$11),(($J753*$H753)/2),0),0),2)</f>
        <v>0</v>
      </c>
      <c r="M753" s="89">
        <f t="shared" si="31"/>
        <v>0</v>
      </c>
      <c r="N753" s="100">
        <f t="shared" si="32"/>
        <v>0</v>
      </c>
      <c r="O753" s="67"/>
    </row>
    <row r="754" spans="2:15">
      <c r="B754" s="63"/>
      <c r="C754" s="65"/>
      <c r="D754" s="65"/>
      <c r="E754" s="66"/>
      <c r="F754" s="67"/>
      <c r="G754" s="69"/>
      <c r="H754" s="70"/>
      <c r="I754" s="71"/>
      <c r="J754" s="68">
        <v>0</v>
      </c>
      <c r="K754" s="89">
        <f>ROUND(IF(AND($G754&lt;&gt;Summary!$C$11),IF(OR($I754=$I$6,$I754=$I$7,$I754=$I$8,$I754=$I$9,$I754=$I$10,$I754=$I$11),($J754*$H754),0),0),2)</f>
        <v>0</v>
      </c>
      <c r="L754" s="89">
        <f>ROUND(IF(AND($G754=Summary!$C$11),IF(OR($I754=$I$6,$I754=$I$7,$I754=$I$8,$I754=$I$9,$I754=$I$10,$I754=$I$11),(($J754*$H754)/2),0),0),2)</f>
        <v>0</v>
      </c>
      <c r="M754" s="89">
        <f t="shared" si="31"/>
        <v>0</v>
      </c>
      <c r="N754" s="100">
        <f t="shared" si="32"/>
        <v>0</v>
      </c>
      <c r="O754" s="67"/>
    </row>
    <row r="755" spans="2:15">
      <c r="B755" s="63"/>
      <c r="C755" s="65"/>
      <c r="D755" s="65"/>
      <c r="E755" s="66"/>
      <c r="F755" s="67"/>
      <c r="G755" s="69"/>
      <c r="H755" s="70"/>
      <c r="I755" s="71"/>
      <c r="J755" s="68">
        <v>0</v>
      </c>
      <c r="K755" s="89">
        <f>ROUND(IF(AND($G755&lt;&gt;Summary!$C$11),IF(OR($I755=$I$6,$I755=$I$7,$I755=$I$8,$I755=$I$9,$I755=$I$10,$I755=$I$11),($J755*$H755),0),0),2)</f>
        <v>0</v>
      </c>
      <c r="L755" s="89">
        <f>ROUND(IF(AND($G755=Summary!$C$11),IF(OR($I755=$I$6,$I755=$I$7,$I755=$I$8,$I755=$I$9,$I755=$I$10,$I755=$I$11),(($J755*$H755)/2),0),0),2)</f>
        <v>0</v>
      </c>
      <c r="M755" s="89">
        <f t="shared" si="31"/>
        <v>0</v>
      </c>
      <c r="N755" s="100">
        <f t="shared" si="32"/>
        <v>0</v>
      </c>
      <c r="O755" s="67"/>
    </row>
    <row r="756" spans="2:15">
      <c r="B756" s="63"/>
      <c r="C756" s="65"/>
      <c r="D756" s="65"/>
      <c r="E756" s="66"/>
      <c r="F756" s="67"/>
      <c r="G756" s="69"/>
      <c r="H756" s="70"/>
      <c r="I756" s="71"/>
      <c r="J756" s="68">
        <v>0</v>
      </c>
      <c r="K756" s="89">
        <f>ROUND(IF(AND($G756&lt;&gt;Summary!$C$11),IF(OR($I756=$I$6,$I756=$I$7,$I756=$I$8,$I756=$I$9,$I756=$I$10,$I756=$I$11),($J756*$H756),0),0),2)</f>
        <v>0</v>
      </c>
      <c r="L756" s="89">
        <f>ROUND(IF(AND($G756=Summary!$C$11),IF(OR($I756=$I$6,$I756=$I$7,$I756=$I$8,$I756=$I$9,$I756=$I$10,$I756=$I$11),(($J756*$H756)/2),0),0),2)</f>
        <v>0</v>
      </c>
      <c r="M756" s="89">
        <f t="shared" si="31"/>
        <v>0</v>
      </c>
      <c r="N756" s="100">
        <f t="shared" si="32"/>
        <v>0</v>
      </c>
      <c r="O756" s="67"/>
    </row>
    <row r="757" spans="2:15">
      <c r="B757" s="63"/>
      <c r="C757" s="65"/>
      <c r="D757" s="65"/>
      <c r="E757" s="66"/>
      <c r="F757" s="67"/>
      <c r="G757" s="69"/>
      <c r="H757" s="70"/>
      <c r="I757" s="71"/>
      <c r="J757" s="68">
        <v>0</v>
      </c>
      <c r="K757" s="89">
        <f>ROUND(IF(AND($G757&lt;&gt;Summary!$C$11),IF(OR($I757=$I$6,$I757=$I$7,$I757=$I$8,$I757=$I$9,$I757=$I$10,$I757=$I$11),($J757*$H757),0),0),2)</f>
        <v>0</v>
      </c>
      <c r="L757" s="89">
        <f>ROUND(IF(AND($G757=Summary!$C$11),IF(OR($I757=$I$6,$I757=$I$7,$I757=$I$8,$I757=$I$9,$I757=$I$10,$I757=$I$11),(($J757*$H757)/2),0),0),2)</f>
        <v>0</v>
      </c>
      <c r="M757" s="89">
        <f t="shared" si="31"/>
        <v>0</v>
      </c>
      <c r="N757" s="100">
        <f t="shared" si="32"/>
        <v>0</v>
      </c>
      <c r="O757" s="67"/>
    </row>
    <row r="758" spans="2:15">
      <c r="B758" s="63"/>
      <c r="C758" s="65"/>
      <c r="D758" s="65"/>
      <c r="E758" s="66"/>
      <c r="F758" s="67"/>
      <c r="G758" s="69"/>
      <c r="H758" s="70"/>
      <c r="I758" s="71"/>
      <c r="J758" s="68">
        <v>0</v>
      </c>
      <c r="K758" s="89">
        <f>ROUND(IF(AND($G758&lt;&gt;Summary!$C$11),IF(OR($I758=$I$6,$I758=$I$7,$I758=$I$8,$I758=$I$9,$I758=$I$10,$I758=$I$11),($J758*$H758),0),0),2)</f>
        <v>0</v>
      </c>
      <c r="L758" s="89">
        <f>ROUND(IF(AND($G758=Summary!$C$11),IF(OR($I758=$I$6,$I758=$I$7,$I758=$I$8,$I758=$I$9,$I758=$I$10,$I758=$I$11),(($J758*$H758)/2),0),0),2)</f>
        <v>0</v>
      </c>
      <c r="M758" s="89">
        <f t="shared" si="31"/>
        <v>0</v>
      </c>
      <c r="N758" s="100">
        <f t="shared" si="32"/>
        <v>0</v>
      </c>
      <c r="O758" s="67"/>
    </row>
    <row r="759" spans="2:15">
      <c r="B759" s="63"/>
      <c r="C759" s="65"/>
      <c r="D759" s="65"/>
      <c r="E759" s="66"/>
      <c r="F759" s="67"/>
      <c r="G759" s="69"/>
      <c r="H759" s="70"/>
      <c r="I759" s="71"/>
      <c r="J759" s="68">
        <v>0</v>
      </c>
      <c r="K759" s="89">
        <f>ROUND(IF(AND($G759&lt;&gt;Summary!$C$11),IF(OR($I759=$I$6,$I759=$I$7,$I759=$I$8,$I759=$I$9,$I759=$I$10,$I759=$I$11),($J759*$H759),0),0),2)</f>
        <v>0</v>
      </c>
      <c r="L759" s="89">
        <f>ROUND(IF(AND($G759=Summary!$C$11),IF(OR($I759=$I$6,$I759=$I$7,$I759=$I$8,$I759=$I$9,$I759=$I$10,$I759=$I$11),(($J759*$H759)/2),0),0),2)</f>
        <v>0</v>
      </c>
      <c r="M759" s="89">
        <f t="shared" si="31"/>
        <v>0</v>
      </c>
      <c r="N759" s="100">
        <f t="shared" si="32"/>
        <v>0</v>
      </c>
      <c r="O759" s="67"/>
    </row>
    <row r="760" spans="2:15">
      <c r="B760" s="63"/>
      <c r="C760" s="65"/>
      <c r="D760" s="65"/>
      <c r="E760" s="66"/>
      <c r="F760" s="67"/>
      <c r="G760" s="69"/>
      <c r="H760" s="70"/>
      <c r="I760" s="71"/>
      <c r="J760" s="68">
        <v>0</v>
      </c>
      <c r="K760" s="89">
        <f>ROUND(IF(AND($G760&lt;&gt;Summary!$C$11),IF(OR($I760=$I$6,$I760=$I$7,$I760=$I$8,$I760=$I$9,$I760=$I$10,$I760=$I$11),($J760*$H760),0),0),2)</f>
        <v>0</v>
      </c>
      <c r="L760" s="89">
        <f>ROUND(IF(AND($G760=Summary!$C$11),IF(OR($I760=$I$6,$I760=$I$7,$I760=$I$8,$I760=$I$9,$I760=$I$10,$I760=$I$11),(($J760*$H760)/2),0),0),2)</f>
        <v>0</v>
      </c>
      <c r="M760" s="89">
        <f t="shared" si="31"/>
        <v>0</v>
      </c>
      <c r="N760" s="100">
        <f t="shared" si="32"/>
        <v>0</v>
      </c>
      <c r="O760" s="67"/>
    </row>
    <row r="761" spans="2:15">
      <c r="B761" s="63"/>
      <c r="C761" s="65"/>
      <c r="D761" s="65"/>
      <c r="E761" s="66"/>
      <c r="F761" s="67"/>
      <c r="G761" s="69"/>
      <c r="H761" s="70"/>
      <c r="I761" s="71"/>
      <c r="J761" s="68">
        <v>0</v>
      </c>
      <c r="K761" s="89">
        <f>ROUND(IF(AND($G761&lt;&gt;Summary!$C$11),IF(OR($I761=$I$6,$I761=$I$7,$I761=$I$8,$I761=$I$9,$I761=$I$10,$I761=$I$11),($J761*$H761),0),0),2)</f>
        <v>0</v>
      </c>
      <c r="L761" s="89">
        <f>ROUND(IF(AND($G761=Summary!$C$11),IF(OR($I761=$I$6,$I761=$I$7,$I761=$I$8,$I761=$I$9,$I761=$I$10,$I761=$I$11),(($J761*$H761)/2),0),0),2)</f>
        <v>0</v>
      </c>
      <c r="M761" s="89">
        <f t="shared" si="31"/>
        <v>0</v>
      </c>
      <c r="N761" s="100">
        <f t="shared" si="32"/>
        <v>0</v>
      </c>
      <c r="O761" s="67"/>
    </row>
    <row r="762" spans="2:15">
      <c r="B762" s="63"/>
      <c r="C762" s="65"/>
      <c r="D762" s="65"/>
      <c r="E762" s="66"/>
      <c r="F762" s="67"/>
      <c r="G762" s="69"/>
      <c r="H762" s="70"/>
      <c r="I762" s="71"/>
      <c r="J762" s="68">
        <v>0</v>
      </c>
      <c r="K762" s="89">
        <f>ROUND(IF(AND($G762&lt;&gt;Summary!$C$11),IF(OR($I762=$I$6,$I762=$I$7,$I762=$I$8,$I762=$I$9,$I762=$I$10,$I762=$I$11),($J762*$H762),0),0),2)</f>
        <v>0</v>
      </c>
      <c r="L762" s="89">
        <f>ROUND(IF(AND($G762=Summary!$C$11),IF(OR($I762=$I$6,$I762=$I$7,$I762=$I$8,$I762=$I$9,$I762=$I$10,$I762=$I$11),(($J762*$H762)/2),0),0),2)</f>
        <v>0</v>
      </c>
      <c r="M762" s="89">
        <f t="shared" si="31"/>
        <v>0</v>
      </c>
      <c r="N762" s="100">
        <f t="shared" si="32"/>
        <v>0</v>
      </c>
      <c r="O762" s="67"/>
    </row>
    <row r="763" spans="2:15">
      <c r="B763" s="63"/>
      <c r="C763" s="65"/>
      <c r="D763" s="65"/>
      <c r="E763" s="66"/>
      <c r="F763" s="67"/>
      <c r="G763" s="69"/>
      <c r="H763" s="70"/>
      <c r="I763" s="71"/>
      <c r="J763" s="68">
        <v>0</v>
      </c>
      <c r="K763" s="89">
        <f>ROUND(IF(AND($G763&lt;&gt;Summary!$C$11),IF(OR($I763=$I$6,$I763=$I$7,$I763=$I$8,$I763=$I$9,$I763=$I$10,$I763=$I$11),($J763*$H763),0),0),2)</f>
        <v>0</v>
      </c>
      <c r="L763" s="89">
        <f>ROUND(IF(AND($G763=Summary!$C$11),IF(OR($I763=$I$6,$I763=$I$7,$I763=$I$8,$I763=$I$9,$I763=$I$10,$I763=$I$11),(($J763*$H763)/2),0),0),2)</f>
        <v>0</v>
      </c>
      <c r="M763" s="89">
        <f t="shared" si="31"/>
        <v>0</v>
      </c>
      <c r="N763" s="100">
        <f t="shared" si="32"/>
        <v>0</v>
      </c>
      <c r="O763" s="67"/>
    </row>
    <row r="764" spans="2:15">
      <c r="B764" s="63"/>
      <c r="C764" s="65"/>
      <c r="D764" s="65"/>
      <c r="E764" s="66"/>
      <c r="F764" s="67"/>
      <c r="G764" s="69"/>
      <c r="H764" s="70"/>
      <c r="I764" s="71"/>
      <c r="J764" s="68">
        <v>0</v>
      </c>
      <c r="K764" s="89">
        <f>ROUND(IF(AND($G764&lt;&gt;Summary!$C$11),IF(OR($I764=$I$6,$I764=$I$7,$I764=$I$8,$I764=$I$9,$I764=$I$10,$I764=$I$11),($J764*$H764),0),0),2)</f>
        <v>0</v>
      </c>
      <c r="L764" s="89">
        <f>ROUND(IF(AND($G764=Summary!$C$11),IF(OR($I764=$I$6,$I764=$I$7,$I764=$I$8,$I764=$I$9,$I764=$I$10,$I764=$I$11),(($J764*$H764)/2),0),0),2)</f>
        <v>0</v>
      </c>
      <c r="M764" s="89">
        <f t="shared" si="31"/>
        <v>0</v>
      </c>
      <c r="N764" s="100">
        <f t="shared" si="32"/>
        <v>0</v>
      </c>
      <c r="O764" s="67"/>
    </row>
    <row r="765" spans="2:15">
      <c r="B765" s="63"/>
      <c r="C765" s="65"/>
      <c r="D765" s="65"/>
      <c r="E765" s="66"/>
      <c r="F765" s="67"/>
      <c r="G765" s="69"/>
      <c r="H765" s="70"/>
      <c r="I765" s="71"/>
      <c r="J765" s="68">
        <v>0</v>
      </c>
      <c r="K765" s="89">
        <f>ROUND(IF(AND($G765&lt;&gt;Summary!$C$11),IF(OR($I765=$I$6,$I765=$I$7,$I765=$I$8,$I765=$I$9,$I765=$I$10,$I765=$I$11),($J765*$H765),0),0),2)</f>
        <v>0</v>
      </c>
      <c r="L765" s="89">
        <f>ROUND(IF(AND($G765=Summary!$C$11),IF(OR($I765=$I$6,$I765=$I$7,$I765=$I$8,$I765=$I$9,$I765=$I$10,$I765=$I$11),(($J765*$H765)/2),0),0),2)</f>
        <v>0</v>
      </c>
      <c r="M765" s="89">
        <f t="shared" si="31"/>
        <v>0</v>
      </c>
      <c r="N765" s="100">
        <f t="shared" si="32"/>
        <v>0</v>
      </c>
      <c r="O765" s="67"/>
    </row>
    <row r="766" spans="2:15">
      <c r="B766" s="63"/>
      <c r="C766" s="65"/>
      <c r="D766" s="65"/>
      <c r="E766" s="66"/>
      <c r="F766" s="67"/>
      <c r="G766" s="69"/>
      <c r="H766" s="70"/>
      <c r="I766" s="71"/>
      <c r="J766" s="68">
        <v>0</v>
      </c>
      <c r="K766" s="89">
        <f>ROUND(IF(AND($G766&lt;&gt;Summary!$C$11),IF(OR($I766=$I$6,$I766=$I$7,$I766=$I$8,$I766=$I$9,$I766=$I$10,$I766=$I$11),($J766*$H766),0),0),2)</f>
        <v>0</v>
      </c>
      <c r="L766" s="89">
        <f>ROUND(IF(AND($G766=Summary!$C$11),IF(OR($I766=$I$6,$I766=$I$7,$I766=$I$8,$I766=$I$9,$I766=$I$10,$I766=$I$11),(($J766*$H766)/2),0),0),2)</f>
        <v>0</v>
      </c>
      <c r="M766" s="89">
        <f t="shared" si="31"/>
        <v>0</v>
      </c>
      <c r="N766" s="100">
        <f t="shared" si="32"/>
        <v>0</v>
      </c>
      <c r="O766" s="67"/>
    </row>
    <row r="767" spans="2:15">
      <c r="B767" s="63"/>
      <c r="C767" s="65"/>
      <c r="D767" s="65"/>
      <c r="E767" s="66"/>
      <c r="F767" s="67"/>
      <c r="G767" s="69"/>
      <c r="H767" s="70"/>
      <c r="I767" s="71"/>
      <c r="J767" s="68">
        <v>0</v>
      </c>
      <c r="K767" s="89">
        <f>ROUND(IF(AND($G767&lt;&gt;Summary!$C$11),IF(OR($I767=$I$6,$I767=$I$7,$I767=$I$8,$I767=$I$9,$I767=$I$10,$I767=$I$11),($J767*$H767),0),0),2)</f>
        <v>0</v>
      </c>
      <c r="L767" s="89">
        <f>ROUND(IF(AND($G767=Summary!$C$11),IF(OR($I767=$I$6,$I767=$I$7,$I767=$I$8,$I767=$I$9,$I767=$I$10,$I767=$I$11),(($J767*$H767)/2),0),0),2)</f>
        <v>0</v>
      </c>
      <c r="M767" s="89">
        <f t="shared" si="31"/>
        <v>0</v>
      </c>
      <c r="N767" s="100">
        <f t="shared" si="32"/>
        <v>0</v>
      </c>
      <c r="O767" s="67"/>
    </row>
    <row r="768" spans="2:15">
      <c r="B768" s="63"/>
      <c r="C768" s="65"/>
      <c r="D768" s="65"/>
      <c r="E768" s="66"/>
      <c r="F768" s="67"/>
      <c r="G768" s="69"/>
      <c r="H768" s="70"/>
      <c r="I768" s="71"/>
      <c r="J768" s="68">
        <v>0</v>
      </c>
      <c r="K768" s="89">
        <f>ROUND(IF(AND($G768&lt;&gt;Summary!$C$11),IF(OR($I768=$I$6,$I768=$I$7,$I768=$I$8,$I768=$I$9,$I768=$I$10,$I768=$I$11),($J768*$H768),0),0),2)</f>
        <v>0</v>
      </c>
      <c r="L768" s="89">
        <f>ROUND(IF(AND($G768=Summary!$C$11),IF(OR($I768=$I$6,$I768=$I$7,$I768=$I$8,$I768=$I$9,$I768=$I$10,$I768=$I$11),(($J768*$H768)/2),0),0),2)</f>
        <v>0</v>
      </c>
      <c r="M768" s="89">
        <f t="shared" si="31"/>
        <v>0</v>
      </c>
      <c r="N768" s="100">
        <f t="shared" si="32"/>
        <v>0</v>
      </c>
      <c r="O768" s="67"/>
    </row>
    <row r="769" spans="2:15">
      <c r="B769" s="63"/>
      <c r="C769" s="65"/>
      <c r="D769" s="65"/>
      <c r="E769" s="66"/>
      <c r="F769" s="67"/>
      <c r="G769" s="69"/>
      <c r="H769" s="70"/>
      <c r="I769" s="71"/>
      <c r="J769" s="68">
        <v>0</v>
      </c>
      <c r="K769" s="89">
        <f>ROUND(IF(AND($G769&lt;&gt;Summary!$C$11),IF(OR($I769=$I$6,$I769=$I$7,$I769=$I$8,$I769=$I$9,$I769=$I$10,$I769=$I$11),($J769*$H769),0),0),2)</f>
        <v>0</v>
      </c>
      <c r="L769" s="89">
        <f>ROUND(IF(AND($G769=Summary!$C$11),IF(OR($I769=$I$6,$I769=$I$7,$I769=$I$8,$I769=$I$9,$I769=$I$10,$I769=$I$11),(($J769*$H769)/2),0),0),2)</f>
        <v>0</v>
      </c>
      <c r="M769" s="89">
        <f t="shared" si="31"/>
        <v>0</v>
      </c>
      <c r="N769" s="100">
        <f t="shared" si="32"/>
        <v>0</v>
      </c>
      <c r="O769" s="67"/>
    </row>
    <row r="770" spans="2:15">
      <c r="B770" s="63"/>
      <c r="C770" s="65"/>
      <c r="D770" s="65"/>
      <c r="E770" s="66"/>
      <c r="F770" s="67"/>
      <c r="G770" s="69"/>
      <c r="H770" s="70"/>
      <c r="I770" s="71"/>
      <c r="J770" s="68">
        <v>0</v>
      </c>
      <c r="K770" s="89">
        <f>ROUND(IF(AND($G770&lt;&gt;Summary!$C$11),IF(OR($I770=$I$6,$I770=$I$7,$I770=$I$8,$I770=$I$9,$I770=$I$10,$I770=$I$11),($J770*$H770),0),0),2)</f>
        <v>0</v>
      </c>
      <c r="L770" s="89">
        <f>ROUND(IF(AND($G770=Summary!$C$11),IF(OR($I770=$I$6,$I770=$I$7,$I770=$I$8,$I770=$I$9,$I770=$I$10,$I770=$I$11),(($J770*$H770)/2),0),0),2)</f>
        <v>0</v>
      </c>
      <c r="M770" s="89">
        <f t="shared" si="31"/>
        <v>0</v>
      </c>
      <c r="N770" s="100">
        <f t="shared" si="32"/>
        <v>0</v>
      </c>
      <c r="O770" s="67"/>
    </row>
    <row r="771" spans="2:15">
      <c r="B771" s="63"/>
      <c r="C771" s="65"/>
      <c r="D771" s="65"/>
      <c r="E771" s="66"/>
      <c r="F771" s="67"/>
      <c r="G771" s="69"/>
      <c r="H771" s="70"/>
      <c r="I771" s="71"/>
      <c r="J771" s="68">
        <v>0</v>
      </c>
      <c r="K771" s="89">
        <f>ROUND(IF(AND($G771&lt;&gt;Summary!$C$11),IF(OR($I771=$I$6,$I771=$I$7,$I771=$I$8,$I771=$I$9,$I771=$I$10,$I771=$I$11),($J771*$H771),0),0),2)</f>
        <v>0</v>
      </c>
      <c r="L771" s="89">
        <f>ROUND(IF(AND($G771=Summary!$C$11),IF(OR($I771=$I$6,$I771=$I$7,$I771=$I$8,$I771=$I$9,$I771=$I$10,$I771=$I$11),(($J771*$H771)/2),0),0),2)</f>
        <v>0</v>
      </c>
      <c r="M771" s="89">
        <f t="shared" si="31"/>
        <v>0</v>
      </c>
      <c r="N771" s="100">
        <f t="shared" si="32"/>
        <v>0</v>
      </c>
      <c r="O771" s="67"/>
    </row>
    <row r="772" spans="2:15">
      <c r="B772" s="63"/>
      <c r="C772" s="65"/>
      <c r="D772" s="65"/>
      <c r="E772" s="66"/>
      <c r="F772" s="67"/>
      <c r="G772" s="69"/>
      <c r="H772" s="70"/>
      <c r="I772" s="71"/>
      <c r="J772" s="68">
        <v>0</v>
      </c>
      <c r="K772" s="89">
        <f>ROUND(IF(AND($G772&lt;&gt;Summary!$C$11),IF(OR($I772=$I$6,$I772=$I$7,$I772=$I$8,$I772=$I$9,$I772=$I$10,$I772=$I$11),($J772*$H772),0),0),2)</f>
        <v>0</v>
      </c>
      <c r="L772" s="89">
        <f>ROUND(IF(AND($G772=Summary!$C$11),IF(OR($I772=$I$6,$I772=$I$7,$I772=$I$8,$I772=$I$9,$I772=$I$10,$I772=$I$11),(($J772*$H772)/2),0),0),2)</f>
        <v>0</v>
      </c>
      <c r="M772" s="89">
        <f t="shared" si="31"/>
        <v>0</v>
      </c>
      <c r="N772" s="100">
        <f t="shared" si="32"/>
        <v>0</v>
      </c>
      <c r="O772" s="67"/>
    </row>
    <row r="773" spans="2:15">
      <c r="B773" s="63"/>
      <c r="C773" s="65"/>
      <c r="D773" s="65"/>
      <c r="E773" s="66"/>
      <c r="F773" s="67"/>
      <c r="G773" s="69"/>
      <c r="H773" s="70"/>
      <c r="I773" s="71"/>
      <c r="J773" s="68">
        <v>0</v>
      </c>
      <c r="K773" s="89">
        <f>ROUND(IF(AND($G773&lt;&gt;Summary!$C$11),IF(OR($I773=$I$6,$I773=$I$7,$I773=$I$8,$I773=$I$9,$I773=$I$10,$I773=$I$11),($J773*$H773),0),0),2)</f>
        <v>0</v>
      </c>
      <c r="L773" s="89">
        <f>ROUND(IF(AND($G773=Summary!$C$11),IF(OR($I773=$I$6,$I773=$I$7,$I773=$I$8,$I773=$I$9,$I773=$I$10,$I773=$I$11),(($J773*$H773)/2),0),0),2)</f>
        <v>0</v>
      </c>
      <c r="M773" s="89">
        <f t="shared" si="31"/>
        <v>0</v>
      </c>
      <c r="N773" s="100">
        <f t="shared" si="32"/>
        <v>0</v>
      </c>
      <c r="O773" s="67"/>
    </row>
    <row r="774" spans="2:15">
      <c r="B774" s="63"/>
      <c r="C774" s="65"/>
      <c r="D774" s="65"/>
      <c r="E774" s="66"/>
      <c r="F774" s="67"/>
      <c r="G774" s="69"/>
      <c r="H774" s="70"/>
      <c r="I774" s="71"/>
      <c r="J774" s="68">
        <v>0</v>
      </c>
      <c r="K774" s="89">
        <f>ROUND(IF(AND($G774&lt;&gt;Summary!$C$11),IF(OR($I774=$I$6,$I774=$I$7,$I774=$I$8,$I774=$I$9,$I774=$I$10,$I774=$I$11),($J774*$H774),0),0),2)</f>
        <v>0</v>
      </c>
      <c r="L774" s="89">
        <f>ROUND(IF(AND($G774=Summary!$C$11),IF(OR($I774=$I$6,$I774=$I$7,$I774=$I$8,$I774=$I$9,$I774=$I$10,$I774=$I$11),(($J774*$H774)/2),0),0),2)</f>
        <v>0</v>
      </c>
      <c r="M774" s="89">
        <f t="shared" si="31"/>
        <v>0</v>
      </c>
      <c r="N774" s="100">
        <f t="shared" si="32"/>
        <v>0</v>
      </c>
      <c r="O774" s="67"/>
    </row>
    <row r="775" spans="2:15">
      <c r="B775" s="63"/>
      <c r="C775" s="65"/>
      <c r="D775" s="65"/>
      <c r="E775" s="66"/>
      <c r="F775" s="67"/>
      <c r="G775" s="69"/>
      <c r="H775" s="70"/>
      <c r="I775" s="71"/>
      <c r="J775" s="68">
        <v>0</v>
      </c>
      <c r="K775" s="89">
        <f>ROUND(IF(AND($G775&lt;&gt;Summary!$C$11),IF(OR($I775=$I$6,$I775=$I$7,$I775=$I$8,$I775=$I$9,$I775=$I$10,$I775=$I$11),($J775*$H775),0),0),2)</f>
        <v>0</v>
      </c>
      <c r="L775" s="89">
        <f>ROUND(IF(AND($G775=Summary!$C$11),IF(OR($I775=$I$6,$I775=$I$7,$I775=$I$8,$I775=$I$9,$I775=$I$10,$I775=$I$11),(($J775*$H775)/2),0),0),2)</f>
        <v>0</v>
      </c>
      <c r="M775" s="89">
        <f t="shared" si="31"/>
        <v>0</v>
      </c>
      <c r="N775" s="100">
        <f t="shared" si="32"/>
        <v>0</v>
      </c>
      <c r="O775" s="67"/>
    </row>
    <row r="776" spans="2:15">
      <c r="B776" s="63"/>
      <c r="C776" s="65"/>
      <c r="D776" s="65"/>
      <c r="E776" s="66"/>
      <c r="F776" s="67"/>
      <c r="G776" s="69"/>
      <c r="H776" s="70"/>
      <c r="I776" s="71"/>
      <c r="J776" s="68">
        <v>0</v>
      </c>
      <c r="K776" s="89">
        <f>ROUND(IF(AND($G776&lt;&gt;Summary!$C$11),IF(OR($I776=$I$6,$I776=$I$7,$I776=$I$8,$I776=$I$9,$I776=$I$10,$I776=$I$11),($J776*$H776),0),0),2)</f>
        <v>0</v>
      </c>
      <c r="L776" s="89">
        <f>ROUND(IF(AND($G776=Summary!$C$11),IF(OR($I776=$I$6,$I776=$I$7,$I776=$I$8,$I776=$I$9,$I776=$I$10,$I776=$I$11),(($J776*$H776)/2),0),0),2)</f>
        <v>0</v>
      </c>
      <c r="M776" s="89">
        <f t="shared" si="31"/>
        <v>0</v>
      </c>
      <c r="N776" s="100">
        <f t="shared" si="32"/>
        <v>0</v>
      </c>
      <c r="O776" s="67"/>
    </row>
    <row r="777" spans="2:15">
      <c r="B777" s="63"/>
      <c r="C777" s="65"/>
      <c r="D777" s="65"/>
      <c r="E777" s="66"/>
      <c r="F777" s="67"/>
      <c r="G777" s="69"/>
      <c r="H777" s="70"/>
      <c r="I777" s="71"/>
      <c r="J777" s="68">
        <v>0</v>
      </c>
      <c r="K777" s="89">
        <f>ROUND(IF(AND($G777&lt;&gt;Summary!$C$11),IF(OR($I777=$I$6,$I777=$I$7,$I777=$I$8,$I777=$I$9,$I777=$I$10,$I777=$I$11),($J777*$H777),0),0),2)</f>
        <v>0</v>
      </c>
      <c r="L777" s="89">
        <f>ROUND(IF(AND($G777=Summary!$C$11),IF(OR($I777=$I$6,$I777=$I$7,$I777=$I$8,$I777=$I$9,$I777=$I$10,$I777=$I$11),(($J777*$H777)/2),0),0),2)</f>
        <v>0</v>
      </c>
      <c r="M777" s="89">
        <f t="shared" si="31"/>
        <v>0</v>
      </c>
      <c r="N777" s="100">
        <f t="shared" si="32"/>
        <v>0</v>
      </c>
      <c r="O777" s="67"/>
    </row>
    <row r="778" spans="2:15">
      <c r="B778" s="63"/>
      <c r="C778" s="65"/>
      <c r="D778" s="65"/>
      <c r="E778" s="66"/>
      <c r="F778" s="67"/>
      <c r="G778" s="69"/>
      <c r="H778" s="70"/>
      <c r="I778" s="71"/>
      <c r="J778" s="68">
        <v>0</v>
      </c>
      <c r="K778" s="89">
        <f>ROUND(IF(AND($G778&lt;&gt;Summary!$C$11),IF(OR($I778=$I$6,$I778=$I$7,$I778=$I$8,$I778=$I$9,$I778=$I$10,$I778=$I$11),($J778*$H778),0),0),2)</f>
        <v>0</v>
      </c>
      <c r="L778" s="89">
        <f>ROUND(IF(AND($G778=Summary!$C$11),IF(OR($I778=$I$6,$I778=$I$7,$I778=$I$8,$I778=$I$9,$I778=$I$10,$I778=$I$11),(($J778*$H778)/2),0),0),2)</f>
        <v>0</v>
      </c>
      <c r="M778" s="89">
        <f t="shared" si="31"/>
        <v>0</v>
      </c>
      <c r="N778" s="100">
        <f t="shared" si="32"/>
        <v>0</v>
      </c>
      <c r="O778" s="67"/>
    </row>
    <row r="779" spans="2:15">
      <c r="B779" s="63"/>
      <c r="C779" s="65"/>
      <c r="D779" s="65"/>
      <c r="E779" s="66"/>
      <c r="F779" s="67"/>
      <c r="G779" s="69"/>
      <c r="H779" s="70"/>
      <c r="I779" s="71"/>
      <c r="J779" s="68">
        <v>0</v>
      </c>
      <c r="K779" s="89">
        <f>ROUND(IF(AND($G779&lt;&gt;Summary!$C$11),IF(OR($I779=$I$6,$I779=$I$7,$I779=$I$8,$I779=$I$9,$I779=$I$10,$I779=$I$11),($J779*$H779),0),0),2)</f>
        <v>0</v>
      </c>
      <c r="L779" s="89">
        <f>ROUND(IF(AND($G779=Summary!$C$11),IF(OR($I779=$I$6,$I779=$I$7,$I779=$I$8,$I779=$I$9,$I779=$I$10,$I779=$I$11),(($J779*$H779)/2),0),0),2)</f>
        <v>0</v>
      </c>
      <c r="M779" s="89">
        <f t="shared" si="31"/>
        <v>0</v>
      </c>
      <c r="N779" s="100">
        <f t="shared" si="32"/>
        <v>0</v>
      </c>
      <c r="O779" s="67"/>
    </row>
    <row r="780" spans="2:15">
      <c r="B780" s="63"/>
      <c r="C780" s="65"/>
      <c r="D780" s="65"/>
      <c r="E780" s="66"/>
      <c r="F780" s="67"/>
      <c r="G780" s="69"/>
      <c r="H780" s="70"/>
      <c r="I780" s="71"/>
      <c r="J780" s="68">
        <v>0</v>
      </c>
      <c r="K780" s="89">
        <f>ROUND(IF(AND($G780&lt;&gt;Summary!$C$11),IF(OR($I780=$I$6,$I780=$I$7,$I780=$I$8,$I780=$I$9,$I780=$I$10,$I780=$I$11),($J780*$H780),0),0),2)</f>
        <v>0</v>
      </c>
      <c r="L780" s="89">
        <f>ROUND(IF(AND($G780=Summary!$C$11),IF(OR($I780=$I$6,$I780=$I$7,$I780=$I$8,$I780=$I$9,$I780=$I$10,$I780=$I$11),(($J780*$H780)/2),0),0),2)</f>
        <v>0</v>
      </c>
      <c r="M780" s="89">
        <f t="shared" si="31"/>
        <v>0</v>
      </c>
      <c r="N780" s="100">
        <f t="shared" si="32"/>
        <v>0</v>
      </c>
      <c r="O780" s="67"/>
    </row>
    <row r="781" spans="2:15">
      <c r="B781" s="63"/>
      <c r="C781" s="65"/>
      <c r="D781" s="65"/>
      <c r="E781" s="66"/>
      <c r="F781" s="67"/>
      <c r="G781" s="69"/>
      <c r="H781" s="70"/>
      <c r="I781" s="71"/>
      <c r="J781" s="68">
        <v>0</v>
      </c>
      <c r="K781" s="89">
        <f>ROUND(IF(AND($G781&lt;&gt;Summary!$C$11),IF(OR($I781=$I$6,$I781=$I$7,$I781=$I$8,$I781=$I$9,$I781=$I$10,$I781=$I$11),($J781*$H781),0),0),2)</f>
        <v>0</v>
      </c>
      <c r="L781" s="89">
        <f>ROUND(IF(AND($G781=Summary!$C$11),IF(OR($I781=$I$6,$I781=$I$7,$I781=$I$8,$I781=$I$9,$I781=$I$10,$I781=$I$11),(($J781*$H781)/2),0),0),2)</f>
        <v>0</v>
      </c>
      <c r="M781" s="89">
        <f t="shared" si="31"/>
        <v>0</v>
      </c>
      <c r="N781" s="100">
        <f t="shared" si="32"/>
        <v>0</v>
      </c>
      <c r="O781" s="67"/>
    </row>
    <row r="782" spans="2:15">
      <c r="B782" s="63"/>
      <c r="C782" s="65"/>
      <c r="D782" s="65"/>
      <c r="E782" s="66"/>
      <c r="F782" s="67"/>
      <c r="G782" s="69"/>
      <c r="H782" s="70"/>
      <c r="I782" s="71"/>
      <c r="J782" s="68">
        <v>0</v>
      </c>
      <c r="K782" s="89">
        <f>ROUND(IF(AND($G782&lt;&gt;Summary!$C$11),IF(OR($I782=$I$6,$I782=$I$7,$I782=$I$8,$I782=$I$9,$I782=$I$10,$I782=$I$11),($J782*$H782),0),0),2)</f>
        <v>0</v>
      </c>
      <c r="L782" s="89">
        <f>ROUND(IF(AND($G782=Summary!$C$11),IF(OR($I782=$I$6,$I782=$I$7,$I782=$I$8,$I782=$I$9,$I782=$I$10,$I782=$I$11),(($J782*$H782)/2),0),0),2)</f>
        <v>0</v>
      </c>
      <c r="M782" s="89">
        <f t="shared" si="31"/>
        <v>0</v>
      </c>
      <c r="N782" s="100">
        <f t="shared" si="32"/>
        <v>0</v>
      </c>
      <c r="O782" s="67"/>
    </row>
    <row r="783" spans="2:15">
      <c r="B783" s="63"/>
      <c r="C783" s="65"/>
      <c r="D783" s="65"/>
      <c r="E783" s="66"/>
      <c r="F783" s="67"/>
      <c r="G783" s="69"/>
      <c r="H783" s="70"/>
      <c r="I783" s="71"/>
      <c r="J783" s="68">
        <v>0</v>
      </c>
      <c r="K783" s="89">
        <f>ROUND(IF(AND($G783&lt;&gt;Summary!$C$11),IF(OR($I783=$I$6,$I783=$I$7,$I783=$I$8,$I783=$I$9,$I783=$I$10,$I783=$I$11),($J783*$H783),0),0),2)</f>
        <v>0</v>
      </c>
      <c r="L783" s="89">
        <f>ROUND(IF(AND($G783=Summary!$C$11),IF(OR($I783=$I$6,$I783=$I$7,$I783=$I$8,$I783=$I$9,$I783=$I$10,$I783=$I$11),(($J783*$H783)/2),0),0),2)</f>
        <v>0</v>
      </c>
      <c r="M783" s="89">
        <f t="shared" si="31"/>
        <v>0</v>
      </c>
      <c r="N783" s="100">
        <f t="shared" si="32"/>
        <v>0</v>
      </c>
      <c r="O783" s="67"/>
    </row>
    <row r="784" spans="2:15">
      <c r="B784" s="63"/>
      <c r="C784" s="65"/>
      <c r="D784" s="65"/>
      <c r="E784" s="66"/>
      <c r="F784" s="67"/>
      <c r="G784" s="69"/>
      <c r="H784" s="70"/>
      <c r="I784" s="71"/>
      <c r="J784" s="68">
        <v>0</v>
      </c>
      <c r="K784" s="89">
        <f>ROUND(IF(AND($G784&lt;&gt;Summary!$C$11),IF(OR($I784=$I$6,$I784=$I$7,$I784=$I$8,$I784=$I$9,$I784=$I$10,$I784=$I$11),($J784*$H784),0),0),2)</f>
        <v>0</v>
      </c>
      <c r="L784" s="89">
        <f>ROUND(IF(AND($G784=Summary!$C$11),IF(OR($I784=$I$6,$I784=$I$7,$I784=$I$8,$I784=$I$9,$I784=$I$10,$I784=$I$11),(($J784*$H784)/2),0),0),2)</f>
        <v>0</v>
      </c>
      <c r="M784" s="89">
        <f t="shared" si="31"/>
        <v>0</v>
      </c>
      <c r="N784" s="100">
        <f t="shared" si="32"/>
        <v>0</v>
      </c>
      <c r="O784" s="67"/>
    </row>
    <row r="785" spans="2:15">
      <c r="B785" s="63"/>
      <c r="C785" s="65"/>
      <c r="D785" s="65"/>
      <c r="E785" s="66"/>
      <c r="F785" s="67"/>
      <c r="G785" s="69"/>
      <c r="H785" s="70"/>
      <c r="I785" s="71"/>
      <c r="J785" s="68">
        <v>0</v>
      </c>
      <c r="K785" s="89">
        <f>ROUND(IF(AND($G785&lt;&gt;Summary!$C$11),IF(OR($I785=$I$6,$I785=$I$7,$I785=$I$8,$I785=$I$9,$I785=$I$10,$I785=$I$11),($J785*$H785),0),0),2)</f>
        <v>0</v>
      </c>
      <c r="L785" s="89">
        <f>ROUND(IF(AND($G785=Summary!$C$11),IF(OR($I785=$I$6,$I785=$I$7,$I785=$I$8,$I785=$I$9,$I785=$I$10,$I785=$I$11),(($J785*$H785)/2),0),0),2)</f>
        <v>0</v>
      </c>
      <c r="M785" s="89">
        <f t="shared" si="31"/>
        <v>0</v>
      </c>
      <c r="N785" s="100">
        <f t="shared" si="32"/>
        <v>0</v>
      </c>
      <c r="O785" s="67"/>
    </row>
    <row r="786" spans="2:15">
      <c r="B786" s="63"/>
      <c r="C786" s="65"/>
      <c r="D786" s="65"/>
      <c r="E786" s="66"/>
      <c r="F786" s="67"/>
      <c r="G786" s="69"/>
      <c r="H786" s="70"/>
      <c r="I786" s="71"/>
      <c r="J786" s="68">
        <v>0</v>
      </c>
      <c r="K786" s="89">
        <f>ROUND(IF(AND($G786&lt;&gt;Summary!$C$11),IF(OR($I786=$I$6,$I786=$I$7,$I786=$I$8,$I786=$I$9,$I786=$I$10,$I786=$I$11),($J786*$H786),0),0),2)</f>
        <v>0</v>
      </c>
      <c r="L786" s="89">
        <f>ROUND(IF(AND($G786=Summary!$C$11),IF(OR($I786=$I$6,$I786=$I$7,$I786=$I$8,$I786=$I$9,$I786=$I$10,$I786=$I$11),(($J786*$H786)/2),0),0),2)</f>
        <v>0</v>
      </c>
      <c r="M786" s="89">
        <f t="shared" si="31"/>
        <v>0</v>
      </c>
      <c r="N786" s="100">
        <f t="shared" si="32"/>
        <v>0</v>
      </c>
      <c r="O786" s="67"/>
    </row>
    <row r="787" spans="2:15">
      <c r="B787" s="63"/>
      <c r="C787" s="65"/>
      <c r="D787" s="65"/>
      <c r="E787" s="66"/>
      <c r="F787" s="67"/>
      <c r="G787" s="69"/>
      <c r="H787" s="70"/>
      <c r="I787" s="71"/>
      <c r="J787" s="68">
        <v>0</v>
      </c>
      <c r="K787" s="89">
        <f>ROUND(IF(AND($G787&lt;&gt;Summary!$C$11),IF(OR($I787=$I$6,$I787=$I$7,$I787=$I$8,$I787=$I$9,$I787=$I$10,$I787=$I$11),($J787*$H787),0),0),2)</f>
        <v>0</v>
      </c>
      <c r="L787" s="89">
        <f>ROUND(IF(AND($G787=Summary!$C$11),IF(OR($I787=$I$6,$I787=$I$7,$I787=$I$8,$I787=$I$9,$I787=$I$10,$I787=$I$11),(($J787*$H787)/2),0),0),2)</f>
        <v>0</v>
      </c>
      <c r="M787" s="89">
        <f t="shared" si="31"/>
        <v>0</v>
      </c>
      <c r="N787" s="100">
        <f t="shared" si="32"/>
        <v>0</v>
      </c>
      <c r="O787" s="67"/>
    </row>
    <row r="788" spans="2:15">
      <c r="B788" s="63"/>
      <c r="C788" s="65"/>
      <c r="D788" s="65"/>
      <c r="E788" s="66"/>
      <c r="F788" s="67"/>
      <c r="G788" s="69"/>
      <c r="H788" s="70"/>
      <c r="I788" s="71"/>
      <c r="J788" s="68">
        <v>0</v>
      </c>
      <c r="K788" s="89">
        <f>ROUND(IF(AND($G788&lt;&gt;Summary!$C$11),IF(OR($I788=$I$6,$I788=$I$7,$I788=$I$8,$I788=$I$9,$I788=$I$10,$I788=$I$11),($J788*$H788),0),0),2)</f>
        <v>0</v>
      </c>
      <c r="L788" s="89">
        <f>ROUND(IF(AND($G788=Summary!$C$11),IF(OR($I788=$I$6,$I788=$I$7,$I788=$I$8,$I788=$I$9,$I788=$I$10,$I788=$I$11),(($J788*$H788)/2),0),0),2)</f>
        <v>0</v>
      </c>
      <c r="M788" s="89">
        <f t="shared" si="31"/>
        <v>0</v>
      </c>
      <c r="N788" s="100">
        <f t="shared" si="32"/>
        <v>0</v>
      </c>
      <c r="O788" s="67"/>
    </row>
    <row r="789" spans="2:15">
      <c r="B789" s="63"/>
      <c r="C789" s="65"/>
      <c r="D789" s="65"/>
      <c r="E789" s="66"/>
      <c r="F789" s="67"/>
      <c r="G789" s="69"/>
      <c r="H789" s="70"/>
      <c r="I789" s="71"/>
      <c r="J789" s="68">
        <v>0</v>
      </c>
      <c r="K789" s="89">
        <f>ROUND(IF(AND($G789&lt;&gt;Summary!$C$11),IF(OR($I789=$I$6,$I789=$I$7,$I789=$I$8,$I789=$I$9,$I789=$I$10,$I789=$I$11),($J789*$H789),0),0),2)</f>
        <v>0</v>
      </c>
      <c r="L789" s="89">
        <f>ROUND(IF(AND($G789=Summary!$C$11),IF(OR($I789=$I$6,$I789=$I$7,$I789=$I$8,$I789=$I$9,$I789=$I$10,$I789=$I$11),(($J789*$H789)/2),0),0),2)</f>
        <v>0</v>
      </c>
      <c r="M789" s="89">
        <f t="shared" si="31"/>
        <v>0</v>
      </c>
      <c r="N789" s="100">
        <f t="shared" si="32"/>
        <v>0</v>
      </c>
      <c r="O789" s="67"/>
    </row>
    <row r="790" spans="2:15">
      <c r="B790" s="63"/>
      <c r="C790" s="65"/>
      <c r="D790" s="65"/>
      <c r="E790" s="66"/>
      <c r="F790" s="67"/>
      <c r="G790" s="69"/>
      <c r="H790" s="70"/>
      <c r="I790" s="71"/>
      <c r="J790" s="68">
        <v>0</v>
      </c>
      <c r="K790" s="89">
        <f>ROUND(IF(AND($G790&lt;&gt;Summary!$C$11),IF(OR($I790=$I$6,$I790=$I$7,$I790=$I$8,$I790=$I$9,$I790=$I$10,$I790=$I$11),($J790*$H790),0),0),2)</f>
        <v>0</v>
      </c>
      <c r="L790" s="89">
        <f>ROUND(IF(AND($G790=Summary!$C$11),IF(OR($I790=$I$6,$I790=$I$7,$I790=$I$8,$I790=$I$9,$I790=$I$10,$I790=$I$11),(($J790*$H790)/2),0),0),2)</f>
        <v>0</v>
      </c>
      <c r="M790" s="89">
        <f t="shared" si="31"/>
        <v>0</v>
      </c>
      <c r="N790" s="100">
        <f t="shared" si="32"/>
        <v>0</v>
      </c>
      <c r="O790" s="67"/>
    </row>
    <row r="791" spans="2:15">
      <c r="B791" s="63"/>
      <c r="C791" s="65"/>
      <c r="D791" s="65"/>
      <c r="E791" s="66"/>
      <c r="F791" s="67"/>
      <c r="G791" s="69"/>
      <c r="H791" s="70"/>
      <c r="I791" s="71"/>
      <c r="J791" s="68">
        <v>0</v>
      </c>
      <c r="K791" s="89">
        <f>ROUND(IF(AND($G791&lt;&gt;Summary!$C$11),IF(OR($I791=$I$6,$I791=$I$7,$I791=$I$8,$I791=$I$9,$I791=$I$10,$I791=$I$11),($J791*$H791),0),0),2)</f>
        <v>0</v>
      </c>
      <c r="L791" s="89">
        <f>ROUND(IF(AND($G791=Summary!$C$11),IF(OR($I791=$I$6,$I791=$I$7,$I791=$I$8,$I791=$I$9,$I791=$I$10,$I791=$I$11),(($J791*$H791)/2),0),0),2)</f>
        <v>0</v>
      </c>
      <c r="M791" s="89">
        <f t="shared" ref="M791:M854" si="33">L791</f>
        <v>0</v>
      </c>
      <c r="N791" s="100">
        <f t="shared" ref="N791:N854" si="34">SUM(J791:M791)</f>
        <v>0</v>
      </c>
      <c r="O791" s="67"/>
    </row>
    <row r="792" spans="2:15">
      <c r="B792" s="63"/>
      <c r="C792" s="65"/>
      <c r="D792" s="65"/>
      <c r="E792" s="66"/>
      <c r="F792" s="67"/>
      <c r="G792" s="69"/>
      <c r="H792" s="70"/>
      <c r="I792" s="71"/>
      <c r="J792" s="68">
        <v>0</v>
      </c>
      <c r="K792" s="89">
        <f>ROUND(IF(AND($G792&lt;&gt;Summary!$C$11),IF(OR($I792=$I$6,$I792=$I$7,$I792=$I$8,$I792=$I$9,$I792=$I$10,$I792=$I$11),($J792*$H792),0),0),2)</f>
        <v>0</v>
      </c>
      <c r="L792" s="89">
        <f>ROUND(IF(AND($G792=Summary!$C$11),IF(OR($I792=$I$6,$I792=$I$7,$I792=$I$8,$I792=$I$9,$I792=$I$10,$I792=$I$11),(($J792*$H792)/2),0),0),2)</f>
        <v>0</v>
      </c>
      <c r="M792" s="89">
        <f t="shared" si="33"/>
        <v>0</v>
      </c>
      <c r="N792" s="100">
        <f t="shared" si="34"/>
        <v>0</v>
      </c>
      <c r="O792" s="67"/>
    </row>
    <row r="793" spans="2:15">
      <c r="B793" s="63"/>
      <c r="C793" s="65"/>
      <c r="D793" s="65"/>
      <c r="E793" s="66"/>
      <c r="F793" s="67"/>
      <c r="G793" s="69"/>
      <c r="H793" s="70"/>
      <c r="I793" s="71"/>
      <c r="J793" s="68">
        <v>0</v>
      </c>
      <c r="K793" s="89">
        <f>ROUND(IF(AND($G793&lt;&gt;Summary!$C$11),IF(OR($I793=$I$6,$I793=$I$7,$I793=$I$8,$I793=$I$9,$I793=$I$10,$I793=$I$11),($J793*$H793),0),0),2)</f>
        <v>0</v>
      </c>
      <c r="L793" s="89">
        <f>ROUND(IF(AND($G793=Summary!$C$11),IF(OR($I793=$I$6,$I793=$I$7,$I793=$I$8,$I793=$I$9,$I793=$I$10,$I793=$I$11),(($J793*$H793)/2),0),0),2)</f>
        <v>0</v>
      </c>
      <c r="M793" s="89">
        <f t="shared" si="33"/>
        <v>0</v>
      </c>
      <c r="N793" s="100">
        <f t="shared" si="34"/>
        <v>0</v>
      </c>
      <c r="O793" s="67"/>
    </row>
    <row r="794" spans="2:15">
      <c r="B794" s="63"/>
      <c r="C794" s="65"/>
      <c r="D794" s="65"/>
      <c r="E794" s="66"/>
      <c r="F794" s="67"/>
      <c r="G794" s="69"/>
      <c r="H794" s="70"/>
      <c r="I794" s="71"/>
      <c r="J794" s="68">
        <v>0</v>
      </c>
      <c r="K794" s="89">
        <f>ROUND(IF(AND($G794&lt;&gt;Summary!$C$11),IF(OR($I794=$I$6,$I794=$I$7,$I794=$I$8,$I794=$I$9,$I794=$I$10,$I794=$I$11),($J794*$H794),0),0),2)</f>
        <v>0</v>
      </c>
      <c r="L794" s="89">
        <f>ROUND(IF(AND($G794=Summary!$C$11),IF(OR($I794=$I$6,$I794=$I$7,$I794=$I$8,$I794=$I$9,$I794=$I$10,$I794=$I$11),(($J794*$H794)/2),0),0),2)</f>
        <v>0</v>
      </c>
      <c r="M794" s="89">
        <f t="shared" si="33"/>
        <v>0</v>
      </c>
      <c r="N794" s="100">
        <f t="shared" si="34"/>
        <v>0</v>
      </c>
      <c r="O794" s="67"/>
    </row>
    <row r="795" spans="2:15">
      <c r="B795" s="63"/>
      <c r="C795" s="65"/>
      <c r="D795" s="65"/>
      <c r="E795" s="66"/>
      <c r="F795" s="67"/>
      <c r="G795" s="69"/>
      <c r="H795" s="70"/>
      <c r="I795" s="71"/>
      <c r="J795" s="68">
        <v>0</v>
      </c>
      <c r="K795" s="89">
        <f>ROUND(IF(AND($G795&lt;&gt;Summary!$C$11),IF(OR($I795=$I$6,$I795=$I$7,$I795=$I$8,$I795=$I$9,$I795=$I$10,$I795=$I$11),($J795*$H795),0),0),2)</f>
        <v>0</v>
      </c>
      <c r="L795" s="89">
        <f>ROUND(IF(AND($G795=Summary!$C$11),IF(OR($I795=$I$6,$I795=$I$7,$I795=$I$8,$I795=$I$9,$I795=$I$10,$I795=$I$11),(($J795*$H795)/2),0),0),2)</f>
        <v>0</v>
      </c>
      <c r="M795" s="89">
        <f t="shared" si="33"/>
        <v>0</v>
      </c>
      <c r="N795" s="100">
        <f t="shared" si="34"/>
        <v>0</v>
      </c>
      <c r="O795" s="67"/>
    </row>
    <row r="796" spans="2:15">
      <c r="B796" s="63"/>
      <c r="C796" s="65"/>
      <c r="D796" s="65"/>
      <c r="E796" s="66"/>
      <c r="F796" s="67"/>
      <c r="G796" s="69"/>
      <c r="H796" s="70"/>
      <c r="I796" s="71"/>
      <c r="J796" s="68">
        <v>0</v>
      </c>
      <c r="K796" s="89">
        <f>ROUND(IF(AND($G796&lt;&gt;Summary!$C$11),IF(OR($I796=$I$6,$I796=$I$7,$I796=$I$8,$I796=$I$9,$I796=$I$10,$I796=$I$11),($J796*$H796),0),0),2)</f>
        <v>0</v>
      </c>
      <c r="L796" s="89">
        <f>ROUND(IF(AND($G796=Summary!$C$11),IF(OR($I796=$I$6,$I796=$I$7,$I796=$I$8,$I796=$I$9,$I796=$I$10,$I796=$I$11),(($J796*$H796)/2),0),0),2)</f>
        <v>0</v>
      </c>
      <c r="M796" s="89">
        <f t="shared" si="33"/>
        <v>0</v>
      </c>
      <c r="N796" s="100">
        <f t="shared" si="34"/>
        <v>0</v>
      </c>
      <c r="O796" s="67"/>
    </row>
    <row r="797" spans="2:15">
      <c r="B797" s="63"/>
      <c r="C797" s="65"/>
      <c r="D797" s="65"/>
      <c r="E797" s="66"/>
      <c r="F797" s="67"/>
      <c r="G797" s="69"/>
      <c r="H797" s="70"/>
      <c r="I797" s="71"/>
      <c r="J797" s="68">
        <v>0</v>
      </c>
      <c r="K797" s="89">
        <f>ROUND(IF(AND($G797&lt;&gt;Summary!$C$11),IF(OR($I797=$I$6,$I797=$I$7,$I797=$I$8,$I797=$I$9,$I797=$I$10,$I797=$I$11),($J797*$H797),0),0),2)</f>
        <v>0</v>
      </c>
      <c r="L797" s="89">
        <f>ROUND(IF(AND($G797=Summary!$C$11),IF(OR($I797=$I$6,$I797=$I$7,$I797=$I$8,$I797=$I$9,$I797=$I$10,$I797=$I$11),(($J797*$H797)/2),0),0),2)</f>
        <v>0</v>
      </c>
      <c r="M797" s="89">
        <f t="shared" si="33"/>
        <v>0</v>
      </c>
      <c r="N797" s="100">
        <f t="shared" si="34"/>
        <v>0</v>
      </c>
      <c r="O797" s="67"/>
    </row>
    <row r="798" spans="2:15">
      <c r="B798" s="63"/>
      <c r="C798" s="65"/>
      <c r="D798" s="65"/>
      <c r="E798" s="66"/>
      <c r="F798" s="67"/>
      <c r="G798" s="69"/>
      <c r="H798" s="70"/>
      <c r="I798" s="71"/>
      <c r="J798" s="68">
        <v>0</v>
      </c>
      <c r="K798" s="89">
        <f>ROUND(IF(AND($G798&lt;&gt;Summary!$C$11),IF(OR($I798=$I$6,$I798=$I$7,$I798=$I$8,$I798=$I$9,$I798=$I$10,$I798=$I$11),($J798*$H798),0),0),2)</f>
        <v>0</v>
      </c>
      <c r="L798" s="89">
        <f>ROUND(IF(AND($G798=Summary!$C$11),IF(OR($I798=$I$6,$I798=$I$7,$I798=$I$8,$I798=$I$9,$I798=$I$10,$I798=$I$11),(($J798*$H798)/2),0),0),2)</f>
        <v>0</v>
      </c>
      <c r="M798" s="89">
        <f t="shared" si="33"/>
        <v>0</v>
      </c>
      <c r="N798" s="100">
        <f t="shared" si="34"/>
        <v>0</v>
      </c>
      <c r="O798" s="67"/>
    </row>
    <row r="799" spans="2:15">
      <c r="B799" s="63"/>
      <c r="C799" s="65"/>
      <c r="D799" s="65"/>
      <c r="E799" s="66"/>
      <c r="F799" s="67"/>
      <c r="G799" s="69"/>
      <c r="H799" s="70"/>
      <c r="I799" s="71"/>
      <c r="J799" s="68">
        <v>0</v>
      </c>
      <c r="K799" s="89">
        <f>ROUND(IF(AND($G799&lt;&gt;Summary!$C$11),IF(OR($I799=$I$6,$I799=$I$7,$I799=$I$8,$I799=$I$9,$I799=$I$10,$I799=$I$11),($J799*$H799),0),0),2)</f>
        <v>0</v>
      </c>
      <c r="L799" s="89">
        <f>ROUND(IF(AND($G799=Summary!$C$11),IF(OR($I799=$I$6,$I799=$I$7,$I799=$I$8,$I799=$I$9,$I799=$I$10,$I799=$I$11),(($J799*$H799)/2),0),0),2)</f>
        <v>0</v>
      </c>
      <c r="M799" s="89">
        <f t="shared" si="33"/>
        <v>0</v>
      </c>
      <c r="N799" s="100">
        <f t="shared" si="34"/>
        <v>0</v>
      </c>
      <c r="O799" s="67"/>
    </row>
    <row r="800" spans="2:15">
      <c r="B800" s="63"/>
      <c r="C800" s="65"/>
      <c r="D800" s="65"/>
      <c r="E800" s="66"/>
      <c r="F800" s="67"/>
      <c r="G800" s="69"/>
      <c r="H800" s="70"/>
      <c r="I800" s="71"/>
      <c r="J800" s="68">
        <v>0</v>
      </c>
      <c r="K800" s="89">
        <f>ROUND(IF(AND($G800&lt;&gt;Summary!$C$11),IF(OR($I800=$I$6,$I800=$I$7,$I800=$I$8,$I800=$I$9,$I800=$I$10,$I800=$I$11),($J800*$H800),0),0),2)</f>
        <v>0</v>
      </c>
      <c r="L800" s="89">
        <f>ROUND(IF(AND($G800=Summary!$C$11),IF(OR($I800=$I$6,$I800=$I$7,$I800=$I$8,$I800=$I$9,$I800=$I$10,$I800=$I$11),(($J800*$H800)/2),0),0),2)</f>
        <v>0</v>
      </c>
      <c r="M800" s="89">
        <f t="shared" si="33"/>
        <v>0</v>
      </c>
      <c r="N800" s="100">
        <f t="shared" si="34"/>
        <v>0</v>
      </c>
      <c r="O800" s="67"/>
    </row>
    <row r="801" spans="2:15">
      <c r="B801" s="63"/>
      <c r="C801" s="65"/>
      <c r="D801" s="65"/>
      <c r="E801" s="66"/>
      <c r="F801" s="67"/>
      <c r="G801" s="69"/>
      <c r="H801" s="70"/>
      <c r="I801" s="71"/>
      <c r="J801" s="68">
        <v>0</v>
      </c>
      <c r="K801" s="89">
        <f>ROUND(IF(AND($G801&lt;&gt;Summary!$C$11),IF(OR($I801=$I$6,$I801=$I$7,$I801=$I$8,$I801=$I$9,$I801=$I$10,$I801=$I$11),($J801*$H801),0),0),2)</f>
        <v>0</v>
      </c>
      <c r="L801" s="89">
        <f>ROUND(IF(AND($G801=Summary!$C$11),IF(OR($I801=$I$6,$I801=$I$7,$I801=$I$8,$I801=$I$9,$I801=$I$10,$I801=$I$11),(($J801*$H801)/2),0),0),2)</f>
        <v>0</v>
      </c>
      <c r="M801" s="89">
        <f t="shared" si="33"/>
        <v>0</v>
      </c>
      <c r="N801" s="100">
        <f t="shared" si="34"/>
        <v>0</v>
      </c>
      <c r="O801" s="67"/>
    </row>
    <row r="802" spans="2:15">
      <c r="B802" s="63"/>
      <c r="C802" s="65"/>
      <c r="D802" s="65"/>
      <c r="E802" s="66"/>
      <c r="F802" s="67"/>
      <c r="G802" s="69"/>
      <c r="H802" s="70"/>
      <c r="I802" s="71"/>
      <c r="J802" s="68">
        <v>0</v>
      </c>
      <c r="K802" s="89">
        <f>ROUND(IF(AND($G802&lt;&gt;Summary!$C$11),IF(OR($I802=$I$6,$I802=$I$7,$I802=$I$8,$I802=$I$9,$I802=$I$10,$I802=$I$11),($J802*$H802),0),0),2)</f>
        <v>0</v>
      </c>
      <c r="L802" s="89">
        <f>ROUND(IF(AND($G802=Summary!$C$11),IF(OR($I802=$I$6,$I802=$I$7,$I802=$I$8,$I802=$I$9,$I802=$I$10,$I802=$I$11),(($J802*$H802)/2),0),0),2)</f>
        <v>0</v>
      </c>
      <c r="M802" s="89">
        <f t="shared" si="33"/>
        <v>0</v>
      </c>
      <c r="N802" s="100">
        <f t="shared" si="34"/>
        <v>0</v>
      </c>
      <c r="O802" s="67"/>
    </row>
    <row r="803" spans="2:15">
      <c r="B803" s="63"/>
      <c r="C803" s="65"/>
      <c r="D803" s="65"/>
      <c r="E803" s="66"/>
      <c r="F803" s="67"/>
      <c r="G803" s="69"/>
      <c r="H803" s="70"/>
      <c r="I803" s="71"/>
      <c r="J803" s="68">
        <v>0</v>
      </c>
      <c r="K803" s="89">
        <f>ROUND(IF(AND($G803&lt;&gt;Summary!$C$11),IF(OR($I803=$I$6,$I803=$I$7,$I803=$I$8,$I803=$I$9,$I803=$I$10,$I803=$I$11),($J803*$H803),0),0),2)</f>
        <v>0</v>
      </c>
      <c r="L803" s="89">
        <f>ROUND(IF(AND($G803=Summary!$C$11),IF(OR($I803=$I$6,$I803=$I$7,$I803=$I$8,$I803=$I$9,$I803=$I$10,$I803=$I$11),(($J803*$H803)/2),0),0),2)</f>
        <v>0</v>
      </c>
      <c r="M803" s="89">
        <f t="shared" si="33"/>
        <v>0</v>
      </c>
      <c r="N803" s="100">
        <f t="shared" si="34"/>
        <v>0</v>
      </c>
      <c r="O803" s="67"/>
    </row>
    <row r="804" spans="2:15">
      <c r="B804" s="63"/>
      <c r="C804" s="65"/>
      <c r="D804" s="65"/>
      <c r="E804" s="66"/>
      <c r="F804" s="67"/>
      <c r="G804" s="69"/>
      <c r="H804" s="70"/>
      <c r="I804" s="71"/>
      <c r="J804" s="68">
        <v>0</v>
      </c>
      <c r="K804" s="89">
        <f>ROUND(IF(AND($G804&lt;&gt;Summary!$C$11),IF(OR($I804=$I$6,$I804=$I$7,$I804=$I$8,$I804=$I$9,$I804=$I$10,$I804=$I$11),($J804*$H804),0),0),2)</f>
        <v>0</v>
      </c>
      <c r="L804" s="89">
        <f>ROUND(IF(AND($G804=Summary!$C$11),IF(OR($I804=$I$6,$I804=$I$7,$I804=$I$8,$I804=$I$9,$I804=$I$10,$I804=$I$11),(($J804*$H804)/2),0),0),2)</f>
        <v>0</v>
      </c>
      <c r="M804" s="89">
        <f t="shared" si="33"/>
        <v>0</v>
      </c>
      <c r="N804" s="100">
        <f t="shared" si="34"/>
        <v>0</v>
      </c>
      <c r="O804" s="67"/>
    </row>
    <row r="805" spans="2:15">
      <c r="B805" s="63"/>
      <c r="C805" s="65"/>
      <c r="D805" s="65"/>
      <c r="E805" s="66"/>
      <c r="F805" s="67"/>
      <c r="G805" s="69"/>
      <c r="H805" s="70"/>
      <c r="I805" s="71"/>
      <c r="J805" s="68">
        <v>0</v>
      </c>
      <c r="K805" s="89">
        <f>ROUND(IF(AND($G805&lt;&gt;Summary!$C$11),IF(OR($I805=$I$6,$I805=$I$7,$I805=$I$8,$I805=$I$9,$I805=$I$10,$I805=$I$11),($J805*$H805),0),0),2)</f>
        <v>0</v>
      </c>
      <c r="L805" s="89">
        <f>ROUND(IF(AND($G805=Summary!$C$11),IF(OR($I805=$I$6,$I805=$I$7,$I805=$I$8,$I805=$I$9,$I805=$I$10,$I805=$I$11),(($J805*$H805)/2),0),0),2)</f>
        <v>0</v>
      </c>
      <c r="M805" s="89">
        <f t="shared" si="33"/>
        <v>0</v>
      </c>
      <c r="N805" s="100">
        <f t="shared" si="34"/>
        <v>0</v>
      </c>
      <c r="O805" s="67"/>
    </row>
    <row r="806" spans="2:15">
      <c r="B806" s="63"/>
      <c r="C806" s="65"/>
      <c r="D806" s="65"/>
      <c r="E806" s="66"/>
      <c r="F806" s="67"/>
      <c r="G806" s="69"/>
      <c r="H806" s="70"/>
      <c r="I806" s="71"/>
      <c r="J806" s="68">
        <v>0</v>
      </c>
      <c r="K806" s="89">
        <f>ROUND(IF(AND($G806&lt;&gt;Summary!$C$11),IF(OR($I806=$I$6,$I806=$I$7,$I806=$I$8,$I806=$I$9,$I806=$I$10,$I806=$I$11),($J806*$H806),0),0),2)</f>
        <v>0</v>
      </c>
      <c r="L806" s="89">
        <f>ROUND(IF(AND($G806=Summary!$C$11),IF(OR($I806=$I$6,$I806=$I$7,$I806=$I$8,$I806=$I$9,$I806=$I$10,$I806=$I$11),(($J806*$H806)/2),0),0),2)</f>
        <v>0</v>
      </c>
      <c r="M806" s="89">
        <f t="shared" si="33"/>
        <v>0</v>
      </c>
      <c r="N806" s="100">
        <f t="shared" si="34"/>
        <v>0</v>
      </c>
      <c r="O806" s="67"/>
    </row>
    <row r="807" spans="2:15">
      <c r="B807" s="63"/>
      <c r="C807" s="65"/>
      <c r="D807" s="65"/>
      <c r="E807" s="66"/>
      <c r="F807" s="67"/>
      <c r="G807" s="69"/>
      <c r="H807" s="70"/>
      <c r="I807" s="71"/>
      <c r="J807" s="68">
        <v>0</v>
      </c>
      <c r="K807" s="89">
        <f>ROUND(IF(AND($G807&lt;&gt;Summary!$C$11),IF(OR($I807=$I$6,$I807=$I$7,$I807=$I$8,$I807=$I$9,$I807=$I$10,$I807=$I$11),($J807*$H807),0),0),2)</f>
        <v>0</v>
      </c>
      <c r="L807" s="89">
        <f>ROUND(IF(AND($G807=Summary!$C$11),IF(OR($I807=$I$6,$I807=$I$7,$I807=$I$8,$I807=$I$9,$I807=$I$10,$I807=$I$11),(($J807*$H807)/2),0),0),2)</f>
        <v>0</v>
      </c>
      <c r="M807" s="89">
        <f t="shared" si="33"/>
        <v>0</v>
      </c>
      <c r="N807" s="100">
        <f t="shared" si="34"/>
        <v>0</v>
      </c>
      <c r="O807" s="67"/>
    </row>
    <row r="808" spans="2:15">
      <c r="B808" s="63"/>
      <c r="C808" s="65"/>
      <c r="D808" s="65"/>
      <c r="E808" s="66"/>
      <c r="F808" s="67"/>
      <c r="G808" s="69"/>
      <c r="H808" s="70"/>
      <c r="I808" s="71"/>
      <c r="J808" s="68">
        <v>0</v>
      </c>
      <c r="K808" s="89">
        <f>ROUND(IF(AND($G808&lt;&gt;Summary!$C$11),IF(OR($I808=$I$6,$I808=$I$7,$I808=$I$8,$I808=$I$9,$I808=$I$10,$I808=$I$11),($J808*$H808),0),0),2)</f>
        <v>0</v>
      </c>
      <c r="L808" s="89">
        <f>ROUND(IF(AND($G808=Summary!$C$11),IF(OR($I808=$I$6,$I808=$I$7,$I808=$I$8,$I808=$I$9,$I808=$I$10,$I808=$I$11),(($J808*$H808)/2),0),0),2)</f>
        <v>0</v>
      </c>
      <c r="M808" s="89">
        <f t="shared" si="33"/>
        <v>0</v>
      </c>
      <c r="N808" s="100">
        <f t="shared" si="34"/>
        <v>0</v>
      </c>
      <c r="O808" s="67"/>
    </row>
    <row r="809" spans="2:15">
      <c r="B809" s="63"/>
      <c r="C809" s="65"/>
      <c r="D809" s="65"/>
      <c r="E809" s="66"/>
      <c r="F809" s="67"/>
      <c r="G809" s="69"/>
      <c r="H809" s="70"/>
      <c r="I809" s="71"/>
      <c r="J809" s="68">
        <v>0</v>
      </c>
      <c r="K809" s="89">
        <f>ROUND(IF(AND($G809&lt;&gt;Summary!$C$11),IF(OR($I809=$I$6,$I809=$I$7,$I809=$I$8,$I809=$I$9,$I809=$I$10,$I809=$I$11),($J809*$H809),0),0),2)</f>
        <v>0</v>
      </c>
      <c r="L809" s="89">
        <f>ROUND(IF(AND($G809=Summary!$C$11),IF(OR($I809=$I$6,$I809=$I$7,$I809=$I$8,$I809=$I$9,$I809=$I$10,$I809=$I$11),(($J809*$H809)/2),0),0),2)</f>
        <v>0</v>
      </c>
      <c r="M809" s="89">
        <f t="shared" si="33"/>
        <v>0</v>
      </c>
      <c r="N809" s="100">
        <f t="shared" si="34"/>
        <v>0</v>
      </c>
      <c r="O809" s="67"/>
    </row>
    <row r="810" spans="2:15">
      <c r="B810" s="63"/>
      <c r="C810" s="65"/>
      <c r="D810" s="65"/>
      <c r="E810" s="66"/>
      <c r="F810" s="67"/>
      <c r="G810" s="69"/>
      <c r="H810" s="70"/>
      <c r="I810" s="71"/>
      <c r="J810" s="68">
        <v>0</v>
      </c>
      <c r="K810" s="89">
        <f>ROUND(IF(AND($G810&lt;&gt;Summary!$C$11),IF(OR($I810=$I$6,$I810=$I$7,$I810=$I$8,$I810=$I$9,$I810=$I$10,$I810=$I$11),($J810*$H810),0),0),2)</f>
        <v>0</v>
      </c>
      <c r="L810" s="89">
        <f>ROUND(IF(AND($G810=Summary!$C$11),IF(OR($I810=$I$6,$I810=$I$7,$I810=$I$8,$I810=$I$9,$I810=$I$10,$I810=$I$11),(($J810*$H810)/2),0),0),2)</f>
        <v>0</v>
      </c>
      <c r="M810" s="89">
        <f t="shared" si="33"/>
        <v>0</v>
      </c>
      <c r="N810" s="100">
        <f t="shared" si="34"/>
        <v>0</v>
      </c>
      <c r="O810" s="67"/>
    </row>
    <row r="811" spans="2:15">
      <c r="B811" s="63"/>
      <c r="C811" s="65"/>
      <c r="D811" s="65"/>
      <c r="E811" s="66"/>
      <c r="F811" s="67"/>
      <c r="G811" s="69"/>
      <c r="H811" s="70"/>
      <c r="I811" s="71"/>
      <c r="J811" s="68">
        <v>0</v>
      </c>
      <c r="K811" s="89">
        <f>ROUND(IF(AND($G811&lt;&gt;Summary!$C$11),IF(OR($I811=$I$6,$I811=$I$7,$I811=$I$8,$I811=$I$9,$I811=$I$10,$I811=$I$11),($J811*$H811),0),0),2)</f>
        <v>0</v>
      </c>
      <c r="L811" s="89">
        <f>ROUND(IF(AND($G811=Summary!$C$11),IF(OR($I811=$I$6,$I811=$I$7,$I811=$I$8,$I811=$I$9,$I811=$I$10,$I811=$I$11),(($J811*$H811)/2),0),0),2)</f>
        <v>0</v>
      </c>
      <c r="M811" s="89">
        <f t="shared" si="33"/>
        <v>0</v>
      </c>
      <c r="N811" s="100">
        <f t="shared" si="34"/>
        <v>0</v>
      </c>
      <c r="O811" s="67"/>
    </row>
    <row r="812" spans="2:15">
      <c r="B812" s="63"/>
      <c r="C812" s="65"/>
      <c r="D812" s="65"/>
      <c r="E812" s="66"/>
      <c r="F812" s="67"/>
      <c r="G812" s="69"/>
      <c r="H812" s="70"/>
      <c r="I812" s="71"/>
      <c r="J812" s="68">
        <v>0</v>
      </c>
      <c r="K812" s="89">
        <f>ROUND(IF(AND($G812&lt;&gt;Summary!$C$11),IF(OR($I812=$I$6,$I812=$I$7,$I812=$I$8,$I812=$I$9,$I812=$I$10,$I812=$I$11),($J812*$H812),0),0),2)</f>
        <v>0</v>
      </c>
      <c r="L812" s="89">
        <f>ROUND(IF(AND($G812=Summary!$C$11),IF(OR($I812=$I$6,$I812=$I$7,$I812=$I$8,$I812=$I$9,$I812=$I$10,$I812=$I$11),(($J812*$H812)/2),0),0),2)</f>
        <v>0</v>
      </c>
      <c r="M812" s="89">
        <f t="shared" si="33"/>
        <v>0</v>
      </c>
      <c r="N812" s="100">
        <f t="shared" si="34"/>
        <v>0</v>
      </c>
      <c r="O812" s="67"/>
    </row>
    <row r="813" spans="2:15">
      <c r="B813" s="63"/>
      <c r="C813" s="65"/>
      <c r="D813" s="65"/>
      <c r="E813" s="66"/>
      <c r="F813" s="67"/>
      <c r="G813" s="69"/>
      <c r="H813" s="70"/>
      <c r="I813" s="71"/>
      <c r="J813" s="68">
        <v>0</v>
      </c>
      <c r="K813" s="89">
        <f>ROUND(IF(AND($G813&lt;&gt;Summary!$C$11),IF(OR($I813=$I$6,$I813=$I$7,$I813=$I$8,$I813=$I$9,$I813=$I$10,$I813=$I$11),($J813*$H813),0),0),2)</f>
        <v>0</v>
      </c>
      <c r="L813" s="89">
        <f>ROUND(IF(AND($G813=Summary!$C$11),IF(OR($I813=$I$6,$I813=$I$7,$I813=$I$8,$I813=$I$9,$I813=$I$10,$I813=$I$11),(($J813*$H813)/2),0),0),2)</f>
        <v>0</v>
      </c>
      <c r="M813" s="89">
        <f t="shared" si="33"/>
        <v>0</v>
      </c>
      <c r="N813" s="100">
        <f t="shared" si="34"/>
        <v>0</v>
      </c>
      <c r="O813" s="67"/>
    </row>
    <row r="814" spans="2:15">
      <c r="B814" s="63"/>
      <c r="C814" s="65"/>
      <c r="D814" s="65"/>
      <c r="E814" s="66"/>
      <c r="F814" s="67"/>
      <c r="G814" s="69"/>
      <c r="H814" s="70"/>
      <c r="I814" s="71"/>
      <c r="J814" s="68">
        <v>0</v>
      </c>
      <c r="K814" s="89">
        <f>ROUND(IF(AND($G814&lt;&gt;Summary!$C$11),IF(OR($I814=$I$6,$I814=$I$7,$I814=$I$8,$I814=$I$9,$I814=$I$10,$I814=$I$11),($J814*$H814),0),0),2)</f>
        <v>0</v>
      </c>
      <c r="L814" s="89">
        <f>ROUND(IF(AND($G814=Summary!$C$11),IF(OR($I814=$I$6,$I814=$I$7,$I814=$I$8,$I814=$I$9,$I814=$I$10,$I814=$I$11),(($J814*$H814)/2),0),0),2)</f>
        <v>0</v>
      </c>
      <c r="M814" s="89">
        <f t="shared" si="33"/>
        <v>0</v>
      </c>
      <c r="N814" s="100">
        <f t="shared" si="34"/>
        <v>0</v>
      </c>
      <c r="O814" s="67"/>
    </row>
    <row r="815" spans="2:15">
      <c r="B815" s="63"/>
      <c r="C815" s="65"/>
      <c r="D815" s="65"/>
      <c r="E815" s="66"/>
      <c r="F815" s="67"/>
      <c r="G815" s="69"/>
      <c r="H815" s="70"/>
      <c r="I815" s="71"/>
      <c r="J815" s="68">
        <v>0</v>
      </c>
      <c r="K815" s="89">
        <f>ROUND(IF(AND($G815&lt;&gt;Summary!$C$11),IF(OR($I815=$I$6,$I815=$I$7,$I815=$I$8,$I815=$I$9,$I815=$I$10,$I815=$I$11),($J815*$H815),0),0),2)</f>
        <v>0</v>
      </c>
      <c r="L815" s="89">
        <f>ROUND(IF(AND($G815=Summary!$C$11),IF(OR($I815=$I$6,$I815=$I$7,$I815=$I$8,$I815=$I$9,$I815=$I$10,$I815=$I$11),(($J815*$H815)/2),0),0),2)</f>
        <v>0</v>
      </c>
      <c r="M815" s="89">
        <f t="shared" si="33"/>
        <v>0</v>
      </c>
      <c r="N815" s="100">
        <f t="shared" si="34"/>
        <v>0</v>
      </c>
      <c r="O815" s="67"/>
    </row>
    <row r="816" spans="2:15">
      <c r="B816" s="63"/>
      <c r="C816" s="65"/>
      <c r="D816" s="65"/>
      <c r="E816" s="66"/>
      <c r="F816" s="67"/>
      <c r="G816" s="69"/>
      <c r="H816" s="70"/>
      <c r="I816" s="71"/>
      <c r="J816" s="68">
        <v>0</v>
      </c>
      <c r="K816" s="89">
        <f>ROUND(IF(AND($G816&lt;&gt;Summary!$C$11),IF(OR($I816=$I$6,$I816=$I$7,$I816=$I$8,$I816=$I$9,$I816=$I$10,$I816=$I$11),($J816*$H816),0),0),2)</f>
        <v>0</v>
      </c>
      <c r="L816" s="89">
        <f>ROUND(IF(AND($G816=Summary!$C$11),IF(OR($I816=$I$6,$I816=$I$7,$I816=$I$8,$I816=$I$9,$I816=$I$10,$I816=$I$11),(($J816*$H816)/2),0),0),2)</f>
        <v>0</v>
      </c>
      <c r="M816" s="89">
        <f t="shared" si="33"/>
        <v>0</v>
      </c>
      <c r="N816" s="100">
        <f t="shared" si="34"/>
        <v>0</v>
      </c>
      <c r="O816" s="67"/>
    </row>
    <row r="817" spans="2:15">
      <c r="B817" s="63"/>
      <c r="C817" s="65"/>
      <c r="D817" s="65"/>
      <c r="E817" s="66"/>
      <c r="F817" s="67"/>
      <c r="G817" s="69"/>
      <c r="H817" s="70"/>
      <c r="I817" s="71"/>
      <c r="J817" s="68">
        <v>0</v>
      </c>
      <c r="K817" s="89">
        <f>ROUND(IF(AND($G817&lt;&gt;Summary!$C$11),IF(OR($I817=$I$6,$I817=$I$7,$I817=$I$8,$I817=$I$9,$I817=$I$10,$I817=$I$11),($J817*$H817),0),0),2)</f>
        <v>0</v>
      </c>
      <c r="L817" s="89">
        <f>ROUND(IF(AND($G817=Summary!$C$11),IF(OR($I817=$I$6,$I817=$I$7,$I817=$I$8,$I817=$I$9,$I817=$I$10,$I817=$I$11),(($J817*$H817)/2),0),0),2)</f>
        <v>0</v>
      </c>
      <c r="M817" s="89">
        <f t="shared" si="33"/>
        <v>0</v>
      </c>
      <c r="N817" s="100">
        <f t="shared" si="34"/>
        <v>0</v>
      </c>
      <c r="O817" s="67"/>
    </row>
    <row r="818" spans="2:15">
      <c r="B818" s="63"/>
      <c r="C818" s="65"/>
      <c r="D818" s="65"/>
      <c r="E818" s="66"/>
      <c r="F818" s="67"/>
      <c r="G818" s="69"/>
      <c r="H818" s="70"/>
      <c r="I818" s="71"/>
      <c r="J818" s="68">
        <v>0</v>
      </c>
      <c r="K818" s="89">
        <f>ROUND(IF(AND($G818&lt;&gt;Summary!$C$11),IF(OR($I818=$I$6,$I818=$I$7,$I818=$I$8,$I818=$I$9,$I818=$I$10,$I818=$I$11),($J818*$H818),0),0),2)</f>
        <v>0</v>
      </c>
      <c r="L818" s="89">
        <f>ROUND(IF(AND($G818=Summary!$C$11),IF(OR($I818=$I$6,$I818=$I$7,$I818=$I$8,$I818=$I$9,$I818=$I$10,$I818=$I$11),(($J818*$H818)/2),0),0),2)</f>
        <v>0</v>
      </c>
      <c r="M818" s="89">
        <f t="shared" si="33"/>
        <v>0</v>
      </c>
      <c r="N818" s="100">
        <f t="shared" si="34"/>
        <v>0</v>
      </c>
      <c r="O818" s="67"/>
    </row>
    <row r="819" spans="2:15">
      <c r="B819" s="63"/>
      <c r="C819" s="65"/>
      <c r="D819" s="65"/>
      <c r="E819" s="66"/>
      <c r="F819" s="67"/>
      <c r="G819" s="69"/>
      <c r="H819" s="70"/>
      <c r="I819" s="71"/>
      <c r="J819" s="68">
        <v>0</v>
      </c>
      <c r="K819" s="89">
        <f>ROUND(IF(AND($G819&lt;&gt;Summary!$C$11),IF(OR($I819=$I$6,$I819=$I$7,$I819=$I$8,$I819=$I$9,$I819=$I$10,$I819=$I$11),($J819*$H819),0),0),2)</f>
        <v>0</v>
      </c>
      <c r="L819" s="89">
        <f>ROUND(IF(AND($G819=Summary!$C$11),IF(OR($I819=$I$6,$I819=$I$7,$I819=$I$8,$I819=$I$9,$I819=$I$10,$I819=$I$11),(($J819*$H819)/2),0),0),2)</f>
        <v>0</v>
      </c>
      <c r="M819" s="89">
        <f t="shared" si="33"/>
        <v>0</v>
      </c>
      <c r="N819" s="100">
        <f t="shared" si="34"/>
        <v>0</v>
      </c>
      <c r="O819" s="67"/>
    </row>
    <row r="820" spans="2:15">
      <c r="B820" s="63"/>
      <c r="C820" s="65"/>
      <c r="D820" s="65"/>
      <c r="E820" s="66"/>
      <c r="F820" s="67"/>
      <c r="G820" s="69"/>
      <c r="H820" s="70"/>
      <c r="I820" s="71"/>
      <c r="J820" s="68">
        <v>0</v>
      </c>
      <c r="K820" s="89">
        <f>ROUND(IF(AND($G820&lt;&gt;Summary!$C$11),IF(OR($I820=$I$6,$I820=$I$7,$I820=$I$8,$I820=$I$9,$I820=$I$10,$I820=$I$11),($J820*$H820),0),0),2)</f>
        <v>0</v>
      </c>
      <c r="L820" s="89">
        <f>ROUND(IF(AND($G820=Summary!$C$11),IF(OR($I820=$I$6,$I820=$I$7,$I820=$I$8,$I820=$I$9,$I820=$I$10,$I820=$I$11),(($J820*$H820)/2),0),0),2)</f>
        <v>0</v>
      </c>
      <c r="M820" s="89">
        <f t="shared" si="33"/>
        <v>0</v>
      </c>
      <c r="N820" s="100">
        <f t="shared" si="34"/>
        <v>0</v>
      </c>
      <c r="O820" s="67"/>
    </row>
    <row r="821" spans="2:15">
      <c r="B821" s="63"/>
      <c r="C821" s="65"/>
      <c r="D821" s="65"/>
      <c r="E821" s="66"/>
      <c r="F821" s="67"/>
      <c r="G821" s="69"/>
      <c r="H821" s="70"/>
      <c r="I821" s="71"/>
      <c r="J821" s="68">
        <v>0</v>
      </c>
      <c r="K821" s="89">
        <f>ROUND(IF(AND($G821&lt;&gt;Summary!$C$11),IF(OR($I821=$I$6,$I821=$I$7,$I821=$I$8,$I821=$I$9,$I821=$I$10,$I821=$I$11),($J821*$H821),0),0),2)</f>
        <v>0</v>
      </c>
      <c r="L821" s="89">
        <f>ROUND(IF(AND($G821=Summary!$C$11),IF(OR($I821=$I$6,$I821=$I$7,$I821=$I$8,$I821=$I$9,$I821=$I$10,$I821=$I$11),(($J821*$H821)/2),0),0),2)</f>
        <v>0</v>
      </c>
      <c r="M821" s="89">
        <f t="shared" si="33"/>
        <v>0</v>
      </c>
      <c r="N821" s="100">
        <f t="shared" si="34"/>
        <v>0</v>
      </c>
      <c r="O821" s="67"/>
    </row>
    <row r="822" spans="2:15">
      <c r="B822" s="63"/>
      <c r="C822" s="65"/>
      <c r="D822" s="65"/>
      <c r="E822" s="66"/>
      <c r="F822" s="67"/>
      <c r="G822" s="69"/>
      <c r="H822" s="70"/>
      <c r="I822" s="71"/>
      <c r="J822" s="68">
        <v>0</v>
      </c>
      <c r="K822" s="89">
        <f>ROUND(IF(AND($G822&lt;&gt;Summary!$C$11),IF(OR($I822=$I$6,$I822=$I$7,$I822=$I$8,$I822=$I$9,$I822=$I$10,$I822=$I$11),($J822*$H822),0),0),2)</f>
        <v>0</v>
      </c>
      <c r="L822" s="89">
        <f>ROUND(IF(AND($G822=Summary!$C$11),IF(OR($I822=$I$6,$I822=$I$7,$I822=$I$8,$I822=$I$9,$I822=$I$10,$I822=$I$11),(($J822*$H822)/2),0),0),2)</f>
        <v>0</v>
      </c>
      <c r="M822" s="89">
        <f t="shared" si="33"/>
        <v>0</v>
      </c>
      <c r="N822" s="100">
        <f t="shared" si="34"/>
        <v>0</v>
      </c>
      <c r="O822" s="67"/>
    </row>
    <row r="823" spans="2:15">
      <c r="B823" s="63"/>
      <c r="C823" s="65"/>
      <c r="D823" s="65"/>
      <c r="E823" s="66"/>
      <c r="F823" s="67"/>
      <c r="G823" s="69"/>
      <c r="H823" s="70"/>
      <c r="I823" s="71"/>
      <c r="J823" s="68">
        <v>0</v>
      </c>
      <c r="K823" s="89">
        <f>ROUND(IF(AND($G823&lt;&gt;Summary!$C$11),IF(OR($I823=$I$6,$I823=$I$7,$I823=$I$8,$I823=$I$9,$I823=$I$10,$I823=$I$11),($J823*$H823),0),0),2)</f>
        <v>0</v>
      </c>
      <c r="L823" s="89">
        <f>ROUND(IF(AND($G823=Summary!$C$11),IF(OR($I823=$I$6,$I823=$I$7,$I823=$I$8,$I823=$I$9,$I823=$I$10,$I823=$I$11),(($J823*$H823)/2),0),0),2)</f>
        <v>0</v>
      </c>
      <c r="M823" s="89">
        <f t="shared" si="33"/>
        <v>0</v>
      </c>
      <c r="N823" s="100">
        <f t="shared" si="34"/>
        <v>0</v>
      </c>
      <c r="O823" s="67"/>
    </row>
    <row r="824" spans="2:15">
      <c r="B824" s="63"/>
      <c r="C824" s="65"/>
      <c r="D824" s="65"/>
      <c r="E824" s="66"/>
      <c r="F824" s="67"/>
      <c r="G824" s="69"/>
      <c r="H824" s="70"/>
      <c r="I824" s="71"/>
      <c r="J824" s="68">
        <v>0</v>
      </c>
      <c r="K824" s="89">
        <f>ROUND(IF(AND($G824&lt;&gt;Summary!$C$11),IF(OR($I824=$I$6,$I824=$I$7,$I824=$I$8,$I824=$I$9,$I824=$I$10,$I824=$I$11),($J824*$H824),0),0),2)</f>
        <v>0</v>
      </c>
      <c r="L824" s="89">
        <f>ROUND(IF(AND($G824=Summary!$C$11),IF(OR($I824=$I$6,$I824=$I$7,$I824=$I$8,$I824=$I$9,$I824=$I$10,$I824=$I$11),(($J824*$H824)/2),0),0),2)</f>
        <v>0</v>
      </c>
      <c r="M824" s="89">
        <f t="shared" si="33"/>
        <v>0</v>
      </c>
      <c r="N824" s="100">
        <f t="shared" si="34"/>
        <v>0</v>
      </c>
      <c r="O824" s="67"/>
    </row>
    <row r="825" spans="2:15">
      <c r="B825" s="63"/>
      <c r="C825" s="65"/>
      <c r="D825" s="65"/>
      <c r="E825" s="66"/>
      <c r="F825" s="67"/>
      <c r="G825" s="69"/>
      <c r="H825" s="70"/>
      <c r="I825" s="71"/>
      <c r="J825" s="68">
        <v>0</v>
      </c>
      <c r="K825" s="89">
        <f>ROUND(IF(AND($G825&lt;&gt;Summary!$C$11),IF(OR($I825=$I$6,$I825=$I$7,$I825=$I$8,$I825=$I$9,$I825=$I$10,$I825=$I$11),($J825*$H825),0),0),2)</f>
        <v>0</v>
      </c>
      <c r="L825" s="89">
        <f>ROUND(IF(AND($G825=Summary!$C$11),IF(OR($I825=$I$6,$I825=$I$7,$I825=$I$8,$I825=$I$9,$I825=$I$10,$I825=$I$11),(($J825*$H825)/2),0),0),2)</f>
        <v>0</v>
      </c>
      <c r="M825" s="89">
        <f t="shared" si="33"/>
        <v>0</v>
      </c>
      <c r="N825" s="100">
        <f t="shared" si="34"/>
        <v>0</v>
      </c>
      <c r="O825" s="67"/>
    </row>
    <row r="826" spans="2:15">
      <c r="B826" s="63"/>
      <c r="C826" s="65"/>
      <c r="D826" s="65"/>
      <c r="E826" s="66"/>
      <c r="F826" s="67"/>
      <c r="G826" s="69"/>
      <c r="H826" s="70"/>
      <c r="I826" s="71"/>
      <c r="J826" s="68">
        <v>0</v>
      </c>
      <c r="K826" s="89">
        <f>ROUND(IF(AND($G826&lt;&gt;Summary!$C$11),IF(OR($I826=$I$6,$I826=$I$7,$I826=$I$8,$I826=$I$9,$I826=$I$10,$I826=$I$11),($J826*$H826),0),0),2)</f>
        <v>0</v>
      </c>
      <c r="L826" s="89">
        <f>ROUND(IF(AND($G826=Summary!$C$11),IF(OR($I826=$I$6,$I826=$I$7,$I826=$I$8,$I826=$I$9,$I826=$I$10,$I826=$I$11),(($J826*$H826)/2),0),0),2)</f>
        <v>0</v>
      </c>
      <c r="M826" s="89">
        <f t="shared" si="33"/>
        <v>0</v>
      </c>
      <c r="N826" s="100">
        <f t="shared" si="34"/>
        <v>0</v>
      </c>
      <c r="O826" s="67"/>
    </row>
    <row r="827" spans="2:15">
      <c r="B827" s="63"/>
      <c r="C827" s="65"/>
      <c r="D827" s="65"/>
      <c r="E827" s="66"/>
      <c r="F827" s="67"/>
      <c r="G827" s="69"/>
      <c r="H827" s="70"/>
      <c r="I827" s="71"/>
      <c r="J827" s="68">
        <v>0</v>
      </c>
      <c r="K827" s="89">
        <f>ROUND(IF(AND($G827&lt;&gt;Summary!$C$11),IF(OR($I827=$I$6,$I827=$I$7,$I827=$I$8,$I827=$I$9,$I827=$I$10,$I827=$I$11),($J827*$H827),0),0),2)</f>
        <v>0</v>
      </c>
      <c r="L827" s="89">
        <f>ROUND(IF(AND($G827=Summary!$C$11),IF(OR($I827=$I$6,$I827=$I$7,$I827=$I$8,$I827=$I$9,$I827=$I$10,$I827=$I$11),(($J827*$H827)/2),0),0),2)</f>
        <v>0</v>
      </c>
      <c r="M827" s="89">
        <f t="shared" si="33"/>
        <v>0</v>
      </c>
      <c r="N827" s="100">
        <f t="shared" si="34"/>
        <v>0</v>
      </c>
      <c r="O827" s="67"/>
    </row>
    <row r="828" spans="2:15">
      <c r="B828" s="63"/>
      <c r="C828" s="65"/>
      <c r="D828" s="65"/>
      <c r="E828" s="66"/>
      <c r="F828" s="67"/>
      <c r="G828" s="69"/>
      <c r="H828" s="70"/>
      <c r="I828" s="71"/>
      <c r="J828" s="68">
        <v>0</v>
      </c>
      <c r="K828" s="89">
        <f>ROUND(IF(AND($G828&lt;&gt;Summary!$C$11),IF(OR($I828=$I$6,$I828=$I$7,$I828=$I$8,$I828=$I$9,$I828=$I$10,$I828=$I$11),($J828*$H828),0),0),2)</f>
        <v>0</v>
      </c>
      <c r="L828" s="89">
        <f>ROUND(IF(AND($G828=Summary!$C$11),IF(OR($I828=$I$6,$I828=$I$7,$I828=$I$8,$I828=$I$9,$I828=$I$10,$I828=$I$11),(($J828*$H828)/2),0),0),2)</f>
        <v>0</v>
      </c>
      <c r="M828" s="89">
        <f t="shared" si="33"/>
        <v>0</v>
      </c>
      <c r="N828" s="100">
        <f t="shared" si="34"/>
        <v>0</v>
      </c>
      <c r="O828" s="67"/>
    </row>
    <row r="829" spans="2:15">
      <c r="B829" s="63"/>
      <c r="C829" s="65"/>
      <c r="D829" s="65"/>
      <c r="E829" s="66"/>
      <c r="F829" s="67"/>
      <c r="G829" s="69"/>
      <c r="H829" s="70"/>
      <c r="I829" s="71"/>
      <c r="J829" s="68">
        <v>0</v>
      </c>
      <c r="K829" s="89">
        <f>ROUND(IF(AND($G829&lt;&gt;Summary!$C$11),IF(OR($I829=$I$6,$I829=$I$7,$I829=$I$8,$I829=$I$9,$I829=$I$10,$I829=$I$11),($J829*$H829),0),0),2)</f>
        <v>0</v>
      </c>
      <c r="L829" s="89">
        <f>ROUND(IF(AND($G829=Summary!$C$11),IF(OR($I829=$I$6,$I829=$I$7,$I829=$I$8,$I829=$I$9,$I829=$I$10,$I829=$I$11),(($J829*$H829)/2),0),0),2)</f>
        <v>0</v>
      </c>
      <c r="M829" s="89">
        <f t="shared" si="33"/>
        <v>0</v>
      </c>
      <c r="N829" s="100">
        <f t="shared" si="34"/>
        <v>0</v>
      </c>
      <c r="O829" s="67"/>
    </row>
    <row r="830" spans="2:15">
      <c r="B830" s="63"/>
      <c r="C830" s="65"/>
      <c r="D830" s="65"/>
      <c r="E830" s="66"/>
      <c r="F830" s="67"/>
      <c r="G830" s="69"/>
      <c r="H830" s="70"/>
      <c r="I830" s="71"/>
      <c r="J830" s="68">
        <v>0</v>
      </c>
      <c r="K830" s="89">
        <f>ROUND(IF(AND($G830&lt;&gt;Summary!$C$11),IF(OR($I830=$I$6,$I830=$I$7,$I830=$I$8,$I830=$I$9,$I830=$I$10,$I830=$I$11),($J830*$H830),0),0),2)</f>
        <v>0</v>
      </c>
      <c r="L830" s="89">
        <f>ROUND(IF(AND($G830=Summary!$C$11),IF(OR($I830=$I$6,$I830=$I$7,$I830=$I$8,$I830=$I$9,$I830=$I$10,$I830=$I$11),(($J830*$H830)/2),0),0),2)</f>
        <v>0</v>
      </c>
      <c r="M830" s="89">
        <f t="shared" si="33"/>
        <v>0</v>
      </c>
      <c r="N830" s="100">
        <f t="shared" si="34"/>
        <v>0</v>
      </c>
      <c r="O830" s="67"/>
    </row>
    <row r="831" spans="2:15">
      <c r="B831" s="63"/>
      <c r="C831" s="65"/>
      <c r="D831" s="65"/>
      <c r="E831" s="66"/>
      <c r="F831" s="67"/>
      <c r="G831" s="69"/>
      <c r="H831" s="70"/>
      <c r="I831" s="71"/>
      <c r="J831" s="68">
        <v>0</v>
      </c>
      <c r="K831" s="89">
        <f>ROUND(IF(AND($G831&lt;&gt;Summary!$C$11),IF(OR($I831=$I$6,$I831=$I$7,$I831=$I$8,$I831=$I$9,$I831=$I$10,$I831=$I$11),($J831*$H831),0),0),2)</f>
        <v>0</v>
      </c>
      <c r="L831" s="89">
        <f>ROUND(IF(AND($G831=Summary!$C$11),IF(OR($I831=$I$6,$I831=$I$7,$I831=$I$8,$I831=$I$9,$I831=$I$10,$I831=$I$11),(($J831*$H831)/2),0),0),2)</f>
        <v>0</v>
      </c>
      <c r="M831" s="89">
        <f t="shared" si="33"/>
        <v>0</v>
      </c>
      <c r="N831" s="100">
        <f t="shared" si="34"/>
        <v>0</v>
      </c>
      <c r="O831" s="67"/>
    </row>
    <row r="832" spans="2:15">
      <c r="B832" s="63"/>
      <c r="C832" s="65"/>
      <c r="D832" s="65"/>
      <c r="E832" s="66"/>
      <c r="F832" s="67"/>
      <c r="G832" s="69"/>
      <c r="H832" s="70"/>
      <c r="I832" s="71"/>
      <c r="J832" s="68">
        <v>0</v>
      </c>
      <c r="K832" s="89">
        <f>ROUND(IF(AND($G832&lt;&gt;Summary!$C$11),IF(OR($I832=$I$6,$I832=$I$7,$I832=$I$8,$I832=$I$9,$I832=$I$10,$I832=$I$11),($J832*$H832),0),0),2)</f>
        <v>0</v>
      </c>
      <c r="L832" s="89">
        <f>ROUND(IF(AND($G832=Summary!$C$11),IF(OR($I832=$I$6,$I832=$I$7,$I832=$I$8,$I832=$I$9,$I832=$I$10,$I832=$I$11),(($J832*$H832)/2),0),0),2)</f>
        <v>0</v>
      </c>
      <c r="M832" s="89">
        <f t="shared" si="33"/>
        <v>0</v>
      </c>
      <c r="N832" s="100">
        <f t="shared" si="34"/>
        <v>0</v>
      </c>
      <c r="O832" s="67"/>
    </row>
    <row r="833" spans="2:15">
      <c r="B833" s="63"/>
      <c r="C833" s="65"/>
      <c r="D833" s="65"/>
      <c r="E833" s="66"/>
      <c r="F833" s="67"/>
      <c r="G833" s="69"/>
      <c r="H833" s="70"/>
      <c r="I833" s="71"/>
      <c r="J833" s="68">
        <v>0</v>
      </c>
      <c r="K833" s="89">
        <f>ROUND(IF(AND($G833&lt;&gt;Summary!$C$11),IF(OR($I833=$I$6,$I833=$I$7,$I833=$I$8,$I833=$I$9,$I833=$I$10,$I833=$I$11),($J833*$H833),0),0),2)</f>
        <v>0</v>
      </c>
      <c r="L833" s="89">
        <f>ROUND(IF(AND($G833=Summary!$C$11),IF(OR($I833=$I$6,$I833=$I$7,$I833=$I$8,$I833=$I$9,$I833=$I$10,$I833=$I$11),(($J833*$H833)/2),0),0),2)</f>
        <v>0</v>
      </c>
      <c r="M833" s="89">
        <f t="shared" si="33"/>
        <v>0</v>
      </c>
      <c r="N833" s="100">
        <f t="shared" si="34"/>
        <v>0</v>
      </c>
      <c r="O833" s="67"/>
    </row>
    <row r="834" spans="2:15">
      <c r="B834" s="63"/>
      <c r="C834" s="65"/>
      <c r="D834" s="65"/>
      <c r="E834" s="66"/>
      <c r="F834" s="67"/>
      <c r="G834" s="69"/>
      <c r="H834" s="70"/>
      <c r="I834" s="71"/>
      <c r="J834" s="68">
        <v>0</v>
      </c>
      <c r="K834" s="89">
        <f>ROUND(IF(AND($G834&lt;&gt;Summary!$C$11),IF(OR($I834=$I$6,$I834=$I$7,$I834=$I$8,$I834=$I$9,$I834=$I$10,$I834=$I$11),($J834*$H834),0),0),2)</f>
        <v>0</v>
      </c>
      <c r="L834" s="89">
        <f>ROUND(IF(AND($G834=Summary!$C$11),IF(OR($I834=$I$6,$I834=$I$7,$I834=$I$8,$I834=$I$9,$I834=$I$10,$I834=$I$11),(($J834*$H834)/2),0),0),2)</f>
        <v>0</v>
      </c>
      <c r="M834" s="89">
        <f t="shared" si="33"/>
        <v>0</v>
      </c>
      <c r="N834" s="100">
        <f t="shared" si="34"/>
        <v>0</v>
      </c>
      <c r="O834" s="67"/>
    </row>
    <row r="835" spans="2:15">
      <c r="B835" s="63"/>
      <c r="C835" s="65"/>
      <c r="D835" s="65"/>
      <c r="E835" s="66"/>
      <c r="F835" s="67"/>
      <c r="G835" s="69"/>
      <c r="H835" s="70"/>
      <c r="I835" s="71"/>
      <c r="J835" s="68">
        <v>0</v>
      </c>
      <c r="K835" s="89">
        <f>ROUND(IF(AND($G835&lt;&gt;Summary!$C$11),IF(OR($I835=$I$6,$I835=$I$7,$I835=$I$8,$I835=$I$9,$I835=$I$10,$I835=$I$11),($J835*$H835),0),0),2)</f>
        <v>0</v>
      </c>
      <c r="L835" s="89">
        <f>ROUND(IF(AND($G835=Summary!$C$11),IF(OR($I835=$I$6,$I835=$I$7,$I835=$I$8,$I835=$I$9,$I835=$I$10,$I835=$I$11),(($J835*$H835)/2),0),0),2)</f>
        <v>0</v>
      </c>
      <c r="M835" s="89">
        <f t="shared" si="33"/>
        <v>0</v>
      </c>
      <c r="N835" s="100">
        <f t="shared" si="34"/>
        <v>0</v>
      </c>
      <c r="O835" s="67"/>
    </row>
    <row r="836" spans="2:15">
      <c r="B836" s="63"/>
      <c r="C836" s="65"/>
      <c r="D836" s="65"/>
      <c r="E836" s="66"/>
      <c r="F836" s="67"/>
      <c r="G836" s="69"/>
      <c r="H836" s="70"/>
      <c r="I836" s="71"/>
      <c r="J836" s="68">
        <v>0</v>
      </c>
      <c r="K836" s="89">
        <f>ROUND(IF(AND($G836&lt;&gt;Summary!$C$11),IF(OR($I836=$I$6,$I836=$I$7,$I836=$I$8,$I836=$I$9,$I836=$I$10,$I836=$I$11),($J836*$H836),0),0),2)</f>
        <v>0</v>
      </c>
      <c r="L836" s="89">
        <f>ROUND(IF(AND($G836=Summary!$C$11),IF(OR($I836=$I$6,$I836=$I$7,$I836=$I$8,$I836=$I$9,$I836=$I$10,$I836=$I$11),(($J836*$H836)/2),0),0),2)</f>
        <v>0</v>
      </c>
      <c r="M836" s="89">
        <f t="shared" si="33"/>
        <v>0</v>
      </c>
      <c r="N836" s="100">
        <f t="shared" si="34"/>
        <v>0</v>
      </c>
      <c r="O836" s="67"/>
    </row>
    <row r="837" spans="2:15">
      <c r="B837" s="63"/>
      <c r="C837" s="65"/>
      <c r="D837" s="65"/>
      <c r="E837" s="66"/>
      <c r="F837" s="67"/>
      <c r="G837" s="69"/>
      <c r="H837" s="70"/>
      <c r="I837" s="71"/>
      <c r="J837" s="68">
        <v>0</v>
      </c>
      <c r="K837" s="89">
        <f>ROUND(IF(AND($G837&lt;&gt;Summary!$C$11),IF(OR($I837=$I$6,$I837=$I$7,$I837=$I$8,$I837=$I$9,$I837=$I$10,$I837=$I$11),($J837*$H837),0),0),2)</f>
        <v>0</v>
      </c>
      <c r="L837" s="89">
        <f>ROUND(IF(AND($G837=Summary!$C$11),IF(OR($I837=$I$6,$I837=$I$7,$I837=$I$8,$I837=$I$9,$I837=$I$10,$I837=$I$11),(($J837*$H837)/2),0),0),2)</f>
        <v>0</v>
      </c>
      <c r="M837" s="89">
        <f t="shared" si="33"/>
        <v>0</v>
      </c>
      <c r="N837" s="100">
        <f t="shared" si="34"/>
        <v>0</v>
      </c>
      <c r="O837" s="67"/>
    </row>
    <row r="838" spans="2:15">
      <c r="B838" s="63"/>
      <c r="C838" s="65"/>
      <c r="D838" s="65"/>
      <c r="E838" s="66"/>
      <c r="F838" s="67"/>
      <c r="G838" s="69"/>
      <c r="H838" s="70"/>
      <c r="I838" s="71"/>
      <c r="J838" s="68">
        <v>0</v>
      </c>
      <c r="K838" s="89">
        <f>ROUND(IF(AND($G838&lt;&gt;Summary!$C$11),IF(OR($I838=$I$6,$I838=$I$7,$I838=$I$8,$I838=$I$9,$I838=$I$10,$I838=$I$11),($J838*$H838),0),0),2)</f>
        <v>0</v>
      </c>
      <c r="L838" s="89">
        <f>ROUND(IF(AND($G838=Summary!$C$11),IF(OR($I838=$I$6,$I838=$I$7,$I838=$I$8,$I838=$I$9,$I838=$I$10,$I838=$I$11),(($J838*$H838)/2),0),0),2)</f>
        <v>0</v>
      </c>
      <c r="M838" s="89">
        <f t="shared" si="33"/>
        <v>0</v>
      </c>
      <c r="N838" s="100">
        <f t="shared" si="34"/>
        <v>0</v>
      </c>
      <c r="O838" s="67"/>
    </row>
    <row r="839" spans="2:15">
      <c r="B839" s="63"/>
      <c r="C839" s="65"/>
      <c r="D839" s="65"/>
      <c r="E839" s="66"/>
      <c r="F839" s="67"/>
      <c r="G839" s="69"/>
      <c r="H839" s="70"/>
      <c r="I839" s="71"/>
      <c r="J839" s="68">
        <v>0</v>
      </c>
      <c r="K839" s="89">
        <f>ROUND(IF(AND($G839&lt;&gt;Summary!$C$11),IF(OR($I839=$I$6,$I839=$I$7,$I839=$I$8,$I839=$I$9,$I839=$I$10,$I839=$I$11),($J839*$H839),0),0),2)</f>
        <v>0</v>
      </c>
      <c r="L839" s="89">
        <f>ROUND(IF(AND($G839=Summary!$C$11),IF(OR($I839=$I$6,$I839=$I$7,$I839=$I$8,$I839=$I$9,$I839=$I$10,$I839=$I$11),(($J839*$H839)/2),0),0),2)</f>
        <v>0</v>
      </c>
      <c r="M839" s="89">
        <f t="shared" si="33"/>
        <v>0</v>
      </c>
      <c r="N839" s="100">
        <f t="shared" si="34"/>
        <v>0</v>
      </c>
      <c r="O839" s="67"/>
    </row>
    <row r="840" spans="2:15">
      <c r="B840" s="63"/>
      <c r="C840" s="65"/>
      <c r="D840" s="65"/>
      <c r="E840" s="66"/>
      <c r="F840" s="67"/>
      <c r="G840" s="69"/>
      <c r="H840" s="70"/>
      <c r="I840" s="71"/>
      <c r="J840" s="68">
        <v>0</v>
      </c>
      <c r="K840" s="89">
        <f>ROUND(IF(AND($G840&lt;&gt;Summary!$C$11),IF(OR($I840=$I$6,$I840=$I$7,$I840=$I$8,$I840=$I$9,$I840=$I$10,$I840=$I$11),($J840*$H840),0),0),2)</f>
        <v>0</v>
      </c>
      <c r="L840" s="89">
        <f>ROUND(IF(AND($G840=Summary!$C$11),IF(OR($I840=$I$6,$I840=$I$7,$I840=$I$8,$I840=$I$9,$I840=$I$10,$I840=$I$11),(($J840*$H840)/2),0),0),2)</f>
        <v>0</v>
      </c>
      <c r="M840" s="89">
        <f t="shared" si="33"/>
        <v>0</v>
      </c>
      <c r="N840" s="100">
        <f t="shared" si="34"/>
        <v>0</v>
      </c>
      <c r="O840" s="67"/>
    </row>
    <row r="841" spans="2:15">
      <c r="B841" s="63"/>
      <c r="C841" s="65"/>
      <c r="D841" s="65"/>
      <c r="E841" s="66"/>
      <c r="F841" s="67"/>
      <c r="G841" s="69"/>
      <c r="H841" s="70"/>
      <c r="I841" s="71"/>
      <c r="J841" s="68">
        <v>0</v>
      </c>
      <c r="K841" s="89">
        <f>ROUND(IF(AND($G841&lt;&gt;Summary!$C$11),IF(OR($I841=$I$6,$I841=$I$7,$I841=$I$8,$I841=$I$9,$I841=$I$10,$I841=$I$11),($J841*$H841),0),0),2)</f>
        <v>0</v>
      </c>
      <c r="L841" s="89">
        <f>ROUND(IF(AND($G841=Summary!$C$11),IF(OR($I841=$I$6,$I841=$I$7,$I841=$I$8,$I841=$I$9,$I841=$I$10,$I841=$I$11),(($J841*$H841)/2),0),0),2)</f>
        <v>0</v>
      </c>
      <c r="M841" s="89">
        <f t="shared" si="33"/>
        <v>0</v>
      </c>
      <c r="N841" s="100">
        <f t="shared" si="34"/>
        <v>0</v>
      </c>
      <c r="O841" s="67"/>
    </row>
    <row r="842" spans="2:15">
      <c r="B842" s="63"/>
      <c r="C842" s="65"/>
      <c r="D842" s="65"/>
      <c r="E842" s="66"/>
      <c r="F842" s="67"/>
      <c r="G842" s="69"/>
      <c r="H842" s="70"/>
      <c r="I842" s="71"/>
      <c r="J842" s="68">
        <v>0</v>
      </c>
      <c r="K842" s="89">
        <f>ROUND(IF(AND($G842&lt;&gt;Summary!$C$11),IF(OR($I842=$I$6,$I842=$I$7,$I842=$I$8,$I842=$I$9,$I842=$I$10,$I842=$I$11),($J842*$H842),0),0),2)</f>
        <v>0</v>
      </c>
      <c r="L842" s="89">
        <f>ROUND(IF(AND($G842=Summary!$C$11),IF(OR($I842=$I$6,$I842=$I$7,$I842=$I$8,$I842=$I$9,$I842=$I$10,$I842=$I$11),(($J842*$H842)/2),0),0),2)</f>
        <v>0</v>
      </c>
      <c r="M842" s="89">
        <f t="shared" si="33"/>
        <v>0</v>
      </c>
      <c r="N842" s="100">
        <f t="shared" si="34"/>
        <v>0</v>
      </c>
      <c r="O842" s="67"/>
    </row>
    <row r="843" spans="2:15">
      <c r="B843" s="63"/>
      <c r="C843" s="65"/>
      <c r="D843" s="65"/>
      <c r="E843" s="66"/>
      <c r="F843" s="67"/>
      <c r="G843" s="69"/>
      <c r="H843" s="70"/>
      <c r="I843" s="71"/>
      <c r="J843" s="68">
        <v>0</v>
      </c>
      <c r="K843" s="89">
        <f>ROUND(IF(AND($G843&lt;&gt;Summary!$C$11),IF(OR($I843=$I$6,$I843=$I$7,$I843=$I$8,$I843=$I$9,$I843=$I$10,$I843=$I$11),($J843*$H843),0),0),2)</f>
        <v>0</v>
      </c>
      <c r="L843" s="89">
        <f>ROUND(IF(AND($G843=Summary!$C$11),IF(OR($I843=$I$6,$I843=$I$7,$I843=$I$8,$I843=$I$9,$I843=$I$10,$I843=$I$11),(($J843*$H843)/2),0),0),2)</f>
        <v>0</v>
      </c>
      <c r="M843" s="89">
        <f t="shared" si="33"/>
        <v>0</v>
      </c>
      <c r="N843" s="100">
        <f t="shared" si="34"/>
        <v>0</v>
      </c>
      <c r="O843" s="67"/>
    </row>
    <row r="844" spans="2:15">
      <c r="B844" s="63"/>
      <c r="C844" s="65"/>
      <c r="D844" s="65"/>
      <c r="E844" s="66"/>
      <c r="F844" s="67"/>
      <c r="G844" s="69"/>
      <c r="H844" s="70"/>
      <c r="I844" s="71"/>
      <c r="J844" s="68">
        <v>0</v>
      </c>
      <c r="K844" s="89">
        <f>ROUND(IF(AND($G844&lt;&gt;Summary!$C$11),IF(OR($I844=$I$6,$I844=$I$7,$I844=$I$8,$I844=$I$9,$I844=$I$10,$I844=$I$11),($J844*$H844),0),0),2)</f>
        <v>0</v>
      </c>
      <c r="L844" s="89">
        <f>ROUND(IF(AND($G844=Summary!$C$11),IF(OR($I844=$I$6,$I844=$I$7,$I844=$I$8,$I844=$I$9,$I844=$I$10,$I844=$I$11),(($J844*$H844)/2),0),0),2)</f>
        <v>0</v>
      </c>
      <c r="M844" s="89">
        <f t="shared" si="33"/>
        <v>0</v>
      </c>
      <c r="N844" s="100">
        <f t="shared" si="34"/>
        <v>0</v>
      </c>
      <c r="O844" s="67"/>
    </row>
    <row r="845" spans="2:15">
      <c r="B845" s="63"/>
      <c r="C845" s="65"/>
      <c r="D845" s="65"/>
      <c r="E845" s="66"/>
      <c r="F845" s="67"/>
      <c r="G845" s="69"/>
      <c r="H845" s="70"/>
      <c r="I845" s="71"/>
      <c r="J845" s="68">
        <v>0</v>
      </c>
      <c r="K845" s="89">
        <f>ROUND(IF(AND($G845&lt;&gt;Summary!$C$11),IF(OR($I845=$I$6,$I845=$I$7,$I845=$I$8,$I845=$I$9,$I845=$I$10,$I845=$I$11),($J845*$H845),0),0),2)</f>
        <v>0</v>
      </c>
      <c r="L845" s="89">
        <f>ROUND(IF(AND($G845=Summary!$C$11),IF(OR($I845=$I$6,$I845=$I$7,$I845=$I$8,$I845=$I$9,$I845=$I$10,$I845=$I$11),(($J845*$H845)/2),0),0),2)</f>
        <v>0</v>
      </c>
      <c r="M845" s="89">
        <f t="shared" si="33"/>
        <v>0</v>
      </c>
      <c r="N845" s="100">
        <f t="shared" si="34"/>
        <v>0</v>
      </c>
      <c r="O845" s="67"/>
    </row>
    <row r="846" spans="2:15">
      <c r="B846" s="63"/>
      <c r="C846" s="65"/>
      <c r="D846" s="65"/>
      <c r="E846" s="66"/>
      <c r="F846" s="67"/>
      <c r="G846" s="69"/>
      <c r="H846" s="70"/>
      <c r="I846" s="71"/>
      <c r="J846" s="68">
        <v>0</v>
      </c>
      <c r="K846" s="89">
        <f>ROUND(IF(AND($G846&lt;&gt;Summary!$C$11),IF(OR($I846=$I$6,$I846=$I$7,$I846=$I$8,$I846=$I$9,$I846=$I$10,$I846=$I$11),($J846*$H846),0),0),2)</f>
        <v>0</v>
      </c>
      <c r="L846" s="89">
        <f>ROUND(IF(AND($G846=Summary!$C$11),IF(OR($I846=$I$6,$I846=$I$7,$I846=$I$8,$I846=$I$9,$I846=$I$10,$I846=$I$11),(($J846*$H846)/2),0),0),2)</f>
        <v>0</v>
      </c>
      <c r="M846" s="89">
        <f t="shared" si="33"/>
        <v>0</v>
      </c>
      <c r="N846" s="100">
        <f t="shared" si="34"/>
        <v>0</v>
      </c>
      <c r="O846" s="67"/>
    </row>
    <row r="847" spans="2:15">
      <c r="B847" s="63"/>
      <c r="C847" s="65"/>
      <c r="D847" s="65"/>
      <c r="E847" s="66"/>
      <c r="F847" s="67"/>
      <c r="G847" s="69"/>
      <c r="H847" s="70"/>
      <c r="I847" s="71"/>
      <c r="J847" s="68">
        <v>0</v>
      </c>
      <c r="K847" s="89">
        <f>ROUND(IF(AND($G847&lt;&gt;Summary!$C$11),IF(OR($I847=$I$6,$I847=$I$7,$I847=$I$8,$I847=$I$9,$I847=$I$10,$I847=$I$11),($J847*$H847),0),0),2)</f>
        <v>0</v>
      </c>
      <c r="L847" s="89">
        <f>ROUND(IF(AND($G847=Summary!$C$11),IF(OR($I847=$I$6,$I847=$I$7,$I847=$I$8,$I847=$I$9,$I847=$I$10,$I847=$I$11),(($J847*$H847)/2),0),0),2)</f>
        <v>0</v>
      </c>
      <c r="M847" s="89">
        <f t="shared" si="33"/>
        <v>0</v>
      </c>
      <c r="N847" s="100">
        <f t="shared" si="34"/>
        <v>0</v>
      </c>
      <c r="O847" s="67"/>
    </row>
    <row r="848" spans="2:15">
      <c r="B848" s="63"/>
      <c r="C848" s="65"/>
      <c r="D848" s="65"/>
      <c r="E848" s="66"/>
      <c r="F848" s="67"/>
      <c r="G848" s="69"/>
      <c r="H848" s="70"/>
      <c r="I848" s="71"/>
      <c r="J848" s="68">
        <v>0</v>
      </c>
      <c r="K848" s="89">
        <f>ROUND(IF(AND($G848&lt;&gt;Summary!$C$11),IF(OR($I848=$I$6,$I848=$I$7,$I848=$I$8,$I848=$I$9,$I848=$I$10,$I848=$I$11),($J848*$H848),0),0),2)</f>
        <v>0</v>
      </c>
      <c r="L848" s="89">
        <f>ROUND(IF(AND($G848=Summary!$C$11),IF(OR($I848=$I$6,$I848=$I$7,$I848=$I$8,$I848=$I$9,$I848=$I$10,$I848=$I$11),(($J848*$H848)/2),0),0),2)</f>
        <v>0</v>
      </c>
      <c r="M848" s="89">
        <f t="shared" si="33"/>
        <v>0</v>
      </c>
      <c r="N848" s="100">
        <f t="shared" si="34"/>
        <v>0</v>
      </c>
      <c r="O848" s="67"/>
    </row>
    <row r="849" spans="2:15">
      <c r="B849" s="63"/>
      <c r="C849" s="65"/>
      <c r="D849" s="65"/>
      <c r="E849" s="66"/>
      <c r="F849" s="67"/>
      <c r="G849" s="69"/>
      <c r="H849" s="70"/>
      <c r="I849" s="71"/>
      <c r="J849" s="68">
        <v>0</v>
      </c>
      <c r="K849" s="89">
        <f>ROUND(IF(AND($G849&lt;&gt;Summary!$C$11),IF(OR($I849=$I$6,$I849=$I$7,$I849=$I$8,$I849=$I$9,$I849=$I$10,$I849=$I$11),($J849*$H849),0),0),2)</f>
        <v>0</v>
      </c>
      <c r="L849" s="89">
        <f>ROUND(IF(AND($G849=Summary!$C$11),IF(OR($I849=$I$6,$I849=$I$7,$I849=$I$8,$I849=$I$9,$I849=$I$10,$I849=$I$11),(($J849*$H849)/2),0),0),2)</f>
        <v>0</v>
      </c>
      <c r="M849" s="89">
        <f t="shared" si="33"/>
        <v>0</v>
      </c>
      <c r="N849" s="100">
        <f t="shared" si="34"/>
        <v>0</v>
      </c>
      <c r="O849" s="67"/>
    </row>
    <row r="850" spans="2:15">
      <c r="B850" s="63"/>
      <c r="C850" s="65"/>
      <c r="D850" s="65"/>
      <c r="E850" s="66"/>
      <c r="F850" s="67"/>
      <c r="G850" s="69"/>
      <c r="H850" s="70"/>
      <c r="I850" s="71"/>
      <c r="J850" s="68">
        <v>0</v>
      </c>
      <c r="K850" s="89">
        <f>ROUND(IF(AND($G850&lt;&gt;Summary!$C$11),IF(OR($I850=$I$6,$I850=$I$7,$I850=$I$8,$I850=$I$9,$I850=$I$10,$I850=$I$11),($J850*$H850),0),0),2)</f>
        <v>0</v>
      </c>
      <c r="L850" s="89">
        <f>ROUND(IF(AND($G850=Summary!$C$11),IF(OR($I850=$I$6,$I850=$I$7,$I850=$I$8,$I850=$I$9,$I850=$I$10,$I850=$I$11),(($J850*$H850)/2),0),0),2)</f>
        <v>0</v>
      </c>
      <c r="M850" s="89">
        <f t="shared" si="33"/>
        <v>0</v>
      </c>
      <c r="N850" s="100">
        <f t="shared" si="34"/>
        <v>0</v>
      </c>
      <c r="O850" s="67"/>
    </row>
    <row r="851" spans="2:15">
      <c r="B851" s="63"/>
      <c r="C851" s="65"/>
      <c r="D851" s="65"/>
      <c r="E851" s="66"/>
      <c r="F851" s="67"/>
      <c r="G851" s="69"/>
      <c r="H851" s="70"/>
      <c r="I851" s="71"/>
      <c r="J851" s="68">
        <v>0</v>
      </c>
      <c r="K851" s="89">
        <f>ROUND(IF(AND($G851&lt;&gt;Summary!$C$11),IF(OR($I851=$I$6,$I851=$I$7,$I851=$I$8,$I851=$I$9,$I851=$I$10,$I851=$I$11),($J851*$H851),0),0),2)</f>
        <v>0</v>
      </c>
      <c r="L851" s="89">
        <f>ROUND(IF(AND($G851=Summary!$C$11),IF(OR($I851=$I$6,$I851=$I$7,$I851=$I$8,$I851=$I$9,$I851=$I$10,$I851=$I$11),(($J851*$H851)/2),0),0),2)</f>
        <v>0</v>
      </c>
      <c r="M851" s="89">
        <f t="shared" si="33"/>
        <v>0</v>
      </c>
      <c r="N851" s="100">
        <f t="shared" si="34"/>
        <v>0</v>
      </c>
      <c r="O851" s="67"/>
    </row>
    <row r="852" spans="2:15">
      <c r="B852" s="63"/>
      <c r="C852" s="65"/>
      <c r="D852" s="65"/>
      <c r="E852" s="66"/>
      <c r="F852" s="67"/>
      <c r="G852" s="69"/>
      <c r="H852" s="70"/>
      <c r="I852" s="71"/>
      <c r="J852" s="68">
        <v>0</v>
      </c>
      <c r="K852" s="89">
        <f>ROUND(IF(AND($G852&lt;&gt;Summary!$C$11),IF(OR($I852=$I$6,$I852=$I$7,$I852=$I$8,$I852=$I$9,$I852=$I$10,$I852=$I$11),($J852*$H852),0),0),2)</f>
        <v>0</v>
      </c>
      <c r="L852" s="89">
        <f>ROUND(IF(AND($G852=Summary!$C$11),IF(OR($I852=$I$6,$I852=$I$7,$I852=$I$8,$I852=$I$9,$I852=$I$10,$I852=$I$11),(($J852*$H852)/2),0),0),2)</f>
        <v>0</v>
      </c>
      <c r="M852" s="89">
        <f t="shared" si="33"/>
        <v>0</v>
      </c>
      <c r="N852" s="100">
        <f t="shared" si="34"/>
        <v>0</v>
      </c>
      <c r="O852" s="67"/>
    </row>
    <row r="853" spans="2:15">
      <c r="B853" s="63"/>
      <c r="C853" s="65"/>
      <c r="D853" s="65"/>
      <c r="E853" s="66"/>
      <c r="F853" s="67"/>
      <c r="G853" s="69"/>
      <c r="H853" s="70"/>
      <c r="I853" s="71"/>
      <c r="J853" s="68">
        <v>0</v>
      </c>
      <c r="K853" s="89">
        <f>ROUND(IF(AND($G853&lt;&gt;Summary!$C$11),IF(OR($I853=$I$6,$I853=$I$7,$I853=$I$8,$I853=$I$9,$I853=$I$10,$I853=$I$11),($J853*$H853),0),0),2)</f>
        <v>0</v>
      </c>
      <c r="L853" s="89">
        <f>ROUND(IF(AND($G853=Summary!$C$11),IF(OR($I853=$I$6,$I853=$I$7,$I853=$I$8,$I853=$I$9,$I853=$I$10,$I853=$I$11),(($J853*$H853)/2),0),0),2)</f>
        <v>0</v>
      </c>
      <c r="M853" s="89">
        <f t="shared" si="33"/>
        <v>0</v>
      </c>
      <c r="N853" s="100">
        <f t="shared" si="34"/>
        <v>0</v>
      </c>
      <c r="O853" s="67"/>
    </row>
    <row r="854" spans="2:15">
      <c r="B854" s="63"/>
      <c r="C854" s="65"/>
      <c r="D854" s="65"/>
      <c r="E854" s="66"/>
      <c r="F854" s="67"/>
      <c r="G854" s="69"/>
      <c r="H854" s="70"/>
      <c r="I854" s="71"/>
      <c r="J854" s="68">
        <v>0</v>
      </c>
      <c r="K854" s="89">
        <f>ROUND(IF(AND($G854&lt;&gt;Summary!$C$11),IF(OR($I854=$I$6,$I854=$I$7,$I854=$I$8,$I854=$I$9,$I854=$I$10,$I854=$I$11),($J854*$H854),0),0),2)</f>
        <v>0</v>
      </c>
      <c r="L854" s="89">
        <f>ROUND(IF(AND($G854=Summary!$C$11),IF(OR($I854=$I$6,$I854=$I$7,$I854=$I$8,$I854=$I$9,$I854=$I$10,$I854=$I$11),(($J854*$H854)/2),0),0),2)</f>
        <v>0</v>
      </c>
      <c r="M854" s="89">
        <f t="shared" si="33"/>
        <v>0</v>
      </c>
      <c r="N854" s="100">
        <f t="shared" si="34"/>
        <v>0</v>
      </c>
      <c r="O854" s="67"/>
    </row>
    <row r="855" spans="2:15">
      <c r="B855" s="63"/>
      <c r="C855" s="65"/>
      <c r="D855" s="65"/>
      <c r="E855" s="66"/>
      <c r="F855" s="67"/>
      <c r="G855" s="69"/>
      <c r="H855" s="70"/>
      <c r="I855" s="71"/>
      <c r="J855" s="68">
        <v>0</v>
      </c>
      <c r="K855" s="89">
        <f>ROUND(IF(AND($G855&lt;&gt;Summary!$C$11),IF(OR($I855=$I$6,$I855=$I$7,$I855=$I$8,$I855=$I$9,$I855=$I$10,$I855=$I$11),($J855*$H855),0),0),2)</f>
        <v>0</v>
      </c>
      <c r="L855" s="89">
        <f>ROUND(IF(AND($G855=Summary!$C$11),IF(OR($I855=$I$6,$I855=$I$7,$I855=$I$8,$I855=$I$9,$I855=$I$10,$I855=$I$11),(($J855*$H855)/2),0),0),2)</f>
        <v>0</v>
      </c>
      <c r="M855" s="89">
        <f t="shared" ref="M855:M918" si="35">L855</f>
        <v>0</v>
      </c>
      <c r="N855" s="100">
        <f t="shared" ref="N855:N918" si="36">SUM(J855:M855)</f>
        <v>0</v>
      </c>
      <c r="O855" s="67"/>
    </row>
    <row r="856" spans="2:15">
      <c r="B856" s="63"/>
      <c r="C856" s="65"/>
      <c r="D856" s="65"/>
      <c r="E856" s="66"/>
      <c r="F856" s="67"/>
      <c r="G856" s="69"/>
      <c r="H856" s="70"/>
      <c r="I856" s="71"/>
      <c r="J856" s="68">
        <v>0</v>
      </c>
      <c r="K856" s="89">
        <f>ROUND(IF(AND($G856&lt;&gt;Summary!$C$11),IF(OR($I856=$I$6,$I856=$I$7,$I856=$I$8,$I856=$I$9,$I856=$I$10,$I856=$I$11),($J856*$H856),0),0),2)</f>
        <v>0</v>
      </c>
      <c r="L856" s="89">
        <f>ROUND(IF(AND($G856=Summary!$C$11),IF(OR($I856=$I$6,$I856=$I$7,$I856=$I$8,$I856=$I$9,$I856=$I$10,$I856=$I$11),(($J856*$H856)/2),0),0),2)</f>
        <v>0</v>
      </c>
      <c r="M856" s="89">
        <f t="shared" si="35"/>
        <v>0</v>
      </c>
      <c r="N856" s="100">
        <f t="shared" si="36"/>
        <v>0</v>
      </c>
      <c r="O856" s="67"/>
    </row>
    <row r="857" spans="2:15">
      <c r="B857" s="63"/>
      <c r="C857" s="65"/>
      <c r="D857" s="65"/>
      <c r="E857" s="66"/>
      <c r="F857" s="67"/>
      <c r="G857" s="69"/>
      <c r="H857" s="70"/>
      <c r="I857" s="71"/>
      <c r="J857" s="68">
        <v>0</v>
      </c>
      <c r="K857" s="89">
        <f>ROUND(IF(AND($G857&lt;&gt;Summary!$C$11),IF(OR($I857=$I$6,$I857=$I$7,$I857=$I$8,$I857=$I$9,$I857=$I$10,$I857=$I$11),($J857*$H857),0),0),2)</f>
        <v>0</v>
      </c>
      <c r="L857" s="89">
        <f>ROUND(IF(AND($G857=Summary!$C$11),IF(OR($I857=$I$6,$I857=$I$7,$I857=$I$8,$I857=$I$9,$I857=$I$10,$I857=$I$11),(($J857*$H857)/2),0),0),2)</f>
        <v>0</v>
      </c>
      <c r="M857" s="89">
        <f t="shared" si="35"/>
        <v>0</v>
      </c>
      <c r="N857" s="100">
        <f t="shared" si="36"/>
        <v>0</v>
      </c>
      <c r="O857" s="67"/>
    </row>
    <row r="858" spans="2:15">
      <c r="B858" s="63"/>
      <c r="C858" s="65"/>
      <c r="D858" s="65"/>
      <c r="E858" s="66"/>
      <c r="F858" s="67"/>
      <c r="G858" s="69"/>
      <c r="H858" s="70"/>
      <c r="I858" s="71"/>
      <c r="J858" s="68">
        <v>0</v>
      </c>
      <c r="K858" s="89">
        <f>ROUND(IF(AND($G858&lt;&gt;Summary!$C$11),IF(OR($I858=$I$6,$I858=$I$7,$I858=$I$8,$I858=$I$9,$I858=$I$10,$I858=$I$11),($J858*$H858),0),0),2)</f>
        <v>0</v>
      </c>
      <c r="L858" s="89">
        <f>ROUND(IF(AND($G858=Summary!$C$11),IF(OR($I858=$I$6,$I858=$I$7,$I858=$I$8,$I858=$I$9,$I858=$I$10,$I858=$I$11),(($J858*$H858)/2),0),0),2)</f>
        <v>0</v>
      </c>
      <c r="M858" s="89">
        <f t="shared" si="35"/>
        <v>0</v>
      </c>
      <c r="N858" s="100">
        <f t="shared" si="36"/>
        <v>0</v>
      </c>
      <c r="O858" s="67"/>
    </row>
    <row r="859" spans="2:15">
      <c r="B859" s="63"/>
      <c r="C859" s="65"/>
      <c r="D859" s="65"/>
      <c r="E859" s="66"/>
      <c r="F859" s="67"/>
      <c r="G859" s="69"/>
      <c r="H859" s="70"/>
      <c r="I859" s="71"/>
      <c r="J859" s="68">
        <v>0</v>
      </c>
      <c r="K859" s="89">
        <f>ROUND(IF(AND($G859&lt;&gt;Summary!$C$11),IF(OR($I859=$I$6,$I859=$I$7,$I859=$I$8,$I859=$I$9,$I859=$I$10,$I859=$I$11),($J859*$H859),0),0),2)</f>
        <v>0</v>
      </c>
      <c r="L859" s="89">
        <f>ROUND(IF(AND($G859=Summary!$C$11),IF(OR($I859=$I$6,$I859=$I$7,$I859=$I$8,$I859=$I$9,$I859=$I$10,$I859=$I$11),(($J859*$H859)/2),0),0),2)</f>
        <v>0</v>
      </c>
      <c r="M859" s="89">
        <f t="shared" si="35"/>
        <v>0</v>
      </c>
      <c r="N859" s="100">
        <f t="shared" si="36"/>
        <v>0</v>
      </c>
      <c r="O859" s="67"/>
    </row>
    <row r="860" spans="2:15">
      <c r="B860" s="63"/>
      <c r="C860" s="65"/>
      <c r="D860" s="65"/>
      <c r="E860" s="66"/>
      <c r="F860" s="67"/>
      <c r="G860" s="69"/>
      <c r="H860" s="70"/>
      <c r="I860" s="71"/>
      <c r="J860" s="68">
        <v>0</v>
      </c>
      <c r="K860" s="89">
        <f>ROUND(IF(AND($G860&lt;&gt;Summary!$C$11),IF(OR($I860=$I$6,$I860=$I$7,$I860=$I$8,$I860=$I$9,$I860=$I$10,$I860=$I$11),($J860*$H860),0),0),2)</f>
        <v>0</v>
      </c>
      <c r="L860" s="89">
        <f>ROUND(IF(AND($G860=Summary!$C$11),IF(OR($I860=$I$6,$I860=$I$7,$I860=$I$8,$I860=$I$9,$I860=$I$10,$I860=$I$11),(($J860*$H860)/2),0),0),2)</f>
        <v>0</v>
      </c>
      <c r="M860" s="89">
        <f t="shared" si="35"/>
        <v>0</v>
      </c>
      <c r="N860" s="100">
        <f t="shared" si="36"/>
        <v>0</v>
      </c>
      <c r="O860" s="67"/>
    </row>
    <row r="861" spans="2:15">
      <c r="B861" s="63"/>
      <c r="C861" s="65"/>
      <c r="D861" s="65"/>
      <c r="E861" s="66"/>
      <c r="F861" s="67"/>
      <c r="G861" s="69"/>
      <c r="H861" s="70"/>
      <c r="I861" s="71"/>
      <c r="J861" s="68">
        <v>0</v>
      </c>
      <c r="K861" s="89">
        <f>ROUND(IF(AND($G861&lt;&gt;Summary!$C$11),IF(OR($I861=$I$6,$I861=$I$7,$I861=$I$8,$I861=$I$9,$I861=$I$10,$I861=$I$11),($J861*$H861),0),0),2)</f>
        <v>0</v>
      </c>
      <c r="L861" s="89">
        <f>ROUND(IF(AND($G861=Summary!$C$11),IF(OR($I861=$I$6,$I861=$I$7,$I861=$I$8,$I861=$I$9,$I861=$I$10,$I861=$I$11),(($J861*$H861)/2),0),0),2)</f>
        <v>0</v>
      </c>
      <c r="M861" s="89">
        <f t="shared" si="35"/>
        <v>0</v>
      </c>
      <c r="N861" s="100">
        <f t="shared" si="36"/>
        <v>0</v>
      </c>
      <c r="O861" s="67"/>
    </row>
    <row r="862" spans="2:15">
      <c r="B862" s="63"/>
      <c r="C862" s="65"/>
      <c r="D862" s="65"/>
      <c r="E862" s="66"/>
      <c r="F862" s="67"/>
      <c r="G862" s="69"/>
      <c r="H862" s="70"/>
      <c r="I862" s="71"/>
      <c r="J862" s="68">
        <v>0</v>
      </c>
      <c r="K862" s="89">
        <f>ROUND(IF(AND($G862&lt;&gt;Summary!$C$11),IF(OR($I862=$I$6,$I862=$I$7,$I862=$I$8,$I862=$I$9,$I862=$I$10,$I862=$I$11),($J862*$H862),0),0),2)</f>
        <v>0</v>
      </c>
      <c r="L862" s="89">
        <f>ROUND(IF(AND($G862=Summary!$C$11),IF(OR($I862=$I$6,$I862=$I$7,$I862=$I$8,$I862=$I$9,$I862=$I$10,$I862=$I$11),(($J862*$H862)/2),0),0),2)</f>
        <v>0</v>
      </c>
      <c r="M862" s="89">
        <f t="shared" si="35"/>
        <v>0</v>
      </c>
      <c r="N862" s="100">
        <f t="shared" si="36"/>
        <v>0</v>
      </c>
      <c r="O862" s="67"/>
    </row>
    <row r="863" spans="2:15">
      <c r="B863" s="63"/>
      <c r="C863" s="65"/>
      <c r="D863" s="65"/>
      <c r="E863" s="66"/>
      <c r="F863" s="67"/>
      <c r="G863" s="69"/>
      <c r="H863" s="70"/>
      <c r="I863" s="71"/>
      <c r="J863" s="68">
        <v>0</v>
      </c>
      <c r="K863" s="89">
        <f>ROUND(IF(AND($G863&lt;&gt;Summary!$C$11),IF(OR($I863=$I$6,$I863=$I$7,$I863=$I$8,$I863=$I$9,$I863=$I$10,$I863=$I$11),($J863*$H863),0),0),2)</f>
        <v>0</v>
      </c>
      <c r="L863" s="89">
        <f>ROUND(IF(AND($G863=Summary!$C$11),IF(OR($I863=$I$6,$I863=$I$7,$I863=$I$8,$I863=$I$9,$I863=$I$10,$I863=$I$11),(($J863*$H863)/2),0),0),2)</f>
        <v>0</v>
      </c>
      <c r="M863" s="89">
        <f t="shared" si="35"/>
        <v>0</v>
      </c>
      <c r="N863" s="100">
        <f t="shared" si="36"/>
        <v>0</v>
      </c>
      <c r="O863" s="67"/>
    </row>
    <row r="864" spans="2:15">
      <c r="B864" s="63"/>
      <c r="C864" s="65"/>
      <c r="D864" s="65"/>
      <c r="E864" s="66"/>
      <c r="F864" s="67"/>
      <c r="G864" s="69"/>
      <c r="H864" s="70"/>
      <c r="I864" s="71"/>
      <c r="J864" s="68">
        <v>0</v>
      </c>
      <c r="K864" s="89">
        <f>ROUND(IF(AND($G864&lt;&gt;Summary!$C$11),IF(OR($I864=$I$6,$I864=$I$7,$I864=$I$8,$I864=$I$9,$I864=$I$10,$I864=$I$11),($J864*$H864),0),0),2)</f>
        <v>0</v>
      </c>
      <c r="L864" s="89">
        <f>ROUND(IF(AND($G864=Summary!$C$11),IF(OR($I864=$I$6,$I864=$I$7,$I864=$I$8,$I864=$I$9,$I864=$I$10,$I864=$I$11),(($J864*$H864)/2),0),0),2)</f>
        <v>0</v>
      </c>
      <c r="M864" s="89">
        <f t="shared" si="35"/>
        <v>0</v>
      </c>
      <c r="N864" s="100">
        <f t="shared" si="36"/>
        <v>0</v>
      </c>
      <c r="O864" s="67"/>
    </row>
    <row r="865" spans="2:15">
      <c r="B865" s="63"/>
      <c r="C865" s="65"/>
      <c r="D865" s="65"/>
      <c r="E865" s="66"/>
      <c r="F865" s="67"/>
      <c r="G865" s="69"/>
      <c r="H865" s="70"/>
      <c r="I865" s="71"/>
      <c r="J865" s="68">
        <v>0</v>
      </c>
      <c r="K865" s="89">
        <f>ROUND(IF(AND($G865&lt;&gt;Summary!$C$11),IF(OR($I865=$I$6,$I865=$I$7,$I865=$I$8,$I865=$I$9,$I865=$I$10,$I865=$I$11),($J865*$H865),0),0),2)</f>
        <v>0</v>
      </c>
      <c r="L865" s="89">
        <f>ROUND(IF(AND($G865=Summary!$C$11),IF(OR($I865=$I$6,$I865=$I$7,$I865=$I$8,$I865=$I$9,$I865=$I$10,$I865=$I$11),(($J865*$H865)/2),0),0),2)</f>
        <v>0</v>
      </c>
      <c r="M865" s="89">
        <f t="shared" si="35"/>
        <v>0</v>
      </c>
      <c r="N865" s="100">
        <f t="shared" si="36"/>
        <v>0</v>
      </c>
      <c r="O865" s="67"/>
    </row>
    <row r="866" spans="2:15">
      <c r="B866" s="63"/>
      <c r="C866" s="65"/>
      <c r="D866" s="65"/>
      <c r="E866" s="66"/>
      <c r="F866" s="67"/>
      <c r="G866" s="69"/>
      <c r="H866" s="70"/>
      <c r="I866" s="71"/>
      <c r="J866" s="68">
        <v>0</v>
      </c>
      <c r="K866" s="89">
        <f>ROUND(IF(AND($G866&lt;&gt;Summary!$C$11),IF(OR($I866=$I$6,$I866=$I$7,$I866=$I$8,$I866=$I$9,$I866=$I$10,$I866=$I$11),($J866*$H866),0),0),2)</f>
        <v>0</v>
      </c>
      <c r="L866" s="89">
        <f>ROUND(IF(AND($G866=Summary!$C$11),IF(OR($I866=$I$6,$I866=$I$7,$I866=$I$8,$I866=$I$9,$I866=$I$10,$I866=$I$11),(($J866*$H866)/2),0),0),2)</f>
        <v>0</v>
      </c>
      <c r="M866" s="89">
        <f t="shared" si="35"/>
        <v>0</v>
      </c>
      <c r="N866" s="100">
        <f t="shared" si="36"/>
        <v>0</v>
      </c>
      <c r="O866" s="67"/>
    </row>
    <row r="867" spans="2:15">
      <c r="B867" s="63"/>
      <c r="C867" s="65"/>
      <c r="D867" s="65"/>
      <c r="E867" s="66"/>
      <c r="F867" s="67"/>
      <c r="G867" s="69"/>
      <c r="H867" s="70"/>
      <c r="I867" s="71"/>
      <c r="J867" s="68">
        <v>0</v>
      </c>
      <c r="K867" s="89">
        <f>ROUND(IF(AND($G867&lt;&gt;Summary!$C$11),IF(OR($I867=$I$6,$I867=$I$7,$I867=$I$8,$I867=$I$9,$I867=$I$10,$I867=$I$11),($J867*$H867),0),0),2)</f>
        <v>0</v>
      </c>
      <c r="L867" s="89">
        <f>ROUND(IF(AND($G867=Summary!$C$11),IF(OR($I867=$I$6,$I867=$I$7,$I867=$I$8,$I867=$I$9,$I867=$I$10,$I867=$I$11),(($J867*$H867)/2),0),0),2)</f>
        <v>0</v>
      </c>
      <c r="M867" s="89">
        <f t="shared" si="35"/>
        <v>0</v>
      </c>
      <c r="N867" s="100">
        <f t="shared" si="36"/>
        <v>0</v>
      </c>
      <c r="O867" s="67"/>
    </row>
    <row r="868" spans="2:15">
      <c r="B868" s="63"/>
      <c r="C868" s="65"/>
      <c r="D868" s="65"/>
      <c r="E868" s="66"/>
      <c r="F868" s="67"/>
      <c r="G868" s="69"/>
      <c r="H868" s="70"/>
      <c r="I868" s="71"/>
      <c r="J868" s="68">
        <v>0</v>
      </c>
      <c r="K868" s="89">
        <f>ROUND(IF(AND($G868&lt;&gt;Summary!$C$11),IF(OR($I868=$I$6,$I868=$I$7,$I868=$I$8,$I868=$I$9,$I868=$I$10,$I868=$I$11),($J868*$H868),0),0),2)</f>
        <v>0</v>
      </c>
      <c r="L868" s="89">
        <f>ROUND(IF(AND($G868=Summary!$C$11),IF(OR($I868=$I$6,$I868=$I$7,$I868=$I$8,$I868=$I$9,$I868=$I$10,$I868=$I$11),(($J868*$H868)/2),0),0),2)</f>
        <v>0</v>
      </c>
      <c r="M868" s="89">
        <f t="shared" si="35"/>
        <v>0</v>
      </c>
      <c r="N868" s="100">
        <f t="shared" si="36"/>
        <v>0</v>
      </c>
      <c r="O868" s="67"/>
    </row>
    <row r="869" spans="2:15">
      <c r="B869" s="63"/>
      <c r="C869" s="65"/>
      <c r="D869" s="65"/>
      <c r="E869" s="66"/>
      <c r="F869" s="67"/>
      <c r="G869" s="69"/>
      <c r="H869" s="70"/>
      <c r="I869" s="71"/>
      <c r="J869" s="68">
        <v>0</v>
      </c>
      <c r="K869" s="89">
        <f>ROUND(IF(AND($G869&lt;&gt;Summary!$C$11),IF(OR($I869=$I$6,$I869=$I$7,$I869=$I$8,$I869=$I$9,$I869=$I$10,$I869=$I$11),($J869*$H869),0),0),2)</f>
        <v>0</v>
      </c>
      <c r="L869" s="89">
        <f>ROUND(IF(AND($G869=Summary!$C$11),IF(OR($I869=$I$6,$I869=$I$7,$I869=$I$8,$I869=$I$9,$I869=$I$10,$I869=$I$11),(($J869*$H869)/2),0),0),2)</f>
        <v>0</v>
      </c>
      <c r="M869" s="89">
        <f t="shared" si="35"/>
        <v>0</v>
      </c>
      <c r="N869" s="100">
        <f t="shared" si="36"/>
        <v>0</v>
      </c>
      <c r="O869" s="67"/>
    </row>
    <row r="870" spans="2:15">
      <c r="B870" s="63"/>
      <c r="C870" s="65"/>
      <c r="D870" s="65"/>
      <c r="E870" s="66"/>
      <c r="F870" s="67"/>
      <c r="G870" s="69"/>
      <c r="H870" s="70"/>
      <c r="I870" s="71"/>
      <c r="J870" s="68">
        <v>0</v>
      </c>
      <c r="K870" s="89">
        <f>ROUND(IF(AND($G870&lt;&gt;Summary!$C$11),IF(OR($I870=$I$6,$I870=$I$7,$I870=$I$8,$I870=$I$9,$I870=$I$10,$I870=$I$11),($J870*$H870),0),0),2)</f>
        <v>0</v>
      </c>
      <c r="L870" s="89">
        <f>ROUND(IF(AND($G870=Summary!$C$11),IF(OR($I870=$I$6,$I870=$I$7,$I870=$I$8,$I870=$I$9,$I870=$I$10,$I870=$I$11),(($J870*$H870)/2),0),0),2)</f>
        <v>0</v>
      </c>
      <c r="M870" s="89">
        <f t="shared" si="35"/>
        <v>0</v>
      </c>
      <c r="N870" s="100">
        <f t="shared" si="36"/>
        <v>0</v>
      </c>
      <c r="O870" s="67"/>
    </row>
    <row r="871" spans="2:15">
      <c r="B871" s="63"/>
      <c r="C871" s="65"/>
      <c r="D871" s="65"/>
      <c r="E871" s="66"/>
      <c r="F871" s="67"/>
      <c r="G871" s="69"/>
      <c r="H871" s="70"/>
      <c r="I871" s="71"/>
      <c r="J871" s="68">
        <v>0</v>
      </c>
      <c r="K871" s="89">
        <f>ROUND(IF(AND($G871&lt;&gt;Summary!$C$11),IF(OR($I871=$I$6,$I871=$I$7,$I871=$I$8,$I871=$I$9,$I871=$I$10,$I871=$I$11),($J871*$H871),0),0),2)</f>
        <v>0</v>
      </c>
      <c r="L871" s="89">
        <f>ROUND(IF(AND($G871=Summary!$C$11),IF(OR($I871=$I$6,$I871=$I$7,$I871=$I$8,$I871=$I$9,$I871=$I$10,$I871=$I$11),(($J871*$H871)/2),0),0),2)</f>
        <v>0</v>
      </c>
      <c r="M871" s="89">
        <f t="shared" si="35"/>
        <v>0</v>
      </c>
      <c r="N871" s="100">
        <f t="shared" si="36"/>
        <v>0</v>
      </c>
      <c r="O871" s="67"/>
    </row>
    <row r="872" spans="2:15">
      <c r="B872" s="63"/>
      <c r="C872" s="65"/>
      <c r="D872" s="65"/>
      <c r="E872" s="66"/>
      <c r="F872" s="67"/>
      <c r="G872" s="69"/>
      <c r="H872" s="70"/>
      <c r="I872" s="71"/>
      <c r="J872" s="68">
        <v>0</v>
      </c>
      <c r="K872" s="89">
        <f>ROUND(IF(AND($G872&lt;&gt;Summary!$C$11),IF(OR($I872=$I$6,$I872=$I$7,$I872=$I$8,$I872=$I$9,$I872=$I$10,$I872=$I$11),($J872*$H872),0),0),2)</f>
        <v>0</v>
      </c>
      <c r="L872" s="89">
        <f>ROUND(IF(AND($G872=Summary!$C$11),IF(OR($I872=$I$6,$I872=$I$7,$I872=$I$8,$I872=$I$9,$I872=$I$10,$I872=$I$11),(($J872*$H872)/2),0),0),2)</f>
        <v>0</v>
      </c>
      <c r="M872" s="89">
        <f t="shared" si="35"/>
        <v>0</v>
      </c>
      <c r="N872" s="100">
        <f t="shared" si="36"/>
        <v>0</v>
      </c>
      <c r="O872" s="67"/>
    </row>
    <row r="873" spans="2:15">
      <c r="B873" s="63"/>
      <c r="C873" s="65"/>
      <c r="D873" s="65"/>
      <c r="E873" s="66"/>
      <c r="F873" s="67"/>
      <c r="G873" s="69"/>
      <c r="H873" s="70"/>
      <c r="I873" s="71"/>
      <c r="J873" s="68">
        <v>0</v>
      </c>
      <c r="K873" s="89">
        <f>ROUND(IF(AND($G873&lt;&gt;Summary!$C$11),IF(OR($I873=$I$6,$I873=$I$7,$I873=$I$8,$I873=$I$9,$I873=$I$10,$I873=$I$11),($J873*$H873),0),0),2)</f>
        <v>0</v>
      </c>
      <c r="L873" s="89">
        <f>ROUND(IF(AND($G873=Summary!$C$11),IF(OR($I873=$I$6,$I873=$I$7,$I873=$I$8,$I873=$I$9,$I873=$I$10,$I873=$I$11),(($J873*$H873)/2),0),0),2)</f>
        <v>0</v>
      </c>
      <c r="M873" s="89">
        <f t="shared" si="35"/>
        <v>0</v>
      </c>
      <c r="N873" s="100">
        <f t="shared" si="36"/>
        <v>0</v>
      </c>
      <c r="O873" s="67"/>
    </row>
    <row r="874" spans="2:15">
      <c r="B874" s="63"/>
      <c r="C874" s="65"/>
      <c r="D874" s="65"/>
      <c r="E874" s="66"/>
      <c r="F874" s="67"/>
      <c r="G874" s="69"/>
      <c r="H874" s="70"/>
      <c r="I874" s="71"/>
      <c r="J874" s="68">
        <v>0</v>
      </c>
      <c r="K874" s="89">
        <f>ROUND(IF(AND($G874&lt;&gt;Summary!$C$11),IF(OR($I874=$I$6,$I874=$I$7,$I874=$I$8,$I874=$I$9,$I874=$I$10,$I874=$I$11),($J874*$H874),0),0),2)</f>
        <v>0</v>
      </c>
      <c r="L874" s="89">
        <f>ROUND(IF(AND($G874=Summary!$C$11),IF(OR($I874=$I$6,$I874=$I$7,$I874=$I$8,$I874=$I$9,$I874=$I$10,$I874=$I$11),(($J874*$H874)/2),0),0),2)</f>
        <v>0</v>
      </c>
      <c r="M874" s="89">
        <f t="shared" si="35"/>
        <v>0</v>
      </c>
      <c r="N874" s="100">
        <f t="shared" si="36"/>
        <v>0</v>
      </c>
      <c r="O874" s="67"/>
    </row>
    <row r="875" spans="2:15">
      <c r="B875" s="63"/>
      <c r="C875" s="65"/>
      <c r="D875" s="65"/>
      <c r="E875" s="66"/>
      <c r="F875" s="67"/>
      <c r="G875" s="69"/>
      <c r="H875" s="70"/>
      <c r="I875" s="71"/>
      <c r="J875" s="68">
        <v>0</v>
      </c>
      <c r="K875" s="89">
        <f>ROUND(IF(AND($G875&lt;&gt;Summary!$C$11),IF(OR($I875=$I$6,$I875=$I$7,$I875=$I$8,$I875=$I$9,$I875=$I$10,$I875=$I$11),($J875*$H875),0),0),2)</f>
        <v>0</v>
      </c>
      <c r="L875" s="89">
        <f>ROUND(IF(AND($G875=Summary!$C$11),IF(OR($I875=$I$6,$I875=$I$7,$I875=$I$8,$I875=$I$9,$I875=$I$10,$I875=$I$11),(($J875*$H875)/2),0),0),2)</f>
        <v>0</v>
      </c>
      <c r="M875" s="89">
        <f t="shared" si="35"/>
        <v>0</v>
      </c>
      <c r="N875" s="100">
        <f t="shared" si="36"/>
        <v>0</v>
      </c>
      <c r="O875" s="67"/>
    </row>
    <row r="876" spans="2:15">
      <c r="B876" s="63"/>
      <c r="C876" s="65"/>
      <c r="D876" s="65"/>
      <c r="E876" s="66"/>
      <c r="F876" s="67"/>
      <c r="G876" s="69"/>
      <c r="H876" s="70"/>
      <c r="I876" s="71"/>
      <c r="J876" s="68">
        <v>0</v>
      </c>
      <c r="K876" s="89">
        <f>ROUND(IF(AND($G876&lt;&gt;Summary!$C$11),IF(OR($I876=$I$6,$I876=$I$7,$I876=$I$8,$I876=$I$9,$I876=$I$10,$I876=$I$11),($J876*$H876),0),0),2)</f>
        <v>0</v>
      </c>
      <c r="L876" s="89">
        <f>ROUND(IF(AND($G876=Summary!$C$11),IF(OR($I876=$I$6,$I876=$I$7,$I876=$I$8,$I876=$I$9,$I876=$I$10,$I876=$I$11),(($J876*$H876)/2),0),0),2)</f>
        <v>0</v>
      </c>
      <c r="M876" s="89">
        <f t="shared" si="35"/>
        <v>0</v>
      </c>
      <c r="N876" s="100">
        <f t="shared" si="36"/>
        <v>0</v>
      </c>
      <c r="O876" s="67"/>
    </row>
    <row r="877" spans="2:15">
      <c r="B877" s="63"/>
      <c r="C877" s="65"/>
      <c r="D877" s="65"/>
      <c r="E877" s="66"/>
      <c r="F877" s="67"/>
      <c r="G877" s="69"/>
      <c r="H877" s="70"/>
      <c r="I877" s="71"/>
      <c r="J877" s="68">
        <v>0</v>
      </c>
      <c r="K877" s="89">
        <f>ROUND(IF(AND($G877&lt;&gt;Summary!$C$11),IF(OR($I877=$I$6,$I877=$I$7,$I877=$I$8,$I877=$I$9,$I877=$I$10,$I877=$I$11),($J877*$H877),0),0),2)</f>
        <v>0</v>
      </c>
      <c r="L877" s="89">
        <f>ROUND(IF(AND($G877=Summary!$C$11),IF(OR($I877=$I$6,$I877=$I$7,$I877=$I$8,$I877=$I$9,$I877=$I$10,$I877=$I$11),(($J877*$H877)/2),0),0),2)</f>
        <v>0</v>
      </c>
      <c r="M877" s="89">
        <f t="shared" si="35"/>
        <v>0</v>
      </c>
      <c r="N877" s="100">
        <f t="shared" si="36"/>
        <v>0</v>
      </c>
      <c r="O877" s="67"/>
    </row>
    <row r="878" spans="2:15">
      <c r="B878" s="63"/>
      <c r="C878" s="65"/>
      <c r="D878" s="65"/>
      <c r="E878" s="66"/>
      <c r="F878" s="67"/>
      <c r="G878" s="69"/>
      <c r="H878" s="70"/>
      <c r="I878" s="71"/>
      <c r="J878" s="68">
        <v>0</v>
      </c>
      <c r="K878" s="89">
        <f>ROUND(IF(AND($G878&lt;&gt;Summary!$C$11),IF(OR($I878=$I$6,$I878=$I$7,$I878=$I$8,$I878=$I$9,$I878=$I$10,$I878=$I$11),($J878*$H878),0),0),2)</f>
        <v>0</v>
      </c>
      <c r="L878" s="89">
        <f>ROUND(IF(AND($G878=Summary!$C$11),IF(OR($I878=$I$6,$I878=$I$7,$I878=$I$8,$I878=$I$9,$I878=$I$10,$I878=$I$11),(($J878*$H878)/2),0),0),2)</f>
        <v>0</v>
      </c>
      <c r="M878" s="89">
        <f t="shared" si="35"/>
        <v>0</v>
      </c>
      <c r="N878" s="100">
        <f t="shared" si="36"/>
        <v>0</v>
      </c>
      <c r="O878" s="67"/>
    </row>
    <row r="879" spans="2:15">
      <c r="B879" s="63"/>
      <c r="C879" s="65"/>
      <c r="D879" s="65"/>
      <c r="E879" s="66"/>
      <c r="F879" s="67"/>
      <c r="G879" s="69"/>
      <c r="H879" s="70"/>
      <c r="I879" s="71"/>
      <c r="J879" s="68">
        <v>0</v>
      </c>
      <c r="K879" s="89">
        <f>ROUND(IF(AND($G879&lt;&gt;Summary!$C$11),IF(OR($I879=$I$6,$I879=$I$7,$I879=$I$8,$I879=$I$9,$I879=$I$10,$I879=$I$11),($J879*$H879),0),0),2)</f>
        <v>0</v>
      </c>
      <c r="L879" s="89">
        <f>ROUND(IF(AND($G879=Summary!$C$11),IF(OR($I879=$I$6,$I879=$I$7,$I879=$I$8,$I879=$I$9,$I879=$I$10,$I879=$I$11),(($J879*$H879)/2),0),0),2)</f>
        <v>0</v>
      </c>
      <c r="M879" s="89">
        <f t="shared" si="35"/>
        <v>0</v>
      </c>
      <c r="N879" s="100">
        <f t="shared" si="36"/>
        <v>0</v>
      </c>
      <c r="O879" s="67"/>
    </row>
    <row r="880" spans="2:15">
      <c r="B880" s="63"/>
      <c r="C880" s="65"/>
      <c r="D880" s="65"/>
      <c r="E880" s="66"/>
      <c r="F880" s="67"/>
      <c r="G880" s="69"/>
      <c r="H880" s="70"/>
      <c r="I880" s="71"/>
      <c r="J880" s="68">
        <v>0</v>
      </c>
      <c r="K880" s="89">
        <f>ROUND(IF(AND($G880&lt;&gt;Summary!$C$11),IF(OR($I880=$I$6,$I880=$I$7,$I880=$I$8,$I880=$I$9,$I880=$I$10,$I880=$I$11),($J880*$H880),0),0),2)</f>
        <v>0</v>
      </c>
      <c r="L880" s="89">
        <f>ROUND(IF(AND($G880=Summary!$C$11),IF(OR($I880=$I$6,$I880=$I$7,$I880=$I$8,$I880=$I$9,$I880=$I$10,$I880=$I$11),(($J880*$H880)/2),0),0),2)</f>
        <v>0</v>
      </c>
      <c r="M880" s="89">
        <f t="shared" si="35"/>
        <v>0</v>
      </c>
      <c r="N880" s="100">
        <f t="shared" si="36"/>
        <v>0</v>
      </c>
      <c r="O880" s="67"/>
    </row>
    <row r="881" spans="2:15">
      <c r="B881" s="63"/>
      <c r="C881" s="65"/>
      <c r="D881" s="65"/>
      <c r="E881" s="66"/>
      <c r="F881" s="67"/>
      <c r="G881" s="69"/>
      <c r="H881" s="70"/>
      <c r="I881" s="71"/>
      <c r="J881" s="68">
        <v>0</v>
      </c>
      <c r="K881" s="89">
        <f>ROUND(IF(AND($G881&lt;&gt;Summary!$C$11),IF(OR($I881=$I$6,$I881=$I$7,$I881=$I$8,$I881=$I$9,$I881=$I$10,$I881=$I$11),($J881*$H881),0),0),2)</f>
        <v>0</v>
      </c>
      <c r="L881" s="89">
        <f>ROUND(IF(AND($G881=Summary!$C$11),IF(OR($I881=$I$6,$I881=$I$7,$I881=$I$8,$I881=$I$9,$I881=$I$10,$I881=$I$11),(($J881*$H881)/2),0),0),2)</f>
        <v>0</v>
      </c>
      <c r="M881" s="89">
        <f t="shared" si="35"/>
        <v>0</v>
      </c>
      <c r="N881" s="100">
        <f t="shared" si="36"/>
        <v>0</v>
      </c>
      <c r="O881" s="67"/>
    </row>
    <row r="882" spans="2:15">
      <c r="B882" s="63"/>
      <c r="C882" s="65"/>
      <c r="D882" s="65"/>
      <c r="E882" s="66"/>
      <c r="F882" s="67"/>
      <c r="G882" s="69"/>
      <c r="H882" s="70"/>
      <c r="I882" s="71"/>
      <c r="J882" s="68">
        <v>0</v>
      </c>
      <c r="K882" s="89">
        <f>ROUND(IF(AND($G882&lt;&gt;Summary!$C$11),IF(OR($I882=$I$6,$I882=$I$7,$I882=$I$8,$I882=$I$9,$I882=$I$10,$I882=$I$11),($J882*$H882),0),0),2)</f>
        <v>0</v>
      </c>
      <c r="L882" s="89">
        <f>ROUND(IF(AND($G882=Summary!$C$11),IF(OR($I882=$I$6,$I882=$I$7,$I882=$I$8,$I882=$I$9,$I882=$I$10,$I882=$I$11),(($J882*$H882)/2),0),0),2)</f>
        <v>0</v>
      </c>
      <c r="M882" s="89">
        <f t="shared" si="35"/>
        <v>0</v>
      </c>
      <c r="N882" s="100">
        <f t="shared" si="36"/>
        <v>0</v>
      </c>
      <c r="O882" s="67"/>
    </row>
    <row r="883" spans="2:15">
      <c r="B883" s="63"/>
      <c r="C883" s="65"/>
      <c r="D883" s="65"/>
      <c r="E883" s="66"/>
      <c r="F883" s="67"/>
      <c r="G883" s="69"/>
      <c r="H883" s="70"/>
      <c r="I883" s="71"/>
      <c r="J883" s="68">
        <v>0</v>
      </c>
      <c r="K883" s="89">
        <f>ROUND(IF(AND($G883&lt;&gt;Summary!$C$11),IF(OR($I883=$I$6,$I883=$I$7,$I883=$I$8,$I883=$I$9,$I883=$I$10,$I883=$I$11),($J883*$H883),0),0),2)</f>
        <v>0</v>
      </c>
      <c r="L883" s="89">
        <f>ROUND(IF(AND($G883=Summary!$C$11),IF(OR($I883=$I$6,$I883=$I$7,$I883=$I$8,$I883=$I$9,$I883=$I$10,$I883=$I$11),(($J883*$H883)/2),0),0),2)</f>
        <v>0</v>
      </c>
      <c r="M883" s="89">
        <f t="shared" si="35"/>
        <v>0</v>
      </c>
      <c r="N883" s="100">
        <f t="shared" si="36"/>
        <v>0</v>
      </c>
      <c r="O883" s="67"/>
    </row>
    <row r="884" spans="2:15">
      <c r="B884" s="63"/>
      <c r="C884" s="65"/>
      <c r="D884" s="65"/>
      <c r="E884" s="66"/>
      <c r="F884" s="67"/>
      <c r="G884" s="69"/>
      <c r="H884" s="70"/>
      <c r="I884" s="71"/>
      <c r="J884" s="68">
        <v>0</v>
      </c>
      <c r="K884" s="89">
        <f>ROUND(IF(AND($G884&lt;&gt;Summary!$C$11),IF(OR($I884=$I$6,$I884=$I$7,$I884=$I$8,$I884=$I$9,$I884=$I$10,$I884=$I$11),($J884*$H884),0),0),2)</f>
        <v>0</v>
      </c>
      <c r="L884" s="89">
        <f>ROUND(IF(AND($G884=Summary!$C$11),IF(OR($I884=$I$6,$I884=$I$7,$I884=$I$8,$I884=$I$9,$I884=$I$10,$I884=$I$11),(($J884*$H884)/2),0),0),2)</f>
        <v>0</v>
      </c>
      <c r="M884" s="89">
        <f t="shared" si="35"/>
        <v>0</v>
      </c>
      <c r="N884" s="100">
        <f t="shared" si="36"/>
        <v>0</v>
      </c>
      <c r="O884" s="67"/>
    </row>
    <row r="885" spans="2:15">
      <c r="B885" s="63"/>
      <c r="C885" s="65"/>
      <c r="D885" s="65"/>
      <c r="E885" s="66"/>
      <c r="F885" s="67"/>
      <c r="G885" s="69"/>
      <c r="H885" s="70"/>
      <c r="I885" s="71"/>
      <c r="J885" s="68">
        <v>0</v>
      </c>
      <c r="K885" s="89">
        <f>ROUND(IF(AND($G885&lt;&gt;Summary!$C$11),IF(OR($I885=$I$6,$I885=$I$7,$I885=$I$8,$I885=$I$9,$I885=$I$10,$I885=$I$11),($J885*$H885),0),0),2)</f>
        <v>0</v>
      </c>
      <c r="L885" s="89">
        <f>ROUND(IF(AND($G885=Summary!$C$11),IF(OR($I885=$I$6,$I885=$I$7,$I885=$I$8,$I885=$I$9,$I885=$I$10,$I885=$I$11),(($J885*$H885)/2),0),0),2)</f>
        <v>0</v>
      </c>
      <c r="M885" s="89">
        <f t="shared" si="35"/>
        <v>0</v>
      </c>
      <c r="N885" s="100">
        <f t="shared" si="36"/>
        <v>0</v>
      </c>
      <c r="O885" s="67"/>
    </row>
    <row r="886" spans="2:15">
      <c r="B886" s="63"/>
      <c r="C886" s="65"/>
      <c r="D886" s="65"/>
      <c r="E886" s="66"/>
      <c r="F886" s="67"/>
      <c r="G886" s="69"/>
      <c r="H886" s="70"/>
      <c r="I886" s="71"/>
      <c r="J886" s="68">
        <v>0</v>
      </c>
      <c r="K886" s="89">
        <f>ROUND(IF(AND($G886&lt;&gt;Summary!$C$11),IF(OR($I886=$I$6,$I886=$I$7,$I886=$I$8,$I886=$I$9,$I886=$I$10,$I886=$I$11),($J886*$H886),0),0),2)</f>
        <v>0</v>
      </c>
      <c r="L886" s="89">
        <f>ROUND(IF(AND($G886=Summary!$C$11),IF(OR($I886=$I$6,$I886=$I$7,$I886=$I$8,$I886=$I$9,$I886=$I$10,$I886=$I$11),(($J886*$H886)/2),0),0),2)</f>
        <v>0</v>
      </c>
      <c r="M886" s="89">
        <f t="shared" si="35"/>
        <v>0</v>
      </c>
      <c r="N886" s="100">
        <f t="shared" si="36"/>
        <v>0</v>
      </c>
      <c r="O886" s="67"/>
    </row>
    <row r="887" spans="2:15">
      <c r="B887" s="63"/>
      <c r="C887" s="65"/>
      <c r="D887" s="65"/>
      <c r="E887" s="66"/>
      <c r="F887" s="67"/>
      <c r="G887" s="69"/>
      <c r="H887" s="70"/>
      <c r="I887" s="71"/>
      <c r="J887" s="68">
        <v>0</v>
      </c>
      <c r="K887" s="89">
        <f>ROUND(IF(AND($G887&lt;&gt;Summary!$C$11),IF(OR($I887=$I$6,$I887=$I$7,$I887=$I$8,$I887=$I$9,$I887=$I$10,$I887=$I$11),($J887*$H887),0),0),2)</f>
        <v>0</v>
      </c>
      <c r="L887" s="89">
        <f>ROUND(IF(AND($G887=Summary!$C$11),IF(OR($I887=$I$6,$I887=$I$7,$I887=$I$8,$I887=$I$9,$I887=$I$10,$I887=$I$11),(($J887*$H887)/2),0),0),2)</f>
        <v>0</v>
      </c>
      <c r="M887" s="89">
        <f t="shared" si="35"/>
        <v>0</v>
      </c>
      <c r="N887" s="100">
        <f t="shared" si="36"/>
        <v>0</v>
      </c>
      <c r="O887" s="67"/>
    </row>
    <row r="888" spans="2:15">
      <c r="B888" s="63"/>
      <c r="C888" s="65"/>
      <c r="D888" s="65"/>
      <c r="E888" s="66"/>
      <c r="F888" s="67"/>
      <c r="G888" s="69"/>
      <c r="H888" s="70"/>
      <c r="I888" s="71"/>
      <c r="J888" s="68">
        <v>0</v>
      </c>
      <c r="K888" s="89">
        <f>ROUND(IF(AND($G888&lt;&gt;Summary!$C$11),IF(OR($I888=$I$6,$I888=$I$7,$I888=$I$8,$I888=$I$9,$I888=$I$10,$I888=$I$11),($J888*$H888),0),0),2)</f>
        <v>0</v>
      </c>
      <c r="L888" s="89">
        <f>ROUND(IF(AND($G888=Summary!$C$11),IF(OR($I888=$I$6,$I888=$I$7,$I888=$I$8,$I888=$I$9,$I888=$I$10,$I888=$I$11),(($J888*$H888)/2),0),0),2)</f>
        <v>0</v>
      </c>
      <c r="M888" s="89">
        <f t="shared" si="35"/>
        <v>0</v>
      </c>
      <c r="N888" s="100">
        <f t="shared" si="36"/>
        <v>0</v>
      </c>
      <c r="O888" s="67"/>
    </row>
    <row r="889" spans="2:15">
      <c r="B889" s="63"/>
      <c r="C889" s="65"/>
      <c r="D889" s="65"/>
      <c r="E889" s="66"/>
      <c r="F889" s="67"/>
      <c r="G889" s="69"/>
      <c r="H889" s="70"/>
      <c r="I889" s="71"/>
      <c r="J889" s="68">
        <v>0</v>
      </c>
      <c r="K889" s="89">
        <f>ROUND(IF(AND($G889&lt;&gt;Summary!$C$11),IF(OR($I889=$I$6,$I889=$I$7,$I889=$I$8,$I889=$I$9,$I889=$I$10,$I889=$I$11),($J889*$H889),0),0),2)</f>
        <v>0</v>
      </c>
      <c r="L889" s="89">
        <f>ROUND(IF(AND($G889=Summary!$C$11),IF(OR($I889=$I$6,$I889=$I$7,$I889=$I$8,$I889=$I$9,$I889=$I$10,$I889=$I$11),(($J889*$H889)/2),0),0),2)</f>
        <v>0</v>
      </c>
      <c r="M889" s="89">
        <f t="shared" si="35"/>
        <v>0</v>
      </c>
      <c r="N889" s="100">
        <f t="shared" si="36"/>
        <v>0</v>
      </c>
      <c r="O889" s="67"/>
    </row>
    <row r="890" spans="2:15">
      <c r="B890" s="63"/>
      <c r="C890" s="65"/>
      <c r="D890" s="65"/>
      <c r="E890" s="66"/>
      <c r="F890" s="67"/>
      <c r="G890" s="69"/>
      <c r="H890" s="70"/>
      <c r="I890" s="71"/>
      <c r="J890" s="68">
        <v>0</v>
      </c>
      <c r="K890" s="89">
        <f>ROUND(IF(AND($G890&lt;&gt;Summary!$C$11),IF(OR($I890=$I$6,$I890=$I$7,$I890=$I$8,$I890=$I$9,$I890=$I$10,$I890=$I$11),($J890*$H890),0),0),2)</f>
        <v>0</v>
      </c>
      <c r="L890" s="89">
        <f>ROUND(IF(AND($G890=Summary!$C$11),IF(OR($I890=$I$6,$I890=$I$7,$I890=$I$8,$I890=$I$9,$I890=$I$10,$I890=$I$11),(($J890*$H890)/2),0),0),2)</f>
        <v>0</v>
      </c>
      <c r="M890" s="89">
        <f t="shared" si="35"/>
        <v>0</v>
      </c>
      <c r="N890" s="100">
        <f t="shared" si="36"/>
        <v>0</v>
      </c>
      <c r="O890" s="67"/>
    </row>
    <row r="891" spans="2:15">
      <c r="B891" s="63"/>
      <c r="C891" s="65"/>
      <c r="D891" s="65"/>
      <c r="E891" s="66"/>
      <c r="F891" s="67"/>
      <c r="G891" s="69"/>
      <c r="H891" s="70"/>
      <c r="I891" s="71"/>
      <c r="J891" s="68">
        <v>0</v>
      </c>
      <c r="K891" s="89">
        <f>ROUND(IF(AND($G891&lt;&gt;Summary!$C$11),IF(OR($I891=$I$6,$I891=$I$7,$I891=$I$8,$I891=$I$9,$I891=$I$10,$I891=$I$11),($J891*$H891),0),0),2)</f>
        <v>0</v>
      </c>
      <c r="L891" s="89">
        <f>ROUND(IF(AND($G891=Summary!$C$11),IF(OR($I891=$I$6,$I891=$I$7,$I891=$I$8,$I891=$I$9,$I891=$I$10,$I891=$I$11),(($J891*$H891)/2),0),0),2)</f>
        <v>0</v>
      </c>
      <c r="M891" s="89">
        <f t="shared" si="35"/>
        <v>0</v>
      </c>
      <c r="N891" s="100">
        <f t="shared" si="36"/>
        <v>0</v>
      </c>
      <c r="O891" s="67"/>
    </row>
    <row r="892" spans="2:15">
      <c r="B892" s="63"/>
      <c r="C892" s="65"/>
      <c r="D892" s="65"/>
      <c r="E892" s="66"/>
      <c r="F892" s="67"/>
      <c r="G892" s="69"/>
      <c r="H892" s="70"/>
      <c r="I892" s="71"/>
      <c r="J892" s="68">
        <v>0</v>
      </c>
      <c r="K892" s="89">
        <f>ROUND(IF(AND($G892&lt;&gt;Summary!$C$11),IF(OR($I892=$I$6,$I892=$I$7,$I892=$I$8,$I892=$I$9,$I892=$I$10,$I892=$I$11),($J892*$H892),0),0),2)</f>
        <v>0</v>
      </c>
      <c r="L892" s="89">
        <f>ROUND(IF(AND($G892=Summary!$C$11),IF(OR($I892=$I$6,$I892=$I$7,$I892=$I$8,$I892=$I$9,$I892=$I$10,$I892=$I$11),(($J892*$H892)/2),0),0),2)</f>
        <v>0</v>
      </c>
      <c r="M892" s="89">
        <f t="shared" si="35"/>
        <v>0</v>
      </c>
      <c r="N892" s="100">
        <f t="shared" si="36"/>
        <v>0</v>
      </c>
      <c r="O892" s="67"/>
    </row>
    <row r="893" spans="2:15">
      <c r="B893" s="63"/>
      <c r="C893" s="65"/>
      <c r="D893" s="65"/>
      <c r="E893" s="66"/>
      <c r="F893" s="67"/>
      <c r="G893" s="69"/>
      <c r="H893" s="70"/>
      <c r="I893" s="71"/>
      <c r="J893" s="68">
        <v>0</v>
      </c>
      <c r="K893" s="89">
        <f>ROUND(IF(AND($G893&lt;&gt;Summary!$C$11),IF(OR($I893=$I$6,$I893=$I$7,$I893=$I$8,$I893=$I$9,$I893=$I$10,$I893=$I$11),($J893*$H893),0),0),2)</f>
        <v>0</v>
      </c>
      <c r="L893" s="89">
        <f>ROUND(IF(AND($G893=Summary!$C$11),IF(OR($I893=$I$6,$I893=$I$7,$I893=$I$8,$I893=$I$9,$I893=$I$10,$I893=$I$11),(($J893*$H893)/2),0),0),2)</f>
        <v>0</v>
      </c>
      <c r="M893" s="89">
        <f t="shared" si="35"/>
        <v>0</v>
      </c>
      <c r="N893" s="100">
        <f t="shared" si="36"/>
        <v>0</v>
      </c>
      <c r="O893" s="67"/>
    </row>
    <row r="894" spans="2:15">
      <c r="B894" s="63"/>
      <c r="C894" s="65"/>
      <c r="D894" s="65"/>
      <c r="E894" s="66"/>
      <c r="F894" s="67"/>
      <c r="G894" s="69"/>
      <c r="H894" s="70"/>
      <c r="I894" s="71"/>
      <c r="J894" s="68">
        <v>0</v>
      </c>
      <c r="K894" s="89">
        <f>ROUND(IF(AND($G894&lt;&gt;Summary!$C$11),IF(OR($I894=$I$6,$I894=$I$7,$I894=$I$8,$I894=$I$9,$I894=$I$10,$I894=$I$11),($J894*$H894),0),0),2)</f>
        <v>0</v>
      </c>
      <c r="L894" s="89">
        <f>ROUND(IF(AND($G894=Summary!$C$11),IF(OR($I894=$I$6,$I894=$I$7,$I894=$I$8,$I894=$I$9,$I894=$I$10,$I894=$I$11),(($J894*$H894)/2),0),0),2)</f>
        <v>0</v>
      </c>
      <c r="M894" s="89">
        <f t="shared" si="35"/>
        <v>0</v>
      </c>
      <c r="N894" s="100">
        <f t="shared" si="36"/>
        <v>0</v>
      </c>
      <c r="O894" s="67"/>
    </row>
    <row r="895" spans="2:15">
      <c r="B895" s="63"/>
      <c r="C895" s="65"/>
      <c r="D895" s="65"/>
      <c r="E895" s="66"/>
      <c r="F895" s="67"/>
      <c r="G895" s="69"/>
      <c r="H895" s="70"/>
      <c r="I895" s="71"/>
      <c r="J895" s="68">
        <v>0</v>
      </c>
      <c r="K895" s="89">
        <f>ROUND(IF(AND($G895&lt;&gt;Summary!$C$11),IF(OR($I895=$I$6,$I895=$I$7,$I895=$I$8,$I895=$I$9,$I895=$I$10,$I895=$I$11),($J895*$H895),0),0),2)</f>
        <v>0</v>
      </c>
      <c r="L895" s="89">
        <f>ROUND(IF(AND($G895=Summary!$C$11),IF(OR($I895=$I$6,$I895=$I$7,$I895=$I$8,$I895=$I$9,$I895=$I$10,$I895=$I$11),(($J895*$H895)/2),0),0),2)</f>
        <v>0</v>
      </c>
      <c r="M895" s="89">
        <f t="shared" si="35"/>
        <v>0</v>
      </c>
      <c r="N895" s="100">
        <f t="shared" si="36"/>
        <v>0</v>
      </c>
      <c r="O895" s="67"/>
    </row>
    <row r="896" spans="2:15">
      <c r="B896" s="63"/>
      <c r="C896" s="65"/>
      <c r="D896" s="65"/>
      <c r="E896" s="66"/>
      <c r="F896" s="67"/>
      <c r="G896" s="69"/>
      <c r="H896" s="70"/>
      <c r="I896" s="71"/>
      <c r="J896" s="68">
        <v>0</v>
      </c>
      <c r="K896" s="89">
        <f>ROUND(IF(AND($G896&lt;&gt;Summary!$C$11),IF(OR($I896=$I$6,$I896=$I$7,$I896=$I$8,$I896=$I$9,$I896=$I$10,$I896=$I$11),($J896*$H896),0),0),2)</f>
        <v>0</v>
      </c>
      <c r="L896" s="89">
        <f>ROUND(IF(AND($G896=Summary!$C$11),IF(OR($I896=$I$6,$I896=$I$7,$I896=$I$8,$I896=$I$9,$I896=$I$10,$I896=$I$11),(($J896*$H896)/2),0),0),2)</f>
        <v>0</v>
      </c>
      <c r="M896" s="89">
        <f t="shared" si="35"/>
        <v>0</v>
      </c>
      <c r="N896" s="100">
        <f t="shared" si="36"/>
        <v>0</v>
      </c>
      <c r="O896" s="67"/>
    </row>
    <row r="897" spans="2:15">
      <c r="B897" s="63"/>
      <c r="C897" s="65"/>
      <c r="D897" s="65"/>
      <c r="E897" s="66"/>
      <c r="F897" s="67"/>
      <c r="G897" s="69"/>
      <c r="H897" s="70"/>
      <c r="I897" s="71"/>
      <c r="J897" s="68">
        <v>0</v>
      </c>
      <c r="K897" s="89">
        <f>ROUND(IF(AND($G897&lt;&gt;Summary!$C$11),IF(OR($I897=$I$6,$I897=$I$7,$I897=$I$8,$I897=$I$9,$I897=$I$10,$I897=$I$11),($J897*$H897),0),0),2)</f>
        <v>0</v>
      </c>
      <c r="L897" s="89">
        <f>ROUND(IF(AND($G897=Summary!$C$11),IF(OR($I897=$I$6,$I897=$I$7,$I897=$I$8,$I897=$I$9,$I897=$I$10,$I897=$I$11),(($J897*$H897)/2),0),0),2)</f>
        <v>0</v>
      </c>
      <c r="M897" s="89">
        <f t="shared" si="35"/>
        <v>0</v>
      </c>
      <c r="N897" s="100">
        <f t="shared" si="36"/>
        <v>0</v>
      </c>
      <c r="O897" s="67"/>
    </row>
    <row r="898" spans="2:15">
      <c r="B898" s="63"/>
      <c r="C898" s="65"/>
      <c r="D898" s="65"/>
      <c r="E898" s="66"/>
      <c r="F898" s="67"/>
      <c r="G898" s="69"/>
      <c r="H898" s="70"/>
      <c r="I898" s="71"/>
      <c r="J898" s="68">
        <v>0</v>
      </c>
      <c r="K898" s="89">
        <f>ROUND(IF(AND($G898&lt;&gt;Summary!$C$11),IF(OR($I898=$I$6,$I898=$I$7,$I898=$I$8,$I898=$I$9,$I898=$I$10,$I898=$I$11),($J898*$H898),0),0),2)</f>
        <v>0</v>
      </c>
      <c r="L898" s="89">
        <f>ROUND(IF(AND($G898=Summary!$C$11),IF(OR($I898=$I$6,$I898=$I$7,$I898=$I$8,$I898=$I$9,$I898=$I$10,$I898=$I$11),(($J898*$H898)/2),0),0),2)</f>
        <v>0</v>
      </c>
      <c r="M898" s="89">
        <f t="shared" si="35"/>
        <v>0</v>
      </c>
      <c r="N898" s="100">
        <f t="shared" si="36"/>
        <v>0</v>
      </c>
      <c r="O898" s="67"/>
    </row>
    <row r="899" spans="2:15">
      <c r="B899" s="63"/>
      <c r="C899" s="65"/>
      <c r="D899" s="65"/>
      <c r="E899" s="66"/>
      <c r="F899" s="67"/>
      <c r="G899" s="69"/>
      <c r="H899" s="70"/>
      <c r="I899" s="71"/>
      <c r="J899" s="68">
        <v>0</v>
      </c>
      <c r="K899" s="89">
        <f>ROUND(IF(AND($G899&lt;&gt;Summary!$C$11),IF(OR($I899=$I$6,$I899=$I$7,$I899=$I$8,$I899=$I$9,$I899=$I$10,$I899=$I$11),($J899*$H899),0),0),2)</f>
        <v>0</v>
      </c>
      <c r="L899" s="89">
        <f>ROUND(IF(AND($G899=Summary!$C$11),IF(OR($I899=$I$6,$I899=$I$7,$I899=$I$8,$I899=$I$9,$I899=$I$10,$I899=$I$11),(($J899*$H899)/2),0),0),2)</f>
        <v>0</v>
      </c>
      <c r="M899" s="89">
        <f t="shared" si="35"/>
        <v>0</v>
      </c>
      <c r="N899" s="100">
        <f t="shared" si="36"/>
        <v>0</v>
      </c>
      <c r="O899" s="67"/>
    </row>
    <row r="900" spans="2:15">
      <c r="B900" s="63"/>
      <c r="C900" s="65"/>
      <c r="D900" s="65"/>
      <c r="E900" s="66"/>
      <c r="F900" s="67"/>
      <c r="G900" s="69"/>
      <c r="H900" s="70"/>
      <c r="I900" s="71"/>
      <c r="J900" s="68">
        <v>0</v>
      </c>
      <c r="K900" s="89">
        <f>ROUND(IF(AND($G900&lt;&gt;Summary!$C$11),IF(OR($I900=$I$6,$I900=$I$7,$I900=$I$8,$I900=$I$9,$I900=$I$10,$I900=$I$11),($J900*$H900),0),0),2)</f>
        <v>0</v>
      </c>
      <c r="L900" s="89">
        <f>ROUND(IF(AND($G900=Summary!$C$11),IF(OR($I900=$I$6,$I900=$I$7,$I900=$I$8,$I900=$I$9,$I900=$I$10,$I900=$I$11),(($J900*$H900)/2),0),0),2)</f>
        <v>0</v>
      </c>
      <c r="M900" s="89">
        <f t="shared" si="35"/>
        <v>0</v>
      </c>
      <c r="N900" s="100">
        <f t="shared" si="36"/>
        <v>0</v>
      </c>
      <c r="O900" s="67"/>
    </row>
    <row r="901" spans="2:15">
      <c r="B901" s="63"/>
      <c r="C901" s="65"/>
      <c r="D901" s="65"/>
      <c r="E901" s="66"/>
      <c r="F901" s="67"/>
      <c r="G901" s="69"/>
      <c r="H901" s="70"/>
      <c r="I901" s="71"/>
      <c r="J901" s="68">
        <v>0</v>
      </c>
      <c r="K901" s="89">
        <f>ROUND(IF(AND($G901&lt;&gt;Summary!$C$11),IF(OR($I901=$I$6,$I901=$I$7,$I901=$I$8,$I901=$I$9,$I901=$I$10,$I901=$I$11),($J901*$H901),0),0),2)</f>
        <v>0</v>
      </c>
      <c r="L901" s="89">
        <f>ROUND(IF(AND($G901=Summary!$C$11),IF(OR($I901=$I$6,$I901=$I$7,$I901=$I$8,$I901=$I$9,$I901=$I$10,$I901=$I$11),(($J901*$H901)/2),0),0),2)</f>
        <v>0</v>
      </c>
      <c r="M901" s="89">
        <f t="shared" si="35"/>
        <v>0</v>
      </c>
      <c r="N901" s="100">
        <f t="shared" si="36"/>
        <v>0</v>
      </c>
      <c r="O901" s="67"/>
    </row>
    <row r="902" spans="2:15">
      <c r="B902" s="63"/>
      <c r="C902" s="65"/>
      <c r="D902" s="65"/>
      <c r="E902" s="66"/>
      <c r="F902" s="67"/>
      <c r="G902" s="69"/>
      <c r="H902" s="70"/>
      <c r="I902" s="71"/>
      <c r="J902" s="68">
        <v>0</v>
      </c>
      <c r="K902" s="89">
        <f>ROUND(IF(AND($G902&lt;&gt;Summary!$C$11),IF(OR($I902=$I$6,$I902=$I$7,$I902=$I$8,$I902=$I$9,$I902=$I$10,$I902=$I$11),($J902*$H902),0),0),2)</f>
        <v>0</v>
      </c>
      <c r="L902" s="89">
        <f>ROUND(IF(AND($G902=Summary!$C$11),IF(OR($I902=$I$6,$I902=$I$7,$I902=$I$8,$I902=$I$9,$I902=$I$10,$I902=$I$11),(($J902*$H902)/2),0),0),2)</f>
        <v>0</v>
      </c>
      <c r="M902" s="89">
        <f t="shared" si="35"/>
        <v>0</v>
      </c>
      <c r="N902" s="100">
        <f t="shared" si="36"/>
        <v>0</v>
      </c>
      <c r="O902" s="67"/>
    </row>
    <row r="903" spans="2:15">
      <c r="B903" s="63"/>
      <c r="C903" s="65"/>
      <c r="D903" s="65"/>
      <c r="E903" s="66"/>
      <c r="F903" s="67"/>
      <c r="G903" s="69"/>
      <c r="H903" s="70"/>
      <c r="I903" s="71"/>
      <c r="J903" s="68">
        <v>0</v>
      </c>
      <c r="K903" s="89">
        <f>ROUND(IF(AND($G903&lt;&gt;Summary!$C$11),IF(OR($I903=$I$6,$I903=$I$7,$I903=$I$8,$I903=$I$9,$I903=$I$10,$I903=$I$11),($J903*$H903),0),0),2)</f>
        <v>0</v>
      </c>
      <c r="L903" s="89">
        <f>ROUND(IF(AND($G903=Summary!$C$11),IF(OR($I903=$I$6,$I903=$I$7,$I903=$I$8,$I903=$I$9,$I903=$I$10,$I903=$I$11),(($J903*$H903)/2),0),0),2)</f>
        <v>0</v>
      </c>
      <c r="M903" s="89">
        <f t="shared" si="35"/>
        <v>0</v>
      </c>
      <c r="N903" s="100">
        <f t="shared" si="36"/>
        <v>0</v>
      </c>
      <c r="O903" s="67"/>
    </row>
    <row r="904" spans="2:15">
      <c r="B904" s="63"/>
      <c r="C904" s="65"/>
      <c r="D904" s="65"/>
      <c r="E904" s="66"/>
      <c r="F904" s="67"/>
      <c r="G904" s="69"/>
      <c r="H904" s="70"/>
      <c r="I904" s="71"/>
      <c r="J904" s="68">
        <v>0</v>
      </c>
      <c r="K904" s="89">
        <f>ROUND(IF(AND($G904&lt;&gt;Summary!$C$11),IF(OR($I904=$I$6,$I904=$I$7,$I904=$I$8,$I904=$I$9,$I904=$I$10,$I904=$I$11),($J904*$H904),0),0),2)</f>
        <v>0</v>
      </c>
      <c r="L904" s="89">
        <f>ROUND(IF(AND($G904=Summary!$C$11),IF(OR($I904=$I$6,$I904=$I$7,$I904=$I$8,$I904=$I$9,$I904=$I$10,$I904=$I$11),(($J904*$H904)/2),0),0),2)</f>
        <v>0</v>
      </c>
      <c r="M904" s="89">
        <f t="shared" si="35"/>
        <v>0</v>
      </c>
      <c r="N904" s="100">
        <f t="shared" si="36"/>
        <v>0</v>
      </c>
      <c r="O904" s="67"/>
    </row>
    <row r="905" spans="2:15">
      <c r="B905" s="63"/>
      <c r="C905" s="65"/>
      <c r="D905" s="65"/>
      <c r="E905" s="66"/>
      <c r="F905" s="67"/>
      <c r="G905" s="69"/>
      <c r="H905" s="70"/>
      <c r="I905" s="71"/>
      <c r="J905" s="68">
        <v>0</v>
      </c>
      <c r="K905" s="89">
        <f>ROUND(IF(AND($G905&lt;&gt;Summary!$C$11),IF(OR($I905=$I$6,$I905=$I$7,$I905=$I$8,$I905=$I$9,$I905=$I$10,$I905=$I$11),($J905*$H905),0),0),2)</f>
        <v>0</v>
      </c>
      <c r="L905" s="89">
        <f>ROUND(IF(AND($G905=Summary!$C$11),IF(OR($I905=$I$6,$I905=$I$7,$I905=$I$8,$I905=$I$9,$I905=$I$10,$I905=$I$11),(($J905*$H905)/2),0),0),2)</f>
        <v>0</v>
      </c>
      <c r="M905" s="89">
        <f t="shared" si="35"/>
        <v>0</v>
      </c>
      <c r="N905" s="100">
        <f t="shared" si="36"/>
        <v>0</v>
      </c>
      <c r="O905" s="67"/>
    </row>
    <row r="906" spans="2:15">
      <c r="B906" s="63"/>
      <c r="C906" s="65"/>
      <c r="D906" s="65"/>
      <c r="E906" s="66"/>
      <c r="F906" s="67"/>
      <c r="G906" s="69"/>
      <c r="H906" s="70"/>
      <c r="I906" s="71"/>
      <c r="J906" s="68">
        <v>0</v>
      </c>
      <c r="K906" s="89">
        <f>ROUND(IF(AND($G906&lt;&gt;Summary!$C$11),IF(OR($I906=$I$6,$I906=$I$7,$I906=$I$8,$I906=$I$9,$I906=$I$10,$I906=$I$11),($J906*$H906),0),0),2)</f>
        <v>0</v>
      </c>
      <c r="L906" s="89">
        <f>ROUND(IF(AND($G906=Summary!$C$11),IF(OR($I906=$I$6,$I906=$I$7,$I906=$I$8,$I906=$I$9,$I906=$I$10,$I906=$I$11),(($J906*$H906)/2),0),0),2)</f>
        <v>0</v>
      </c>
      <c r="M906" s="89">
        <f t="shared" si="35"/>
        <v>0</v>
      </c>
      <c r="N906" s="100">
        <f t="shared" si="36"/>
        <v>0</v>
      </c>
      <c r="O906" s="67"/>
    </row>
    <row r="907" spans="2:15">
      <c r="B907" s="63"/>
      <c r="C907" s="65"/>
      <c r="D907" s="65"/>
      <c r="E907" s="66"/>
      <c r="F907" s="67"/>
      <c r="G907" s="69"/>
      <c r="H907" s="70"/>
      <c r="I907" s="71"/>
      <c r="J907" s="68">
        <v>0</v>
      </c>
      <c r="K907" s="89">
        <f>ROUND(IF(AND($G907&lt;&gt;Summary!$C$11),IF(OR($I907=$I$6,$I907=$I$7,$I907=$I$8,$I907=$I$9,$I907=$I$10,$I907=$I$11),($J907*$H907),0),0),2)</f>
        <v>0</v>
      </c>
      <c r="L907" s="89">
        <f>ROUND(IF(AND($G907=Summary!$C$11),IF(OR($I907=$I$6,$I907=$I$7,$I907=$I$8,$I907=$I$9,$I907=$I$10,$I907=$I$11),(($J907*$H907)/2),0),0),2)</f>
        <v>0</v>
      </c>
      <c r="M907" s="89">
        <f t="shared" si="35"/>
        <v>0</v>
      </c>
      <c r="N907" s="100">
        <f t="shared" si="36"/>
        <v>0</v>
      </c>
      <c r="O907" s="67"/>
    </row>
    <row r="908" spans="2:15">
      <c r="B908" s="63"/>
      <c r="C908" s="65"/>
      <c r="D908" s="65"/>
      <c r="E908" s="66"/>
      <c r="F908" s="67"/>
      <c r="G908" s="69"/>
      <c r="H908" s="70"/>
      <c r="I908" s="71"/>
      <c r="J908" s="68">
        <v>0</v>
      </c>
      <c r="K908" s="89">
        <f>ROUND(IF(AND($G908&lt;&gt;Summary!$C$11),IF(OR($I908=$I$6,$I908=$I$7,$I908=$I$8,$I908=$I$9,$I908=$I$10,$I908=$I$11),($J908*$H908),0),0),2)</f>
        <v>0</v>
      </c>
      <c r="L908" s="89">
        <f>ROUND(IF(AND($G908=Summary!$C$11),IF(OR($I908=$I$6,$I908=$I$7,$I908=$I$8,$I908=$I$9,$I908=$I$10,$I908=$I$11),(($J908*$H908)/2),0),0),2)</f>
        <v>0</v>
      </c>
      <c r="M908" s="89">
        <f t="shared" si="35"/>
        <v>0</v>
      </c>
      <c r="N908" s="100">
        <f t="shared" si="36"/>
        <v>0</v>
      </c>
      <c r="O908" s="67"/>
    </row>
    <row r="909" spans="2:15">
      <c r="B909" s="63"/>
      <c r="C909" s="65"/>
      <c r="D909" s="65"/>
      <c r="E909" s="66"/>
      <c r="F909" s="67"/>
      <c r="G909" s="69"/>
      <c r="H909" s="70"/>
      <c r="I909" s="71"/>
      <c r="J909" s="68">
        <v>0</v>
      </c>
      <c r="K909" s="89">
        <f>ROUND(IF(AND($G909&lt;&gt;Summary!$C$11),IF(OR($I909=$I$6,$I909=$I$7,$I909=$I$8,$I909=$I$9,$I909=$I$10,$I909=$I$11),($J909*$H909),0),0),2)</f>
        <v>0</v>
      </c>
      <c r="L909" s="89">
        <f>ROUND(IF(AND($G909=Summary!$C$11),IF(OR($I909=$I$6,$I909=$I$7,$I909=$I$8,$I909=$I$9,$I909=$I$10,$I909=$I$11),(($J909*$H909)/2),0),0),2)</f>
        <v>0</v>
      </c>
      <c r="M909" s="89">
        <f t="shared" si="35"/>
        <v>0</v>
      </c>
      <c r="N909" s="100">
        <f t="shared" si="36"/>
        <v>0</v>
      </c>
      <c r="O909" s="67"/>
    </row>
    <row r="910" spans="2:15">
      <c r="B910" s="63"/>
      <c r="C910" s="65"/>
      <c r="D910" s="65"/>
      <c r="E910" s="66"/>
      <c r="F910" s="67"/>
      <c r="G910" s="69"/>
      <c r="H910" s="70"/>
      <c r="I910" s="71"/>
      <c r="J910" s="68">
        <v>0</v>
      </c>
      <c r="K910" s="89">
        <f>ROUND(IF(AND($G910&lt;&gt;Summary!$C$11),IF(OR($I910=$I$6,$I910=$I$7,$I910=$I$8,$I910=$I$9,$I910=$I$10,$I910=$I$11),($J910*$H910),0),0),2)</f>
        <v>0</v>
      </c>
      <c r="L910" s="89">
        <f>ROUND(IF(AND($G910=Summary!$C$11),IF(OR($I910=$I$6,$I910=$I$7,$I910=$I$8,$I910=$I$9,$I910=$I$10,$I910=$I$11),(($J910*$H910)/2),0),0),2)</f>
        <v>0</v>
      </c>
      <c r="M910" s="89">
        <f t="shared" si="35"/>
        <v>0</v>
      </c>
      <c r="N910" s="100">
        <f t="shared" si="36"/>
        <v>0</v>
      </c>
      <c r="O910" s="67"/>
    </row>
    <row r="911" spans="2:15">
      <c r="B911" s="63"/>
      <c r="C911" s="65"/>
      <c r="D911" s="65"/>
      <c r="E911" s="66"/>
      <c r="F911" s="67"/>
      <c r="G911" s="69"/>
      <c r="H911" s="70"/>
      <c r="I911" s="71"/>
      <c r="J911" s="68">
        <v>0</v>
      </c>
      <c r="K911" s="89">
        <f>ROUND(IF(AND($G911&lt;&gt;Summary!$C$11),IF(OR($I911=$I$6,$I911=$I$7,$I911=$I$8,$I911=$I$9,$I911=$I$10,$I911=$I$11),($J911*$H911),0),0),2)</f>
        <v>0</v>
      </c>
      <c r="L911" s="89">
        <f>ROUND(IF(AND($G911=Summary!$C$11),IF(OR($I911=$I$6,$I911=$I$7,$I911=$I$8,$I911=$I$9,$I911=$I$10,$I911=$I$11),(($J911*$H911)/2),0),0),2)</f>
        <v>0</v>
      </c>
      <c r="M911" s="89">
        <f t="shared" si="35"/>
        <v>0</v>
      </c>
      <c r="N911" s="100">
        <f t="shared" si="36"/>
        <v>0</v>
      </c>
      <c r="O911" s="67"/>
    </row>
    <row r="912" spans="2:15">
      <c r="B912" s="63"/>
      <c r="C912" s="65"/>
      <c r="D912" s="65"/>
      <c r="E912" s="66"/>
      <c r="F912" s="67"/>
      <c r="G912" s="69"/>
      <c r="H912" s="70"/>
      <c r="I912" s="71"/>
      <c r="J912" s="68">
        <v>0</v>
      </c>
      <c r="K912" s="89">
        <f>ROUND(IF(AND($G912&lt;&gt;Summary!$C$11),IF(OR($I912=$I$6,$I912=$I$7,$I912=$I$8,$I912=$I$9,$I912=$I$10,$I912=$I$11),($J912*$H912),0),0),2)</f>
        <v>0</v>
      </c>
      <c r="L912" s="89">
        <f>ROUND(IF(AND($G912=Summary!$C$11),IF(OR($I912=$I$6,$I912=$I$7,$I912=$I$8,$I912=$I$9,$I912=$I$10,$I912=$I$11),(($J912*$H912)/2),0),0),2)</f>
        <v>0</v>
      </c>
      <c r="M912" s="89">
        <f t="shared" si="35"/>
        <v>0</v>
      </c>
      <c r="N912" s="100">
        <f t="shared" si="36"/>
        <v>0</v>
      </c>
      <c r="O912" s="67"/>
    </row>
    <row r="913" spans="2:15">
      <c r="B913" s="63"/>
      <c r="C913" s="65"/>
      <c r="D913" s="65"/>
      <c r="E913" s="66"/>
      <c r="F913" s="67"/>
      <c r="G913" s="69"/>
      <c r="H913" s="70"/>
      <c r="I913" s="71"/>
      <c r="J913" s="68">
        <v>0</v>
      </c>
      <c r="K913" s="89">
        <f>ROUND(IF(AND($G913&lt;&gt;Summary!$C$11),IF(OR($I913=$I$6,$I913=$I$7,$I913=$I$8,$I913=$I$9,$I913=$I$10,$I913=$I$11),($J913*$H913),0),0),2)</f>
        <v>0</v>
      </c>
      <c r="L913" s="89">
        <f>ROUND(IF(AND($G913=Summary!$C$11),IF(OR($I913=$I$6,$I913=$I$7,$I913=$I$8,$I913=$I$9,$I913=$I$10,$I913=$I$11),(($J913*$H913)/2),0),0),2)</f>
        <v>0</v>
      </c>
      <c r="M913" s="89">
        <f t="shared" si="35"/>
        <v>0</v>
      </c>
      <c r="N913" s="100">
        <f t="shared" si="36"/>
        <v>0</v>
      </c>
      <c r="O913" s="67"/>
    </row>
    <row r="914" spans="2:15">
      <c r="B914" s="63"/>
      <c r="C914" s="65"/>
      <c r="D914" s="65"/>
      <c r="E914" s="66"/>
      <c r="F914" s="67"/>
      <c r="G914" s="69"/>
      <c r="H914" s="70"/>
      <c r="I914" s="71"/>
      <c r="J914" s="68">
        <v>0</v>
      </c>
      <c r="K914" s="89">
        <f>ROUND(IF(AND($G914&lt;&gt;Summary!$C$11),IF(OR($I914=$I$6,$I914=$I$7,$I914=$I$8,$I914=$I$9,$I914=$I$10,$I914=$I$11),($J914*$H914),0),0),2)</f>
        <v>0</v>
      </c>
      <c r="L914" s="89">
        <f>ROUND(IF(AND($G914=Summary!$C$11),IF(OR($I914=$I$6,$I914=$I$7,$I914=$I$8,$I914=$I$9,$I914=$I$10,$I914=$I$11),(($J914*$H914)/2),0),0),2)</f>
        <v>0</v>
      </c>
      <c r="M914" s="89">
        <f t="shared" si="35"/>
        <v>0</v>
      </c>
      <c r="N914" s="100">
        <f t="shared" si="36"/>
        <v>0</v>
      </c>
      <c r="O914" s="67"/>
    </row>
    <row r="915" spans="2:15">
      <c r="B915" s="63"/>
      <c r="C915" s="65"/>
      <c r="D915" s="65"/>
      <c r="E915" s="66"/>
      <c r="F915" s="67"/>
      <c r="G915" s="69"/>
      <c r="H915" s="70"/>
      <c r="I915" s="71"/>
      <c r="J915" s="68">
        <v>0</v>
      </c>
      <c r="K915" s="89">
        <f>ROUND(IF(AND($G915&lt;&gt;Summary!$C$11),IF(OR($I915=$I$6,$I915=$I$7,$I915=$I$8,$I915=$I$9,$I915=$I$10,$I915=$I$11),($J915*$H915),0),0),2)</f>
        <v>0</v>
      </c>
      <c r="L915" s="89">
        <f>ROUND(IF(AND($G915=Summary!$C$11),IF(OR($I915=$I$6,$I915=$I$7,$I915=$I$8,$I915=$I$9,$I915=$I$10,$I915=$I$11),(($J915*$H915)/2),0),0),2)</f>
        <v>0</v>
      </c>
      <c r="M915" s="89">
        <f t="shared" si="35"/>
        <v>0</v>
      </c>
      <c r="N915" s="100">
        <f t="shared" si="36"/>
        <v>0</v>
      </c>
      <c r="O915" s="67"/>
    </row>
    <row r="916" spans="2:15">
      <c r="B916" s="63"/>
      <c r="C916" s="65"/>
      <c r="D916" s="65"/>
      <c r="E916" s="66"/>
      <c r="F916" s="67"/>
      <c r="G916" s="69"/>
      <c r="H916" s="70"/>
      <c r="I916" s="71"/>
      <c r="J916" s="68">
        <v>0</v>
      </c>
      <c r="K916" s="89">
        <f>ROUND(IF(AND($G916&lt;&gt;Summary!$C$11),IF(OR($I916=$I$6,$I916=$I$7,$I916=$I$8,$I916=$I$9,$I916=$I$10,$I916=$I$11),($J916*$H916),0),0),2)</f>
        <v>0</v>
      </c>
      <c r="L916" s="89">
        <f>ROUND(IF(AND($G916=Summary!$C$11),IF(OR($I916=$I$6,$I916=$I$7,$I916=$I$8,$I916=$I$9,$I916=$I$10,$I916=$I$11),(($J916*$H916)/2),0),0),2)</f>
        <v>0</v>
      </c>
      <c r="M916" s="89">
        <f t="shared" si="35"/>
        <v>0</v>
      </c>
      <c r="N916" s="100">
        <f t="shared" si="36"/>
        <v>0</v>
      </c>
      <c r="O916" s="67"/>
    </row>
    <row r="917" spans="2:15">
      <c r="B917" s="63"/>
      <c r="C917" s="65"/>
      <c r="D917" s="65"/>
      <c r="E917" s="66"/>
      <c r="F917" s="67"/>
      <c r="G917" s="69"/>
      <c r="H917" s="70"/>
      <c r="I917" s="71"/>
      <c r="J917" s="68">
        <v>0</v>
      </c>
      <c r="K917" s="89">
        <f>ROUND(IF(AND($G917&lt;&gt;Summary!$C$11),IF(OR($I917=$I$6,$I917=$I$7,$I917=$I$8,$I917=$I$9,$I917=$I$10,$I917=$I$11),($J917*$H917),0),0),2)</f>
        <v>0</v>
      </c>
      <c r="L917" s="89">
        <f>ROUND(IF(AND($G917=Summary!$C$11),IF(OR($I917=$I$6,$I917=$I$7,$I917=$I$8,$I917=$I$9,$I917=$I$10,$I917=$I$11),(($J917*$H917)/2),0),0),2)</f>
        <v>0</v>
      </c>
      <c r="M917" s="89">
        <f t="shared" si="35"/>
        <v>0</v>
      </c>
      <c r="N917" s="100">
        <f t="shared" si="36"/>
        <v>0</v>
      </c>
      <c r="O917" s="67"/>
    </row>
    <row r="918" spans="2:15">
      <c r="B918" s="63"/>
      <c r="C918" s="65"/>
      <c r="D918" s="65"/>
      <c r="E918" s="66"/>
      <c r="F918" s="67"/>
      <c r="G918" s="69"/>
      <c r="H918" s="70"/>
      <c r="I918" s="71"/>
      <c r="J918" s="68">
        <v>0</v>
      </c>
      <c r="K918" s="89">
        <f>ROUND(IF(AND($G918&lt;&gt;Summary!$C$11),IF(OR($I918=$I$6,$I918=$I$7,$I918=$I$8,$I918=$I$9,$I918=$I$10,$I918=$I$11),($J918*$H918),0),0),2)</f>
        <v>0</v>
      </c>
      <c r="L918" s="89">
        <f>ROUND(IF(AND($G918=Summary!$C$11),IF(OR($I918=$I$6,$I918=$I$7,$I918=$I$8,$I918=$I$9,$I918=$I$10,$I918=$I$11),(($J918*$H918)/2),0),0),2)</f>
        <v>0</v>
      </c>
      <c r="M918" s="89">
        <f t="shared" si="35"/>
        <v>0</v>
      </c>
      <c r="N918" s="100">
        <f t="shared" si="36"/>
        <v>0</v>
      </c>
      <c r="O918" s="67"/>
    </row>
    <row r="919" spans="2:15">
      <c r="B919" s="63"/>
      <c r="C919" s="65"/>
      <c r="D919" s="65"/>
      <c r="E919" s="66"/>
      <c r="F919" s="67"/>
      <c r="G919" s="69"/>
      <c r="H919" s="70"/>
      <c r="I919" s="71"/>
      <c r="J919" s="68">
        <v>0</v>
      </c>
      <c r="K919" s="89">
        <f>ROUND(IF(AND($G919&lt;&gt;Summary!$C$11),IF(OR($I919=$I$6,$I919=$I$7,$I919=$I$8,$I919=$I$9,$I919=$I$10,$I919=$I$11),($J919*$H919),0),0),2)</f>
        <v>0</v>
      </c>
      <c r="L919" s="89">
        <f>ROUND(IF(AND($G919=Summary!$C$11),IF(OR($I919=$I$6,$I919=$I$7,$I919=$I$8,$I919=$I$9,$I919=$I$10,$I919=$I$11),(($J919*$H919)/2),0),0),2)</f>
        <v>0</v>
      </c>
      <c r="M919" s="89">
        <f t="shared" ref="M919:M982" si="37">L919</f>
        <v>0</v>
      </c>
      <c r="N919" s="100">
        <f t="shared" ref="N919:N982" si="38">SUM(J919:M919)</f>
        <v>0</v>
      </c>
      <c r="O919" s="67"/>
    </row>
    <row r="920" spans="2:15">
      <c r="B920" s="63"/>
      <c r="C920" s="65"/>
      <c r="D920" s="65"/>
      <c r="E920" s="66"/>
      <c r="F920" s="67"/>
      <c r="G920" s="69"/>
      <c r="H920" s="70"/>
      <c r="I920" s="71"/>
      <c r="J920" s="68">
        <v>0</v>
      </c>
      <c r="K920" s="89">
        <f>ROUND(IF(AND($G920&lt;&gt;Summary!$C$11),IF(OR($I920=$I$6,$I920=$I$7,$I920=$I$8,$I920=$I$9,$I920=$I$10,$I920=$I$11),($J920*$H920),0),0),2)</f>
        <v>0</v>
      </c>
      <c r="L920" s="89">
        <f>ROUND(IF(AND($G920=Summary!$C$11),IF(OR($I920=$I$6,$I920=$I$7,$I920=$I$8,$I920=$I$9,$I920=$I$10,$I920=$I$11),(($J920*$H920)/2),0),0),2)</f>
        <v>0</v>
      </c>
      <c r="M920" s="89">
        <f t="shared" si="37"/>
        <v>0</v>
      </c>
      <c r="N920" s="100">
        <f t="shared" si="38"/>
        <v>0</v>
      </c>
      <c r="O920" s="67"/>
    </row>
    <row r="921" spans="2:15">
      <c r="B921" s="63"/>
      <c r="C921" s="65"/>
      <c r="D921" s="65"/>
      <c r="E921" s="66"/>
      <c r="F921" s="67"/>
      <c r="G921" s="69"/>
      <c r="H921" s="70"/>
      <c r="I921" s="71"/>
      <c r="J921" s="68">
        <v>0</v>
      </c>
      <c r="K921" s="89">
        <f>ROUND(IF(AND($G921&lt;&gt;Summary!$C$11),IF(OR($I921=$I$6,$I921=$I$7,$I921=$I$8,$I921=$I$9,$I921=$I$10,$I921=$I$11),($J921*$H921),0),0),2)</f>
        <v>0</v>
      </c>
      <c r="L921" s="89">
        <f>ROUND(IF(AND($G921=Summary!$C$11),IF(OR($I921=$I$6,$I921=$I$7,$I921=$I$8,$I921=$I$9,$I921=$I$10,$I921=$I$11),(($J921*$H921)/2),0),0),2)</f>
        <v>0</v>
      </c>
      <c r="M921" s="89">
        <f t="shared" si="37"/>
        <v>0</v>
      </c>
      <c r="N921" s="100">
        <f t="shared" si="38"/>
        <v>0</v>
      </c>
      <c r="O921" s="67"/>
    </row>
    <row r="922" spans="2:15">
      <c r="B922" s="63"/>
      <c r="C922" s="65"/>
      <c r="D922" s="65"/>
      <c r="E922" s="66"/>
      <c r="F922" s="67"/>
      <c r="G922" s="69"/>
      <c r="H922" s="70"/>
      <c r="I922" s="71"/>
      <c r="J922" s="68">
        <v>0</v>
      </c>
      <c r="K922" s="89">
        <f>ROUND(IF(AND($G922&lt;&gt;Summary!$C$11),IF(OR($I922=$I$6,$I922=$I$7,$I922=$I$8,$I922=$I$9,$I922=$I$10,$I922=$I$11),($J922*$H922),0),0),2)</f>
        <v>0</v>
      </c>
      <c r="L922" s="89">
        <f>ROUND(IF(AND($G922=Summary!$C$11),IF(OR($I922=$I$6,$I922=$I$7,$I922=$I$8,$I922=$I$9,$I922=$I$10,$I922=$I$11),(($J922*$H922)/2),0),0),2)</f>
        <v>0</v>
      </c>
      <c r="M922" s="89">
        <f t="shared" si="37"/>
        <v>0</v>
      </c>
      <c r="N922" s="100">
        <f t="shared" si="38"/>
        <v>0</v>
      </c>
      <c r="O922" s="67"/>
    </row>
    <row r="923" spans="2:15">
      <c r="B923" s="63"/>
      <c r="C923" s="65"/>
      <c r="D923" s="65"/>
      <c r="E923" s="66"/>
      <c r="F923" s="67"/>
      <c r="G923" s="69"/>
      <c r="H923" s="70"/>
      <c r="I923" s="71"/>
      <c r="J923" s="68">
        <v>0</v>
      </c>
      <c r="K923" s="89">
        <f>ROUND(IF(AND($G923&lt;&gt;Summary!$C$11),IF(OR($I923=$I$6,$I923=$I$7,$I923=$I$8,$I923=$I$9,$I923=$I$10,$I923=$I$11),($J923*$H923),0),0),2)</f>
        <v>0</v>
      </c>
      <c r="L923" s="89">
        <f>ROUND(IF(AND($G923=Summary!$C$11),IF(OR($I923=$I$6,$I923=$I$7,$I923=$I$8,$I923=$I$9,$I923=$I$10,$I923=$I$11),(($J923*$H923)/2),0),0),2)</f>
        <v>0</v>
      </c>
      <c r="M923" s="89">
        <f t="shared" si="37"/>
        <v>0</v>
      </c>
      <c r="N923" s="100">
        <f t="shared" si="38"/>
        <v>0</v>
      </c>
      <c r="O923" s="67"/>
    </row>
    <row r="924" spans="2:15">
      <c r="B924" s="63"/>
      <c r="C924" s="65"/>
      <c r="D924" s="65"/>
      <c r="E924" s="66"/>
      <c r="F924" s="67"/>
      <c r="G924" s="69"/>
      <c r="H924" s="70"/>
      <c r="I924" s="71"/>
      <c r="J924" s="68">
        <v>0</v>
      </c>
      <c r="K924" s="89">
        <f>ROUND(IF(AND($G924&lt;&gt;Summary!$C$11),IF(OR($I924=$I$6,$I924=$I$7,$I924=$I$8,$I924=$I$9,$I924=$I$10,$I924=$I$11),($J924*$H924),0),0),2)</f>
        <v>0</v>
      </c>
      <c r="L924" s="89">
        <f>ROUND(IF(AND($G924=Summary!$C$11),IF(OR($I924=$I$6,$I924=$I$7,$I924=$I$8,$I924=$I$9,$I924=$I$10,$I924=$I$11),(($J924*$H924)/2),0),0),2)</f>
        <v>0</v>
      </c>
      <c r="M924" s="89">
        <f t="shared" si="37"/>
        <v>0</v>
      </c>
      <c r="N924" s="100">
        <f t="shared" si="38"/>
        <v>0</v>
      </c>
      <c r="O924" s="67"/>
    </row>
    <row r="925" spans="2:15">
      <c r="B925" s="63"/>
      <c r="C925" s="65"/>
      <c r="D925" s="65"/>
      <c r="E925" s="66"/>
      <c r="F925" s="67"/>
      <c r="G925" s="69"/>
      <c r="H925" s="70"/>
      <c r="I925" s="71"/>
      <c r="J925" s="68">
        <v>0</v>
      </c>
      <c r="K925" s="89">
        <f>ROUND(IF(AND($G925&lt;&gt;Summary!$C$11),IF(OR($I925=$I$6,$I925=$I$7,$I925=$I$8,$I925=$I$9,$I925=$I$10,$I925=$I$11),($J925*$H925),0),0),2)</f>
        <v>0</v>
      </c>
      <c r="L925" s="89">
        <f>ROUND(IF(AND($G925=Summary!$C$11),IF(OR($I925=$I$6,$I925=$I$7,$I925=$I$8,$I925=$I$9,$I925=$I$10,$I925=$I$11),(($J925*$H925)/2),0),0),2)</f>
        <v>0</v>
      </c>
      <c r="M925" s="89">
        <f t="shared" si="37"/>
        <v>0</v>
      </c>
      <c r="N925" s="100">
        <f t="shared" si="38"/>
        <v>0</v>
      </c>
      <c r="O925" s="67"/>
    </row>
    <row r="926" spans="2:15">
      <c r="B926" s="63"/>
      <c r="C926" s="65"/>
      <c r="D926" s="65"/>
      <c r="E926" s="66"/>
      <c r="F926" s="67"/>
      <c r="G926" s="69"/>
      <c r="H926" s="70"/>
      <c r="I926" s="71"/>
      <c r="J926" s="68">
        <v>0</v>
      </c>
      <c r="K926" s="89">
        <f>ROUND(IF(AND($G926&lt;&gt;Summary!$C$11),IF(OR($I926=$I$6,$I926=$I$7,$I926=$I$8,$I926=$I$9,$I926=$I$10,$I926=$I$11),($J926*$H926),0),0),2)</f>
        <v>0</v>
      </c>
      <c r="L926" s="89">
        <f>ROUND(IF(AND($G926=Summary!$C$11),IF(OR($I926=$I$6,$I926=$I$7,$I926=$I$8,$I926=$I$9,$I926=$I$10,$I926=$I$11),(($J926*$H926)/2),0),0),2)</f>
        <v>0</v>
      </c>
      <c r="M926" s="89">
        <f t="shared" si="37"/>
        <v>0</v>
      </c>
      <c r="N926" s="100">
        <f t="shared" si="38"/>
        <v>0</v>
      </c>
      <c r="O926" s="67"/>
    </row>
    <row r="927" spans="2:15">
      <c r="B927" s="63"/>
      <c r="C927" s="65"/>
      <c r="D927" s="65"/>
      <c r="E927" s="66"/>
      <c r="F927" s="67"/>
      <c r="G927" s="69"/>
      <c r="H927" s="70"/>
      <c r="I927" s="71"/>
      <c r="J927" s="68">
        <v>0</v>
      </c>
      <c r="K927" s="89">
        <f>ROUND(IF(AND($G927&lt;&gt;Summary!$C$11),IF(OR($I927=$I$6,$I927=$I$7,$I927=$I$8,$I927=$I$9,$I927=$I$10,$I927=$I$11),($J927*$H927),0),0),2)</f>
        <v>0</v>
      </c>
      <c r="L927" s="89">
        <f>ROUND(IF(AND($G927=Summary!$C$11),IF(OR($I927=$I$6,$I927=$I$7,$I927=$I$8,$I927=$I$9,$I927=$I$10,$I927=$I$11),(($J927*$H927)/2),0),0),2)</f>
        <v>0</v>
      </c>
      <c r="M927" s="89">
        <f t="shared" si="37"/>
        <v>0</v>
      </c>
      <c r="N927" s="100">
        <f t="shared" si="38"/>
        <v>0</v>
      </c>
      <c r="O927" s="67"/>
    </row>
    <row r="928" spans="2:15">
      <c r="B928" s="63"/>
      <c r="C928" s="65"/>
      <c r="D928" s="65"/>
      <c r="E928" s="66"/>
      <c r="F928" s="67"/>
      <c r="G928" s="69"/>
      <c r="H928" s="70"/>
      <c r="I928" s="71"/>
      <c r="J928" s="68">
        <v>0</v>
      </c>
      <c r="K928" s="89">
        <f>ROUND(IF(AND($G928&lt;&gt;Summary!$C$11),IF(OR($I928=$I$6,$I928=$I$7,$I928=$I$8,$I928=$I$9,$I928=$I$10,$I928=$I$11),($J928*$H928),0),0),2)</f>
        <v>0</v>
      </c>
      <c r="L928" s="89">
        <f>ROUND(IF(AND($G928=Summary!$C$11),IF(OR($I928=$I$6,$I928=$I$7,$I928=$I$8,$I928=$I$9,$I928=$I$10,$I928=$I$11),(($J928*$H928)/2),0),0),2)</f>
        <v>0</v>
      </c>
      <c r="M928" s="89">
        <f t="shared" si="37"/>
        <v>0</v>
      </c>
      <c r="N928" s="100">
        <f t="shared" si="38"/>
        <v>0</v>
      </c>
      <c r="O928" s="67"/>
    </row>
    <row r="929" spans="2:15">
      <c r="B929" s="63"/>
      <c r="C929" s="65"/>
      <c r="D929" s="65"/>
      <c r="E929" s="66"/>
      <c r="F929" s="67"/>
      <c r="G929" s="69"/>
      <c r="H929" s="70"/>
      <c r="I929" s="71"/>
      <c r="J929" s="68">
        <v>0</v>
      </c>
      <c r="K929" s="89">
        <f>ROUND(IF(AND($G929&lt;&gt;Summary!$C$11),IF(OR($I929=$I$6,$I929=$I$7,$I929=$I$8,$I929=$I$9,$I929=$I$10,$I929=$I$11),($J929*$H929),0),0),2)</f>
        <v>0</v>
      </c>
      <c r="L929" s="89">
        <f>ROUND(IF(AND($G929=Summary!$C$11),IF(OR($I929=$I$6,$I929=$I$7,$I929=$I$8,$I929=$I$9,$I929=$I$10,$I929=$I$11),(($J929*$H929)/2),0),0),2)</f>
        <v>0</v>
      </c>
      <c r="M929" s="89">
        <f t="shared" si="37"/>
        <v>0</v>
      </c>
      <c r="N929" s="100">
        <f t="shared" si="38"/>
        <v>0</v>
      </c>
      <c r="O929" s="67"/>
    </row>
    <row r="930" spans="2:15">
      <c r="B930" s="63"/>
      <c r="C930" s="65"/>
      <c r="D930" s="65"/>
      <c r="E930" s="66"/>
      <c r="F930" s="67"/>
      <c r="G930" s="69"/>
      <c r="H930" s="70"/>
      <c r="I930" s="71"/>
      <c r="J930" s="68">
        <v>0</v>
      </c>
      <c r="K930" s="89">
        <f>ROUND(IF(AND($G930&lt;&gt;Summary!$C$11),IF(OR($I930=$I$6,$I930=$I$7,$I930=$I$8,$I930=$I$9,$I930=$I$10,$I930=$I$11),($J930*$H930),0),0),2)</f>
        <v>0</v>
      </c>
      <c r="L930" s="89">
        <f>ROUND(IF(AND($G930=Summary!$C$11),IF(OR($I930=$I$6,$I930=$I$7,$I930=$I$8,$I930=$I$9,$I930=$I$10,$I930=$I$11),(($J930*$H930)/2),0),0),2)</f>
        <v>0</v>
      </c>
      <c r="M930" s="89">
        <f t="shared" si="37"/>
        <v>0</v>
      </c>
      <c r="N930" s="100">
        <f t="shared" si="38"/>
        <v>0</v>
      </c>
      <c r="O930" s="67"/>
    </row>
    <row r="931" spans="2:15">
      <c r="B931" s="63"/>
      <c r="C931" s="65"/>
      <c r="D931" s="65"/>
      <c r="E931" s="66"/>
      <c r="F931" s="67"/>
      <c r="G931" s="69"/>
      <c r="H931" s="70"/>
      <c r="I931" s="71"/>
      <c r="J931" s="68">
        <v>0</v>
      </c>
      <c r="K931" s="89">
        <f>ROUND(IF(AND($G931&lt;&gt;Summary!$C$11),IF(OR($I931=$I$6,$I931=$I$7,$I931=$I$8,$I931=$I$9,$I931=$I$10,$I931=$I$11),($J931*$H931),0),0),2)</f>
        <v>0</v>
      </c>
      <c r="L931" s="89">
        <f>ROUND(IF(AND($G931=Summary!$C$11),IF(OR($I931=$I$6,$I931=$I$7,$I931=$I$8,$I931=$I$9,$I931=$I$10,$I931=$I$11),(($J931*$H931)/2),0),0),2)</f>
        <v>0</v>
      </c>
      <c r="M931" s="89">
        <f t="shared" si="37"/>
        <v>0</v>
      </c>
      <c r="N931" s="100">
        <f t="shared" si="38"/>
        <v>0</v>
      </c>
      <c r="O931" s="67"/>
    </row>
    <row r="932" spans="2:15">
      <c r="B932" s="63"/>
      <c r="C932" s="65"/>
      <c r="D932" s="65"/>
      <c r="E932" s="66"/>
      <c r="F932" s="67"/>
      <c r="G932" s="69"/>
      <c r="H932" s="70"/>
      <c r="I932" s="71"/>
      <c r="J932" s="68">
        <v>0</v>
      </c>
      <c r="K932" s="89">
        <f>ROUND(IF(AND($G932&lt;&gt;Summary!$C$11),IF(OR($I932=$I$6,$I932=$I$7,$I932=$I$8,$I932=$I$9,$I932=$I$10,$I932=$I$11),($J932*$H932),0),0),2)</f>
        <v>0</v>
      </c>
      <c r="L932" s="89">
        <f>ROUND(IF(AND($G932=Summary!$C$11),IF(OR($I932=$I$6,$I932=$I$7,$I932=$I$8,$I932=$I$9,$I932=$I$10,$I932=$I$11),(($J932*$H932)/2),0),0),2)</f>
        <v>0</v>
      </c>
      <c r="M932" s="89">
        <f t="shared" si="37"/>
        <v>0</v>
      </c>
      <c r="N932" s="100">
        <f t="shared" si="38"/>
        <v>0</v>
      </c>
      <c r="O932" s="67"/>
    </row>
    <row r="933" spans="2:15">
      <c r="B933" s="63"/>
      <c r="C933" s="65"/>
      <c r="D933" s="65"/>
      <c r="E933" s="66"/>
      <c r="F933" s="67"/>
      <c r="G933" s="69"/>
      <c r="H933" s="70"/>
      <c r="I933" s="71"/>
      <c r="J933" s="68">
        <v>0</v>
      </c>
      <c r="K933" s="89">
        <f>ROUND(IF(AND($G933&lt;&gt;Summary!$C$11),IF(OR($I933=$I$6,$I933=$I$7,$I933=$I$8,$I933=$I$9,$I933=$I$10,$I933=$I$11),($J933*$H933),0),0),2)</f>
        <v>0</v>
      </c>
      <c r="L933" s="89">
        <f>ROUND(IF(AND($G933=Summary!$C$11),IF(OR($I933=$I$6,$I933=$I$7,$I933=$I$8,$I933=$I$9,$I933=$I$10,$I933=$I$11),(($J933*$H933)/2),0),0),2)</f>
        <v>0</v>
      </c>
      <c r="M933" s="89">
        <f t="shared" si="37"/>
        <v>0</v>
      </c>
      <c r="N933" s="100">
        <f t="shared" si="38"/>
        <v>0</v>
      </c>
      <c r="O933" s="67"/>
    </row>
    <row r="934" spans="2:15">
      <c r="B934" s="63"/>
      <c r="C934" s="65"/>
      <c r="D934" s="65"/>
      <c r="E934" s="66"/>
      <c r="F934" s="67"/>
      <c r="G934" s="69"/>
      <c r="H934" s="70"/>
      <c r="I934" s="71"/>
      <c r="J934" s="68">
        <v>0</v>
      </c>
      <c r="K934" s="89">
        <f>ROUND(IF(AND($G934&lt;&gt;Summary!$C$11),IF(OR($I934=$I$6,$I934=$I$7,$I934=$I$8,$I934=$I$9,$I934=$I$10,$I934=$I$11),($J934*$H934),0),0),2)</f>
        <v>0</v>
      </c>
      <c r="L934" s="89">
        <f>ROUND(IF(AND($G934=Summary!$C$11),IF(OR($I934=$I$6,$I934=$I$7,$I934=$I$8,$I934=$I$9,$I934=$I$10,$I934=$I$11),(($J934*$H934)/2),0),0),2)</f>
        <v>0</v>
      </c>
      <c r="M934" s="89">
        <f t="shared" si="37"/>
        <v>0</v>
      </c>
      <c r="N934" s="100">
        <f t="shared" si="38"/>
        <v>0</v>
      </c>
      <c r="O934" s="67"/>
    </row>
    <row r="935" spans="2:15">
      <c r="B935" s="63"/>
      <c r="C935" s="65"/>
      <c r="D935" s="65"/>
      <c r="E935" s="66"/>
      <c r="F935" s="67"/>
      <c r="G935" s="69"/>
      <c r="H935" s="70"/>
      <c r="I935" s="71"/>
      <c r="J935" s="68">
        <v>0</v>
      </c>
      <c r="K935" s="89">
        <f>ROUND(IF(AND($G935&lt;&gt;Summary!$C$11),IF(OR($I935=$I$6,$I935=$I$7,$I935=$I$8,$I935=$I$9,$I935=$I$10,$I935=$I$11),($J935*$H935),0),0),2)</f>
        <v>0</v>
      </c>
      <c r="L935" s="89">
        <f>ROUND(IF(AND($G935=Summary!$C$11),IF(OR($I935=$I$6,$I935=$I$7,$I935=$I$8,$I935=$I$9,$I935=$I$10,$I935=$I$11),(($J935*$H935)/2),0),0),2)</f>
        <v>0</v>
      </c>
      <c r="M935" s="89">
        <f t="shared" si="37"/>
        <v>0</v>
      </c>
      <c r="N935" s="100">
        <f t="shared" si="38"/>
        <v>0</v>
      </c>
      <c r="O935" s="67"/>
    </row>
    <row r="936" spans="2:15">
      <c r="B936" s="63"/>
      <c r="C936" s="65"/>
      <c r="D936" s="65"/>
      <c r="E936" s="66"/>
      <c r="F936" s="67"/>
      <c r="G936" s="69"/>
      <c r="H936" s="70"/>
      <c r="I936" s="71"/>
      <c r="J936" s="68">
        <v>0</v>
      </c>
      <c r="K936" s="89">
        <f>ROUND(IF(AND($G936&lt;&gt;Summary!$C$11),IF(OR($I936=$I$6,$I936=$I$7,$I936=$I$8,$I936=$I$9,$I936=$I$10,$I936=$I$11),($J936*$H936),0),0),2)</f>
        <v>0</v>
      </c>
      <c r="L936" s="89">
        <f>ROUND(IF(AND($G936=Summary!$C$11),IF(OR($I936=$I$6,$I936=$I$7,$I936=$I$8,$I936=$I$9,$I936=$I$10,$I936=$I$11),(($J936*$H936)/2),0),0),2)</f>
        <v>0</v>
      </c>
      <c r="M936" s="89">
        <f t="shared" si="37"/>
        <v>0</v>
      </c>
      <c r="N936" s="100">
        <f t="shared" si="38"/>
        <v>0</v>
      </c>
      <c r="O936" s="67"/>
    </row>
    <row r="937" spans="2:15">
      <c r="B937" s="63"/>
      <c r="C937" s="65"/>
      <c r="D937" s="65"/>
      <c r="E937" s="66"/>
      <c r="F937" s="67"/>
      <c r="G937" s="69"/>
      <c r="H937" s="70"/>
      <c r="I937" s="71"/>
      <c r="J937" s="68">
        <v>0</v>
      </c>
      <c r="K937" s="89">
        <f>ROUND(IF(AND($G937&lt;&gt;Summary!$C$11),IF(OR($I937=$I$6,$I937=$I$7,$I937=$I$8,$I937=$I$9,$I937=$I$10,$I937=$I$11),($J937*$H937),0),0),2)</f>
        <v>0</v>
      </c>
      <c r="L937" s="89">
        <f>ROUND(IF(AND($G937=Summary!$C$11),IF(OR($I937=$I$6,$I937=$I$7,$I937=$I$8,$I937=$I$9,$I937=$I$10,$I937=$I$11),(($J937*$H937)/2),0),0),2)</f>
        <v>0</v>
      </c>
      <c r="M937" s="89">
        <f t="shared" si="37"/>
        <v>0</v>
      </c>
      <c r="N937" s="100">
        <f t="shared" si="38"/>
        <v>0</v>
      </c>
      <c r="O937" s="67"/>
    </row>
    <row r="938" spans="2:15">
      <c r="B938" s="63"/>
      <c r="C938" s="65"/>
      <c r="D938" s="65"/>
      <c r="E938" s="66"/>
      <c r="F938" s="67"/>
      <c r="G938" s="69"/>
      <c r="H938" s="70"/>
      <c r="I938" s="71"/>
      <c r="J938" s="68">
        <v>0</v>
      </c>
      <c r="K938" s="89">
        <f>ROUND(IF(AND($G938&lt;&gt;Summary!$C$11),IF(OR($I938=$I$6,$I938=$I$7,$I938=$I$8,$I938=$I$9,$I938=$I$10,$I938=$I$11),($J938*$H938),0),0),2)</f>
        <v>0</v>
      </c>
      <c r="L938" s="89">
        <f>ROUND(IF(AND($G938=Summary!$C$11),IF(OR($I938=$I$6,$I938=$I$7,$I938=$I$8,$I938=$I$9,$I938=$I$10,$I938=$I$11),(($J938*$H938)/2),0),0),2)</f>
        <v>0</v>
      </c>
      <c r="M938" s="89">
        <f t="shared" si="37"/>
        <v>0</v>
      </c>
      <c r="N938" s="100">
        <f t="shared" si="38"/>
        <v>0</v>
      </c>
      <c r="O938" s="67"/>
    </row>
    <row r="939" spans="2:15">
      <c r="B939" s="63"/>
      <c r="C939" s="65"/>
      <c r="D939" s="65"/>
      <c r="E939" s="66"/>
      <c r="F939" s="67"/>
      <c r="G939" s="69"/>
      <c r="H939" s="70"/>
      <c r="I939" s="71"/>
      <c r="J939" s="68">
        <v>0</v>
      </c>
      <c r="K939" s="89">
        <f>ROUND(IF(AND($G939&lt;&gt;Summary!$C$11),IF(OR($I939=$I$6,$I939=$I$7,$I939=$I$8,$I939=$I$9,$I939=$I$10,$I939=$I$11),($J939*$H939),0),0),2)</f>
        <v>0</v>
      </c>
      <c r="L939" s="89">
        <f>ROUND(IF(AND($G939=Summary!$C$11),IF(OR($I939=$I$6,$I939=$I$7,$I939=$I$8,$I939=$I$9,$I939=$I$10,$I939=$I$11),(($J939*$H939)/2),0),0),2)</f>
        <v>0</v>
      </c>
      <c r="M939" s="89">
        <f t="shared" si="37"/>
        <v>0</v>
      </c>
      <c r="N939" s="100">
        <f t="shared" si="38"/>
        <v>0</v>
      </c>
      <c r="O939" s="67"/>
    </row>
    <row r="940" spans="2:15">
      <c r="B940" s="63"/>
      <c r="C940" s="65"/>
      <c r="D940" s="65"/>
      <c r="E940" s="66"/>
      <c r="F940" s="67"/>
      <c r="G940" s="69"/>
      <c r="H940" s="70"/>
      <c r="I940" s="71"/>
      <c r="J940" s="68">
        <v>0</v>
      </c>
      <c r="K940" s="89">
        <f>ROUND(IF(AND($G940&lt;&gt;Summary!$C$11),IF(OR($I940=$I$6,$I940=$I$7,$I940=$I$8,$I940=$I$9,$I940=$I$10,$I940=$I$11),($J940*$H940),0),0),2)</f>
        <v>0</v>
      </c>
      <c r="L940" s="89">
        <f>ROUND(IF(AND($G940=Summary!$C$11),IF(OR($I940=$I$6,$I940=$I$7,$I940=$I$8,$I940=$I$9,$I940=$I$10,$I940=$I$11),(($J940*$H940)/2),0),0),2)</f>
        <v>0</v>
      </c>
      <c r="M940" s="89">
        <f t="shared" si="37"/>
        <v>0</v>
      </c>
      <c r="N940" s="100">
        <f t="shared" si="38"/>
        <v>0</v>
      </c>
      <c r="O940" s="67"/>
    </row>
    <row r="941" spans="2:15">
      <c r="B941" s="63"/>
      <c r="C941" s="65"/>
      <c r="D941" s="65"/>
      <c r="E941" s="66"/>
      <c r="F941" s="67"/>
      <c r="G941" s="69"/>
      <c r="H941" s="70"/>
      <c r="I941" s="71"/>
      <c r="J941" s="68">
        <v>0</v>
      </c>
      <c r="K941" s="89">
        <f>ROUND(IF(AND($G941&lt;&gt;Summary!$C$11),IF(OR($I941=$I$6,$I941=$I$7,$I941=$I$8,$I941=$I$9,$I941=$I$10,$I941=$I$11),($J941*$H941),0),0),2)</f>
        <v>0</v>
      </c>
      <c r="L941" s="89">
        <f>ROUND(IF(AND($G941=Summary!$C$11),IF(OR($I941=$I$6,$I941=$I$7,$I941=$I$8,$I941=$I$9,$I941=$I$10,$I941=$I$11),(($J941*$H941)/2),0),0),2)</f>
        <v>0</v>
      </c>
      <c r="M941" s="89">
        <f t="shared" si="37"/>
        <v>0</v>
      </c>
      <c r="N941" s="100">
        <f t="shared" si="38"/>
        <v>0</v>
      </c>
      <c r="O941" s="67"/>
    </row>
    <row r="942" spans="2:15">
      <c r="B942" s="63"/>
      <c r="C942" s="65"/>
      <c r="D942" s="65"/>
      <c r="E942" s="66"/>
      <c r="F942" s="67"/>
      <c r="G942" s="69"/>
      <c r="H942" s="70"/>
      <c r="I942" s="71"/>
      <c r="J942" s="68">
        <v>0</v>
      </c>
      <c r="K942" s="89">
        <f>ROUND(IF(AND($G942&lt;&gt;Summary!$C$11),IF(OR($I942=$I$6,$I942=$I$7,$I942=$I$8,$I942=$I$9,$I942=$I$10,$I942=$I$11),($J942*$H942),0),0),2)</f>
        <v>0</v>
      </c>
      <c r="L942" s="89">
        <f>ROUND(IF(AND($G942=Summary!$C$11),IF(OR($I942=$I$6,$I942=$I$7,$I942=$I$8,$I942=$I$9,$I942=$I$10,$I942=$I$11),(($J942*$H942)/2),0),0),2)</f>
        <v>0</v>
      </c>
      <c r="M942" s="89">
        <f t="shared" si="37"/>
        <v>0</v>
      </c>
      <c r="N942" s="100">
        <f t="shared" si="38"/>
        <v>0</v>
      </c>
      <c r="O942" s="67"/>
    </row>
    <row r="943" spans="2:15">
      <c r="B943" s="63"/>
      <c r="C943" s="65"/>
      <c r="D943" s="65"/>
      <c r="E943" s="66"/>
      <c r="F943" s="67"/>
      <c r="G943" s="69"/>
      <c r="H943" s="70"/>
      <c r="I943" s="71"/>
      <c r="J943" s="68">
        <v>0</v>
      </c>
      <c r="K943" s="89">
        <f>ROUND(IF(AND($G943&lt;&gt;Summary!$C$11),IF(OR($I943=$I$6,$I943=$I$7,$I943=$I$8,$I943=$I$9,$I943=$I$10,$I943=$I$11),($J943*$H943),0),0),2)</f>
        <v>0</v>
      </c>
      <c r="L943" s="89">
        <f>ROUND(IF(AND($G943=Summary!$C$11),IF(OR($I943=$I$6,$I943=$I$7,$I943=$I$8,$I943=$I$9,$I943=$I$10,$I943=$I$11),(($J943*$H943)/2),0),0),2)</f>
        <v>0</v>
      </c>
      <c r="M943" s="89">
        <f t="shared" si="37"/>
        <v>0</v>
      </c>
      <c r="N943" s="100">
        <f t="shared" si="38"/>
        <v>0</v>
      </c>
      <c r="O943" s="67"/>
    </row>
    <row r="944" spans="2:15">
      <c r="B944" s="63"/>
      <c r="C944" s="65"/>
      <c r="D944" s="65"/>
      <c r="E944" s="66"/>
      <c r="F944" s="67"/>
      <c r="G944" s="69"/>
      <c r="H944" s="70"/>
      <c r="I944" s="71"/>
      <c r="J944" s="68">
        <v>0</v>
      </c>
      <c r="K944" s="89">
        <f>ROUND(IF(AND($G944&lt;&gt;Summary!$C$11),IF(OR($I944=$I$6,$I944=$I$7,$I944=$I$8,$I944=$I$9,$I944=$I$10,$I944=$I$11),($J944*$H944),0),0),2)</f>
        <v>0</v>
      </c>
      <c r="L944" s="89">
        <f>ROUND(IF(AND($G944=Summary!$C$11),IF(OR($I944=$I$6,$I944=$I$7,$I944=$I$8,$I944=$I$9,$I944=$I$10,$I944=$I$11),(($J944*$H944)/2),0),0),2)</f>
        <v>0</v>
      </c>
      <c r="M944" s="89">
        <f t="shared" si="37"/>
        <v>0</v>
      </c>
      <c r="N944" s="100">
        <f t="shared" si="38"/>
        <v>0</v>
      </c>
      <c r="O944" s="67"/>
    </row>
    <row r="945" spans="2:15">
      <c r="B945" s="63"/>
      <c r="C945" s="65"/>
      <c r="D945" s="65"/>
      <c r="E945" s="66"/>
      <c r="F945" s="67"/>
      <c r="G945" s="69"/>
      <c r="H945" s="70"/>
      <c r="I945" s="71"/>
      <c r="J945" s="68">
        <v>0</v>
      </c>
      <c r="K945" s="89">
        <f>ROUND(IF(AND($G945&lt;&gt;Summary!$C$11),IF(OR($I945=$I$6,$I945=$I$7,$I945=$I$8,$I945=$I$9,$I945=$I$10,$I945=$I$11),($J945*$H945),0),0),2)</f>
        <v>0</v>
      </c>
      <c r="L945" s="89">
        <f>ROUND(IF(AND($G945=Summary!$C$11),IF(OR($I945=$I$6,$I945=$I$7,$I945=$I$8,$I945=$I$9,$I945=$I$10,$I945=$I$11),(($J945*$H945)/2),0),0),2)</f>
        <v>0</v>
      </c>
      <c r="M945" s="89">
        <f t="shared" si="37"/>
        <v>0</v>
      </c>
      <c r="N945" s="100">
        <f t="shared" si="38"/>
        <v>0</v>
      </c>
      <c r="O945" s="67"/>
    </row>
    <row r="946" spans="2:15">
      <c r="B946" s="63"/>
      <c r="C946" s="65"/>
      <c r="D946" s="65"/>
      <c r="E946" s="66"/>
      <c r="F946" s="67"/>
      <c r="G946" s="69"/>
      <c r="H946" s="70"/>
      <c r="I946" s="71"/>
      <c r="J946" s="68">
        <v>0</v>
      </c>
      <c r="K946" s="89">
        <f>ROUND(IF(AND($G946&lt;&gt;Summary!$C$11),IF(OR($I946=$I$6,$I946=$I$7,$I946=$I$8,$I946=$I$9,$I946=$I$10,$I946=$I$11),($J946*$H946),0),0),2)</f>
        <v>0</v>
      </c>
      <c r="L946" s="89">
        <f>ROUND(IF(AND($G946=Summary!$C$11),IF(OR($I946=$I$6,$I946=$I$7,$I946=$I$8,$I946=$I$9,$I946=$I$10,$I946=$I$11),(($J946*$H946)/2),0),0),2)</f>
        <v>0</v>
      </c>
      <c r="M946" s="89">
        <f t="shared" si="37"/>
        <v>0</v>
      </c>
      <c r="N946" s="100">
        <f t="shared" si="38"/>
        <v>0</v>
      </c>
      <c r="O946" s="67"/>
    </row>
    <row r="947" spans="2:15">
      <c r="B947" s="63"/>
      <c r="C947" s="65"/>
      <c r="D947" s="65"/>
      <c r="E947" s="66"/>
      <c r="F947" s="67"/>
      <c r="G947" s="69"/>
      <c r="H947" s="70"/>
      <c r="I947" s="71"/>
      <c r="J947" s="68">
        <v>0</v>
      </c>
      <c r="K947" s="89">
        <f>ROUND(IF(AND($G947&lt;&gt;Summary!$C$11),IF(OR($I947=$I$6,$I947=$I$7,$I947=$I$8,$I947=$I$9,$I947=$I$10,$I947=$I$11),($J947*$H947),0),0),2)</f>
        <v>0</v>
      </c>
      <c r="L947" s="89">
        <f>ROUND(IF(AND($G947=Summary!$C$11),IF(OR($I947=$I$6,$I947=$I$7,$I947=$I$8,$I947=$I$9,$I947=$I$10,$I947=$I$11),(($J947*$H947)/2),0),0),2)</f>
        <v>0</v>
      </c>
      <c r="M947" s="89">
        <f t="shared" si="37"/>
        <v>0</v>
      </c>
      <c r="N947" s="100">
        <f t="shared" si="38"/>
        <v>0</v>
      </c>
      <c r="O947" s="67"/>
    </row>
    <row r="948" spans="2:15">
      <c r="B948" s="63"/>
      <c r="C948" s="65"/>
      <c r="D948" s="65"/>
      <c r="E948" s="66"/>
      <c r="F948" s="67"/>
      <c r="G948" s="69"/>
      <c r="H948" s="70"/>
      <c r="I948" s="71"/>
      <c r="J948" s="68">
        <v>0</v>
      </c>
      <c r="K948" s="89">
        <f>ROUND(IF(AND($G948&lt;&gt;Summary!$C$11),IF(OR($I948=$I$6,$I948=$I$7,$I948=$I$8,$I948=$I$9,$I948=$I$10,$I948=$I$11),($J948*$H948),0),0),2)</f>
        <v>0</v>
      </c>
      <c r="L948" s="89">
        <f>ROUND(IF(AND($G948=Summary!$C$11),IF(OR($I948=$I$6,$I948=$I$7,$I948=$I$8,$I948=$I$9,$I948=$I$10,$I948=$I$11),(($J948*$H948)/2),0),0),2)</f>
        <v>0</v>
      </c>
      <c r="M948" s="89">
        <f t="shared" si="37"/>
        <v>0</v>
      </c>
      <c r="N948" s="100">
        <f t="shared" si="38"/>
        <v>0</v>
      </c>
      <c r="O948" s="67"/>
    </row>
    <row r="949" spans="2:15">
      <c r="B949" s="63"/>
      <c r="C949" s="65"/>
      <c r="D949" s="65"/>
      <c r="E949" s="66"/>
      <c r="F949" s="67"/>
      <c r="G949" s="69"/>
      <c r="H949" s="70"/>
      <c r="I949" s="71"/>
      <c r="J949" s="68">
        <v>0</v>
      </c>
      <c r="K949" s="89">
        <f>ROUND(IF(AND($G949&lt;&gt;Summary!$C$11),IF(OR($I949=$I$6,$I949=$I$7,$I949=$I$8,$I949=$I$9,$I949=$I$10,$I949=$I$11),($J949*$H949),0),0),2)</f>
        <v>0</v>
      </c>
      <c r="L949" s="89">
        <f>ROUND(IF(AND($G949=Summary!$C$11),IF(OR($I949=$I$6,$I949=$I$7,$I949=$I$8,$I949=$I$9,$I949=$I$10,$I949=$I$11),(($J949*$H949)/2),0),0),2)</f>
        <v>0</v>
      </c>
      <c r="M949" s="89">
        <f t="shared" si="37"/>
        <v>0</v>
      </c>
      <c r="N949" s="100">
        <f t="shared" si="38"/>
        <v>0</v>
      </c>
      <c r="O949" s="67"/>
    </row>
    <row r="950" spans="2:15">
      <c r="B950" s="63"/>
      <c r="C950" s="65"/>
      <c r="D950" s="65"/>
      <c r="E950" s="66"/>
      <c r="F950" s="67"/>
      <c r="G950" s="69"/>
      <c r="H950" s="70"/>
      <c r="I950" s="71"/>
      <c r="J950" s="68">
        <v>0</v>
      </c>
      <c r="K950" s="89">
        <f>ROUND(IF(AND($G950&lt;&gt;Summary!$C$11),IF(OR($I950=$I$6,$I950=$I$7,$I950=$I$8,$I950=$I$9,$I950=$I$10,$I950=$I$11),($J950*$H950),0),0),2)</f>
        <v>0</v>
      </c>
      <c r="L950" s="89">
        <f>ROUND(IF(AND($G950=Summary!$C$11),IF(OR($I950=$I$6,$I950=$I$7,$I950=$I$8,$I950=$I$9,$I950=$I$10,$I950=$I$11),(($J950*$H950)/2),0),0),2)</f>
        <v>0</v>
      </c>
      <c r="M950" s="89">
        <f t="shared" si="37"/>
        <v>0</v>
      </c>
      <c r="N950" s="100">
        <f t="shared" si="38"/>
        <v>0</v>
      </c>
      <c r="O950" s="67"/>
    </row>
    <row r="951" spans="2:15">
      <c r="B951" s="63"/>
      <c r="C951" s="65"/>
      <c r="D951" s="65"/>
      <c r="E951" s="66"/>
      <c r="F951" s="67"/>
      <c r="G951" s="69"/>
      <c r="H951" s="70"/>
      <c r="I951" s="71"/>
      <c r="J951" s="68">
        <v>0</v>
      </c>
      <c r="K951" s="89">
        <f>ROUND(IF(AND($G951&lt;&gt;Summary!$C$11),IF(OR($I951=$I$6,$I951=$I$7,$I951=$I$8,$I951=$I$9,$I951=$I$10,$I951=$I$11),($J951*$H951),0),0),2)</f>
        <v>0</v>
      </c>
      <c r="L951" s="89">
        <f>ROUND(IF(AND($G951=Summary!$C$11),IF(OR($I951=$I$6,$I951=$I$7,$I951=$I$8,$I951=$I$9,$I951=$I$10,$I951=$I$11),(($J951*$H951)/2),0),0),2)</f>
        <v>0</v>
      </c>
      <c r="M951" s="89">
        <f t="shared" si="37"/>
        <v>0</v>
      </c>
      <c r="N951" s="100">
        <f t="shared" si="38"/>
        <v>0</v>
      </c>
      <c r="O951" s="67"/>
    </row>
    <row r="952" spans="2:15">
      <c r="B952" s="63"/>
      <c r="C952" s="65"/>
      <c r="D952" s="65"/>
      <c r="E952" s="66"/>
      <c r="F952" s="67"/>
      <c r="G952" s="69"/>
      <c r="H952" s="70"/>
      <c r="I952" s="71"/>
      <c r="J952" s="68">
        <v>0</v>
      </c>
      <c r="K952" s="89">
        <f>ROUND(IF(AND($G952&lt;&gt;Summary!$C$11),IF(OR($I952=$I$6,$I952=$I$7,$I952=$I$8,$I952=$I$9,$I952=$I$10,$I952=$I$11),($J952*$H952),0),0),2)</f>
        <v>0</v>
      </c>
      <c r="L952" s="89">
        <f>ROUND(IF(AND($G952=Summary!$C$11),IF(OR($I952=$I$6,$I952=$I$7,$I952=$I$8,$I952=$I$9,$I952=$I$10,$I952=$I$11),(($J952*$H952)/2),0),0),2)</f>
        <v>0</v>
      </c>
      <c r="M952" s="89">
        <f t="shared" si="37"/>
        <v>0</v>
      </c>
      <c r="N952" s="100">
        <f t="shared" si="38"/>
        <v>0</v>
      </c>
      <c r="O952" s="67"/>
    </row>
    <row r="953" spans="2:15">
      <c r="B953" s="63"/>
      <c r="C953" s="65"/>
      <c r="D953" s="65"/>
      <c r="E953" s="66"/>
      <c r="F953" s="67"/>
      <c r="G953" s="69"/>
      <c r="H953" s="70"/>
      <c r="I953" s="71"/>
      <c r="J953" s="68">
        <v>0</v>
      </c>
      <c r="K953" s="89">
        <f>ROUND(IF(AND($G953&lt;&gt;Summary!$C$11),IF(OR($I953=$I$6,$I953=$I$7,$I953=$I$8,$I953=$I$9,$I953=$I$10,$I953=$I$11),($J953*$H953),0),0),2)</f>
        <v>0</v>
      </c>
      <c r="L953" s="89">
        <f>ROUND(IF(AND($G953=Summary!$C$11),IF(OR($I953=$I$6,$I953=$I$7,$I953=$I$8,$I953=$I$9,$I953=$I$10,$I953=$I$11),(($J953*$H953)/2),0),0),2)</f>
        <v>0</v>
      </c>
      <c r="M953" s="89">
        <f t="shared" si="37"/>
        <v>0</v>
      </c>
      <c r="N953" s="100">
        <f t="shared" si="38"/>
        <v>0</v>
      </c>
      <c r="O953" s="67"/>
    </row>
    <row r="954" spans="2:15">
      <c r="B954" s="63"/>
      <c r="C954" s="65"/>
      <c r="D954" s="65"/>
      <c r="E954" s="66"/>
      <c r="F954" s="67"/>
      <c r="G954" s="69"/>
      <c r="H954" s="70"/>
      <c r="I954" s="71"/>
      <c r="J954" s="68">
        <v>0</v>
      </c>
      <c r="K954" s="89">
        <f>ROUND(IF(AND($G954&lt;&gt;Summary!$C$11),IF(OR($I954=$I$6,$I954=$I$7,$I954=$I$8,$I954=$I$9,$I954=$I$10,$I954=$I$11),($J954*$H954),0),0),2)</f>
        <v>0</v>
      </c>
      <c r="L954" s="89">
        <f>ROUND(IF(AND($G954=Summary!$C$11),IF(OR($I954=$I$6,$I954=$I$7,$I954=$I$8,$I954=$I$9,$I954=$I$10,$I954=$I$11),(($J954*$H954)/2),0),0),2)</f>
        <v>0</v>
      </c>
      <c r="M954" s="89">
        <f t="shared" si="37"/>
        <v>0</v>
      </c>
      <c r="N954" s="100">
        <f t="shared" si="38"/>
        <v>0</v>
      </c>
      <c r="O954" s="67"/>
    </row>
    <row r="955" spans="2:15">
      <c r="B955" s="63"/>
      <c r="C955" s="65"/>
      <c r="D955" s="65"/>
      <c r="E955" s="66"/>
      <c r="F955" s="67"/>
      <c r="G955" s="69"/>
      <c r="H955" s="70"/>
      <c r="I955" s="71"/>
      <c r="J955" s="68">
        <v>0</v>
      </c>
      <c r="K955" s="89">
        <f>ROUND(IF(AND($G955&lt;&gt;Summary!$C$11),IF(OR($I955=$I$6,$I955=$I$7,$I955=$I$8,$I955=$I$9,$I955=$I$10,$I955=$I$11),($J955*$H955),0),0),2)</f>
        <v>0</v>
      </c>
      <c r="L955" s="89">
        <f>ROUND(IF(AND($G955=Summary!$C$11),IF(OR($I955=$I$6,$I955=$I$7,$I955=$I$8,$I955=$I$9,$I955=$I$10,$I955=$I$11),(($J955*$H955)/2),0),0),2)</f>
        <v>0</v>
      </c>
      <c r="M955" s="89">
        <f t="shared" si="37"/>
        <v>0</v>
      </c>
      <c r="N955" s="100">
        <f t="shared" si="38"/>
        <v>0</v>
      </c>
      <c r="O955" s="67"/>
    </row>
    <row r="956" spans="2:15">
      <c r="B956" s="63"/>
      <c r="C956" s="65"/>
      <c r="D956" s="65"/>
      <c r="E956" s="66"/>
      <c r="F956" s="67"/>
      <c r="G956" s="69"/>
      <c r="H956" s="70"/>
      <c r="I956" s="71"/>
      <c r="J956" s="68">
        <v>0</v>
      </c>
      <c r="K956" s="89">
        <f>ROUND(IF(AND($G956&lt;&gt;Summary!$C$11),IF(OR($I956=$I$6,$I956=$I$7,$I956=$I$8,$I956=$I$9,$I956=$I$10,$I956=$I$11),($J956*$H956),0),0),2)</f>
        <v>0</v>
      </c>
      <c r="L956" s="89">
        <f>ROUND(IF(AND($G956=Summary!$C$11),IF(OR($I956=$I$6,$I956=$I$7,$I956=$I$8,$I956=$I$9,$I956=$I$10,$I956=$I$11),(($J956*$H956)/2),0),0),2)</f>
        <v>0</v>
      </c>
      <c r="M956" s="89">
        <f t="shared" si="37"/>
        <v>0</v>
      </c>
      <c r="N956" s="100">
        <f t="shared" si="38"/>
        <v>0</v>
      </c>
      <c r="O956" s="67"/>
    </row>
    <row r="957" spans="2:15">
      <c r="B957" s="63"/>
      <c r="C957" s="65"/>
      <c r="D957" s="65"/>
      <c r="E957" s="66"/>
      <c r="F957" s="67"/>
      <c r="G957" s="69"/>
      <c r="H957" s="70"/>
      <c r="I957" s="71"/>
      <c r="J957" s="68">
        <v>0</v>
      </c>
      <c r="K957" s="89">
        <f>ROUND(IF(AND($G957&lt;&gt;Summary!$C$11),IF(OR($I957=$I$6,$I957=$I$7,$I957=$I$8,$I957=$I$9,$I957=$I$10,$I957=$I$11),($J957*$H957),0),0),2)</f>
        <v>0</v>
      </c>
      <c r="L957" s="89">
        <f>ROUND(IF(AND($G957=Summary!$C$11),IF(OR($I957=$I$6,$I957=$I$7,$I957=$I$8,$I957=$I$9,$I957=$I$10,$I957=$I$11),(($J957*$H957)/2),0),0),2)</f>
        <v>0</v>
      </c>
      <c r="M957" s="89">
        <f t="shared" si="37"/>
        <v>0</v>
      </c>
      <c r="N957" s="100">
        <f t="shared" si="38"/>
        <v>0</v>
      </c>
      <c r="O957" s="67"/>
    </row>
    <row r="958" spans="2:15">
      <c r="B958" s="63"/>
      <c r="C958" s="65"/>
      <c r="D958" s="65"/>
      <c r="E958" s="66"/>
      <c r="F958" s="67"/>
      <c r="G958" s="69"/>
      <c r="H958" s="70"/>
      <c r="I958" s="71"/>
      <c r="J958" s="68">
        <v>0</v>
      </c>
      <c r="K958" s="89">
        <f>ROUND(IF(AND($G958&lt;&gt;Summary!$C$11),IF(OR($I958=$I$6,$I958=$I$7,$I958=$I$8,$I958=$I$9,$I958=$I$10,$I958=$I$11),($J958*$H958),0),0),2)</f>
        <v>0</v>
      </c>
      <c r="L958" s="89">
        <f>ROUND(IF(AND($G958=Summary!$C$11),IF(OR($I958=$I$6,$I958=$I$7,$I958=$I$8,$I958=$I$9,$I958=$I$10,$I958=$I$11),(($J958*$H958)/2),0),0),2)</f>
        <v>0</v>
      </c>
      <c r="M958" s="89">
        <f t="shared" si="37"/>
        <v>0</v>
      </c>
      <c r="N958" s="100">
        <f t="shared" si="38"/>
        <v>0</v>
      </c>
      <c r="O958" s="67"/>
    </row>
    <row r="959" spans="2:15">
      <c r="B959" s="63"/>
      <c r="C959" s="65"/>
      <c r="D959" s="65"/>
      <c r="E959" s="66"/>
      <c r="F959" s="67"/>
      <c r="G959" s="69"/>
      <c r="H959" s="70"/>
      <c r="I959" s="71"/>
      <c r="J959" s="68">
        <v>0</v>
      </c>
      <c r="K959" s="89">
        <f>ROUND(IF(AND($G959&lt;&gt;Summary!$C$11),IF(OR($I959=$I$6,$I959=$I$7,$I959=$I$8,$I959=$I$9,$I959=$I$10,$I959=$I$11),($J959*$H959),0),0),2)</f>
        <v>0</v>
      </c>
      <c r="L959" s="89">
        <f>ROUND(IF(AND($G959=Summary!$C$11),IF(OR($I959=$I$6,$I959=$I$7,$I959=$I$8,$I959=$I$9,$I959=$I$10,$I959=$I$11),(($J959*$H959)/2),0),0),2)</f>
        <v>0</v>
      </c>
      <c r="M959" s="89">
        <f t="shared" si="37"/>
        <v>0</v>
      </c>
      <c r="N959" s="100">
        <f t="shared" si="38"/>
        <v>0</v>
      </c>
      <c r="O959" s="67"/>
    </row>
    <row r="960" spans="2:15">
      <c r="B960" s="63"/>
      <c r="C960" s="65"/>
      <c r="D960" s="65"/>
      <c r="E960" s="66"/>
      <c r="F960" s="67"/>
      <c r="G960" s="69"/>
      <c r="H960" s="70"/>
      <c r="I960" s="71"/>
      <c r="J960" s="68">
        <v>0</v>
      </c>
      <c r="K960" s="89">
        <f>ROUND(IF(AND($G960&lt;&gt;Summary!$C$11),IF(OR($I960=$I$6,$I960=$I$7,$I960=$I$8,$I960=$I$9,$I960=$I$10,$I960=$I$11),($J960*$H960),0),0),2)</f>
        <v>0</v>
      </c>
      <c r="L960" s="89">
        <f>ROUND(IF(AND($G960=Summary!$C$11),IF(OR($I960=$I$6,$I960=$I$7,$I960=$I$8,$I960=$I$9,$I960=$I$10,$I960=$I$11),(($J960*$H960)/2),0),0),2)</f>
        <v>0</v>
      </c>
      <c r="M960" s="89">
        <f t="shared" si="37"/>
        <v>0</v>
      </c>
      <c r="N960" s="100">
        <f t="shared" si="38"/>
        <v>0</v>
      </c>
      <c r="O960" s="67"/>
    </row>
    <row r="961" spans="2:15">
      <c r="B961" s="63"/>
      <c r="C961" s="65"/>
      <c r="D961" s="65"/>
      <c r="E961" s="66"/>
      <c r="F961" s="67"/>
      <c r="G961" s="69"/>
      <c r="H961" s="70"/>
      <c r="I961" s="71"/>
      <c r="J961" s="68">
        <v>0</v>
      </c>
      <c r="K961" s="89">
        <f>ROUND(IF(AND($G961&lt;&gt;Summary!$C$11),IF(OR($I961=$I$6,$I961=$I$7,$I961=$I$8,$I961=$I$9,$I961=$I$10,$I961=$I$11),($J961*$H961),0),0),2)</f>
        <v>0</v>
      </c>
      <c r="L961" s="89">
        <f>ROUND(IF(AND($G961=Summary!$C$11),IF(OR($I961=$I$6,$I961=$I$7,$I961=$I$8,$I961=$I$9,$I961=$I$10,$I961=$I$11),(($J961*$H961)/2),0),0),2)</f>
        <v>0</v>
      </c>
      <c r="M961" s="89">
        <f t="shared" si="37"/>
        <v>0</v>
      </c>
      <c r="N961" s="100">
        <f t="shared" si="38"/>
        <v>0</v>
      </c>
      <c r="O961" s="67"/>
    </row>
    <row r="962" spans="2:15">
      <c r="B962" s="63"/>
      <c r="C962" s="65"/>
      <c r="D962" s="65"/>
      <c r="E962" s="66"/>
      <c r="F962" s="67"/>
      <c r="G962" s="69"/>
      <c r="H962" s="70"/>
      <c r="I962" s="71"/>
      <c r="J962" s="68">
        <v>0</v>
      </c>
      <c r="K962" s="89">
        <f>ROUND(IF(AND($G962&lt;&gt;Summary!$C$11),IF(OR($I962=$I$6,$I962=$I$7,$I962=$I$8,$I962=$I$9,$I962=$I$10,$I962=$I$11),($J962*$H962),0),0),2)</f>
        <v>0</v>
      </c>
      <c r="L962" s="89">
        <f>ROUND(IF(AND($G962=Summary!$C$11),IF(OR($I962=$I$6,$I962=$I$7,$I962=$I$8,$I962=$I$9,$I962=$I$10,$I962=$I$11),(($J962*$H962)/2),0),0),2)</f>
        <v>0</v>
      </c>
      <c r="M962" s="89">
        <f t="shared" si="37"/>
        <v>0</v>
      </c>
      <c r="N962" s="100">
        <f t="shared" si="38"/>
        <v>0</v>
      </c>
      <c r="O962" s="67"/>
    </row>
    <row r="963" spans="2:15">
      <c r="B963" s="63"/>
      <c r="C963" s="65"/>
      <c r="D963" s="65"/>
      <c r="E963" s="66"/>
      <c r="F963" s="67"/>
      <c r="G963" s="69"/>
      <c r="H963" s="70"/>
      <c r="I963" s="71"/>
      <c r="J963" s="68">
        <v>0</v>
      </c>
      <c r="K963" s="89">
        <f>ROUND(IF(AND($G963&lt;&gt;Summary!$C$11),IF(OR($I963=$I$6,$I963=$I$7,$I963=$I$8,$I963=$I$9,$I963=$I$10,$I963=$I$11),($J963*$H963),0),0),2)</f>
        <v>0</v>
      </c>
      <c r="L963" s="89">
        <f>ROUND(IF(AND($G963=Summary!$C$11),IF(OR($I963=$I$6,$I963=$I$7,$I963=$I$8,$I963=$I$9,$I963=$I$10,$I963=$I$11),(($J963*$H963)/2),0),0),2)</f>
        <v>0</v>
      </c>
      <c r="M963" s="89">
        <f t="shared" si="37"/>
        <v>0</v>
      </c>
      <c r="N963" s="100">
        <f t="shared" si="38"/>
        <v>0</v>
      </c>
      <c r="O963" s="67"/>
    </row>
    <row r="964" spans="2:15">
      <c r="B964" s="63"/>
      <c r="C964" s="65"/>
      <c r="D964" s="65"/>
      <c r="E964" s="66"/>
      <c r="F964" s="67"/>
      <c r="G964" s="69"/>
      <c r="H964" s="70"/>
      <c r="I964" s="71"/>
      <c r="J964" s="68">
        <v>0</v>
      </c>
      <c r="K964" s="89">
        <f>ROUND(IF(AND($G964&lt;&gt;Summary!$C$11),IF(OR($I964=$I$6,$I964=$I$7,$I964=$I$8,$I964=$I$9,$I964=$I$10,$I964=$I$11),($J964*$H964),0),0),2)</f>
        <v>0</v>
      </c>
      <c r="L964" s="89">
        <f>ROUND(IF(AND($G964=Summary!$C$11),IF(OR($I964=$I$6,$I964=$I$7,$I964=$I$8,$I964=$I$9,$I964=$I$10,$I964=$I$11),(($J964*$H964)/2),0),0),2)</f>
        <v>0</v>
      </c>
      <c r="M964" s="89">
        <f t="shared" si="37"/>
        <v>0</v>
      </c>
      <c r="N964" s="100">
        <f t="shared" si="38"/>
        <v>0</v>
      </c>
      <c r="O964" s="67"/>
    </row>
    <row r="965" spans="2:15">
      <c r="B965" s="63"/>
      <c r="C965" s="65"/>
      <c r="D965" s="65"/>
      <c r="E965" s="66"/>
      <c r="F965" s="67"/>
      <c r="G965" s="69"/>
      <c r="H965" s="70"/>
      <c r="I965" s="71"/>
      <c r="J965" s="68">
        <v>0</v>
      </c>
      <c r="K965" s="89">
        <f>ROUND(IF(AND($G965&lt;&gt;Summary!$C$11),IF(OR($I965=$I$6,$I965=$I$7,$I965=$I$8,$I965=$I$9,$I965=$I$10,$I965=$I$11),($J965*$H965),0),0),2)</f>
        <v>0</v>
      </c>
      <c r="L965" s="89">
        <f>ROUND(IF(AND($G965=Summary!$C$11),IF(OR($I965=$I$6,$I965=$I$7,$I965=$I$8,$I965=$I$9,$I965=$I$10,$I965=$I$11),(($J965*$H965)/2),0),0),2)</f>
        <v>0</v>
      </c>
      <c r="M965" s="89">
        <f t="shared" si="37"/>
        <v>0</v>
      </c>
      <c r="N965" s="100">
        <f t="shared" si="38"/>
        <v>0</v>
      </c>
      <c r="O965" s="67"/>
    </row>
    <row r="966" spans="2:15">
      <c r="B966" s="63"/>
      <c r="C966" s="65"/>
      <c r="D966" s="65"/>
      <c r="E966" s="66"/>
      <c r="F966" s="67"/>
      <c r="G966" s="69"/>
      <c r="H966" s="70"/>
      <c r="I966" s="71"/>
      <c r="J966" s="68">
        <v>0</v>
      </c>
      <c r="K966" s="89">
        <f>ROUND(IF(AND($G966&lt;&gt;Summary!$C$11),IF(OR($I966=$I$6,$I966=$I$7,$I966=$I$8,$I966=$I$9,$I966=$I$10,$I966=$I$11),($J966*$H966),0),0),2)</f>
        <v>0</v>
      </c>
      <c r="L966" s="89">
        <f>ROUND(IF(AND($G966=Summary!$C$11),IF(OR($I966=$I$6,$I966=$I$7,$I966=$I$8,$I966=$I$9,$I966=$I$10,$I966=$I$11),(($J966*$H966)/2),0),0),2)</f>
        <v>0</v>
      </c>
      <c r="M966" s="89">
        <f t="shared" si="37"/>
        <v>0</v>
      </c>
      <c r="N966" s="100">
        <f t="shared" si="38"/>
        <v>0</v>
      </c>
      <c r="O966" s="67"/>
    </row>
    <row r="967" spans="2:15">
      <c r="B967" s="63"/>
      <c r="C967" s="65"/>
      <c r="D967" s="65"/>
      <c r="E967" s="66"/>
      <c r="F967" s="67"/>
      <c r="G967" s="69"/>
      <c r="H967" s="70"/>
      <c r="I967" s="71"/>
      <c r="J967" s="68">
        <v>0</v>
      </c>
      <c r="K967" s="89">
        <f>ROUND(IF(AND($G967&lt;&gt;Summary!$C$11),IF(OR($I967=$I$6,$I967=$I$7,$I967=$I$8,$I967=$I$9,$I967=$I$10,$I967=$I$11),($J967*$H967),0),0),2)</f>
        <v>0</v>
      </c>
      <c r="L967" s="89">
        <f>ROUND(IF(AND($G967=Summary!$C$11),IF(OR($I967=$I$6,$I967=$I$7,$I967=$I$8,$I967=$I$9,$I967=$I$10,$I967=$I$11),(($J967*$H967)/2),0),0),2)</f>
        <v>0</v>
      </c>
      <c r="M967" s="89">
        <f t="shared" si="37"/>
        <v>0</v>
      </c>
      <c r="N967" s="100">
        <f t="shared" si="38"/>
        <v>0</v>
      </c>
      <c r="O967" s="67"/>
    </row>
    <row r="968" spans="2:15">
      <c r="B968" s="63"/>
      <c r="C968" s="65"/>
      <c r="D968" s="65"/>
      <c r="E968" s="66"/>
      <c r="F968" s="67"/>
      <c r="G968" s="69"/>
      <c r="H968" s="70"/>
      <c r="I968" s="71"/>
      <c r="J968" s="68">
        <v>0</v>
      </c>
      <c r="K968" s="89">
        <f>ROUND(IF(AND($G968&lt;&gt;Summary!$C$11),IF(OR($I968=$I$6,$I968=$I$7,$I968=$I$8,$I968=$I$9,$I968=$I$10,$I968=$I$11),($J968*$H968),0),0),2)</f>
        <v>0</v>
      </c>
      <c r="L968" s="89">
        <f>ROUND(IF(AND($G968=Summary!$C$11),IF(OR($I968=$I$6,$I968=$I$7,$I968=$I$8,$I968=$I$9,$I968=$I$10,$I968=$I$11),(($J968*$H968)/2),0),0),2)</f>
        <v>0</v>
      </c>
      <c r="M968" s="89">
        <f t="shared" si="37"/>
        <v>0</v>
      </c>
      <c r="N968" s="100">
        <f t="shared" si="38"/>
        <v>0</v>
      </c>
      <c r="O968" s="67"/>
    </row>
    <row r="969" spans="2:15">
      <c r="B969" s="63"/>
      <c r="C969" s="65"/>
      <c r="D969" s="65"/>
      <c r="E969" s="66"/>
      <c r="F969" s="67"/>
      <c r="G969" s="69"/>
      <c r="H969" s="70"/>
      <c r="I969" s="71"/>
      <c r="J969" s="68">
        <v>0</v>
      </c>
      <c r="K969" s="89">
        <f>ROUND(IF(AND($G969&lt;&gt;Summary!$C$11),IF(OR($I969=$I$6,$I969=$I$7,$I969=$I$8,$I969=$I$9,$I969=$I$10,$I969=$I$11),($J969*$H969),0),0),2)</f>
        <v>0</v>
      </c>
      <c r="L969" s="89">
        <f>ROUND(IF(AND($G969=Summary!$C$11),IF(OR($I969=$I$6,$I969=$I$7,$I969=$I$8,$I969=$I$9,$I969=$I$10,$I969=$I$11),(($J969*$H969)/2),0),0),2)</f>
        <v>0</v>
      </c>
      <c r="M969" s="89">
        <f t="shared" si="37"/>
        <v>0</v>
      </c>
      <c r="N969" s="100">
        <f t="shared" si="38"/>
        <v>0</v>
      </c>
      <c r="O969" s="67"/>
    </row>
    <row r="970" spans="2:15">
      <c r="B970" s="63"/>
      <c r="C970" s="65"/>
      <c r="D970" s="65"/>
      <c r="E970" s="66"/>
      <c r="F970" s="67"/>
      <c r="G970" s="69"/>
      <c r="H970" s="70"/>
      <c r="I970" s="71"/>
      <c r="J970" s="68">
        <v>0</v>
      </c>
      <c r="K970" s="89">
        <f>ROUND(IF(AND($G970&lt;&gt;Summary!$C$11),IF(OR($I970=$I$6,$I970=$I$7,$I970=$I$8,$I970=$I$9,$I970=$I$10,$I970=$I$11),($J970*$H970),0),0),2)</f>
        <v>0</v>
      </c>
      <c r="L970" s="89">
        <f>ROUND(IF(AND($G970=Summary!$C$11),IF(OR($I970=$I$6,$I970=$I$7,$I970=$I$8,$I970=$I$9,$I970=$I$10,$I970=$I$11),(($J970*$H970)/2),0),0),2)</f>
        <v>0</v>
      </c>
      <c r="M970" s="89">
        <f t="shared" si="37"/>
        <v>0</v>
      </c>
      <c r="N970" s="100">
        <f t="shared" si="38"/>
        <v>0</v>
      </c>
      <c r="O970" s="67"/>
    </row>
    <row r="971" spans="2:15">
      <c r="B971" s="63"/>
      <c r="C971" s="65"/>
      <c r="D971" s="65"/>
      <c r="E971" s="66"/>
      <c r="F971" s="67"/>
      <c r="G971" s="69"/>
      <c r="H971" s="70"/>
      <c r="I971" s="71"/>
      <c r="J971" s="68">
        <v>0</v>
      </c>
      <c r="K971" s="89">
        <f>ROUND(IF(AND($G971&lt;&gt;Summary!$C$11),IF(OR($I971=$I$6,$I971=$I$7,$I971=$I$8,$I971=$I$9,$I971=$I$10,$I971=$I$11),($J971*$H971),0),0),2)</f>
        <v>0</v>
      </c>
      <c r="L971" s="89">
        <f>ROUND(IF(AND($G971=Summary!$C$11),IF(OR($I971=$I$6,$I971=$I$7,$I971=$I$8,$I971=$I$9,$I971=$I$10,$I971=$I$11),(($J971*$H971)/2),0),0),2)</f>
        <v>0</v>
      </c>
      <c r="M971" s="89">
        <f t="shared" si="37"/>
        <v>0</v>
      </c>
      <c r="N971" s="100">
        <f t="shared" si="38"/>
        <v>0</v>
      </c>
      <c r="O971" s="67"/>
    </row>
    <row r="972" spans="2:15">
      <c r="B972" s="63"/>
      <c r="C972" s="65"/>
      <c r="D972" s="65"/>
      <c r="E972" s="66"/>
      <c r="F972" s="67"/>
      <c r="G972" s="69"/>
      <c r="H972" s="70"/>
      <c r="I972" s="71"/>
      <c r="J972" s="68">
        <v>0</v>
      </c>
      <c r="K972" s="89">
        <f>ROUND(IF(AND($G972&lt;&gt;Summary!$C$11),IF(OR($I972=$I$6,$I972=$I$7,$I972=$I$8,$I972=$I$9,$I972=$I$10,$I972=$I$11),($J972*$H972),0),0),2)</f>
        <v>0</v>
      </c>
      <c r="L972" s="89">
        <f>ROUND(IF(AND($G972=Summary!$C$11),IF(OR($I972=$I$6,$I972=$I$7,$I972=$I$8,$I972=$I$9,$I972=$I$10,$I972=$I$11),(($J972*$H972)/2),0),0),2)</f>
        <v>0</v>
      </c>
      <c r="M972" s="89">
        <f t="shared" si="37"/>
        <v>0</v>
      </c>
      <c r="N972" s="100">
        <f t="shared" si="38"/>
        <v>0</v>
      </c>
      <c r="O972" s="67"/>
    </row>
    <row r="973" spans="2:15">
      <c r="B973" s="63"/>
      <c r="C973" s="65"/>
      <c r="D973" s="65"/>
      <c r="E973" s="66"/>
      <c r="F973" s="67"/>
      <c r="G973" s="69"/>
      <c r="H973" s="70"/>
      <c r="I973" s="71"/>
      <c r="J973" s="68">
        <v>0</v>
      </c>
      <c r="K973" s="89">
        <f>ROUND(IF(AND($G973&lt;&gt;Summary!$C$11),IF(OR($I973=$I$6,$I973=$I$7,$I973=$I$8,$I973=$I$9,$I973=$I$10,$I973=$I$11),($J973*$H973),0),0),2)</f>
        <v>0</v>
      </c>
      <c r="L973" s="89">
        <f>ROUND(IF(AND($G973=Summary!$C$11),IF(OR($I973=$I$6,$I973=$I$7,$I973=$I$8,$I973=$I$9,$I973=$I$10,$I973=$I$11),(($J973*$H973)/2),0),0),2)</f>
        <v>0</v>
      </c>
      <c r="M973" s="89">
        <f t="shared" si="37"/>
        <v>0</v>
      </c>
      <c r="N973" s="100">
        <f t="shared" si="38"/>
        <v>0</v>
      </c>
      <c r="O973" s="67"/>
    </row>
    <row r="974" spans="2:15">
      <c r="B974" s="63"/>
      <c r="C974" s="65"/>
      <c r="D974" s="65"/>
      <c r="E974" s="66"/>
      <c r="F974" s="67"/>
      <c r="G974" s="69"/>
      <c r="H974" s="70"/>
      <c r="I974" s="71"/>
      <c r="J974" s="68">
        <v>0</v>
      </c>
      <c r="K974" s="89">
        <f>ROUND(IF(AND($G974&lt;&gt;Summary!$C$11),IF(OR($I974=$I$6,$I974=$I$7,$I974=$I$8,$I974=$I$9,$I974=$I$10,$I974=$I$11),($J974*$H974),0),0),2)</f>
        <v>0</v>
      </c>
      <c r="L974" s="89">
        <f>ROUND(IF(AND($G974=Summary!$C$11),IF(OR($I974=$I$6,$I974=$I$7,$I974=$I$8,$I974=$I$9,$I974=$I$10,$I974=$I$11),(($J974*$H974)/2),0),0),2)</f>
        <v>0</v>
      </c>
      <c r="M974" s="89">
        <f t="shared" si="37"/>
        <v>0</v>
      </c>
      <c r="N974" s="100">
        <f t="shared" si="38"/>
        <v>0</v>
      </c>
      <c r="O974" s="67"/>
    </row>
    <row r="975" spans="2:15">
      <c r="B975" s="63"/>
      <c r="C975" s="65"/>
      <c r="D975" s="65"/>
      <c r="E975" s="66"/>
      <c r="F975" s="67"/>
      <c r="G975" s="69"/>
      <c r="H975" s="70"/>
      <c r="I975" s="71"/>
      <c r="J975" s="68">
        <v>0</v>
      </c>
      <c r="K975" s="89">
        <f>ROUND(IF(AND($G975&lt;&gt;Summary!$C$11),IF(OR($I975=$I$6,$I975=$I$7,$I975=$I$8,$I975=$I$9,$I975=$I$10,$I975=$I$11),($J975*$H975),0),0),2)</f>
        <v>0</v>
      </c>
      <c r="L975" s="89">
        <f>ROUND(IF(AND($G975=Summary!$C$11),IF(OR($I975=$I$6,$I975=$I$7,$I975=$I$8,$I975=$I$9,$I975=$I$10,$I975=$I$11),(($J975*$H975)/2),0),0),2)</f>
        <v>0</v>
      </c>
      <c r="M975" s="89">
        <f t="shared" si="37"/>
        <v>0</v>
      </c>
      <c r="N975" s="100">
        <f t="shared" si="38"/>
        <v>0</v>
      </c>
      <c r="O975" s="67"/>
    </row>
    <row r="976" spans="2:15">
      <c r="B976" s="63"/>
      <c r="C976" s="65"/>
      <c r="D976" s="65"/>
      <c r="E976" s="66"/>
      <c r="F976" s="67"/>
      <c r="G976" s="69"/>
      <c r="H976" s="70"/>
      <c r="I976" s="71"/>
      <c r="J976" s="68">
        <v>0</v>
      </c>
      <c r="K976" s="89">
        <f>ROUND(IF(AND($G976&lt;&gt;Summary!$C$11),IF(OR($I976=$I$6,$I976=$I$7,$I976=$I$8,$I976=$I$9,$I976=$I$10,$I976=$I$11),($J976*$H976),0),0),2)</f>
        <v>0</v>
      </c>
      <c r="L976" s="89">
        <f>ROUND(IF(AND($G976=Summary!$C$11),IF(OR($I976=$I$6,$I976=$I$7,$I976=$I$8,$I976=$I$9,$I976=$I$10,$I976=$I$11),(($J976*$H976)/2),0),0),2)</f>
        <v>0</v>
      </c>
      <c r="M976" s="89">
        <f t="shared" si="37"/>
        <v>0</v>
      </c>
      <c r="N976" s="100">
        <f t="shared" si="38"/>
        <v>0</v>
      </c>
      <c r="O976" s="67"/>
    </row>
    <row r="977" spans="2:15">
      <c r="B977" s="63"/>
      <c r="C977" s="65"/>
      <c r="D977" s="65"/>
      <c r="E977" s="66"/>
      <c r="F977" s="67"/>
      <c r="G977" s="69"/>
      <c r="H977" s="70"/>
      <c r="I977" s="71"/>
      <c r="J977" s="68">
        <v>0</v>
      </c>
      <c r="K977" s="89">
        <f>ROUND(IF(AND($G977&lt;&gt;Summary!$C$11),IF(OR($I977=$I$6,$I977=$I$7,$I977=$I$8,$I977=$I$9,$I977=$I$10,$I977=$I$11),($J977*$H977),0),0),2)</f>
        <v>0</v>
      </c>
      <c r="L977" s="89">
        <f>ROUND(IF(AND($G977=Summary!$C$11),IF(OR($I977=$I$6,$I977=$I$7,$I977=$I$8,$I977=$I$9,$I977=$I$10,$I977=$I$11),(($J977*$H977)/2),0),0),2)</f>
        <v>0</v>
      </c>
      <c r="M977" s="89">
        <f t="shared" si="37"/>
        <v>0</v>
      </c>
      <c r="N977" s="100">
        <f t="shared" si="38"/>
        <v>0</v>
      </c>
      <c r="O977" s="67"/>
    </row>
    <row r="978" spans="2:15">
      <c r="B978" s="63"/>
      <c r="C978" s="65"/>
      <c r="D978" s="65"/>
      <c r="E978" s="66"/>
      <c r="F978" s="67"/>
      <c r="G978" s="69"/>
      <c r="H978" s="70"/>
      <c r="I978" s="71"/>
      <c r="J978" s="68">
        <v>0</v>
      </c>
      <c r="K978" s="89">
        <f>ROUND(IF(AND($G978&lt;&gt;Summary!$C$11),IF(OR($I978=$I$6,$I978=$I$7,$I978=$I$8,$I978=$I$9,$I978=$I$10,$I978=$I$11),($J978*$H978),0),0),2)</f>
        <v>0</v>
      </c>
      <c r="L978" s="89">
        <f>ROUND(IF(AND($G978=Summary!$C$11),IF(OR($I978=$I$6,$I978=$I$7,$I978=$I$8,$I978=$I$9,$I978=$I$10,$I978=$I$11),(($J978*$H978)/2),0),0),2)</f>
        <v>0</v>
      </c>
      <c r="M978" s="89">
        <f t="shared" si="37"/>
        <v>0</v>
      </c>
      <c r="N978" s="100">
        <f t="shared" si="38"/>
        <v>0</v>
      </c>
      <c r="O978" s="67"/>
    </row>
    <row r="979" spans="2:15">
      <c r="B979" s="63"/>
      <c r="C979" s="65"/>
      <c r="D979" s="65"/>
      <c r="E979" s="66"/>
      <c r="F979" s="67"/>
      <c r="G979" s="69"/>
      <c r="H979" s="70"/>
      <c r="I979" s="71"/>
      <c r="J979" s="68">
        <v>0</v>
      </c>
      <c r="K979" s="89">
        <f>ROUND(IF(AND($G979&lt;&gt;Summary!$C$11),IF(OR($I979=$I$6,$I979=$I$7,$I979=$I$8,$I979=$I$9,$I979=$I$10,$I979=$I$11),($J979*$H979),0),0),2)</f>
        <v>0</v>
      </c>
      <c r="L979" s="89">
        <f>ROUND(IF(AND($G979=Summary!$C$11),IF(OR($I979=$I$6,$I979=$I$7,$I979=$I$8,$I979=$I$9,$I979=$I$10,$I979=$I$11),(($J979*$H979)/2),0),0),2)</f>
        <v>0</v>
      </c>
      <c r="M979" s="89">
        <f t="shared" si="37"/>
        <v>0</v>
      </c>
      <c r="N979" s="100">
        <f t="shared" si="38"/>
        <v>0</v>
      </c>
      <c r="O979" s="67"/>
    </row>
    <row r="980" spans="2:15">
      <c r="B980" s="63"/>
      <c r="C980" s="65"/>
      <c r="D980" s="65"/>
      <c r="E980" s="66"/>
      <c r="F980" s="67"/>
      <c r="G980" s="69"/>
      <c r="H980" s="70"/>
      <c r="I980" s="71"/>
      <c r="J980" s="68">
        <v>0</v>
      </c>
      <c r="K980" s="89">
        <f>ROUND(IF(AND($G980&lt;&gt;Summary!$C$11),IF(OR($I980=$I$6,$I980=$I$7,$I980=$I$8,$I980=$I$9,$I980=$I$10,$I980=$I$11),($J980*$H980),0),0),2)</f>
        <v>0</v>
      </c>
      <c r="L980" s="89">
        <f>ROUND(IF(AND($G980=Summary!$C$11),IF(OR($I980=$I$6,$I980=$I$7,$I980=$I$8,$I980=$I$9,$I980=$I$10,$I980=$I$11),(($J980*$H980)/2),0),0),2)</f>
        <v>0</v>
      </c>
      <c r="M980" s="89">
        <f t="shared" si="37"/>
        <v>0</v>
      </c>
      <c r="N980" s="100">
        <f t="shared" si="38"/>
        <v>0</v>
      </c>
      <c r="O980" s="67"/>
    </row>
    <row r="981" spans="2:15">
      <c r="B981" s="63"/>
      <c r="C981" s="65"/>
      <c r="D981" s="65"/>
      <c r="E981" s="66"/>
      <c r="F981" s="67"/>
      <c r="G981" s="69"/>
      <c r="H981" s="70"/>
      <c r="I981" s="71"/>
      <c r="J981" s="68">
        <v>0</v>
      </c>
      <c r="K981" s="89">
        <f>ROUND(IF(AND($G981&lt;&gt;Summary!$C$11),IF(OR($I981=$I$6,$I981=$I$7,$I981=$I$8,$I981=$I$9,$I981=$I$10,$I981=$I$11),($J981*$H981),0),0),2)</f>
        <v>0</v>
      </c>
      <c r="L981" s="89">
        <f>ROUND(IF(AND($G981=Summary!$C$11),IF(OR($I981=$I$6,$I981=$I$7,$I981=$I$8,$I981=$I$9,$I981=$I$10,$I981=$I$11),(($J981*$H981)/2),0),0),2)</f>
        <v>0</v>
      </c>
      <c r="M981" s="89">
        <f t="shared" si="37"/>
        <v>0</v>
      </c>
      <c r="N981" s="100">
        <f t="shared" si="38"/>
        <v>0</v>
      </c>
      <c r="O981" s="67"/>
    </row>
    <row r="982" spans="2:15">
      <c r="B982" s="63"/>
      <c r="C982" s="65"/>
      <c r="D982" s="65"/>
      <c r="E982" s="66"/>
      <c r="F982" s="67"/>
      <c r="G982" s="69"/>
      <c r="H982" s="70"/>
      <c r="I982" s="71"/>
      <c r="J982" s="68">
        <v>0</v>
      </c>
      <c r="K982" s="89">
        <f>ROUND(IF(AND($G982&lt;&gt;Summary!$C$11),IF(OR($I982=$I$6,$I982=$I$7,$I982=$I$8,$I982=$I$9,$I982=$I$10,$I982=$I$11),($J982*$H982),0),0),2)</f>
        <v>0</v>
      </c>
      <c r="L982" s="89">
        <f>ROUND(IF(AND($G982=Summary!$C$11),IF(OR($I982=$I$6,$I982=$I$7,$I982=$I$8,$I982=$I$9,$I982=$I$10,$I982=$I$11),(($J982*$H982)/2),0),0),2)</f>
        <v>0</v>
      </c>
      <c r="M982" s="89">
        <f t="shared" si="37"/>
        <v>0</v>
      </c>
      <c r="N982" s="100">
        <f t="shared" si="38"/>
        <v>0</v>
      </c>
      <c r="O982" s="67"/>
    </row>
    <row r="983" spans="2:15">
      <c r="B983" s="63"/>
      <c r="C983" s="65"/>
      <c r="D983" s="65"/>
      <c r="E983" s="66"/>
      <c r="F983" s="67"/>
      <c r="G983" s="69"/>
      <c r="H983" s="70"/>
      <c r="I983" s="71"/>
      <c r="J983" s="68">
        <v>0</v>
      </c>
      <c r="K983" s="89">
        <f>ROUND(IF(AND($G983&lt;&gt;Summary!$C$11),IF(OR($I983=$I$6,$I983=$I$7,$I983=$I$8,$I983=$I$9,$I983=$I$10,$I983=$I$11),($J983*$H983),0),0),2)</f>
        <v>0</v>
      </c>
      <c r="L983" s="89">
        <f>ROUND(IF(AND($G983=Summary!$C$11),IF(OR($I983=$I$6,$I983=$I$7,$I983=$I$8,$I983=$I$9,$I983=$I$10,$I983=$I$11),(($J983*$H983)/2),0),0),2)</f>
        <v>0</v>
      </c>
      <c r="M983" s="89">
        <f t="shared" ref="M983:M1046" si="39">L983</f>
        <v>0</v>
      </c>
      <c r="N983" s="100">
        <f t="shared" ref="N983:N2500" si="40">SUM(J983:M983)</f>
        <v>0</v>
      </c>
      <c r="O983" s="67"/>
    </row>
    <row r="984" spans="2:15">
      <c r="B984" s="63"/>
      <c r="C984" s="65"/>
      <c r="D984" s="65"/>
      <c r="E984" s="66"/>
      <c r="F984" s="67"/>
      <c r="G984" s="69"/>
      <c r="H984" s="70"/>
      <c r="I984" s="71"/>
      <c r="J984" s="68">
        <v>0</v>
      </c>
      <c r="K984" s="89">
        <f>ROUND(IF(AND($G984&lt;&gt;Summary!$C$11),IF(OR($I984=$I$6,$I984=$I$7,$I984=$I$8,$I984=$I$9,$I984=$I$10,$I984=$I$11),($J984*$H984),0),0),2)</f>
        <v>0</v>
      </c>
      <c r="L984" s="89">
        <f>ROUND(IF(AND($G984=Summary!$C$11),IF(OR($I984=$I$6,$I984=$I$7,$I984=$I$8,$I984=$I$9,$I984=$I$10,$I984=$I$11),(($J984*$H984)/2),0),0),2)</f>
        <v>0</v>
      </c>
      <c r="M984" s="89">
        <f t="shared" si="39"/>
        <v>0</v>
      </c>
      <c r="N984" s="100">
        <f t="shared" si="40"/>
        <v>0</v>
      </c>
      <c r="O984" s="67"/>
    </row>
    <row r="985" spans="2:15">
      <c r="B985" s="63"/>
      <c r="C985" s="65"/>
      <c r="D985" s="65"/>
      <c r="E985" s="66"/>
      <c r="F985" s="67"/>
      <c r="G985" s="69"/>
      <c r="H985" s="70"/>
      <c r="I985" s="71"/>
      <c r="J985" s="68">
        <v>0</v>
      </c>
      <c r="K985" s="89">
        <f>ROUND(IF(AND($G985&lt;&gt;Summary!$C$11),IF(OR($I985=$I$6,$I985=$I$7,$I985=$I$8,$I985=$I$9,$I985=$I$10,$I985=$I$11),($J985*$H985),0),0),2)</f>
        <v>0</v>
      </c>
      <c r="L985" s="89">
        <f>ROUND(IF(AND($G985=Summary!$C$11),IF(OR($I985=$I$6,$I985=$I$7,$I985=$I$8,$I985=$I$9,$I985=$I$10,$I985=$I$11),(($J985*$H985)/2),0),0),2)</f>
        <v>0</v>
      </c>
      <c r="M985" s="89">
        <f t="shared" si="39"/>
        <v>0</v>
      </c>
      <c r="N985" s="100">
        <f t="shared" si="40"/>
        <v>0</v>
      </c>
      <c r="O985" s="67"/>
    </row>
    <row r="986" spans="2:15">
      <c r="B986" s="63"/>
      <c r="C986" s="65"/>
      <c r="D986" s="65"/>
      <c r="E986" s="66"/>
      <c r="F986" s="67"/>
      <c r="G986" s="69"/>
      <c r="H986" s="70"/>
      <c r="I986" s="71"/>
      <c r="J986" s="68">
        <v>0</v>
      </c>
      <c r="K986" s="89">
        <f>ROUND(IF(AND($G986&lt;&gt;Summary!$C$11),IF(OR($I986=$I$6,$I986=$I$7,$I986=$I$8,$I986=$I$9,$I986=$I$10,$I986=$I$11),($J986*$H986),0),0),2)</f>
        <v>0</v>
      </c>
      <c r="L986" s="89">
        <f>ROUND(IF(AND($G986=Summary!$C$11),IF(OR($I986=$I$6,$I986=$I$7,$I986=$I$8,$I986=$I$9,$I986=$I$10,$I986=$I$11),(($J986*$H986)/2),0),0),2)</f>
        <v>0</v>
      </c>
      <c r="M986" s="89">
        <f t="shared" si="39"/>
        <v>0</v>
      </c>
      <c r="N986" s="100">
        <f t="shared" si="40"/>
        <v>0</v>
      </c>
      <c r="O986" s="67"/>
    </row>
    <row r="987" spans="2:15">
      <c r="B987" s="63"/>
      <c r="C987" s="65"/>
      <c r="D987" s="65"/>
      <c r="E987" s="66"/>
      <c r="F987" s="67"/>
      <c r="G987" s="69"/>
      <c r="H987" s="70"/>
      <c r="I987" s="71"/>
      <c r="J987" s="68">
        <v>0</v>
      </c>
      <c r="K987" s="89">
        <f>ROUND(IF(AND($G987&lt;&gt;Summary!$C$11),IF(OR($I987=$I$6,$I987=$I$7,$I987=$I$8,$I987=$I$9,$I987=$I$10,$I987=$I$11),($J987*$H987),0),0),2)</f>
        <v>0</v>
      </c>
      <c r="L987" s="89">
        <f>ROUND(IF(AND($G987=Summary!$C$11),IF(OR($I987=$I$6,$I987=$I$7,$I987=$I$8,$I987=$I$9,$I987=$I$10,$I987=$I$11),(($J987*$H987)/2),0),0),2)</f>
        <v>0</v>
      </c>
      <c r="M987" s="89">
        <f t="shared" si="39"/>
        <v>0</v>
      </c>
      <c r="N987" s="100">
        <f t="shared" si="40"/>
        <v>0</v>
      </c>
      <c r="O987" s="67"/>
    </row>
    <row r="988" spans="2:15">
      <c r="B988" s="63"/>
      <c r="C988" s="65"/>
      <c r="D988" s="65"/>
      <c r="E988" s="66"/>
      <c r="F988" s="67"/>
      <c r="G988" s="69"/>
      <c r="H988" s="70"/>
      <c r="I988" s="71"/>
      <c r="J988" s="68">
        <v>0</v>
      </c>
      <c r="K988" s="89">
        <f>ROUND(IF(AND($G988&lt;&gt;Summary!$C$11),IF(OR($I988=$I$6,$I988=$I$7,$I988=$I$8,$I988=$I$9,$I988=$I$10,$I988=$I$11),($J988*$H988),0),0),2)</f>
        <v>0</v>
      </c>
      <c r="L988" s="89">
        <f>ROUND(IF(AND($G988=Summary!$C$11),IF(OR($I988=$I$6,$I988=$I$7,$I988=$I$8,$I988=$I$9,$I988=$I$10,$I988=$I$11),(($J988*$H988)/2),0),0),2)</f>
        <v>0</v>
      </c>
      <c r="M988" s="89">
        <f t="shared" si="39"/>
        <v>0</v>
      </c>
      <c r="N988" s="100">
        <f t="shared" si="40"/>
        <v>0</v>
      </c>
      <c r="O988" s="67"/>
    </row>
    <row r="989" spans="2:15">
      <c r="B989" s="63"/>
      <c r="C989" s="65"/>
      <c r="D989" s="65"/>
      <c r="E989" s="66"/>
      <c r="F989" s="67"/>
      <c r="G989" s="69"/>
      <c r="H989" s="70"/>
      <c r="I989" s="71"/>
      <c r="J989" s="68">
        <v>0</v>
      </c>
      <c r="K989" s="89">
        <f>ROUND(IF(AND($G989&lt;&gt;Summary!$C$11),IF(OR($I989=$I$6,$I989=$I$7,$I989=$I$8,$I989=$I$9,$I989=$I$10,$I989=$I$11),($J989*$H989),0),0),2)</f>
        <v>0</v>
      </c>
      <c r="L989" s="89">
        <f>ROUND(IF(AND($G989=Summary!$C$11),IF(OR($I989=$I$6,$I989=$I$7,$I989=$I$8,$I989=$I$9,$I989=$I$10,$I989=$I$11),(($J989*$H989)/2),0),0),2)</f>
        <v>0</v>
      </c>
      <c r="M989" s="89">
        <f t="shared" si="39"/>
        <v>0</v>
      </c>
      <c r="N989" s="100">
        <f t="shared" si="40"/>
        <v>0</v>
      </c>
      <c r="O989" s="67"/>
    </row>
    <row r="990" spans="2:15">
      <c r="B990" s="63"/>
      <c r="C990" s="65"/>
      <c r="D990" s="65"/>
      <c r="E990" s="66"/>
      <c r="F990" s="67"/>
      <c r="G990" s="69"/>
      <c r="H990" s="70"/>
      <c r="I990" s="71"/>
      <c r="J990" s="68">
        <v>0</v>
      </c>
      <c r="K990" s="89">
        <f>ROUND(IF(AND($G990&lt;&gt;Summary!$C$11),IF(OR($I990=$I$6,$I990=$I$7,$I990=$I$8,$I990=$I$9,$I990=$I$10,$I990=$I$11),($J990*$H990),0),0),2)</f>
        <v>0</v>
      </c>
      <c r="L990" s="89">
        <f>ROUND(IF(AND($G990=Summary!$C$11),IF(OR($I990=$I$6,$I990=$I$7,$I990=$I$8,$I990=$I$9,$I990=$I$10,$I990=$I$11),(($J990*$H990)/2),0),0),2)</f>
        <v>0</v>
      </c>
      <c r="M990" s="89">
        <f t="shared" si="39"/>
        <v>0</v>
      </c>
      <c r="N990" s="100">
        <f t="shared" si="40"/>
        <v>0</v>
      </c>
      <c r="O990" s="67"/>
    </row>
    <row r="991" spans="2:15">
      <c r="B991" s="63"/>
      <c r="C991" s="65"/>
      <c r="D991" s="65"/>
      <c r="E991" s="66"/>
      <c r="F991" s="67"/>
      <c r="G991" s="69"/>
      <c r="H991" s="70"/>
      <c r="I991" s="71"/>
      <c r="J991" s="68">
        <v>0</v>
      </c>
      <c r="K991" s="89">
        <f>ROUND(IF(AND($G991&lt;&gt;Summary!$C$11),IF(OR($I991=$I$6,$I991=$I$7,$I991=$I$8,$I991=$I$9,$I991=$I$10,$I991=$I$11),($J991*$H991),0),0),2)</f>
        <v>0</v>
      </c>
      <c r="L991" s="89">
        <f>ROUND(IF(AND($G991=Summary!$C$11),IF(OR($I991=$I$6,$I991=$I$7,$I991=$I$8,$I991=$I$9,$I991=$I$10,$I991=$I$11),(($J991*$H991)/2),0),0),2)</f>
        <v>0</v>
      </c>
      <c r="M991" s="89">
        <f t="shared" si="39"/>
        <v>0</v>
      </c>
      <c r="N991" s="100">
        <f t="shared" si="40"/>
        <v>0</v>
      </c>
      <c r="O991" s="67"/>
    </row>
    <row r="992" spans="2:15">
      <c r="B992" s="63"/>
      <c r="C992" s="65"/>
      <c r="D992" s="65"/>
      <c r="E992" s="66"/>
      <c r="F992" s="67"/>
      <c r="G992" s="69"/>
      <c r="H992" s="70"/>
      <c r="I992" s="71"/>
      <c r="J992" s="68">
        <v>0</v>
      </c>
      <c r="K992" s="89">
        <f>ROUND(IF(AND($G992&lt;&gt;Summary!$C$11),IF(OR($I992=$I$6,$I992=$I$7,$I992=$I$8,$I992=$I$9,$I992=$I$10,$I992=$I$11),($J992*$H992),0),0),2)</f>
        <v>0</v>
      </c>
      <c r="L992" s="89">
        <f>ROUND(IF(AND($G992=Summary!$C$11),IF(OR($I992=$I$6,$I992=$I$7,$I992=$I$8,$I992=$I$9,$I992=$I$10,$I992=$I$11),(($J992*$H992)/2),0),0),2)</f>
        <v>0</v>
      </c>
      <c r="M992" s="89">
        <f t="shared" si="39"/>
        <v>0</v>
      </c>
      <c r="N992" s="100">
        <f t="shared" si="40"/>
        <v>0</v>
      </c>
      <c r="O992" s="67"/>
    </row>
    <row r="993" spans="2:15">
      <c r="B993" s="63"/>
      <c r="C993" s="65"/>
      <c r="D993" s="65"/>
      <c r="E993" s="66"/>
      <c r="F993" s="67"/>
      <c r="G993" s="69"/>
      <c r="H993" s="70"/>
      <c r="I993" s="71"/>
      <c r="J993" s="68">
        <v>0</v>
      </c>
      <c r="K993" s="89">
        <f>ROUND(IF(AND($G993&lt;&gt;Summary!$C$11),IF(OR($I993=$I$6,$I993=$I$7,$I993=$I$8,$I993=$I$9,$I993=$I$10,$I993=$I$11),($J993*$H993),0),0),2)</f>
        <v>0</v>
      </c>
      <c r="L993" s="89">
        <f>ROUND(IF(AND($G993=Summary!$C$11),IF(OR($I993=$I$6,$I993=$I$7,$I993=$I$8,$I993=$I$9,$I993=$I$10,$I993=$I$11),(($J993*$H993)/2),0),0),2)</f>
        <v>0</v>
      </c>
      <c r="M993" s="89">
        <f t="shared" si="39"/>
        <v>0</v>
      </c>
      <c r="N993" s="100">
        <f t="shared" si="40"/>
        <v>0</v>
      </c>
      <c r="O993" s="67"/>
    </row>
    <row r="994" spans="2:15">
      <c r="B994" s="63"/>
      <c r="C994" s="65"/>
      <c r="D994" s="65"/>
      <c r="E994" s="66"/>
      <c r="F994" s="67"/>
      <c r="G994" s="69"/>
      <c r="H994" s="70"/>
      <c r="I994" s="71"/>
      <c r="J994" s="68">
        <v>0</v>
      </c>
      <c r="K994" s="89">
        <f>ROUND(IF(AND($G994&lt;&gt;Summary!$C$11),IF(OR($I994=$I$6,$I994=$I$7,$I994=$I$8,$I994=$I$9,$I994=$I$10,$I994=$I$11),($J994*$H994),0),0),2)</f>
        <v>0</v>
      </c>
      <c r="L994" s="89">
        <f>ROUND(IF(AND($G994=Summary!$C$11),IF(OR($I994=$I$6,$I994=$I$7,$I994=$I$8,$I994=$I$9,$I994=$I$10,$I994=$I$11),(($J994*$H994)/2),0),0),2)</f>
        <v>0</v>
      </c>
      <c r="M994" s="89">
        <f t="shared" si="39"/>
        <v>0</v>
      </c>
      <c r="N994" s="100">
        <f t="shared" si="40"/>
        <v>0</v>
      </c>
      <c r="O994" s="67"/>
    </row>
    <row r="995" spans="2:15">
      <c r="B995" s="63"/>
      <c r="C995" s="65"/>
      <c r="D995" s="65"/>
      <c r="E995" s="66"/>
      <c r="F995" s="67"/>
      <c r="G995" s="69"/>
      <c r="H995" s="70"/>
      <c r="I995" s="71"/>
      <c r="J995" s="68">
        <v>0</v>
      </c>
      <c r="K995" s="89">
        <f>ROUND(IF(AND($G995&lt;&gt;Summary!$C$11),IF(OR($I995=$I$6,$I995=$I$7,$I995=$I$8,$I995=$I$9,$I995=$I$10,$I995=$I$11),($J995*$H995),0),0),2)</f>
        <v>0</v>
      </c>
      <c r="L995" s="89">
        <f>ROUND(IF(AND($G995=Summary!$C$11),IF(OR($I995=$I$6,$I995=$I$7,$I995=$I$8,$I995=$I$9,$I995=$I$10,$I995=$I$11),(($J995*$H995)/2),0),0),2)</f>
        <v>0</v>
      </c>
      <c r="M995" s="89">
        <f t="shared" si="39"/>
        <v>0</v>
      </c>
      <c r="N995" s="100">
        <f t="shared" si="40"/>
        <v>0</v>
      </c>
      <c r="O995" s="67"/>
    </row>
    <row r="996" spans="2:15">
      <c r="B996" s="63"/>
      <c r="C996" s="65"/>
      <c r="D996" s="65"/>
      <c r="E996" s="66"/>
      <c r="F996" s="67"/>
      <c r="G996" s="69"/>
      <c r="H996" s="70"/>
      <c r="I996" s="71"/>
      <c r="J996" s="68">
        <v>0</v>
      </c>
      <c r="K996" s="89">
        <f>ROUND(IF(AND($G996&lt;&gt;Summary!$C$11),IF(OR($I996=$I$6,$I996=$I$7,$I996=$I$8,$I996=$I$9,$I996=$I$10,$I996=$I$11),($J996*$H996),0),0),2)</f>
        <v>0</v>
      </c>
      <c r="L996" s="89">
        <f>ROUND(IF(AND($G996=Summary!$C$11),IF(OR($I996=$I$6,$I996=$I$7,$I996=$I$8,$I996=$I$9,$I996=$I$10,$I996=$I$11),(($J996*$H996)/2),0),0),2)</f>
        <v>0</v>
      </c>
      <c r="M996" s="89">
        <f t="shared" si="39"/>
        <v>0</v>
      </c>
      <c r="N996" s="100">
        <f t="shared" si="40"/>
        <v>0</v>
      </c>
      <c r="O996" s="67"/>
    </row>
    <row r="997" spans="2:15">
      <c r="B997" s="63"/>
      <c r="C997" s="65"/>
      <c r="D997" s="65"/>
      <c r="E997" s="66"/>
      <c r="F997" s="67"/>
      <c r="G997" s="69"/>
      <c r="H997" s="70"/>
      <c r="I997" s="71"/>
      <c r="J997" s="68">
        <v>0</v>
      </c>
      <c r="K997" s="89">
        <f>ROUND(IF(AND($G997&lt;&gt;Summary!$C$11),IF(OR($I997=$I$6,$I997=$I$7,$I997=$I$8,$I997=$I$9,$I997=$I$10,$I997=$I$11),($J997*$H997),0),0),2)</f>
        <v>0</v>
      </c>
      <c r="L997" s="89">
        <f>ROUND(IF(AND($G997=Summary!$C$11),IF(OR($I997=$I$6,$I997=$I$7,$I997=$I$8,$I997=$I$9,$I997=$I$10,$I997=$I$11),(($J997*$H997)/2),0),0),2)</f>
        <v>0</v>
      </c>
      <c r="M997" s="89">
        <f t="shared" si="39"/>
        <v>0</v>
      </c>
      <c r="N997" s="100">
        <f t="shared" si="40"/>
        <v>0</v>
      </c>
      <c r="O997" s="67"/>
    </row>
    <row r="998" spans="2:15">
      <c r="B998" s="63"/>
      <c r="C998" s="65"/>
      <c r="D998" s="65"/>
      <c r="E998" s="66"/>
      <c r="F998" s="67"/>
      <c r="G998" s="69"/>
      <c r="H998" s="70"/>
      <c r="I998" s="71"/>
      <c r="J998" s="68">
        <v>0</v>
      </c>
      <c r="K998" s="89">
        <f>ROUND(IF(AND($G998&lt;&gt;Summary!$C$11),IF(OR($I998=$I$6,$I998=$I$7,$I998=$I$8,$I998=$I$9,$I998=$I$10,$I998=$I$11),($J998*$H998),0),0),2)</f>
        <v>0</v>
      </c>
      <c r="L998" s="89">
        <f>ROUND(IF(AND($G998=Summary!$C$11),IF(OR($I998=$I$6,$I998=$I$7,$I998=$I$8,$I998=$I$9,$I998=$I$10,$I998=$I$11),(($J998*$H998)/2),0),0),2)</f>
        <v>0</v>
      </c>
      <c r="M998" s="89">
        <f t="shared" si="39"/>
        <v>0</v>
      </c>
      <c r="N998" s="100">
        <f t="shared" si="40"/>
        <v>0</v>
      </c>
      <c r="O998" s="67"/>
    </row>
    <row r="999" spans="2:15">
      <c r="B999" s="63"/>
      <c r="C999" s="65"/>
      <c r="D999" s="65"/>
      <c r="E999" s="66"/>
      <c r="F999" s="67"/>
      <c r="G999" s="69"/>
      <c r="H999" s="70"/>
      <c r="I999" s="71"/>
      <c r="J999" s="68">
        <v>0</v>
      </c>
      <c r="K999" s="89">
        <f>ROUND(IF(AND($G999&lt;&gt;Summary!$C$11),IF(OR($I999=$I$6,$I999=$I$7,$I999=$I$8,$I999=$I$9,$I999=$I$10,$I999=$I$11),($J999*$H999),0),0),2)</f>
        <v>0</v>
      </c>
      <c r="L999" s="89">
        <f>ROUND(IF(AND($G999=Summary!$C$11),IF(OR($I999=$I$6,$I999=$I$7,$I999=$I$8,$I999=$I$9,$I999=$I$10,$I999=$I$11),(($J999*$H999)/2),0),0),2)</f>
        <v>0</v>
      </c>
      <c r="M999" s="89">
        <f t="shared" si="39"/>
        <v>0</v>
      </c>
      <c r="N999" s="100">
        <f t="shared" si="40"/>
        <v>0</v>
      </c>
      <c r="O999" s="67"/>
    </row>
    <row r="1000" spans="2:15">
      <c r="B1000" s="63"/>
      <c r="C1000" s="65"/>
      <c r="D1000" s="65"/>
      <c r="E1000" s="66"/>
      <c r="F1000" s="67"/>
      <c r="G1000" s="69"/>
      <c r="H1000" s="70"/>
      <c r="I1000" s="71"/>
      <c r="J1000" s="68">
        <v>0</v>
      </c>
      <c r="K1000" s="89">
        <f>ROUND(IF(AND($G1000&lt;&gt;Summary!$C$11),IF(OR($I1000=$I$6,$I1000=$I$7,$I1000=$I$8,$I1000=$I$9,$I1000=$I$10,$I1000=$I$11),($J1000*$H1000),0),0),2)</f>
        <v>0</v>
      </c>
      <c r="L1000" s="89">
        <f>ROUND(IF(AND($G1000=Summary!$C$11),IF(OR($I1000=$I$6,$I1000=$I$7,$I1000=$I$8,$I1000=$I$9,$I1000=$I$10,$I1000=$I$11),(($J1000*$H1000)/2),0),0),2)</f>
        <v>0</v>
      </c>
      <c r="M1000" s="89">
        <f t="shared" si="39"/>
        <v>0</v>
      </c>
      <c r="N1000" s="100">
        <f t="shared" si="40"/>
        <v>0</v>
      </c>
      <c r="O1000" s="67"/>
    </row>
    <row r="1001" spans="2:15">
      <c r="B1001" s="63"/>
      <c r="C1001" s="65"/>
      <c r="D1001" s="65"/>
      <c r="E1001" s="66"/>
      <c r="F1001" s="67"/>
      <c r="G1001" s="69"/>
      <c r="H1001" s="70"/>
      <c r="I1001" s="71"/>
      <c r="J1001" s="68">
        <v>0</v>
      </c>
      <c r="K1001" s="89">
        <f>ROUND(IF(AND($G1001&lt;&gt;Summary!$C$11),IF(OR($I1001=$I$6,$I1001=$I$7,$I1001=$I$8,$I1001=$I$9,$I1001=$I$10,$I1001=$I$11),($J1001*$H1001),0),0),2)</f>
        <v>0</v>
      </c>
      <c r="L1001" s="89">
        <f>ROUND(IF(AND($G1001=Summary!$C$11),IF(OR($I1001=$I$6,$I1001=$I$7,$I1001=$I$8,$I1001=$I$9,$I1001=$I$10,$I1001=$I$11),(($J1001*$H1001)/2),0),0),2)</f>
        <v>0</v>
      </c>
      <c r="M1001" s="89">
        <f t="shared" si="39"/>
        <v>0</v>
      </c>
      <c r="N1001" s="100">
        <f t="shared" si="40"/>
        <v>0</v>
      </c>
      <c r="O1001" s="67"/>
    </row>
    <row r="1002" spans="2:15">
      <c r="B1002" s="63"/>
      <c r="C1002" s="65"/>
      <c r="D1002" s="65"/>
      <c r="E1002" s="66"/>
      <c r="F1002" s="67"/>
      <c r="G1002" s="69"/>
      <c r="H1002" s="70"/>
      <c r="I1002" s="71"/>
      <c r="J1002" s="68">
        <v>0</v>
      </c>
      <c r="K1002" s="89">
        <f>ROUND(IF(AND($G1002&lt;&gt;Summary!$C$11),IF(OR($I1002=$I$6,$I1002=$I$7,$I1002=$I$8,$I1002=$I$9,$I1002=$I$10,$I1002=$I$11),($J1002*$H1002),0),0),2)</f>
        <v>0</v>
      </c>
      <c r="L1002" s="89">
        <f>ROUND(IF(AND($G1002=Summary!$C$11),IF(OR($I1002=$I$6,$I1002=$I$7,$I1002=$I$8,$I1002=$I$9,$I1002=$I$10,$I1002=$I$11),(($J1002*$H1002)/2),0),0),2)</f>
        <v>0</v>
      </c>
      <c r="M1002" s="89">
        <f t="shared" si="39"/>
        <v>0</v>
      </c>
      <c r="N1002" s="100">
        <f t="shared" si="40"/>
        <v>0</v>
      </c>
      <c r="O1002" s="67"/>
    </row>
    <row r="1003" spans="2:15">
      <c r="B1003" s="63"/>
      <c r="C1003" s="65"/>
      <c r="D1003" s="65"/>
      <c r="E1003" s="66"/>
      <c r="F1003" s="67"/>
      <c r="G1003" s="69"/>
      <c r="H1003" s="70"/>
      <c r="I1003" s="71"/>
      <c r="J1003" s="68">
        <v>0</v>
      </c>
      <c r="K1003" s="89">
        <f>ROUND(IF(AND($G1003&lt;&gt;Summary!$C$11),IF(OR($I1003=$I$6,$I1003=$I$7,$I1003=$I$8,$I1003=$I$9,$I1003=$I$10,$I1003=$I$11),($J1003*$H1003),0),0),2)</f>
        <v>0</v>
      </c>
      <c r="L1003" s="89">
        <f>ROUND(IF(AND($G1003=Summary!$C$11),IF(OR($I1003=$I$6,$I1003=$I$7,$I1003=$I$8,$I1003=$I$9,$I1003=$I$10,$I1003=$I$11),(($J1003*$H1003)/2),0),0),2)</f>
        <v>0</v>
      </c>
      <c r="M1003" s="89">
        <f t="shared" si="39"/>
        <v>0</v>
      </c>
      <c r="N1003" s="100">
        <f t="shared" si="40"/>
        <v>0</v>
      </c>
      <c r="O1003" s="67"/>
    </row>
    <row r="1004" spans="2:15">
      <c r="B1004" s="63"/>
      <c r="C1004" s="65"/>
      <c r="D1004" s="65"/>
      <c r="E1004" s="66"/>
      <c r="F1004" s="67"/>
      <c r="G1004" s="69"/>
      <c r="H1004" s="70"/>
      <c r="I1004" s="71"/>
      <c r="J1004" s="68">
        <v>0</v>
      </c>
      <c r="K1004" s="89">
        <f>ROUND(IF(AND($G1004&lt;&gt;Summary!$C$11),IF(OR($I1004=$I$6,$I1004=$I$7,$I1004=$I$8,$I1004=$I$9,$I1004=$I$10,$I1004=$I$11),($J1004*$H1004),0),0),2)</f>
        <v>0</v>
      </c>
      <c r="L1004" s="89">
        <f>ROUND(IF(AND($G1004=Summary!$C$11),IF(OR($I1004=$I$6,$I1004=$I$7,$I1004=$I$8,$I1004=$I$9,$I1004=$I$10,$I1004=$I$11),(($J1004*$H1004)/2),0),0),2)</f>
        <v>0</v>
      </c>
      <c r="M1004" s="89">
        <f t="shared" si="39"/>
        <v>0</v>
      </c>
      <c r="N1004" s="100">
        <f t="shared" si="40"/>
        <v>0</v>
      </c>
      <c r="O1004" s="67"/>
    </row>
    <row r="1005" spans="2:15">
      <c r="B1005" s="63"/>
      <c r="C1005" s="65"/>
      <c r="D1005" s="65"/>
      <c r="E1005" s="66"/>
      <c r="F1005" s="67"/>
      <c r="G1005" s="69"/>
      <c r="H1005" s="70"/>
      <c r="I1005" s="71"/>
      <c r="J1005" s="68">
        <v>0</v>
      </c>
      <c r="K1005" s="89">
        <f>ROUND(IF(AND($G1005&lt;&gt;Summary!$C$11),IF(OR($I1005=$I$6,$I1005=$I$7,$I1005=$I$8,$I1005=$I$9,$I1005=$I$10,$I1005=$I$11),($J1005*$H1005),0),0),2)</f>
        <v>0</v>
      </c>
      <c r="L1005" s="89">
        <f>ROUND(IF(AND($G1005=Summary!$C$11),IF(OR($I1005=$I$6,$I1005=$I$7,$I1005=$I$8,$I1005=$I$9,$I1005=$I$10,$I1005=$I$11),(($J1005*$H1005)/2),0),0),2)</f>
        <v>0</v>
      </c>
      <c r="M1005" s="89">
        <f t="shared" si="39"/>
        <v>0</v>
      </c>
      <c r="N1005" s="100">
        <f t="shared" si="40"/>
        <v>0</v>
      </c>
      <c r="O1005" s="67"/>
    </row>
    <row r="1006" spans="2:15">
      <c r="B1006" s="63"/>
      <c r="C1006" s="65"/>
      <c r="D1006" s="65"/>
      <c r="E1006" s="66"/>
      <c r="F1006" s="67"/>
      <c r="G1006" s="69"/>
      <c r="H1006" s="70"/>
      <c r="I1006" s="71"/>
      <c r="J1006" s="68">
        <v>0</v>
      </c>
      <c r="K1006" s="89">
        <f>ROUND(IF(AND($G1006&lt;&gt;Summary!$C$11),IF(OR($I1006=$I$6,$I1006=$I$7,$I1006=$I$8,$I1006=$I$9,$I1006=$I$10,$I1006=$I$11),($J1006*$H1006),0),0),2)</f>
        <v>0</v>
      </c>
      <c r="L1006" s="89">
        <f>ROUND(IF(AND($G1006=Summary!$C$11),IF(OR($I1006=$I$6,$I1006=$I$7,$I1006=$I$8,$I1006=$I$9,$I1006=$I$10,$I1006=$I$11),(($J1006*$H1006)/2),0),0),2)</f>
        <v>0</v>
      </c>
      <c r="M1006" s="89">
        <f t="shared" si="39"/>
        <v>0</v>
      </c>
      <c r="N1006" s="100">
        <f t="shared" si="40"/>
        <v>0</v>
      </c>
      <c r="O1006" s="67"/>
    </row>
    <row r="1007" spans="2:15">
      <c r="B1007" s="63"/>
      <c r="C1007" s="65"/>
      <c r="D1007" s="65"/>
      <c r="E1007" s="66"/>
      <c r="F1007" s="67"/>
      <c r="G1007" s="69"/>
      <c r="H1007" s="70"/>
      <c r="I1007" s="71"/>
      <c r="J1007" s="68">
        <v>0</v>
      </c>
      <c r="K1007" s="89">
        <f>ROUND(IF(AND($G1007&lt;&gt;Summary!$C$11),IF(OR($I1007=$I$6,$I1007=$I$7,$I1007=$I$8,$I1007=$I$9,$I1007=$I$10,$I1007=$I$11),($J1007*$H1007),0),0),2)</f>
        <v>0</v>
      </c>
      <c r="L1007" s="89">
        <f>ROUND(IF(AND($G1007=Summary!$C$11),IF(OR($I1007=$I$6,$I1007=$I$7,$I1007=$I$8,$I1007=$I$9,$I1007=$I$10,$I1007=$I$11),(($J1007*$H1007)/2),0),0),2)</f>
        <v>0</v>
      </c>
      <c r="M1007" s="89">
        <f t="shared" si="39"/>
        <v>0</v>
      </c>
      <c r="N1007" s="100">
        <f t="shared" si="40"/>
        <v>0</v>
      </c>
      <c r="O1007" s="67"/>
    </row>
    <row r="1008" spans="2:15">
      <c r="B1008" s="63"/>
      <c r="C1008" s="65"/>
      <c r="D1008" s="65"/>
      <c r="E1008" s="66"/>
      <c r="F1008" s="67"/>
      <c r="G1008" s="69"/>
      <c r="H1008" s="70"/>
      <c r="I1008" s="71"/>
      <c r="J1008" s="68">
        <v>0</v>
      </c>
      <c r="K1008" s="89">
        <f>ROUND(IF(AND($G1008&lt;&gt;Summary!$C$11),IF(OR($I1008=$I$6,$I1008=$I$7,$I1008=$I$8,$I1008=$I$9,$I1008=$I$10,$I1008=$I$11),($J1008*$H1008),0),0),2)</f>
        <v>0</v>
      </c>
      <c r="L1008" s="89">
        <f>ROUND(IF(AND($G1008=Summary!$C$11),IF(OR($I1008=$I$6,$I1008=$I$7,$I1008=$I$8,$I1008=$I$9,$I1008=$I$10,$I1008=$I$11),(($J1008*$H1008)/2),0),0),2)</f>
        <v>0</v>
      </c>
      <c r="M1008" s="89">
        <f t="shared" si="39"/>
        <v>0</v>
      </c>
      <c r="N1008" s="100">
        <f t="shared" si="40"/>
        <v>0</v>
      </c>
      <c r="O1008" s="67"/>
    </row>
    <row r="1009" spans="2:15">
      <c r="B1009" s="63"/>
      <c r="C1009" s="65"/>
      <c r="D1009" s="65"/>
      <c r="E1009" s="66"/>
      <c r="F1009" s="67"/>
      <c r="G1009" s="69"/>
      <c r="H1009" s="70"/>
      <c r="I1009" s="71"/>
      <c r="J1009" s="68">
        <v>0</v>
      </c>
      <c r="K1009" s="89">
        <f>ROUND(IF(AND($G1009&lt;&gt;Summary!$C$11),IF(OR($I1009=$I$6,$I1009=$I$7,$I1009=$I$8,$I1009=$I$9,$I1009=$I$10,$I1009=$I$11),($J1009*$H1009),0),0),2)</f>
        <v>0</v>
      </c>
      <c r="L1009" s="89">
        <f>ROUND(IF(AND($G1009=Summary!$C$11),IF(OR($I1009=$I$6,$I1009=$I$7,$I1009=$I$8,$I1009=$I$9,$I1009=$I$10,$I1009=$I$11),(($J1009*$H1009)/2),0),0),2)</f>
        <v>0</v>
      </c>
      <c r="M1009" s="89">
        <f t="shared" si="39"/>
        <v>0</v>
      </c>
      <c r="N1009" s="100">
        <f t="shared" si="40"/>
        <v>0</v>
      </c>
      <c r="O1009" s="67"/>
    </row>
    <row r="1010" spans="2:15">
      <c r="B1010" s="63"/>
      <c r="C1010" s="65"/>
      <c r="D1010" s="65"/>
      <c r="E1010" s="66"/>
      <c r="F1010" s="67"/>
      <c r="G1010" s="69"/>
      <c r="H1010" s="70"/>
      <c r="I1010" s="71"/>
      <c r="J1010" s="68">
        <v>0</v>
      </c>
      <c r="K1010" s="89">
        <f>ROUND(IF(AND($G1010&lt;&gt;Summary!$C$11),IF(OR($I1010=$I$6,$I1010=$I$7,$I1010=$I$8,$I1010=$I$9,$I1010=$I$10,$I1010=$I$11),($J1010*$H1010),0),0),2)</f>
        <v>0</v>
      </c>
      <c r="L1010" s="89">
        <f>ROUND(IF(AND($G1010=Summary!$C$11),IF(OR($I1010=$I$6,$I1010=$I$7,$I1010=$I$8,$I1010=$I$9,$I1010=$I$10,$I1010=$I$11),(($J1010*$H1010)/2),0),0),2)</f>
        <v>0</v>
      </c>
      <c r="M1010" s="89">
        <f t="shared" si="39"/>
        <v>0</v>
      </c>
      <c r="N1010" s="100">
        <f t="shared" si="40"/>
        <v>0</v>
      </c>
      <c r="O1010" s="67"/>
    </row>
    <row r="1011" spans="2:15">
      <c r="B1011" s="63"/>
      <c r="C1011" s="65"/>
      <c r="D1011" s="65"/>
      <c r="E1011" s="66"/>
      <c r="F1011" s="67"/>
      <c r="G1011" s="69"/>
      <c r="H1011" s="70"/>
      <c r="I1011" s="71"/>
      <c r="J1011" s="68">
        <v>0</v>
      </c>
      <c r="K1011" s="89">
        <f>ROUND(IF(AND($G1011&lt;&gt;Summary!$C$11),IF(OR($I1011=$I$6,$I1011=$I$7,$I1011=$I$8,$I1011=$I$9,$I1011=$I$10,$I1011=$I$11),($J1011*$H1011),0),0),2)</f>
        <v>0</v>
      </c>
      <c r="L1011" s="89">
        <f>ROUND(IF(AND($G1011=Summary!$C$11),IF(OR($I1011=$I$6,$I1011=$I$7,$I1011=$I$8,$I1011=$I$9,$I1011=$I$10,$I1011=$I$11),(($J1011*$H1011)/2),0),0),2)</f>
        <v>0</v>
      </c>
      <c r="M1011" s="89">
        <f t="shared" si="39"/>
        <v>0</v>
      </c>
      <c r="N1011" s="100">
        <f t="shared" si="40"/>
        <v>0</v>
      </c>
      <c r="O1011" s="67"/>
    </row>
    <row r="1012" spans="2:15">
      <c r="B1012" s="63"/>
      <c r="C1012" s="65"/>
      <c r="D1012" s="65"/>
      <c r="E1012" s="66"/>
      <c r="F1012" s="67"/>
      <c r="G1012" s="69"/>
      <c r="H1012" s="70"/>
      <c r="I1012" s="71"/>
      <c r="J1012" s="68">
        <v>0</v>
      </c>
      <c r="K1012" s="89">
        <f>ROUND(IF(AND($G1012&lt;&gt;Summary!$C$11),IF(OR($I1012=$I$6,$I1012=$I$7,$I1012=$I$8,$I1012=$I$9,$I1012=$I$10,$I1012=$I$11),($J1012*$H1012),0),0),2)</f>
        <v>0</v>
      </c>
      <c r="L1012" s="89">
        <f>ROUND(IF(AND($G1012=Summary!$C$11),IF(OR($I1012=$I$6,$I1012=$I$7,$I1012=$I$8,$I1012=$I$9,$I1012=$I$10,$I1012=$I$11),(($J1012*$H1012)/2),0),0),2)</f>
        <v>0</v>
      </c>
      <c r="M1012" s="89">
        <f t="shared" si="39"/>
        <v>0</v>
      </c>
      <c r="N1012" s="100">
        <f t="shared" si="40"/>
        <v>0</v>
      </c>
      <c r="O1012" s="67"/>
    </row>
    <row r="1013" spans="2:15">
      <c r="B1013" s="63"/>
      <c r="C1013" s="65"/>
      <c r="D1013" s="65"/>
      <c r="E1013" s="66"/>
      <c r="F1013" s="67"/>
      <c r="G1013" s="69"/>
      <c r="H1013" s="70"/>
      <c r="I1013" s="71"/>
      <c r="J1013" s="68">
        <v>0</v>
      </c>
      <c r="K1013" s="89">
        <f>ROUND(IF(AND($G1013&lt;&gt;Summary!$C$11),IF(OR($I1013=$I$6,$I1013=$I$7,$I1013=$I$8,$I1013=$I$9,$I1013=$I$10,$I1013=$I$11),($J1013*$H1013),0),0),2)</f>
        <v>0</v>
      </c>
      <c r="L1013" s="89">
        <f>ROUND(IF(AND($G1013=Summary!$C$11),IF(OR($I1013=$I$6,$I1013=$I$7,$I1013=$I$8,$I1013=$I$9,$I1013=$I$10,$I1013=$I$11),(($J1013*$H1013)/2),0),0),2)</f>
        <v>0</v>
      </c>
      <c r="M1013" s="89">
        <f t="shared" si="39"/>
        <v>0</v>
      </c>
      <c r="N1013" s="100">
        <f t="shared" si="40"/>
        <v>0</v>
      </c>
      <c r="O1013" s="67"/>
    </row>
    <row r="1014" spans="2:15">
      <c r="B1014" s="63"/>
      <c r="C1014" s="65"/>
      <c r="D1014" s="65"/>
      <c r="E1014" s="66"/>
      <c r="F1014" s="67"/>
      <c r="G1014" s="69"/>
      <c r="H1014" s="70"/>
      <c r="I1014" s="71"/>
      <c r="J1014" s="68">
        <v>0</v>
      </c>
      <c r="K1014" s="89">
        <f>ROUND(IF(AND($G1014&lt;&gt;Summary!$C$11),IF(OR($I1014=$I$6,$I1014=$I$7,$I1014=$I$8,$I1014=$I$9,$I1014=$I$10,$I1014=$I$11),($J1014*$H1014),0),0),2)</f>
        <v>0</v>
      </c>
      <c r="L1014" s="89">
        <f>ROUND(IF(AND($G1014=Summary!$C$11),IF(OR($I1014=$I$6,$I1014=$I$7,$I1014=$I$8,$I1014=$I$9,$I1014=$I$10,$I1014=$I$11),(($J1014*$H1014)/2),0),0),2)</f>
        <v>0</v>
      </c>
      <c r="M1014" s="89">
        <f t="shared" si="39"/>
        <v>0</v>
      </c>
      <c r="N1014" s="100">
        <f t="shared" si="40"/>
        <v>0</v>
      </c>
      <c r="O1014" s="67"/>
    </row>
    <row r="1015" spans="2:15">
      <c r="B1015" s="63"/>
      <c r="C1015" s="65"/>
      <c r="D1015" s="65"/>
      <c r="E1015" s="66"/>
      <c r="F1015" s="67"/>
      <c r="G1015" s="69"/>
      <c r="H1015" s="70"/>
      <c r="I1015" s="71"/>
      <c r="J1015" s="68">
        <v>0</v>
      </c>
      <c r="K1015" s="89">
        <f>ROUND(IF(AND($G1015&lt;&gt;Summary!$C$11),IF(OR($I1015=$I$6,$I1015=$I$7,$I1015=$I$8,$I1015=$I$9,$I1015=$I$10,$I1015=$I$11),($J1015*$H1015),0),0),2)</f>
        <v>0</v>
      </c>
      <c r="L1015" s="89">
        <f>ROUND(IF(AND($G1015=Summary!$C$11),IF(OR($I1015=$I$6,$I1015=$I$7,$I1015=$I$8,$I1015=$I$9,$I1015=$I$10,$I1015=$I$11),(($J1015*$H1015)/2),0),0),2)</f>
        <v>0</v>
      </c>
      <c r="M1015" s="89">
        <f t="shared" si="39"/>
        <v>0</v>
      </c>
      <c r="N1015" s="100">
        <f t="shared" ref="N1015:N1078" si="41">SUM(J1015:M1015)</f>
        <v>0</v>
      </c>
      <c r="O1015" s="67"/>
    </row>
    <row r="1016" spans="2:15">
      <c r="B1016" s="63"/>
      <c r="C1016" s="65"/>
      <c r="D1016" s="65"/>
      <c r="E1016" s="66"/>
      <c r="F1016" s="67"/>
      <c r="G1016" s="69"/>
      <c r="H1016" s="70"/>
      <c r="I1016" s="71"/>
      <c r="J1016" s="68">
        <v>0</v>
      </c>
      <c r="K1016" s="89">
        <f>ROUND(IF(AND($G1016&lt;&gt;Summary!$C$11),IF(OR($I1016=$I$6,$I1016=$I$7,$I1016=$I$8,$I1016=$I$9,$I1016=$I$10,$I1016=$I$11),($J1016*$H1016),0),0),2)</f>
        <v>0</v>
      </c>
      <c r="L1016" s="89">
        <f>ROUND(IF(AND($G1016=Summary!$C$11),IF(OR($I1016=$I$6,$I1016=$I$7,$I1016=$I$8,$I1016=$I$9,$I1016=$I$10,$I1016=$I$11),(($J1016*$H1016)/2),0),0),2)</f>
        <v>0</v>
      </c>
      <c r="M1016" s="89">
        <f t="shared" si="39"/>
        <v>0</v>
      </c>
      <c r="N1016" s="100">
        <f t="shared" si="41"/>
        <v>0</v>
      </c>
      <c r="O1016" s="67"/>
    </row>
    <row r="1017" spans="2:15">
      <c r="B1017" s="63"/>
      <c r="C1017" s="65"/>
      <c r="D1017" s="65"/>
      <c r="E1017" s="66"/>
      <c r="F1017" s="67"/>
      <c r="G1017" s="69"/>
      <c r="H1017" s="70"/>
      <c r="I1017" s="71"/>
      <c r="J1017" s="68">
        <v>0</v>
      </c>
      <c r="K1017" s="89">
        <f>ROUND(IF(AND($G1017&lt;&gt;Summary!$C$11),IF(OR($I1017=$I$6,$I1017=$I$7,$I1017=$I$8,$I1017=$I$9,$I1017=$I$10,$I1017=$I$11),($J1017*$H1017),0),0),2)</f>
        <v>0</v>
      </c>
      <c r="L1017" s="89">
        <f>ROUND(IF(AND($G1017=Summary!$C$11),IF(OR($I1017=$I$6,$I1017=$I$7,$I1017=$I$8,$I1017=$I$9,$I1017=$I$10,$I1017=$I$11),(($J1017*$H1017)/2),0),0),2)</f>
        <v>0</v>
      </c>
      <c r="M1017" s="89">
        <f t="shared" si="39"/>
        <v>0</v>
      </c>
      <c r="N1017" s="100">
        <f t="shared" si="41"/>
        <v>0</v>
      </c>
      <c r="O1017" s="67"/>
    </row>
    <row r="1018" spans="2:15">
      <c r="B1018" s="63"/>
      <c r="C1018" s="65"/>
      <c r="D1018" s="65"/>
      <c r="E1018" s="66"/>
      <c r="F1018" s="67"/>
      <c r="G1018" s="69"/>
      <c r="H1018" s="70"/>
      <c r="I1018" s="71"/>
      <c r="J1018" s="68">
        <v>0</v>
      </c>
      <c r="K1018" s="89">
        <f>ROUND(IF(AND($G1018&lt;&gt;Summary!$C$11),IF(OR($I1018=$I$6,$I1018=$I$7,$I1018=$I$8,$I1018=$I$9,$I1018=$I$10,$I1018=$I$11),($J1018*$H1018),0),0),2)</f>
        <v>0</v>
      </c>
      <c r="L1018" s="89">
        <f>ROUND(IF(AND($G1018=Summary!$C$11),IF(OR($I1018=$I$6,$I1018=$I$7,$I1018=$I$8,$I1018=$I$9,$I1018=$I$10,$I1018=$I$11),(($J1018*$H1018)/2),0),0),2)</f>
        <v>0</v>
      </c>
      <c r="M1018" s="89">
        <f t="shared" si="39"/>
        <v>0</v>
      </c>
      <c r="N1018" s="100">
        <f t="shared" si="41"/>
        <v>0</v>
      </c>
      <c r="O1018" s="67"/>
    </row>
    <row r="1019" spans="2:15">
      <c r="B1019" s="63"/>
      <c r="C1019" s="65"/>
      <c r="D1019" s="65"/>
      <c r="E1019" s="66"/>
      <c r="F1019" s="67"/>
      <c r="G1019" s="69"/>
      <c r="H1019" s="70"/>
      <c r="I1019" s="71"/>
      <c r="J1019" s="68">
        <v>0</v>
      </c>
      <c r="K1019" s="89">
        <f>ROUND(IF(AND($G1019&lt;&gt;Summary!$C$11),IF(OR($I1019=$I$6,$I1019=$I$7,$I1019=$I$8,$I1019=$I$9,$I1019=$I$10,$I1019=$I$11),($J1019*$H1019),0),0),2)</f>
        <v>0</v>
      </c>
      <c r="L1019" s="89">
        <f>ROUND(IF(AND($G1019=Summary!$C$11),IF(OR($I1019=$I$6,$I1019=$I$7,$I1019=$I$8,$I1019=$I$9,$I1019=$I$10,$I1019=$I$11),(($J1019*$H1019)/2),0),0),2)</f>
        <v>0</v>
      </c>
      <c r="M1019" s="89">
        <f t="shared" si="39"/>
        <v>0</v>
      </c>
      <c r="N1019" s="100">
        <f t="shared" si="41"/>
        <v>0</v>
      </c>
      <c r="O1019" s="67"/>
    </row>
    <row r="1020" spans="2:15">
      <c r="B1020" s="63"/>
      <c r="C1020" s="65"/>
      <c r="D1020" s="65"/>
      <c r="E1020" s="66"/>
      <c r="F1020" s="67"/>
      <c r="G1020" s="69"/>
      <c r="H1020" s="70"/>
      <c r="I1020" s="71"/>
      <c r="J1020" s="68">
        <v>0</v>
      </c>
      <c r="K1020" s="89">
        <f>ROUND(IF(AND($G1020&lt;&gt;Summary!$C$11),IF(OR($I1020=$I$6,$I1020=$I$7,$I1020=$I$8,$I1020=$I$9,$I1020=$I$10,$I1020=$I$11),($J1020*$H1020),0),0),2)</f>
        <v>0</v>
      </c>
      <c r="L1020" s="89">
        <f>ROUND(IF(AND($G1020=Summary!$C$11),IF(OR($I1020=$I$6,$I1020=$I$7,$I1020=$I$8,$I1020=$I$9,$I1020=$I$10,$I1020=$I$11),(($J1020*$H1020)/2),0),0),2)</f>
        <v>0</v>
      </c>
      <c r="M1020" s="89">
        <f t="shared" si="39"/>
        <v>0</v>
      </c>
      <c r="N1020" s="100">
        <f t="shared" si="41"/>
        <v>0</v>
      </c>
      <c r="O1020" s="67"/>
    </row>
    <row r="1021" spans="2:15">
      <c r="B1021" s="63"/>
      <c r="C1021" s="65"/>
      <c r="D1021" s="65"/>
      <c r="E1021" s="66"/>
      <c r="F1021" s="67"/>
      <c r="G1021" s="69"/>
      <c r="H1021" s="70"/>
      <c r="I1021" s="71"/>
      <c r="J1021" s="68">
        <v>0</v>
      </c>
      <c r="K1021" s="89">
        <f>ROUND(IF(AND($G1021&lt;&gt;Summary!$C$11),IF(OR($I1021=$I$6,$I1021=$I$7,$I1021=$I$8,$I1021=$I$9,$I1021=$I$10,$I1021=$I$11),($J1021*$H1021),0),0),2)</f>
        <v>0</v>
      </c>
      <c r="L1021" s="89">
        <f>ROUND(IF(AND($G1021=Summary!$C$11),IF(OR($I1021=$I$6,$I1021=$I$7,$I1021=$I$8,$I1021=$I$9,$I1021=$I$10,$I1021=$I$11),(($J1021*$H1021)/2),0),0),2)</f>
        <v>0</v>
      </c>
      <c r="M1021" s="89">
        <f t="shared" si="39"/>
        <v>0</v>
      </c>
      <c r="N1021" s="100">
        <f t="shared" si="41"/>
        <v>0</v>
      </c>
      <c r="O1021" s="67"/>
    </row>
    <row r="1022" spans="2:15">
      <c r="B1022" s="63"/>
      <c r="C1022" s="65"/>
      <c r="D1022" s="65"/>
      <c r="E1022" s="66"/>
      <c r="F1022" s="67"/>
      <c r="G1022" s="69"/>
      <c r="H1022" s="70"/>
      <c r="I1022" s="71"/>
      <c r="J1022" s="68">
        <v>0</v>
      </c>
      <c r="K1022" s="89">
        <f>ROUND(IF(AND($G1022&lt;&gt;Summary!$C$11),IF(OR($I1022=$I$6,$I1022=$I$7,$I1022=$I$8,$I1022=$I$9,$I1022=$I$10,$I1022=$I$11),($J1022*$H1022),0),0),2)</f>
        <v>0</v>
      </c>
      <c r="L1022" s="89">
        <f>ROUND(IF(AND($G1022=Summary!$C$11),IF(OR($I1022=$I$6,$I1022=$I$7,$I1022=$I$8,$I1022=$I$9,$I1022=$I$10,$I1022=$I$11),(($J1022*$H1022)/2),0),0),2)</f>
        <v>0</v>
      </c>
      <c r="M1022" s="89">
        <f t="shared" si="39"/>
        <v>0</v>
      </c>
      <c r="N1022" s="100">
        <f t="shared" si="41"/>
        <v>0</v>
      </c>
      <c r="O1022" s="67"/>
    </row>
    <row r="1023" spans="2:15">
      <c r="B1023" s="63"/>
      <c r="C1023" s="65"/>
      <c r="D1023" s="65"/>
      <c r="E1023" s="66"/>
      <c r="F1023" s="67"/>
      <c r="G1023" s="69"/>
      <c r="H1023" s="70"/>
      <c r="I1023" s="71"/>
      <c r="J1023" s="68">
        <v>0</v>
      </c>
      <c r="K1023" s="89">
        <f>ROUND(IF(AND($G1023&lt;&gt;Summary!$C$11),IF(OR($I1023=$I$6,$I1023=$I$7,$I1023=$I$8,$I1023=$I$9,$I1023=$I$10,$I1023=$I$11),($J1023*$H1023),0),0),2)</f>
        <v>0</v>
      </c>
      <c r="L1023" s="89">
        <f>ROUND(IF(AND($G1023=Summary!$C$11),IF(OR($I1023=$I$6,$I1023=$I$7,$I1023=$I$8,$I1023=$I$9,$I1023=$I$10,$I1023=$I$11),(($J1023*$H1023)/2),0),0),2)</f>
        <v>0</v>
      </c>
      <c r="M1023" s="89">
        <f t="shared" si="39"/>
        <v>0</v>
      </c>
      <c r="N1023" s="100">
        <f t="shared" si="41"/>
        <v>0</v>
      </c>
      <c r="O1023" s="67"/>
    </row>
    <row r="1024" spans="2:15">
      <c r="B1024" s="63"/>
      <c r="C1024" s="65"/>
      <c r="D1024" s="65"/>
      <c r="E1024" s="66"/>
      <c r="F1024" s="67"/>
      <c r="G1024" s="69"/>
      <c r="H1024" s="70"/>
      <c r="I1024" s="71"/>
      <c r="J1024" s="68">
        <v>0</v>
      </c>
      <c r="K1024" s="89">
        <f>ROUND(IF(AND($G1024&lt;&gt;Summary!$C$11),IF(OR($I1024=$I$6,$I1024=$I$7,$I1024=$I$8,$I1024=$I$9,$I1024=$I$10,$I1024=$I$11),($J1024*$H1024),0),0),2)</f>
        <v>0</v>
      </c>
      <c r="L1024" s="89">
        <f>ROUND(IF(AND($G1024=Summary!$C$11),IF(OR($I1024=$I$6,$I1024=$I$7,$I1024=$I$8,$I1024=$I$9,$I1024=$I$10,$I1024=$I$11),(($J1024*$H1024)/2),0),0),2)</f>
        <v>0</v>
      </c>
      <c r="M1024" s="89">
        <f t="shared" si="39"/>
        <v>0</v>
      </c>
      <c r="N1024" s="100">
        <f t="shared" si="41"/>
        <v>0</v>
      </c>
      <c r="O1024" s="67"/>
    </row>
    <row r="1025" spans="2:15">
      <c r="B1025" s="63"/>
      <c r="C1025" s="65"/>
      <c r="D1025" s="65"/>
      <c r="E1025" s="66"/>
      <c r="F1025" s="67"/>
      <c r="G1025" s="69"/>
      <c r="H1025" s="70"/>
      <c r="I1025" s="71"/>
      <c r="J1025" s="68">
        <v>0</v>
      </c>
      <c r="K1025" s="89">
        <f>ROUND(IF(AND($G1025&lt;&gt;Summary!$C$11),IF(OR($I1025=$I$6,$I1025=$I$7,$I1025=$I$8,$I1025=$I$9,$I1025=$I$10,$I1025=$I$11),($J1025*$H1025),0),0),2)</f>
        <v>0</v>
      </c>
      <c r="L1025" s="89">
        <f>ROUND(IF(AND($G1025=Summary!$C$11),IF(OR($I1025=$I$6,$I1025=$I$7,$I1025=$I$8,$I1025=$I$9,$I1025=$I$10,$I1025=$I$11),(($J1025*$H1025)/2),0),0),2)</f>
        <v>0</v>
      </c>
      <c r="M1025" s="89">
        <f t="shared" si="39"/>
        <v>0</v>
      </c>
      <c r="N1025" s="100">
        <f t="shared" si="41"/>
        <v>0</v>
      </c>
      <c r="O1025" s="67"/>
    </row>
    <row r="1026" spans="2:15">
      <c r="B1026" s="63"/>
      <c r="C1026" s="65"/>
      <c r="D1026" s="65"/>
      <c r="E1026" s="66"/>
      <c r="F1026" s="67"/>
      <c r="G1026" s="69"/>
      <c r="H1026" s="70"/>
      <c r="I1026" s="71"/>
      <c r="J1026" s="68">
        <v>0</v>
      </c>
      <c r="K1026" s="89">
        <f>ROUND(IF(AND($G1026&lt;&gt;Summary!$C$11),IF(OR($I1026=$I$6,$I1026=$I$7,$I1026=$I$8,$I1026=$I$9,$I1026=$I$10,$I1026=$I$11),($J1026*$H1026),0),0),2)</f>
        <v>0</v>
      </c>
      <c r="L1026" s="89">
        <f>ROUND(IF(AND($G1026=Summary!$C$11),IF(OR($I1026=$I$6,$I1026=$I$7,$I1026=$I$8,$I1026=$I$9,$I1026=$I$10,$I1026=$I$11),(($J1026*$H1026)/2),0),0),2)</f>
        <v>0</v>
      </c>
      <c r="M1026" s="89">
        <f t="shared" si="39"/>
        <v>0</v>
      </c>
      <c r="N1026" s="100">
        <f t="shared" si="41"/>
        <v>0</v>
      </c>
      <c r="O1026" s="67"/>
    </row>
    <row r="1027" spans="2:15">
      <c r="B1027" s="63"/>
      <c r="C1027" s="65"/>
      <c r="D1027" s="65"/>
      <c r="E1027" s="66"/>
      <c r="F1027" s="67"/>
      <c r="G1027" s="69"/>
      <c r="H1027" s="70"/>
      <c r="I1027" s="71"/>
      <c r="J1027" s="68">
        <v>0</v>
      </c>
      <c r="K1027" s="89">
        <f>ROUND(IF(AND($G1027&lt;&gt;Summary!$C$11),IF(OR($I1027=$I$6,$I1027=$I$7,$I1027=$I$8,$I1027=$I$9,$I1027=$I$10,$I1027=$I$11),($J1027*$H1027),0),0),2)</f>
        <v>0</v>
      </c>
      <c r="L1027" s="89">
        <f>ROUND(IF(AND($G1027=Summary!$C$11),IF(OR($I1027=$I$6,$I1027=$I$7,$I1027=$I$8,$I1027=$I$9,$I1027=$I$10,$I1027=$I$11),(($J1027*$H1027)/2),0),0),2)</f>
        <v>0</v>
      </c>
      <c r="M1027" s="89">
        <f t="shared" si="39"/>
        <v>0</v>
      </c>
      <c r="N1027" s="100">
        <f t="shared" si="41"/>
        <v>0</v>
      </c>
      <c r="O1027" s="67"/>
    </row>
    <row r="1028" spans="2:15">
      <c r="B1028" s="63"/>
      <c r="C1028" s="65"/>
      <c r="D1028" s="65"/>
      <c r="E1028" s="66"/>
      <c r="F1028" s="67"/>
      <c r="G1028" s="69"/>
      <c r="H1028" s="70"/>
      <c r="I1028" s="71"/>
      <c r="J1028" s="68">
        <v>0</v>
      </c>
      <c r="K1028" s="89">
        <f>ROUND(IF(AND($G1028&lt;&gt;Summary!$C$11),IF(OR($I1028=$I$6,$I1028=$I$7,$I1028=$I$8,$I1028=$I$9,$I1028=$I$10,$I1028=$I$11),($J1028*$H1028),0),0),2)</f>
        <v>0</v>
      </c>
      <c r="L1028" s="89">
        <f>ROUND(IF(AND($G1028=Summary!$C$11),IF(OR($I1028=$I$6,$I1028=$I$7,$I1028=$I$8,$I1028=$I$9,$I1028=$I$10,$I1028=$I$11),(($J1028*$H1028)/2),0),0),2)</f>
        <v>0</v>
      </c>
      <c r="M1028" s="89">
        <f t="shared" si="39"/>
        <v>0</v>
      </c>
      <c r="N1028" s="100">
        <f t="shared" si="41"/>
        <v>0</v>
      </c>
      <c r="O1028" s="67"/>
    </row>
    <row r="1029" spans="2:15">
      <c r="B1029" s="63"/>
      <c r="C1029" s="65"/>
      <c r="D1029" s="65"/>
      <c r="E1029" s="66"/>
      <c r="F1029" s="67"/>
      <c r="G1029" s="69"/>
      <c r="H1029" s="70"/>
      <c r="I1029" s="71"/>
      <c r="J1029" s="68">
        <v>0</v>
      </c>
      <c r="K1029" s="89">
        <f>ROUND(IF(AND($G1029&lt;&gt;Summary!$C$11),IF(OR($I1029=$I$6,$I1029=$I$7,$I1029=$I$8,$I1029=$I$9,$I1029=$I$10,$I1029=$I$11),($J1029*$H1029),0),0),2)</f>
        <v>0</v>
      </c>
      <c r="L1029" s="89">
        <f>ROUND(IF(AND($G1029=Summary!$C$11),IF(OR($I1029=$I$6,$I1029=$I$7,$I1029=$I$8,$I1029=$I$9,$I1029=$I$10,$I1029=$I$11),(($J1029*$H1029)/2),0),0),2)</f>
        <v>0</v>
      </c>
      <c r="M1029" s="89">
        <f t="shared" si="39"/>
        <v>0</v>
      </c>
      <c r="N1029" s="100">
        <f t="shared" si="41"/>
        <v>0</v>
      </c>
      <c r="O1029" s="67"/>
    </row>
    <row r="1030" spans="2:15">
      <c r="B1030" s="63"/>
      <c r="C1030" s="65"/>
      <c r="D1030" s="65"/>
      <c r="E1030" s="66"/>
      <c r="F1030" s="67"/>
      <c r="G1030" s="69"/>
      <c r="H1030" s="70"/>
      <c r="I1030" s="71"/>
      <c r="J1030" s="68">
        <v>0</v>
      </c>
      <c r="K1030" s="89">
        <f>ROUND(IF(AND($G1030&lt;&gt;Summary!$C$11),IF(OR($I1030=$I$6,$I1030=$I$7,$I1030=$I$8,$I1030=$I$9,$I1030=$I$10,$I1030=$I$11),($J1030*$H1030),0),0),2)</f>
        <v>0</v>
      </c>
      <c r="L1030" s="89">
        <f>ROUND(IF(AND($G1030=Summary!$C$11),IF(OR($I1030=$I$6,$I1030=$I$7,$I1030=$I$8,$I1030=$I$9,$I1030=$I$10,$I1030=$I$11),(($J1030*$H1030)/2),0),0),2)</f>
        <v>0</v>
      </c>
      <c r="M1030" s="89">
        <f t="shared" si="39"/>
        <v>0</v>
      </c>
      <c r="N1030" s="100">
        <f t="shared" si="41"/>
        <v>0</v>
      </c>
      <c r="O1030" s="67"/>
    </row>
    <row r="1031" spans="2:15">
      <c r="B1031" s="63"/>
      <c r="C1031" s="65"/>
      <c r="D1031" s="65"/>
      <c r="E1031" s="66"/>
      <c r="F1031" s="67"/>
      <c r="G1031" s="69"/>
      <c r="H1031" s="70"/>
      <c r="I1031" s="71"/>
      <c r="J1031" s="68">
        <v>0</v>
      </c>
      <c r="K1031" s="89">
        <f>ROUND(IF(AND($G1031&lt;&gt;Summary!$C$11),IF(OR($I1031=$I$6,$I1031=$I$7,$I1031=$I$8,$I1031=$I$9,$I1031=$I$10,$I1031=$I$11),($J1031*$H1031),0),0),2)</f>
        <v>0</v>
      </c>
      <c r="L1031" s="89">
        <f>ROUND(IF(AND($G1031=Summary!$C$11),IF(OR($I1031=$I$6,$I1031=$I$7,$I1031=$I$8,$I1031=$I$9,$I1031=$I$10,$I1031=$I$11),(($J1031*$H1031)/2),0),0),2)</f>
        <v>0</v>
      </c>
      <c r="M1031" s="89">
        <f t="shared" si="39"/>
        <v>0</v>
      </c>
      <c r="N1031" s="100">
        <f t="shared" si="41"/>
        <v>0</v>
      </c>
      <c r="O1031" s="67"/>
    </row>
    <row r="1032" spans="2:15">
      <c r="B1032" s="63"/>
      <c r="C1032" s="65"/>
      <c r="D1032" s="65"/>
      <c r="E1032" s="66"/>
      <c r="F1032" s="67"/>
      <c r="G1032" s="69"/>
      <c r="H1032" s="70"/>
      <c r="I1032" s="71"/>
      <c r="J1032" s="68">
        <v>0</v>
      </c>
      <c r="K1032" s="89">
        <f>ROUND(IF(AND($G1032&lt;&gt;Summary!$C$11),IF(OR($I1032=$I$6,$I1032=$I$7,$I1032=$I$8,$I1032=$I$9,$I1032=$I$10,$I1032=$I$11),($J1032*$H1032),0),0),2)</f>
        <v>0</v>
      </c>
      <c r="L1032" s="89">
        <f>ROUND(IF(AND($G1032=Summary!$C$11),IF(OR($I1032=$I$6,$I1032=$I$7,$I1032=$I$8,$I1032=$I$9,$I1032=$I$10,$I1032=$I$11),(($J1032*$H1032)/2),0),0),2)</f>
        <v>0</v>
      </c>
      <c r="M1032" s="89">
        <f t="shared" si="39"/>
        <v>0</v>
      </c>
      <c r="N1032" s="100">
        <f t="shared" si="41"/>
        <v>0</v>
      </c>
      <c r="O1032" s="67"/>
    </row>
    <row r="1033" spans="2:15">
      <c r="B1033" s="63"/>
      <c r="C1033" s="65"/>
      <c r="D1033" s="65"/>
      <c r="E1033" s="66"/>
      <c r="F1033" s="67"/>
      <c r="G1033" s="69"/>
      <c r="H1033" s="70"/>
      <c r="I1033" s="71"/>
      <c r="J1033" s="68">
        <v>0</v>
      </c>
      <c r="K1033" s="89">
        <f>ROUND(IF(AND($G1033&lt;&gt;Summary!$C$11),IF(OR($I1033=$I$6,$I1033=$I$7,$I1033=$I$8,$I1033=$I$9,$I1033=$I$10,$I1033=$I$11),($J1033*$H1033),0),0),2)</f>
        <v>0</v>
      </c>
      <c r="L1033" s="89">
        <f>ROUND(IF(AND($G1033=Summary!$C$11),IF(OR($I1033=$I$6,$I1033=$I$7,$I1033=$I$8,$I1033=$I$9,$I1033=$I$10,$I1033=$I$11),(($J1033*$H1033)/2),0),0),2)</f>
        <v>0</v>
      </c>
      <c r="M1033" s="89">
        <f t="shared" si="39"/>
        <v>0</v>
      </c>
      <c r="N1033" s="100">
        <f t="shared" si="41"/>
        <v>0</v>
      </c>
      <c r="O1033" s="67"/>
    </row>
    <row r="1034" spans="2:15">
      <c r="B1034" s="63"/>
      <c r="C1034" s="65"/>
      <c r="D1034" s="65"/>
      <c r="E1034" s="66"/>
      <c r="F1034" s="67"/>
      <c r="G1034" s="69"/>
      <c r="H1034" s="70"/>
      <c r="I1034" s="71"/>
      <c r="J1034" s="68">
        <v>0</v>
      </c>
      <c r="K1034" s="89">
        <f>ROUND(IF(AND($G1034&lt;&gt;Summary!$C$11),IF(OR($I1034=$I$6,$I1034=$I$7,$I1034=$I$8,$I1034=$I$9,$I1034=$I$10,$I1034=$I$11),($J1034*$H1034),0),0),2)</f>
        <v>0</v>
      </c>
      <c r="L1034" s="89">
        <f>ROUND(IF(AND($G1034=Summary!$C$11),IF(OR($I1034=$I$6,$I1034=$I$7,$I1034=$I$8,$I1034=$I$9,$I1034=$I$10,$I1034=$I$11),(($J1034*$H1034)/2),0),0),2)</f>
        <v>0</v>
      </c>
      <c r="M1034" s="89">
        <f t="shared" si="39"/>
        <v>0</v>
      </c>
      <c r="N1034" s="100">
        <f t="shared" si="41"/>
        <v>0</v>
      </c>
      <c r="O1034" s="67"/>
    </row>
    <row r="1035" spans="2:15">
      <c r="B1035" s="63"/>
      <c r="C1035" s="65"/>
      <c r="D1035" s="65"/>
      <c r="E1035" s="66"/>
      <c r="F1035" s="67"/>
      <c r="G1035" s="69"/>
      <c r="H1035" s="70"/>
      <c r="I1035" s="71"/>
      <c r="J1035" s="68">
        <v>0</v>
      </c>
      <c r="K1035" s="89">
        <f>ROUND(IF(AND($G1035&lt;&gt;Summary!$C$11),IF(OR($I1035=$I$6,$I1035=$I$7,$I1035=$I$8,$I1035=$I$9,$I1035=$I$10,$I1035=$I$11),($J1035*$H1035),0),0),2)</f>
        <v>0</v>
      </c>
      <c r="L1035" s="89">
        <f>ROUND(IF(AND($G1035=Summary!$C$11),IF(OR($I1035=$I$6,$I1035=$I$7,$I1035=$I$8,$I1035=$I$9,$I1035=$I$10,$I1035=$I$11),(($J1035*$H1035)/2),0),0),2)</f>
        <v>0</v>
      </c>
      <c r="M1035" s="89">
        <f t="shared" si="39"/>
        <v>0</v>
      </c>
      <c r="N1035" s="100">
        <f t="shared" si="41"/>
        <v>0</v>
      </c>
      <c r="O1035" s="67"/>
    </row>
    <row r="1036" spans="2:15">
      <c r="B1036" s="63"/>
      <c r="C1036" s="65"/>
      <c r="D1036" s="65"/>
      <c r="E1036" s="66"/>
      <c r="F1036" s="67"/>
      <c r="G1036" s="69"/>
      <c r="H1036" s="70"/>
      <c r="I1036" s="71"/>
      <c r="J1036" s="68">
        <v>0</v>
      </c>
      <c r="K1036" s="89">
        <f>ROUND(IF(AND($G1036&lt;&gt;Summary!$C$11),IF(OR($I1036=$I$6,$I1036=$I$7,$I1036=$I$8,$I1036=$I$9,$I1036=$I$10,$I1036=$I$11),($J1036*$H1036),0),0),2)</f>
        <v>0</v>
      </c>
      <c r="L1036" s="89">
        <f>ROUND(IF(AND($G1036=Summary!$C$11),IF(OR($I1036=$I$6,$I1036=$I$7,$I1036=$I$8,$I1036=$I$9,$I1036=$I$10,$I1036=$I$11),(($J1036*$H1036)/2),0),0),2)</f>
        <v>0</v>
      </c>
      <c r="M1036" s="89">
        <f t="shared" si="39"/>
        <v>0</v>
      </c>
      <c r="N1036" s="100">
        <f t="shared" si="41"/>
        <v>0</v>
      </c>
      <c r="O1036" s="67"/>
    </row>
    <row r="1037" spans="2:15">
      <c r="B1037" s="63"/>
      <c r="C1037" s="65"/>
      <c r="D1037" s="65"/>
      <c r="E1037" s="66"/>
      <c r="F1037" s="67"/>
      <c r="G1037" s="69"/>
      <c r="H1037" s="70"/>
      <c r="I1037" s="71"/>
      <c r="J1037" s="68">
        <v>0</v>
      </c>
      <c r="K1037" s="89">
        <f>ROUND(IF(AND($G1037&lt;&gt;Summary!$C$11),IF(OR($I1037=$I$6,$I1037=$I$7,$I1037=$I$8,$I1037=$I$9,$I1037=$I$10,$I1037=$I$11),($J1037*$H1037),0),0),2)</f>
        <v>0</v>
      </c>
      <c r="L1037" s="89">
        <f>ROUND(IF(AND($G1037=Summary!$C$11),IF(OR($I1037=$I$6,$I1037=$I$7,$I1037=$I$8,$I1037=$I$9,$I1037=$I$10,$I1037=$I$11),(($J1037*$H1037)/2),0),0),2)</f>
        <v>0</v>
      </c>
      <c r="M1037" s="89">
        <f t="shared" si="39"/>
        <v>0</v>
      </c>
      <c r="N1037" s="100">
        <f t="shared" si="41"/>
        <v>0</v>
      </c>
      <c r="O1037" s="67"/>
    </row>
    <row r="1038" spans="2:15">
      <c r="B1038" s="63"/>
      <c r="C1038" s="65"/>
      <c r="D1038" s="65"/>
      <c r="E1038" s="66"/>
      <c r="F1038" s="67"/>
      <c r="G1038" s="69"/>
      <c r="H1038" s="70"/>
      <c r="I1038" s="71"/>
      <c r="J1038" s="68">
        <v>0</v>
      </c>
      <c r="K1038" s="89">
        <f>ROUND(IF(AND($G1038&lt;&gt;Summary!$C$11),IF(OR($I1038=$I$6,$I1038=$I$7,$I1038=$I$8,$I1038=$I$9,$I1038=$I$10,$I1038=$I$11),($J1038*$H1038),0),0),2)</f>
        <v>0</v>
      </c>
      <c r="L1038" s="89">
        <f>ROUND(IF(AND($G1038=Summary!$C$11),IF(OR($I1038=$I$6,$I1038=$I$7,$I1038=$I$8,$I1038=$I$9,$I1038=$I$10,$I1038=$I$11),(($J1038*$H1038)/2),0),0),2)</f>
        <v>0</v>
      </c>
      <c r="M1038" s="89">
        <f t="shared" si="39"/>
        <v>0</v>
      </c>
      <c r="N1038" s="100">
        <f t="shared" si="41"/>
        <v>0</v>
      </c>
      <c r="O1038" s="67"/>
    </row>
    <row r="1039" spans="2:15">
      <c r="B1039" s="63"/>
      <c r="C1039" s="65"/>
      <c r="D1039" s="65"/>
      <c r="E1039" s="66"/>
      <c r="F1039" s="67"/>
      <c r="G1039" s="69"/>
      <c r="H1039" s="70"/>
      <c r="I1039" s="71"/>
      <c r="J1039" s="68">
        <v>0</v>
      </c>
      <c r="K1039" s="89">
        <f>ROUND(IF(AND($G1039&lt;&gt;Summary!$C$11),IF(OR($I1039=$I$6,$I1039=$I$7,$I1039=$I$8,$I1039=$I$9,$I1039=$I$10,$I1039=$I$11),($J1039*$H1039),0),0),2)</f>
        <v>0</v>
      </c>
      <c r="L1039" s="89">
        <f>ROUND(IF(AND($G1039=Summary!$C$11),IF(OR($I1039=$I$6,$I1039=$I$7,$I1039=$I$8,$I1039=$I$9,$I1039=$I$10,$I1039=$I$11),(($J1039*$H1039)/2),0),0),2)</f>
        <v>0</v>
      </c>
      <c r="M1039" s="89">
        <f t="shared" si="39"/>
        <v>0</v>
      </c>
      <c r="N1039" s="100">
        <f t="shared" si="41"/>
        <v>0</v>
      </c>
      <c r="O1039" s="67"/>
    </row>
    <row r="1040" spans="2:15">
      <c r="B1040" s="63"/>
      <c r="C1040" s="65"/>
      <c r="D1040" s="65"/>
      <c r="E1040" s="66"/>
      <c r="F1040" s="67"/>
      <c r="G1040" s="69"/>
      <c r="H1040" s="70"/>
      <c r="I1040" s="71"/>
      <c r="J1040" s="68">
        <v>0</v>
      </c>
      <c r="K1040" s="89">
        <f>ROUND(IF(AND($G1040&lt;&gt;Summary!$C$11),IF(OR($I1040=$I$6,$I1040=$I$7,$I1040=$I$8,$I1040=$I$9,$I1040=$I$10,$I1040=$I$11),($J1040*$H1040),0),0),2)</f>
        <v>0</v>
      </c>
      <c r="L1040" s="89">
        <f>ROUND(IF(AND($G1040=Summary!$C$11),IF(OR($I1040=$I$6,$I1040=$I$7,$I1040=$I$8,$I1040=$I$9,$I1040=$I$10,$I1040=$I$11),(($J1040*$H1040)/2),0),0),2)</f>
        <v>0</v>
      </c>
      <c r="M1040" s="89">
        <f t="shared" si="39"/>
        <v>0</v>
      </c>
      <c r="N1040" s="100">
        <f t="shared" si="41"/>
        <v>0</v>
      </c>
      <c r="O1040" s="67"/>
    </row>
    <row r="1041" spans="2:15">
      <c r="B1041" s="63"/>
      <c r="C1041" s="65"/>
      <c r="D1041" s="65"/>
      <c r="E1041" s="66"/>
      <c r="F1041" s="67"/>
      <c r="G1041" s="69"/>
      <c r="H1041" s="70"/>
      <c r="I1041" s="71"/>
      <c r="J1041" s="68">
        <v>0</v>
      </c>
      <c r="K1041" s="89">
        <f>ROUND(IF(AND($G1041&lt;&gt;Summary!$C$11),IF(OR($I1041=$I$6,$I1041=$I$7,$I1041=$I$8,$I1041=$I$9,$I1041=$I$10,$I1041=$I$11),($J1041*$H1041),0),0),2)</f>
        <v>0</v>
      </c>
      <c r="L1041" s="89">
        <f>ROUND(IF(AND($G1041=Summary!$C$11),IF(OR($I1041=$I$6,$I1041=$I$7,$I1041=$I$8,$I1041=$I$9,$I1041=$I$10,$I1041=$I$11),(($J1041*$H1041)/2),0),0),2)</f>
        <v>0</v>
      </c>
      <c r="M1041" s="89">
        <f t="shared" si="39"/>
        <v>0</v>
      </c>
      <c r="N1041" s="100">
        <f t="shared" si="41"/>
        <v>0</v>
      </c>
      <c r="O1041" s="67"/>
    </row>
    <row r="1042" spans="2:15">
      <c r="B1042" s="63"/>
      <c r="C1042" s="65"/>
      <c r="D1042" s="65"/>
      <c r="E1042" s="66"/>
      <c r="F1042" s="67"/>
      <c r="G1042" s="69"/>
      <c r="H1042" s="70"/>
      <c r="I1042" s="71"/>
      <c r="J1042" s="68">
        <v>0</v>
      </c>
      <c r="K1042" s="89">
        <f>ROUND(IF(AND($G1042&lt;&gt;Summary!$C$11),IF(OR($I1042=$I$6,$I1042=$I$7,$I1042=$I$8,$I1042=$I$9,$I1042=$I$10,$I1042=$I$11),($J1042*$H1042),0),0),2)</f>
        <v>0</v>
      </c>
      <c r="L1042" s="89">
        <f>ROUND(IF(AND($G1042=Summary!$C$11),IF(OR($I1042=$I$6,$I1042=$I$7,$I1042=$I$8,$I1042=$I$9,$I1042=$I$10,$I1042=$I$11),(($J1042*$H1042)/2),0),0),2)</f>
        <v>0</v>
      </c>
      <c r="M1042" s="89">
        <f t="shared" si="39"/>
        <v>0</v>
      </c>
      <c r="N1042" s="100">
        <f t="shared" si="41"/>
        <v>0</v>
      </c>
      <c r="O1042" s="67"/>
    </row>
    <row r="1043" spans="2:15">
      <c r="B1043" s="63"/>
      <c r="C1043" s="65"/>
      <c r="D1043" s="65"/>
      <c r="E1043" s="66"/>
      <c r="F1043" s="67"/>
      <c r="G1043" s="69"/>
      <c r="H1043" s="70"/>
      <c r="I1043" s="71"/>
      <c r="J1043" s="68">
        <v>0</v>
      </c>
      <c r="K1043" s="89">
        <f>ROUND(IF(AND($G1043&lt;&gt;Summary!$C$11),IF(OR($I1043=$I$6,$I1043=$I$7,$I1043=$I$8,$I1043=$I$9,$I1043=$I$10,$I1043=$I$11),($J1043*$H1043),0),0),2)</f>
        <v>0</v>
      </c>
      <c r="L1043" s="89">
        <f>ROUND(IF(AND($G1043=Summary!$C$11),IF(OR($I1043=$I$6,$I1043=$I$7,$I1043=$I$8,$I1043=$I$9,$I1043=$I$10,$I1043=$I$11),(($J1043*$H1043)/2),0),0),2)</f>
        <v>0</v>
      </c>
      <c r="M1043" s="89">
        <f t="shared" si="39"/>
        <v>0</v>
      </c>
      <c r="N1043" s="100">
        <f t="shared" si="41"/>
        <v>0</v>
      </c>
      <c r="O1043" s="67"/>
    </row>
    <row r="1044" spans="2:15">
      <c r="B1044" s="63"/>
      <c r="C1044" s="65"/>
      <c r="D1044" s="65"/>
      <c r="E1044" s="66"/>
      <c r="F1044" s="67"/>
      <c r="G1044" s="69"/>
      <c r="H1044" s="70"/>
      <c r="I1044" s="71"/>
      <c r="J1044" s="68">
        <v>0</v>
      </c>
      <c r="K1044" s="89">
        <f>ROUND(IF(AND($G1044&lt;&gt;Summary!$C$11),IF(OR($I1044=$I$6,$I1044=$I$7,$I1044=$I$8,$I1044=$I$9,$I1044=$I$10,$I1044=$I$11),($J1044*$H1044),0),0),2)</f>
        <v>0</v>
      </c>
      <c r="L1044" s="89">
        <f>ROUND(IF(AND($G1044=Summary!$C$11),IF(OR($I1044=$I$6,$I1044=$I$7,$I1044=$I$8,$I1044=$I$9,$I1044=$I$10,$I1044=$I$11),(($J1044*$H1044)/2),0),0),2)</f>
        <v>0</v>
      </c>
      <c r="M1044" s="89">
        <f t="shared" si="39"/>
        <v>0</v>
      </c>
      <c r="N1044" s="100">
        <f t="shared" si="41"/>
        <v>0</v>
      </c>
      <c r="O1044" s="67"/>
    </row>
    <row r="1045" spans="2:15">
      <c r="B1045" s="63"/>
      <c r="C1045" s="65"/>
      <c r="D1045" s="65"/>
      <c r="E1045" s="66"/>
      <c r="F1045" s="67"/>
      <c r="G1045" s="69"/>
      <c r="H1045" s="70"/>
      <c r="I1045" s="71"/>
      <c r="J1045" s="68">
        <v>0</v>
      </c>
      <c r="K1045" s="89">
        <f>ROUND(IF(AND($G1045&lt;&gt;Summary!$C$11),IF(OR($I1045=$I$6,$I1045=$I$7,$I1045=$I$8,$I1045=$I$9,$I1045=$I$10,$I1045=$I$11),($J1045*$H1045),0),0),2)</f>
        <v>0</v>
      </c>
      <c r="L1045" s="89">
        <f>ROUND(IF(AND($G1045=Summary!$C$11),IF(OR($I1045=$I$6,$I1045=$I$7,$I1045=$I$8,$I1045=$I$9,$I1045=$I$10,$I1045=$I$11),(($J1045*$H1045)/2),0),0),2)</f>
        <v>0</v>
      </c>
      <c r="M1045" s="89">
        <f t="shared" si="39"/>
        <v>0</v>
      </c>
      <c r="N1045" s="100">
        <f t="shared" si="41"/>
        <v>0</v>
      </c>
      <c r="O1045" s="67"/>
    </row>
    <row r="1046" spans="2:15">
      <c r="B1046" s="63"/>
      <c r="C1046" s="65"/>
      <c r="D1046" s="65"/>
      <c r="E1046" s="66"/>
      <c r="F1046" s="67"/>
      <c r="G1046" s="69"/>
      <c r="H1046" s="70"/>
      <c r="I1046" s="71"/>
      <c r="J1046" s="68">
        <v>0</v>
      </c>
      <c r="K1046" s="89">
        <f>ROUND(IF(AND($G1046&lt;&gt;Summary!$C$11),IF(OR($I1046=$I$6,$I1046=$I$7,$I1046=$I$8,$I1046=$I$9,$I1046=$I$10,$I1046=$I$11),($J1046*$H1046),0),0),2)</f>
        <v>0</v>
      </c>
      <c r="L1046" s="89">
        <f>ROUND(IF(AND($G1046=Summary!$C$11),IF(OR($I1046=$I$6,$I1046=$I$7,$I1046=$I$8,$I1046=$I$9,$I1046=$I$10,$I1046=$I$11),(($J1046*$H1046)/2),0),0),2)</f>
        <v>0</v>
      </c>
      <c r="M1046" s="89">
        <f t="shared" si="39"/>
        <v>0</v>
      </c>
      <c r="N1046" s="100">
        <f t="shared" si="41"/>
        <v>0</v>
      </c>
      <c r="O1046" s="67"/>
    </row>
    <row r="1047" spans="2:15">
      <c r="B1047" s="63"/>
      <c r="C1047" s="65"/>
      <c r="D1047" s="65"/>
      <c r="E1047" s="66"/>
      <c r="F1047" s="67"/>
      <c r="G1047" s="69"/>
      <c r="H1047" s="70"/>
      <c r="I1047" s="71"/>
      <c r="J1047" s="68">
        <v>0</v>
      </c>
      <c r="K1047" s="89">
        <f>ROUND(IF(AND($G1047&lt;&gt;Summary!$C$11),IF(OR($I1047=$I$6,$I1047=$I$7,$I1047=$I$8,$I1047=$I$9,$I1047=$I$10,$I1047=$I$11),($J1047*$H1047),0),0),2)</f>
        <v>0</v>
      </c>
      <c r="L1047" s="89">
        <f>ROUND(IF(AND($G1047=Summary!$C$11),IF(OR($I1047=$I$6,$I1047=$I$7,$I1047=$I$8,$I1047=$I$9,$I1047=$I$10,$I1047=$I$11),(($J1047*$H1047)/2),0),0),2)</f>
        <v>0</v>
      </c>
      <c r="M1047" s="89">
        <f t="shared" ref="M1047:M1110" si="42">L1047</f>
        <v>0</v>
      </c>
      <c r="N1047" s="100">
        <f t="shared" si="41"/>
        <v>0</v>
      </c>
      <c r="O1047" s="67"/>
    </row>
    <row r="1048" spans="2:15">
      <c r="B1048" s="63"/>
      <c r="C1048" s="65"/>
      <c r="D1048" s="65"/>
      <c r="E1048" s="66"/>
      <c r="F1048" s="67"/>
      <c r="G1048" s="69"/>
      <c r="H1048" s="70"/>
      <c r="I1048" s="71"/>
      <c r="J1048" s="68">
        <v>0</v>
      </c>
      <c r="K1048" s="89">
        <f>ROUND(IF(AND($G1048&lt;&gt;Summary!$C$11),IF(OR($I1048=$I$6,$I1048=$I$7,$I1048=$I$8,$I1048=$I$9,$I1048=$I$10,$I1048=$I$11),($J1048*$H1048),0),0),2)</f>
        <v>0</v>
      </c>
      <c r="L1048" s="89">
        <f>ROUND(IF(AND($G1048=Summary!$C$11),IF(OR($I1048=$I$6,$I1048=$I$7,$I1048=$I$8,$I1048=$I$9,$I1048=$I$10,$I1048=$I$11),(($J1048*$H1048)/2),0),0),2)</f>
        <v>0</v>
      </c>
      <c r="M1048" s="89">
        <f t="shared" si="42"/>
        <v>0</v>
      </c>
      <c r="N1048" s="100">
        <f t="shared" si="41"/>
        <v>0</v>
      </c>
      <c r="O1048" s="67"/>
    </row>
    <row r="1049" spans="2:15">
      <c r="B1049" s="63"/>
      <c r="C1049" s="65"/>
      <c r="D1049" s="65"/>
      <c r="E1049" s="66"/>
      <c r="F1049" s="67"/>
      <c r="G1049" s="69"/>
      <c r="H1049" s="70"/>
      <c r="I1049" s="71"/>
      <c r="J1049" s="68">
        <v>0</v>
      </c>
      <c r="K1049" s="89">
        <f>ROUND(IF(AND($G1049&lt;&gt;Summary!$C$11),IF(OR($I1049=$I$6,$I1049=$I$7,$I1049=$I$8,$I1049=$I$9,$I1049=$I$10,$I1049=$I$11),($J1049*$H1049),0),0),2)</f>
        <v>0</v>
      </c>
      <c r="L1049" s="89">
        <f>ROUND(IF(AND($G1049=Summary!$C$11),IF(OR($I1049=$I$6,$I1049=$I$7,$I1049=$I$8,$I1049=$I$9,$I1049=$I$10,$I1049=$I$11),(($J1049*$H1049)/2),0),0),2)</f>
        <v>0</v>
      </c>
      <c r="M1049" s="89">
        <f t="shared" si="42"/>
        <v>0</v>
      </c>
      <c r="N1049" s="100">
        <f t="shared" si="41"/>
        <v>0</v>
      </c>
      <c r="O1049" s="67"/>
    </row>
    <row r="1050" spans="2:15">
      <c r="B1050" s="63"/>
      <c r="C1050" s="65"/>
      <c r="D1050" s="65"/>
      <c r="E1050" s="66"/>
      <c r="F1050" s="67"/>
      <c r="G1050" s="69"/>
      <c r="H1050" s="70"/>
      <c r="I1050" s="71"/>
      <c r="J1050" s="68">
        <v>0</v>
      </c>
      <c r="K1050" s="89">
        <f>ROUND(IF(AND($G1050&lt;&gt;Summary!$C$11),IF(OR($I1050=$I$6,$I1050=$I$7,$I1050=$I$8,$I1050=$I$9,$I1050=$I$10,$I1050=$I$11),($J1050*$H1050),0),0),2)</f>
        <v>0</v>
      </c>
      <c r="L1050" s="89">
        <f>ROUND(IF(AND($G1050=Summary!$C$11),IF(OR($I1050=$I$6,$I1050=$I$7,$I1050=$I$8,$I1050=$I$9,$I1050=$I$10,$I1050=$I$11),(($J1050*$H1050)/2),0),0),2)</f>
        <v>0</v>
      </c>
      <c r="M1050" s="89">
        <f t="shared" si="42"/>
        <v>0</v>
      </c>
      <c r="N1050" s="100">
        <f t="shared" si="41"/>
        <v>0</v>
      </c>
      <c r="O1050" s="67"/>
    </row>
    <row r="1051" spans="2:15">
      <c r="B1051" s="63"/>
      <c r="C1051" s="65"/>
      <c r="D1051" s="65"/>
      <c r="E1051" s="66"/>
      <c r="F1051" s="67"/>
      <c r="G1051" s="69"/>
      <c r="H1051" s="70"/>
      <c r="I1051" s="71"/>
      <c r="J1051" s="68">
        <v>0</v>
      </c>
      <c r="K1051" s="89">
        <f>ROUND(IF(AND($G1051&lt;&gt;Summary!$C$11),IF(OR($I1051=$I$6,$I1051=$I$7,$I1051=$I$8,$I1051=$I$9,$I1051=$I$10,$I1051=$I$11),($J1051*$H1051),0),0),2)</f>
        <v>0</v>
      </c>
      <c r="L1051" s="89">
        <f>ROUND(IF(AND($G1051=Summary!$C$11),IF(OR($I1051=$I$6,$I1051=$I$7,$I1051=$I$8,$I1051=$I$9,$I1051=$I$10,$I1051=$I$11),(($J1051*$H1051)/2),0),0),2)</f>
        <v>0</v>
      </c>
      <c r="M1051" s="89">
        <f t="shared" si="42"/>
        <v>0</v>
      </c>
      <c r="N1051" s="100">
        <f t="shared" si="41"/>
        <v>0</v>
      </c>
      <c r="O1051" s="67"/>
    </row>
    <row r="1052" spans="2:15">
      <c r="B1052" s="63"/>
      <c r="C1052" s="65"/>
      <c r="D1052" s="65"/>
      <c r="E1052" s="66"/>
      <c r="F1052" s="67"/>
      <c r="G1052" s="69"/>
      <c r="H1052" s="70"/>
      <c r="I1052" s="71"/>
      <c r="J1052" s="68">
        <v>0</v>
      </c>
      <c r="K1052" s="89">
        <f>ROUND(IF(AND($G1052&lt;&gt;Summary!$C$11),IF(OR($I1052=$I$6,$I1052=$I$7,$I1052=$I$8,$I1052=$I$9,$I1052=$I$10,$I1052=$I$11),($J1052*$H1052),0),0),2)</f>
        <v>0</v>
      </c>
      <c r="L1052" s="89">
        <f>ROUND(IF(AND($G1052=Summary!$C$11),IF(OR($I1052=$I$6,$I1052=$I$7,$I1052=$I$8,$I1052=$I$9,$I1052=$I$10,$I1052=$I$11),(($J1052*$H1052)/2),0),0),2)</f>
        <v>0</v>
      </c>
      <c r="M1052" s="89">
        <f t="shared" si="42"/>
        <v>0</v>
      </c>
      <c r="N1052" s="100">
        <f t="shared" si="41"/>
        <v>0</v>
      </c>
      <c r="O1052" s="67"/>
    </row>
    <row r="1053" spans="2:15">
      <c r="B1053" s="63"/>
      <c r="C1053" s="65"/>
      <c r="D1053" s="65"/>
      <c r="E1053" s="66"/>
      <c r="F1053" s="67"/>
      <c r="G1053" s="69"/>
      <c r="H1053" s="70"/>
      <c r="I1053" s="71"/>
      <c r="J1053" s="68">
        <v>0</v>
      </c>
      <c r="K1053" s="89">
        <f>ROUND(IF(AND($G1053&lt;&gt;Summary!$C$11),IF(OR($I1053=$I$6,$I1053=$I$7,$I1053=$I$8,$I1053=$I$9,$I1053=$I$10,$I1053=$I$11),($J1053*$H1053),0),0),2)</f>
        <v>0</v>
      </c>
      <c r="L1053" s="89">
        <f>ROUND(IF(AND($G1053=Summary!$C$11),IF(OR($I1053=$I$6,$I1053=$I$7,$I1053=$I$8,$I1053=$I$9,$I1053=$I$10,$I1053=$I$11),(($J1053*$H1053)/2),0),0),2)</f>
        <v>0</v>
      </c>
      <c r="M1053" s="89">
        <f t="shared" si="42"/>
        <v>0</v>
      </c>
      <c r="N1053" s="100">
        <f t="shared" si="41"/>
        <v>0</v>
      </c>
      <c r="O1053" s="67"/>
    </row>
    <row r="1054" spans="2:15">
      <c r="B1054" s="63"/>
      <c r="C1054" s="65"/>
      <c r="D1054" s="65"/>
      <c r="E1054" s="66"/>
      <c r="F1054" s="67"/>
      <c r="G1054" s="69"/>
      <c r="H1054" s="70"/>
      <c r="I1054" s="71"/>
      <c r="J1054" s="68">
        <v>0</v>
      </c>
      <c r="K1054" s="89">
        <f>ROUND(IF(AND($G1054&lt;&gt;Summary!$C$11),IF(OR($I1054=$I$6,$I1054=$I$7,$I1054=$I$8,$I1054=$I$9,$I1054=$I$10,$I1054=$I$11),($J1054*$H1054),0),0),2)</f>
        <v>0</v>
      </c>
      <c r="L1054" s="89">
        <f>ROUND(IF(AND($G1054=Summary!$C$11),IF(OR($I1054=$I$6,$I1054=$I$7,$I1054=$I$8,$I1054=$I$9,$I1054=$I$10,$I1054=$I$11),(($J1054*$H1054)/2),0),0),2)</f>
        <v>0</v>
      </c>
      <c r="M1054" s="89">
        <f t="shared" si="42"/>
        <v>0</v>
      </c>
      <c r="N1054" s="100">
        <f t="shared" si="41"/>
        <v>0</v>
      </c>
      <c r="O1054" s="67"/>
    </row>
    <row r="1055" spans="2:15">
      <c r="B1055" s="63"/>
      <c r="C1055" s="65"/>
      <c r="D1055" s="65"/>
      <c r="E1055" s="66"/>
      <c r="F1055" s="67"/>
      <c r="G1055" s="69"/>
      <c r="H1055" s="70"/>
      <c r="I1055" s="71"/>
      <c r="J1055" s="68">
        <v>0</v>
      </c>
      <c r="K1055" s="89">
        <f>ROUND(IF(AND($G1055&lt;&gt;Summary!$C$11),IF(OR($I1055=$I$6,$I1055=$I$7,$I1055=$I$8,$I1055=$I$9,$I1055=$I$10,$I1055=$I$11),($J1055*$H1055),0),0),2)</f>
        <v>0</v>
      </c>
      <c r="L1055" s="89">
        <f>ROUND(IF(AND($G1055=Summary!$C$11),IF(OR($I1055=$I$6,$I1055=$I$7,$I1055=$I$8,$I1055=$I$9,$I1055=$I$10,$I1055=$I$11),(($J1055*$H1055)/2),0),0),2)</f>
        <v>0</v>
      </c>
      <c r="M1055" s="89">
        <f t="shared" si="42"/>
        <v>0</v>
      </c>
      <c r="N1055" s="100">
        <f t="shared" si="41"/>
        <v>0</v>
      </c>
      <c r="O1055" s="67"/>
    </row>
    <row r="1056" spans="2:15">
      <c r="B1056" s="63"/>
      <c r="C1056" s="65"/>
      <c r="D1056" s="65"/>
      <c r="E1056" s="66"/>
      <c r="F1056" s="67"/>
      <c r="G1056" s="69"/>
      <c r="H1056" s="70"/>
      <c r="I1056" s="71"/>
      <c r="J1056" s="68">
        <v>0</v>
      </c>
      <c r="K1056" s="89">
        <f>ROUND(IF(AND($G1056&lt;&gt;Summary!$C$11),IF(OR($I1056=$I$6,$I1056=$I$7,$I1056=$I$8,$I1056=$I$9,$I1056=$I$10,$I1056=$I$11),($J1056*$H1056),0),0),2)</f>
        <v>0</v>
      </c>
      <c r="L1056" s="89">
        <f>ROUND(IF(AND($G1056=Summary!$C$11),IF(OR($I1056=$I$6,$I1056=$I$7,$I1056=$I$8,$I1056=$I$9,$I1056=$I$10,$I1056=$I$11),(($J1056*$H1056)/2),0),0),2)</f>
        <v>0</v>
      </c>
      <c r="M1056" s="89">
        <f t="shared" si="42"/>
        <v>0</v>
      </c>
      <c r="N1056" s="100">
        <f t="shared" si="41"/>
        <v>0</v>
      </c>
      <c r="O1056" s="67"/>
    </row>
    <row r="1057" spans="2:15">
      <c r="B1057" s="63"/>
      <c r="C1057" s="65"/>
      <c r="D1057" s="65"/>
      <c r="E1057" s="66"/>
      <c r="F1057" s="67"/>
      <c r="G1057" s="69"/>
      <c r="H1057" s="70"/>
      <c r="I1057" s="71"/>
      <c r="J1057" s="68">
        <v>0</v>
      </c>
      <c r="K1057" s="89">
        <f>ROUND(IF(AND($G1057&lt;&gt;Summary!$C$11),IF(OR($I1057=$I$6,$I1057=$I$7,$I1057=$I$8,$I1057=$I$9,$I1057=$I$10,$I1057=$I$11),($J1057*$H1057),0),0),2)</f>
        <v>0</v>
      </c>
      <c r="L1057" s="89">
        <f>ROUND(IF(AND($G1057=Summary!$C$11),IF(OR($I1057=$I$6,$I1057=$I$7,$I1057=$I$8,$I1057=$I$9,$I1057=$I$10,$I1057=$I$11),(($J1057*$H1057)/2),0),0),2)</f>
        <v>0</v>
      </c>
      <c r="M1057" s="89">
        <f t="shared" si="42"/>
        <v>0</v>
      </c>
      <c r="N1057" s="100">
        <f t="shared" si="41"/>
        <v>0</v>
      </c>
      <c r="O1057" s="67"/>
    </row>
    <row r="1058" spans="2:15">
      <c r="B1058" s="63"/>
      <c r="C1058" s="65"/>
      <c r="D1058" s="65"/>
      <c r="E1058" s="66"/>
      <c r="F1058" s="67"/>
      <c r="G1058" s="69"/>
      <c r="H1058" s="70"/>
      <c r="I1058" s="71"/>
      <c r="J1058" s="68">
        <v>0</v>
      </c>
      <c r="K1058" s="89">
        <f>ROUND(IF(AND($G1058&lt;&gt;Summary!$C$11),IF(OR($I1058=$I$6,$I1058=$I$7,$I1058=$I$8,$I1058=$I$9,$I1058=$I$10,$I1058=$I$11),($J1058*$H1058),0),0),2)</f>
        <v>0</v>
      </c>
      <c r="L1058" s="89">
        <f>ROUND(IF(AND($G1058=Summary!$C$11),IF(OR($I1058=$I$6,$I1058=$I$7,$I1058=$I$8,$I1058=$I$9,$I1058=$I$10,$I1058=$I$11),(($J1058*$H1058)/2),0),0),2)</f>
        <v>0</v>
      </c>
      <c r="M1058" s="89">
        <f t="shared" si="42"/>
        <v>0</v>
      </c>
      <c r="N1058" s="100">
        <f t="shared" si="41"/>
        <v>0</v>
      </c>
      <c r="O1058" s="67"/>
    </row>
    <row r="1059" spans="2:15">
      <c r="B1059" s="63"/>
      <c r="C1059" s="65"/>
      <c r="D1059" s="65"/>
      <c r="E1059" s="66"/>
      <c r="F1059" s="67"/>
      <c r="G1059" s="69"/>
      <c r="H1059" s="70"/>
      <c r="I1059" s="71"/>
      <c r="J1059" s="68">
        <v>0</v>
      </c>
      <c r="K1059" s="89">
        <f>ROUND(IF(AND($G1059&lt;&gt;Summary!$C$11),IF(OR($I1059=$I$6,$I1059=$I$7,$I1059=$I$8,$I1059=$I$9,$I1059=$I$10,$I1059=$I$11),($J1059*$H1059),0),0),2)</f>
        <v>0</v>
      </c>
      <c r="L1059" s="89">
        <f>ROUND(IF(AND($G1059=Summary!$C$11),IF(OR($I1059=$I$6,$I1059=$I$7,$I1059=$I$8,$I1059=$I$9,$I1059=$I$10,$I1059=$I$11),(($J1059*$H1059)/2),0),0),2)</f>
        <v>0</v>
      </c>
      <c r="M1059" s="89">
        <f t="shared" si="42"/>
        <v>0</v>
      </c>
      <c r="N1059" s="100">
        <f t="shared" si="41"/>
        <v>0</v>
      </c>
      <c r="O1059" s="67"/>
    </row>
    <row r="1060" spans="2:15">
      <c r="B1060" s="63"/>
      <c r="C1060" s="65"/>
      <c r="D1060" s="65"/>
      <c r="E1060" s="66"/>
      <c r="F1060" s="67"/>
      <c r="G1060" s="69"/>
      <c r="H1060" s="70"/>
      <c r="I1060" s="71"/>
      <c r="J1060" s="68">
        <v>0</v>
      </c>
      <c r="K1060" s="89">
        <f>ROUND(IF(AND($G1060&lt;&gt;Summary!$C$11),IF(OR($I1060=$I$6,$I1060=$I$7,$I1060=$I$8,$I1060=$I$9,$I1060=$I$10,$I1060=$I$11),($J1060*$H1060),0),0),2)</f>
        <v>0</v>
      </c>
      <c r="L1060" s="89">
        <f>ROUND(IF(AND($G1060=Summary!$C$11),IF(OR($I1060=$I$6,$I1060=$I$7,$I1060=$I$8,$I1060=$I$9,$I1060=$I$10,$I1060=$I$11),(($J1060*$H1060)/2),0),0),2)</f>
        <v>0</v>
      </c>
      <c r="M1060" s="89">
        <f t="shared" si="42"/>
        <v>0</v>
      </c>
      <c r="N1060" s="100">
        <f t="shared" si="41"/>
        <v>0</v>
      </c>
      <c r="O1060" s="67"/>
    </row>
    <row r="1061" spans="2:15">
      <c r="B1061" s="63"/>
      <c r="C1061" s="65"/>
      <c r="D1061" s="65"/>
      <c r="E1061" s="66"/>
      <c r="F1061" s="67"/>
      <c r="G1061" s="69"/>
      <c r="H1061" s="70"/>
      <c r="I1061" s="71"/>
      <c r="J1061" s="68">
        <v>0</v>
      </c>
      <c r="K1061" s="89">
        <f>ROUND(IF(AND($G1061&lt;&gt;Summary!$C$11),IF(OR($I1061=$I$6,$I1061=$I$7,$I1061=$I$8,$I1061=$I$9,$I1061=$I$10,$I1061=$I$11),($J1061*$H1061),0),0),2)</f>
        <v>0</v>
      </c>
      <c r="L1061" s="89">
        <f>ROUND(IF(AND($G1061=Summary!$C$11),IF(OR($I1061=$I$6,$I1061=$I$7,$I1061=$I$8,$I1061=$I$9,$I1061=$I$10,$I1061=$I$11),(($J1061*$H1061)/2),0),0),2)</f>
        <v>0</v>
      </c>
      <c r="M1061" s="89">
        <f t="shared" si="42"/>
        <v>0</v>
      </c>
      <c r="N1061" s="100">
        <f t="shared" si="41"/>
        <v>0</v>
      </c>
      <c r="O1061" s="67"/>
    </row>
    <row r="1062" spans="2:15">
      <c r="B1062" s="63"/>
      <c r="C1062" s="65"/>
      <c r="D1062" s="65"/>
      <c r="E1062" s="66"/>
      <c r="F1062" s="67"/>
      <c r="G1062" s="69"/>
      <c r="H1062" s="70"/>
      <c r="I1062" s="71"/>
      <c r="J1062" s="68">
        <v>0</v>
      </c>
      <c r="K1062" s="89">
        <f>ROUND(IF(AND($G1062&lt;&gt;Summary!$C$11),IF(OR($I1062=$I$6,$I1062=$I$7,$I1062=$I$8,$I1062=$I$9,$I1062=$I$10,$I1062=$I$11),($J1062*$H1062),0),0),2)</f>
        <v>0</v>
      </c>
      <c r="L1062" s="89">
        <f>ROUND(IF(AND($G1062=Summary!$C$11),IF(OR($I1062=$I$6,$I1062=$I$7,$I1062=$I$8,$I1062=$I$9,$I1062=$I$10,$I1062=$I$11),(($J1062*$H1062)/2),0),0),2)</f>
        <v>0</v>
      </c>
      <c r="M1062" s="89">
        <f t="shared" si="42"/>
        <v>0</v>
      </c>
      <c r="N1062" s="100">
        <f t="shared" si="41"/>
        <v>0</v>
      </c>
      <c r="O1062" s="67"/>
    </row>
    <row r="1063" spans="2:15">
      <c r="B1063" s="63"/>
      <c r="C1063" s="65"/>
      <c r="D1063" s="65"/>
      <c r="E1063" s="66"/>
      <c r="F1063" s="67"/>
      <c r="G1063" s="69"/>
      <c r="H1063" s="70"/>
      <c r="I1063" s="71"/>
      <c r="J1063" s="68">
        <v>0</v>
      </c>
      <c r="K1063" s="89">
        <f>ROUND(IF(AND($G1063&lt;&gt;Summary!$C$11),IF(OR($I1063=$I$6,$I1063=$I$7,$I1063=$I$8,$I1063=$I$9,$I1063=$I$10,$I1063=$I$11),($J1063*$H1063),0),0),2)</f>
        <v>0</v>
      </c>
      <c r="L1063" s="89">
        <f>ROUND(IF(AND($G1063=Summary!$C$11),IF(OR($I1063=$I$6,$I1063=$I$7,$I1063=$I$8,$I1063=$I$9,$I1063=$I$10,$I1063=$I$11),(($J1063*$H1063)/2),0),0),2)</f>
        <v>0</v>
      </c>
      <c r="M1063" s="89">
        <f t="shared" si="42"/>
        <v>0</v>
      </c>
      <c r="N1063" s="100">
        <f t="shared" si="41"/>
        <v>0</v>
      </c>
      <c r="O1063" s="67"/>
    </row>
    <row r="1064" spans="2:15">
      <c r="B1064" s="63"/>
      <c r="C1064" s="65"/>
      <c r="D1064" s="65"/>
      <c r="E1064" s="66"/>
      <c r="F1064" s="67"/>
      <c r="G1064" s="69"/>
      <c r="H1064" s="70"/>
      <c r="I1064" s="71"/>
      <c r="J1064" s="68">
        <v>0</v>
      </c>
      <c r="K1064" s="89">
        <f>ROUND(IF(AND($G1064&lt;&gt;Summary!$C$11),IF(OR($I1064=$I$6,$I1064=$I$7,$I1064=$I$8,$I1064=$I$9,$I1064=$I$10,$I1064=$I$11),($J1064*$H1064),0),0),2)</f>
        <v>0</v>
      </c>
      <c r="L1064" s="89">
        <f>ROUND(IF(AND($G1064=Summary!$C$11),IF(OR($I1064=$I$6,$I1064=$I$7,$I1064=$I$8,$I1064=$I$9,$I1064=$I$10,$I1064=$I$11),(($J1064*$H1064)/2),0),0),2)</f>
        <v>0</v>
      </c>
      <c r="M1064" s="89">
        <f t="shared" si="42"/>
        <v>0</v>
      </c>
      <c r="N1064" s="100">
        <f t="shared" si="41"/>
        <v>0</v>
      </c>
      <c r="O1064" s="67"/>
    </row>
    <row r="1065" spans="2:15">
      <c r="B1065" s="63"/>
      <c r="C1065" s="65"/>
      <c r="D1065" s="65"/>
      <c r="E1065" s="66"/>
      <c r="F1065" s="67"/>
      <c r="G1065" s="69"/>
      <c r="H1065" s="70"/>
      <c r="I1065" s="71"/>
      <c r="J1065" s="68">
        <v>0</v>
      </c>
      <c r="K1065" s="89">
        <f>ROUND(IF(AND($G1065&lt;&gt;Summary!$C$11),IF(OR($I1065=$I$6,$I1065=$I$7,$I1065=$I$8,$I1065=$I$9,$I1065=$I$10,$I1065=$I$11),($J1065*$H1065),0),0),2)</f>
        <v>0</v>
      </c>
      <c r="L1065" s="89">
        <f>ROUND(IF(AND($G1065=Summary!$C$11),IF(OR($I1065=$I$6,$I1065=$I$7,$I1065=$I$8,$I1065=$I$9,$I1065=$I$10,$I1065=$I$11),(($J1065*$H1065)/2),0),0),2)</f>
        <v>0</v>
      </c>
      <c r="M1065" s="89">
        <f t="shared" si="42"/>
        <v>0</v>
      </c>
      <c r="N1065" s="100">
        <f t="shared" si="41"/>
        <v>0</v>
      </c>
      <c r="O1065" s="67"/>
    </row>
    <row r="1066" spans="2:15">
      <c r="B1066" s="63"/>
      <c r="C1066" s="65"/>
      <c r="D1066" s="65"/>
      <c r="E1066" s="66"/>
      <c r="F1066" s="67"/>
      <c r="G1066" s="69"/>
      <c r="H1066" s="70"/>
      <c r="I1066" s="71"/>
      <c r="J1066" s="68">
        <v>0</v>
      </c>
      <c r="K1066" s="89">
        <f>ROUND(IF(AND($G1066&lt;&gt;Summary!$C$11),IF(OR($I1066=$I$6,$I1066=$I$7,$I1066=$I$8,$I1066=$I$9,$I1066=$I$10,$I1066=$I$11),($J1066*$H1066),0),0),2)</f>
        <v>0</v>
      </c>
      <c r="L1066" s="89">
        <f>ROUND(IF(AND($G1066=Summary!$C$11),IF(OR($I1066=$I$6,$I1066=$I$7,$I1066=$I$8,$I1066=$I$9,$I1066=$I$10,$I1066=$I$11),(($J1066*$H1066)/2),0),0),2)</f>
        <v>0</v>
      </c>
      <c r="M1066" s="89">
        <f t="shared" si="42"/>
        <v>0</v>
      </c>
      <c r="N1066" s="100">
        <f t="shared" si="41"/>
        <v>0</v>
      </c>
      <c r="O1066" s="67"/>
    </row>
    <row r="1067" spans="2:15">
      <c r="B1067" s="63"/>
      <c r="C1067" s="65"/>
      <c r="D1067" s="65"/>
      <c r="E1067" s="66"/>
      <c r="F1067" s="67"/>
      <c r="G1067" s="69"/>
      <c r="H1067" s="70"/>
      <c r="I1067" s="71"/>
      <c r="J1067" s="68">
        <v>0</v>
      </c>
      <c r="K1067" s="89">
        <f>ROUND(IF(AND($G1067&lt;&gt;Summary!$C$11),IF(OR($I1067=$I$6,$I1067=$I$7,$I1067=$I$8,$I1067=$I$9,$I1067=$I$10,$I1067=$I$11),($J1067*$H1067),0),0),2)</f>
        <v>0</v>
      </c>
      <c r="L1067" s="89">
        <f>ROUND(IF(AND($G1067=Summary!$C$11),IF(OR($I1067=$I$6,$I1067=$I$7,$I1067=$I$8,$I1067=$I$9,$I1067=$I$10,$I1067=$I$11),(($J1067*$H1067)/2),0),0),2)</f>
        <v>0</v>
      </c>
      <c r="M1067" s="89">
        <f t="shared" si="42"/>
        <v>0</v>
      </c>
      <c r="N1067" s="100">
        <f t="shared" si="41"/>
        <v>0</v>
      </c>
      <c r="O1067" s="67"/>
    </row>
    <row r="1068" spans="2:15">
      <c r="B1068" s="63"/>
      <c r="C1068" s="65"/>
      <c r="D1068" s="65"/>
      <c r="E1068" s="66"/>
      <c r="F1068" s="67"/>
      <c r="G1068" s="69"/>
      <c r="H1068" s="70"/>
      <c r="I1068" s="71"/>
      <c r="J1068" s="68">
        <v>0</v>
      </c>
      <c r="K1068" s="89">
        <f>ROUND(IF(AND($G1068&lt;&gt;Summary!$C$11),IF(OR($I1068=$I$6,$I1068=$I$7,$I1068=$I$8,$I1068=$I$9,$I1068=$I$10,$I1068=$I$11),($J1068*$H1068),0),0),2)</f>
        <v>0</v>
      </c>
      <c r="L1068" s="89">
        <f>ROUND(IF(AND($G1068=Summary!$C$11),IF(OR($I1068=$I$6,$I1068=$I$7,$I1068=$I$8,$I1068=$I$9,$I1068=$I$10,$I1068=$I$11),(($J1068*$H1068)/2),0),0),2)</f>
        <v>0</v>
      </c>
      <c r="M1068" s="89">
        <f t="shared" si="42"/>
        <v>0</v>
      </c>
      <c r="N1068" s="100">
        <f t="shared" si="41"/>
        <v>0</v>
      </c>
      <c r="O1068" s="67"/>
    </row>
    <row r="1069" spans="2:15">
      <c r="B1069" s="63"/>
      <c r="C1069" s="65"/>
      <c r="D1069" s="65"/>
      <c r="E1069" s="66"/>
      <c r="F1069" s="67"/>
      <c r="G1069" s="69"/>
      <c r="H1069" s="70"/>
      <c r="I1069" s="71"/>
      <c r="J1069" s="68">
        <v>0</v>
      </c>
      <c r="K1069" s="89">
        <f>ROUND(IF(AND($G1069&lt;&gt;Summary!$C$11),IF(OR($I1069=$I$6,$I1069=$I$7,$I1069=$I$8,$I1069=$I$9,$I1069=$I$10,$I1069=$I$11),($J1069*$H1069),0),0),2)</f>
        <v>0</v>
      </c>
      <c r="L1069" s="89">
        <f>ROUND(IF(AND($G1069=Summary!$C$11),IF(OR($I1069=$I$6,$I1069=$I$7,$I1069=$I$8,$I1069=$I$9,$I1069=$I$10,$I1069=$I$11),(($J1069*$H1069)/2),0),0),2)</f>
        <v>0</v>
      </c>
      <c r="M1069" s="89">
        <f t="shared" si="42"/>
        <v>0</v>
      </c>
      <c r="N1069" s="100">
        <f t="shared" si="41"/>
        <v>0</v>
      </c>
      <c r="O1069" s="67"/>
    </row>
    <row r="1070" spans="2:15">
      <c r="B1070" s="63"/>
      <c r="C1070" s="65"/>
      <c r="D1070" s="65"/>
      <c r="E1070" s="66"/>
      <c r="F1070" s="67"/>
      <c r="G1070" s="69"/>
      <c r="H1070" s="70"/>
      <c r="I1070" s="71"/>
      <c r="J1070" s="68">
        <v>0</v>
      </c>
      <c r="K1070" s="89">
        <f>ROUND(IF(AND($G1070&lt;&gt;Summary!$C$11),IF(OR($I1070=$I$6,$I1070=$I$7,$I1070=$I$8,$I1070=$I$9,$I1070=$I$10,$I1070=$I$11),($J1070*$H1070),0),0),2)</f>
        <v>0</v>
      </c>
      <c r="L1070" s="89">
        <f>ROUND(IF(AND($G1070=Summary!$C$11),IF(OR($I1070=$I$6,$I1070=$I$7,$I1070=$I$8,$I1070=$I$9,$I1070=$I$10,$I1070=$I$11),(($J1070*$H1070)/2),0),0),2)</f>
        <v>0</v>
      </c>
      <c r="M1070" s="89">
        <f t="shared" si="42"/>
        <v>0</v>
      </c>
      <c r="N1070" s="100">
        <f t="shared" si="41"/>
        <v>0</v>
      </c>
      <c r="O1070" s="67"/>
    </row>
    <row r="1071" spans="2:15">
      <c r="B1071" s="63"/>
      <c r="C1071" s="65"/>
      <c r="D1071" s="65"/>
      <c r="E1071" s="66"/>
      <c r="F1071" s="67"/>
      <c r="G1071" s="69"/>
      <c r="H1071" s="70"/>
      <c r="I1071" s="71"/>
      <c r="J1071" s="68">
        <v>0</v>
      </c>
      <c r="K1071" s="89">
        <f>ROUND(IF(AND($G1071&lt;&gt;Summary!$C$11),IF(OR($I1071=$I$6,$I1071=$I$7,$I1071=$I$8,$I1071=$I$9,$I1071=$I$10,$I1071=$I$11),($J1071*$H1071),0),0),2)</f>
        <v>0</v>
      </c>
      <c r="L1071" s="89">
        <f>ROUND(IF(AND($G1071=Summary!$C$11),IF(OR($I1071=$I$6,$I1071=$I$7,$I1071=$I$8,$I1071=$I$9,$I1071=$I$10,$I1071=$I$11),(($J1071*$H1071)/2),0),0),2)</f>
        <v>0</v>
      </c>
      <c r="M1071" s="89">
        <f t="shared" si="42"/>
        <v>0</v>
      </c>
      <c r="N1071" s="100">
        <f t="shared" si="41"/>
        <v>0</v>
      </c>
      <c r="O1071" s="67"/>
    </row>
    <row r="1072" spans="2:15">
      <c r="B1072" s="63"/>
      <c r="C1072" s="65"/>
      <c r="D1072" s="65"/>
      <c r="E1072" s="66"/>
      <c r="F1072" s="67"/>
      <c r="G1072" s="69"/>
      <c r="H1072" s="70"/>
      <c r="I1072" s="71"/>
      <c r="J1072" s="68">
        <v>0</v>
      </c>
      <c r="K1072" s="89">
        <f>ROUND(IF(AND($G1072&lt;&gt;Summary!$C$11),IF(OR($I1072=$I$6,$I1072=$I$7,$I1072=$I$8,$I1072=$I$9,$I1072=$I$10,$I1072=$I$11),($J1072*$H1072),0),0),2)</f>
        <v>0</v>
      </c>
      <c r="L1072" s="89">
        <f>ROUND(IF(AND($G1072=Summary!$C$11),IF(OR($I1072=$I$6,$I1072=$I$7,$I1072=$I$8,$I1072=$I$9,$I1072=$I$10,$I1072=$I$11),(($J1072*$H1072)/2),0),0),2)</f>
        <v>0</v>
      </c>
      <c r="M1072" s="89">
        <f t="shared" si="42"/>
        <v>0</v>
      </c>
      <c r="N1072" s="100">
        <f t="shared" si="41"/>
        <v>0</v>
      </c>
      <c r="O1072" s="67"/>
    </row>
    <row r="1073" spans="2:15">
      <c r="B1073" s="63"/>
      <c r="C1073" s="65"/>
      <c r="D1073" s="65"/>
      <c r="E1073" s="66"/>
      <c r="F1073" s="67"/>
      <c r="G1073" s="69"/>
      <c r="H1073" s="70"/>
      <c r="I1073" s="71"/>
      <c r="J1073" s="68">
        <v>0</v>
      </c>
      <c r="K1073" s="89">
        <f>ROUND(IF(AND($G1073&lt;&gt;Summary!$C$11),IF(OR($I1073=$I$6,$I1073=$I$7,$I1073=$I$8,$I1073=$I$9,$I1073=$I$10,$I1073=$I$11),($J1073*$H1073),0),0),2)</f>
        <v>0</v>
      </c>
      <c r="L1073" s="89">
        <f>ROUND(IF(AND($G1073=Summary!$C$11),IF(OR($I1073=$I$6,$I1073=$I$7,$I1073=$I$8,$I1073=$I$9,$I1073=$I$10,$I1073=$I$11),(($J1073*$H1073)/2),0),0),2)</f>
        <v>0</v>
      </c>
      <c r="M1073" s="89">
        <f t="shared" si="42"/>
        <v>0</v>
      </c>
      <c r="N1073" s="100">
        <f t="shared" si="41"/>
        <v>0</v>
      </c>
      <c r="O1073" s="67"/>
    </row>
    <row r="1074" spans="2:15">
      <c r="B1074" s="63"/>
      <c r="C1074" s="65"/>
      <c r="D1074" s="65"/>
      <c r="E1074" s="66"/>
      <c r="F1074" s="67"/>
      <c r="G1074" s="69"/>
      <c r="H1074" s="70"/>
      <c r="I1074" s="71"/>
      <c r="J1074" s="68">
        <v>0</v>
      </c>
      <c r="K1074" s="89">
        <f>ROUND(IF(AND($G1074&lt;&gt;Summary!$C$11),IF(OR($I1074=$I$6,$I1074=$I$7,$I1074=$I$8,$I1074=$I$9,$I1074=$I$10,$I1074=$I$11),($J1074*$H1074),0),0),2)</f>
        <v>0</v>
      </c>
      <c r="L1074" s="89">
        <f>ROUND(IF(AND($G1074=Summary!$C$11),IF(OR($I1074=$I$6,$I1074=$I$7,$I1074=$I$8,$I1074=$I$9,$I1074=$I$10,$I1074=$I$11),(($J1074*$H1074)/2),0),0),2)</f>
        <v>0</v>
      </c>
      <c r="M1074" s="89">
        <f t="shared" si="42"/>
        <v>0</v>
      </c>
      <c r="N1074" s="100">
        <f t="shared" si="41"/>
        <v>0</v>
      </c>
      <c r="O1074" s="67"/>
    </row>
    <row r="1075" spans="2:15">
      <c r="B1075" s="63"/>
      <c r="C1075" s="65"/>
      <c r="D1075" s="65"/>
      <c r="E1075" s="66"/>
      <c r="F1075" s="67"/>
      <c r="G1075" s="69"/>
      <c r="H1075" s="70"/>
      <c r="I1075" s="71"/>
      <c r="J1075" s="68">
        <v>0</v>
      </c>
      <c r="K1075" s="89">
        <f>ROUND(IF(AND($G1075&lt;&gt;Summary!$C$11),IF(OR($I1075=$I$6,$I1075=$I$7,$I1075=$I$8,$I1075=$I$9,$I1075=$I$10,$I1075=$I$11),($J1075*$H1075),0),0),2)</f>
        <v>0</v>
      </c>
      <c r="L1075" s="89">
        <f>ROUND(IF(AND($G1075=Summary!$C$11),IF(OR($I1075=$I$6,$I1075=$I$7,$I1075=$I$8,$I1075=$I$9,$I1075=$I$10,$I1075=$I$11),(($J1075*$H1075)/2),0),0),2)</f>
        <v>0</v>
      </c>
      <c r="M1075" s="89">
        <f t="shared" si="42"/>
        <v>0</v>
      </c>
      <c r="N1075" s="100">
        <f t="shared" si="41"/>
        <v>0</v>
      </c>
      <c r="O1075" s="67"/>
    </row>
    <row r="1076" spans="2:15">
      <c r="B1076" s="63"/>
      <c r="C1076" s="65"/>
      <c r="D1076" s="65"/>
      <c r="E1076" s="66"/>
      <c r="F1076" s="67"/>
      <c r="G1076" s="69"/>
      <c r="H1076" s="70"/>
      <c r="I1076" s="71"/>
      <c r="J1076" s="68">
        <v>0</v>
      </c>
      <c r="K1076" s="89">
        <f>ROUND(IF(AND($G1076&lt;&gt;Summary!$C$11),IF(OR($I1076=$I$6,$I1076=$I$7,$I1076=$I$8,$I1076=$I$9,$I1076=$I$10,$I1076=$I$11),($J1076*$H1076),0),0),2)</f>
        <v>0</v>
      </c>
      <c r="L1076" s="89">
        <f>ROUND(IF(AND($G1076=Summary!$C$11),IF(OR($I1076=$I$6,$I1076=$I$7,$I1076=$I$8,$I1076=$I$9,$I1076=$I$10,$I1076=$I$11),(($J1076*$H1076)/2),0),0),2)</f>
        <v>0</v>
      </c>
      <c r="M1076" s="89">
        <f t="shared" si="42"/>
        <v>0</v>
      </c>
      <c r="N1076" s="100">
        <f t="shared" si="41"/>
        <v>0</v>
      </c>
      <c r="O1076" s="67"/>
    </row>
    <row r="1077" spans="2:15">
      <c r="B1077" s="63"/>
      <c r="C1077" s="65"/>
      <c r="D1077" s="65"/>
      <c r="E1077" s="66"/>
      <c r="F1077" s="67"/>
      <c r="G1077" s="69"/>
      <c r="H1077" s="70"/>
      <c r="I1077" s="71"/>
      <c r="J1077" s="68">
        <v>0</v>
      </c>
      <c r="K1077" s="89">
        <f>ROUND(IF(AND($G1077&lt;&gt;Summary!$C$11),IF(OR($I1077=$I$6,$I1077=$I$7,$I1077=$I$8,$I1077=$I$9,$I1077=$I$10,$I1077=$I$11),($J1077*$H1077),0),0),2)</f>
        <v>0</v>
      </c>
      <c r="L1077" s="89">
        <f>ROUND(IF(AND($G1077=Summary!$C$11),IF(OR($I1077=$I$6,$I1077=$I$7,$I1077=$I$8,$I1077=$I$9,$I1077=$I$10,$I1077=$I$11),(($J1077*$H1077)/2),0),0),2)</f>
        <v>0</v>
      </c>
      <c r="M1077" s="89">
        <f t="shared" si="42"/>
        <v>0</v>
      </c>
      <c r="N1077" s="100">
        <f t="shared" si="41"/>
        <v>0</v>
      </c>
      <c r="O1077" s="67"/>
    </row>
    <row r="1078" spans="2:15">
      <c r="B1078" s="63"/>
      <c r="C1078" s="65"/>
      <c r="D1078" s="65"/>
      <c r="E1078" s="66"/>
      <c r="F1078" s="67"/>
      <c r="G1078" s="69"/>
      <c r="H1078" s="70"/>
      <c r="I1078" s="71"/>
      <c r="J1078" s="68">
        <v>0</v>
      </c>
      <c r="K1078" s="89">
        <f>ROUND(IF(AND($G1078&lt;&gt;Summary!$C$11),IF(OR($I1078=$I$6,$I1078=$I$7,$I1078=$I$8,$I1078=$I$9,$I1078=$I$10,$I1078=$I$11),($J1078*$H1078),0),0),2)</f>
        <v>0</v>
      </c>
      <c r="L1078" s="89">
        <f>ROUND(IF(AND($G1078=Summary!$C$11),IF(OR($I1078=$I$6,$I1078=$I$7,$I1078=$I$8,$I1078=$I$9,$I1078=$I$10,$I1078=$I$11),(($J1078*$H1078)/2),0),0),2)</f>
        <v>0</v>
      </c>
      <c r="M1078" s="89">
        <f t="shared" si="42"/>
        <v>0</v>
      </c>
      <c r="N1078" s="100">
        <f t="shared" si="41"/>
        <v>0</v>
      </c>
      <c r="O1078" s="67"/>
    </row>
    <row r="1079" spans="2:15">
      <c r="B1079" s="63"/>
      <c r="C1079" s="65"/>
      <c r="D1079" s="65"/>
      <c r="E1079" s="66"/>
      <c r="F1079" s="67"/>
      <c r="G1079" s="69"/>
      <c r="H1079" s="70"/>
      <c r="I1079" s="71"/>
      <c r="J1079" s="68">
        <v>0</v>
      </c>
      <c r="K1079" s="89">
        <f>ROUND(IF(AND($G1079&lt;&gt;Summary!$C$11),IF(OR($I1079=$I$6,$I1079=$I$7,$I1079=$I$8,$I1079=$I$9,$I1079=$I$10,$I1079=$I$11),($J1079*$H1079),0),0),2)</f>
        <v>0</v>
      </c>
      <c r="L1079" s="89">
        <f>ROUND(IF(AND($G1079=Summary!$C$11),IF(OR($I1079=$I$6,$I1079=$I$7,$I1079=$I$8,$I1079=$I$9,$I1079=$I$10,$I1079=$I$11),(($J1079*$H1079)/2),0),0),2)</f>
        <v>0</v>
      </c>
      <c r="M1079" s="89">
        <f t="shared" si="42"/>
        <v>0</v>
      </c>
      <c r="N1079" s="100">
        <f t="shared" ref="N1079:N1142" si="43">SUM(J1079:M1079)</f>
        <v>0</v>
      </c>
      <c r="O1079" s="67"/>
    </row>
    <row r="1080" spans="2:15">
      <c r="B1080" s="63"/>
      <c r="C1080" s="65"/>
      <c r="D1080" s="65"/>
      <c r="E1080" s="66"/>
      <c r="F1080" s="67"/>
      <c r="G1080" s="69"/>
      <c r="H1080" s="70"/>
      <c r="I1080" s="71"/>
      <c r="J1080" s="68">
        <v>0</v>
      </c>
      <c r="K1080" s="89">
        <f>ROUND(IF(AND($G1080&lt;&gt;Summary!$C$11),IF(OR($I1080=$I$6,$I1080=$I$7,$I1080=$I$8,$I1080=$I$9,$I1080=$I$10,$I1080=$I$11),($J1080*$H1080),0),0),2)</f>
        <v>0</v>
      </c>
      <c r="L1080" s="89">
        <f>ROUND(IF(AND($G1080=Summary!$C$11),IF(OR($I1080=$I$6,$I1080=$I$7,$I1080=$I$8,$I1080=$I$9,$I1080=$I$10,$I1080=$I$11),(($J1080*$H1080)/2),0),0),2)</f>
        <v>0</v>
      </c>
      <c r="M1080" s="89">
        <f t="shared" si="42"/>
        <v>0</v>
      </c>
      <c r="N1080" s="100">
        <f t="shared" si="43"/>
        <v>0</v>
      </c>
      <c r="O1080" s="67"/>
    </row>
    <row r="1081" spans="2:15">
      <c r="B1081" s="63"/>
      <c r="C1081" s="65"/>
      <c r="D1081" s="65"/>
      <c r="E1081" s="66"/>
      <c r="F1081" s="67"/>
      <c r="G1081" s="69"/>
      <c r="H1081" s="70"/>
      <c r="I1081" s="71"/>
      <c r="J1081" s="68">
        <v>0</v>
      </c>
      <c r="K1081" s="89">
        <f>ROUND(IF(AND($G1081&lt;&gt;Summary!$C$11),IF(OR($I1081=$I$6,$I1081=$I$7,$I1081=$I$8,$I1081=$I$9,$I1081=$I$10,$I1081=$I$11),($J1081*$H1081),0),0),2)</f>
        <v>0</v>
      </c>
      <c r="L1081" s="89">
        <f>ROUND(IF(AND($G1081=Summary!$C$11),IF(OR($I1081=$I$6,$I1081=$I$7,$I1081=$I$8,$I1081=$I$9,$I1081=$I$10,$I1081=$I$11),(($J1081*$H1081)/2),0),0),2)</f>
        <v>0</v>
      </c>
      <c r="M1081" s="89">
        <f t="shared" si="42"/>
        <v>0</v>
      </c>
      <c r="N1081" s="100">
        <f t="shared" si="43"/>
        <v>0</v>
      </c>
      <c r="O1081" s="67"/>
    </row>
    <row r="1082" spans="2:15">
      <c r="B1082" s="63"/>
      <c r="C1082" s="65"/>
      <c r="D1082" s="65"/>
      <c r="E1082" s="66"/>
      <c r="F1082" s="67"/>
      <c r="G1082" s="69"/>
      <c r="H1082" s="70"/>
      <c r="I1082" s="71"/>
      <c r="J1082" s="68">
        <v>0</v>
      </c>
      <c r="K1082" s="89">
        <f>ROUND(IF(AND($G1082&lt;&gt;Summary!$C$11),IF(OR($I1082=$I$6,$I1082=$I$7,$I1082=$I$8,$I1082=$I$9,$I1082=$I$10,$I1082=$I$11),($J1082*$H1082),0),0),2)</f>
        <v>0</v>
      </c>
      <c r="L1082" s="89">
        <f>ROUND(IF(AND($G1082=Summary!$C$11),IF(OR($I1082=$I$6,$I1082=$I$7,$I1082=$I$8,$I1082=$I$9,$I1082=$I$10,$I1082=$I$11),(($J1082*$H1082)/2),0),0),2)</f>
        <v>0</v>
      </c>
      <c r="M1082" s="89">
        <f t="shared" si="42"/>
        <v>0</v>
      </c>
      <c r="N1082" s="100">
        <f t="shared" si="43"/>
        <v>0</v>
      </c>
      <c r="O1082" s="67"/>
    </row>
    <row r="1083" spans="2:15">
      <c r="B1083" s="63"/>
      <c r="C1083" s="65"/>
      <c r="D1083" s="65"/>
      <c r="E1083" s="66"/>
      <c r="F1083" s="67"/>
      <c r="G1083" s="69"/>
      <c r="H1083" s="70"/>
      <c r="I1083" s="71"/>
      <c r="J1083" s="68">
        <v>0</v>
      </c>
      <c r="K1083" s="89">
        <f>ROUND(IF(AND($G1083&lt;&gt;Summary!$C$11),IF(OR($I1083=$I$6,$I1083=$I$7,$I1083=$I$8,$I1083=$I$9,$I1083=$I$10,$I1083=$I$11),($J1083*$H1083),0),0),2)</f>
        <v>0</v>
      </c>
      <c r="L1083" s="89">
        <f>ROUND(IF(AND($G1083=Summary!$C$11),IF(OR($I1083=$I$6,$I1083=$I$7,$I1083=$I$8,$I1083=$I$9,$I1083=$I$10,$I1083=$I$11),(($J1083*$H1083)/2),0),0),2)</f>
        <v>0</v>
      </c>
      <c r="M1083" s="89">
        <f t="shared" si="42"/>
        <v>0</v>
      </c>
      <c r="N1083" s="100">
        <f t="shared" si="43"/>
        <v>0</v>
      </c>
      <c r="O1083" s="67"/>
    </row>
    <row r="1084" spans="2:15">
      <c r="B1084" s="63"/>
      <c r="C1084" s="65"/>
      <c r="D1084" s="65"/>
      <c r="E1084" s="66"/>
      <c r="F1084" s="67"/>
      <c r="G1084" s="69"/>
      <c r="H1084" s="70"/>
      <c r="I1084" s="71"/>
      <c r="J1084" s="68">
        <v>0</v>
      </c>
      <c r="K1084" s="89">
        <f>ROUND(IF(AND($G1084&lt;&gt;Summary!$C$11),IF(OR($I1084=$I$6,$I1084=$I$7,$I1084=$I$8,$I1084=$I$9,$I1084=$I$10,$I1084=$I$11),($J1084*$H1084),0),0),2)</f>
        <v>0</v>
      </c>
      <c r="L1084" s="89">
        <f>ROUND(IF(AND($G1084=Summary!$C$11),IF(OR($I1084=$I$6,$I1084=$I$7,$I1084=$I$8,$I1084=$I$9,$I1084=$I$10,$I1084=$I$11),(($J1084*$H1084)/2),0),0),2)</f>
        <v>0</v>
      </c>
      <c r="M1084" s="89">
        <f t="shared" si="42"/>
        <v>0</v>
      </c>
      <c r="N1084" s="100">
        <f t="shared" si="43"/>
        <v>0</v>
      </c>
      <c r="O1084" s="67"/>
    </row>
    <row r="1085" spans="2:15">
      <c r="B1085" s="63"/>
      <c r="C1085" s="65"/>
      <c r="D1085" s="65"/>
      <c r="E1085" s="66"/>
      <c r="F1085" s="67"/>
      <c r="G1085" s="69"/>
      <c r="H1085" s="70"/>
      <c r="I1085" s="71"/>
      <c r="J1085" s="68">
        <v>0</v>
      </c>
      <c r="K1085" s="89">
        <f>ROUND(IF(AND($G1085&lt;&gt;Summary!$C$11),IF(OR($I1085=$I$6,$I1085=$I$7,$I1085=$I$8,$I1085=$I$9,$I1085=$I$10,$I1085=$I$11),($J1085*$H1085),0),0),2)</f>
        <v>0</v>
      </c>
      <c r="L1085" s="89">
        <f>ROUND(IF(AND($G1085=Summary!$C$11),IF(OR($I1085=$I$6,$I1085=$I$7,$I1085=$I$8,$I1085=$I$9,$I1085=$I$10,$I1085=$I$11),(($J1085*$H1085)/2),0),0),2)</f>
        <v>0</v>
      </c>
      <c r="M1085" s="89">
        <f t="shared" si="42"/>
        <v>0</v>
      </c>
      <c r="N1085" s="100">
        <f t="shared" si="43"/>
        <v>0</v>
      </c>
      <c r="O1085" s="67"/>
    </row>
    <row r="1086" spans="2:15">
      <c r="B1086" s="63"/>
      <c r="C1086" s="65"/>
      <c r="D1086" s="65"/>
      <c r="E1086" s="66"/>
      <c r="F1086" s="67"/>
      <c r="G1086" s="69"/>
      <c r="H1086" s="70"/>
      <c r="I1086" s="71"/>
      <c r="J1086" s="68">
        <v>0</v>
      </c>
      <c r="K1086" s="89">
        <f>ROUND(IF(AND($G1086&lt;&gt;Summary!$C$11),IF(OR($I1086=$I$6,$I1086=$I$7,$I1086=$I$8,$I1086=$I$9,$I1086=$I$10,$I1086=$I$11),($J1086*$H1086),0),0),2)</f>
        <v>0</v>
      </c>
      <c r="L1086" s="89">
        <f>ROUND(IF(AND($G1086=Summary!$C$11),IF(OR($I1086=$I$6,$I1086=$I$7,$I1086=$I$8,$I1086=$I$9,$I1086=$I$10,$I1086=$I$11),(($J1086*$H1086)/2),0),0),2)</f>
        <v>0</v>
      </c>
      <c r="M1086" s="89">
        <f t="shared" si="42"/>
        <v>0</v>
      </c>
      <c r="N1086" s="100">
        <f t="shared" si="43"/>
        <v>0</v>
      </c>
      <c r="O1086" s="67"/>
    </row>
    <row r="1087" spans="2:15">
      <c r="B1087" s="63"/>
      <c r="C1087" s="65"/>
      <c r="D1087" s="65"/>
      <c r="E1087" s="66"/>
      <c r="F1087" s="67"/>
      <c r="G1087" s="69"/>
      <c r="H1087" s="70"/>
      <c r="I1087" s="71"/>
      <c r="J1087" s="68">
        <v>0</v>
      </c>
      <c r="K1087" s="89">
        <f>ROUND(IF(AND($G1087&lt;&gt;Summary!$C$11),IF(OR($I1087=$I$6,$I1087=$I$7,$I1087=$I$8,$I1087=$I$9,$I1087=$I$10,$I1087=$I$11),($J1087*$H1087),0),0),2)</f>
        <v>0</v>
      </c>
      <c r="L1087" s="89">
        <f>ROUND(IF(AND($G1087=Summary!$C$11),IF(OR($I1087=$I$6,$I1087=$I$7,$I1087=$I$8,$I1087=$I$9,$I1087=$I$10,$I1087=$I$11),(($J1087*$H1087)/2),0),0),2)</f>
        <v>0</v>
      </c>
      <c r="M1087" s="89">
        <f t="shared" si="42"/>
        <v>0</v>
      </c>
      <c r="N1087" s="100">
        <f t="shared" si="43"/>
        <v>0</v>
      </c>
      <c r="O1087" s="67"/>
    </row>
    <row r="1088" spans="2:15">
      <c r="B1088" s="63"/>
      <c r="C1088" s="65"/>
      <c r="D1088" s="65"/>
      <c r="E1088" s="66"/>
      <c r="F1088" s="67"/>
      <c r="G1088" s="69"/>
      <c r="H1088" s="70"/>
      <c r="I1088" s="71"/>
      <c r="J1088" s="68">
        <v>0</v>
      </c>
      <c r="K1088" s="89">
        <f>ROUND(IF(AND($G1088&lt;&gt;Summary!$C$11),IF(OR($I1088=$I$6,$I1088=$I$7,$I1088=$I$8,$I1088=$I$9,$I1088=$I$10,$I1088=$I$11),($J1088*$H1088),0),0),2)</f>
        <v>0</v>
      </c>
      <c r="L1088" s="89">
        <f>ROUND(IF(AND($G1088=Summary!$C$11),IF(OR($I1088=$I$6,$I1088=$I$7,$I1088=$I$8,$I1088=$I$9,$I1088=$I$10,$I1088=$I$11),(($J1088*$H1088)/2),0),0),2)</f>
        <v>0</v>
      </c>
      <c r="M1088" s="89">
        <f t="shared" si="42"/>
        <v>0</v>
      </c>
      <c r="N1088" s="100">
        <f t="shared" si="43"/>
        <v>0</v>
      </c>
      <c r="O1088" s="67"/>
    </row>
    <row r="1089" spans="2:15">
      <c r="B1089" s="63"/>
      <c r="C1089" s="65"/>
      <c r="D1089" s="65"/>
      <c r="E1089" s="66"/>
      <c r="F1089" s="67"/>
      <c r="G1089" s="69"/>
      <c r="H1089" s="70"/>
      <c r="I1089" s="71"/>
      <c r="J1089" s="68">
        <v>0</v>
      </c>
      <c r="K1089" s="89">
        <f>ROUND(IF(AND($G1089&lt;&gt;Summary!$C$11),IF(OR($I1089=$I$6,$I1089=$I$7,$I1089=$I$8,$I1089=$I$9,$I1089=$I$10,$I1089=$I$11),($J1089*$H1089),0),0),2)</f>
        <v>0</v>
      </c>
      <c r="L1089" s="89">
        <f>ROUND(IF(AND($G1089=Summary!$C$11),IF(OR($I1089=$I$6,$I1089=$I$7,$I1089=$I$8,$I1089=$I$9,$I1089=$I$10,$I1089=$I$11),(($J1089*$H1089)/2),0),0),2)</f>
        <v>0</v>
      </c>
      <c r="M1089" s="89">
        <f t="shared" si="42"/>
        <v>0</v>
      </c>
      <c r="N1089" s="100">
        <f t="shared" si="43"/>
        <v>0</v>
      </c>
      <c r="O1089" s="67"/>
    </row>
    <row r="1090" spans="2:15">
      <c r="B1090" s="63"/>
      <c r="C1090" s="65"/>
      <c r="D1090" s="65"/>
      <c r="E1090" s="66"/>
      <c r="F1090" s="67"/>
      <c r="G1090" s="69"/>
      <c r="H1090" s="70"/>
      <c r="I1090" s="71"/>
      <c r="J1090" s="68">
        <v>0</v>
      </c>
      <c r="K1090" s="89">
        <f>ROUND(IF(AND($G1090&lt;&gt;Summary!$C$11),IF(OR($I1090=$I$6,$I1090=$I$7,$I1090=$I$8,$I1090=$I$9,$I1090=$I$10,$I1090=$I$11),($J1090*$H1090),0),0),2)</f>
        <v>0</v>
      </c>
      <c r="L1090" s="89">
        <f>ROUND(IF(AND($G1090=Summary!$C$11),IF(OR($I1090=$I$6,$I1090=$I$7,$I1090=$I$8,$I1090=$I$9,$I1090=$I$10,$I1090=$I$11),(($J1090*$H1090)/2),0),0),2)</f>
        <v>0</v>
      </c>
      <c r="M1090" s="89">
        <f t="shared" si="42"/>
        <v>0</v>
      </c>
      <c r="N1090" s="100">
        <f t="shared" si="43"/>
        <v>0</v>
      </c>
      <c r="O1090" s="67"/>
    </row>
    <row r="1091" spans="2:15">
      <c r="B1091" s="63"/>
      <c r="C1091" s="65"/>
      <c r="D1091" s="65"/>
      <c r="E1091" s="66"/>
      <c r="F1091" s="67"/>
      <c r="G1091" s="69"/>
      <c r="H1091" s="70"/>
      <c r="I1091" s="71"/>
      <c r="J1091" s="68">
        <v>0</v>
      </c>
      <c r="K1091" s="89">
        <f>ROUND(IF(AND($G1091&lt;&gt;Summary!$C$11),IF(OR($I1091=$I$6,$I1091=$I$7,$I1091=$I$8,$I1091=$I$9,$I1091=$I$10,$I1091=$I$11),($J1091*$H1091),0),0),2)</f>
        <v>0</v>
      </c>
      <c r="L1091" s="89">
        <f>ROUND(IF(AND($G1091=Summary!$C$11),IF(OR($I1091=$I$6,$I1091=$I$7,$I1091=$I$8,$I1091=$I$9,$I1091=$I$10,$I1091=$I$11),(($J1091*$H1091)/2),0),0),2)</f>
        <v>0</v>
      </c>
      <c r="M1091" s="89">
        <f t="shared" si="42"/>
        <v>0</v>
      </c>
      <c r="N1091" s="100">
        <f t="shared" si="43"/>
        <v>0</v>
      </c>
      <c r="O1091" s="67"/>
    </row>
    <row r="1092" spans="2:15">
      <c r="B1092" s="63"/>
      <c r="C1092" s="65"/>
      <c r="D1092" s="65"/>
      <c r="E1092" s="66"/>
      <c r="F1092" s="67"/>
      <c r="G1092" s="69"/>
      <c r="H1092" s="70"/>
      <c r="I1092" s="71"/>
      <c r="J1092" s="68">
        <v>0</v>
      </c>
      <c r="K1092" s="89">
        <f>ROUND(IF(AND($G1092&lt;&gt;Summary!$C$11),IF(OR($I1092=$I$6,$I1092=$I$7,$I1092=$I$8,$I1092=$I$9,$I1092=$I$10,$I1092=$I$11),($J1092*$H1092),0),0),2)</f>
        <v>0</v>
      </c>
      <c r="L1092" s="89">
        <f>ROUND(IF(AND($G1092=Summary!$C$11),IF(OR($I1092=$I$6,$I1092=$I$7,$I1092=$I$8,$I1092=$I$9,$I1092=$I$10,$I1092=$I$11),(($J1092*$H1092)/2),0),0),2)</f>
        <v>0</v>
      </c>
      <c r="M1092" s="89">
        <f t="shared" si="42"/>
        <v>0</v>
      </c>
      <c r="N1092" s="100">
        <f t="shared" si="43"/>
        <v>0</v>
      </c>
      <c r="O1092" s="67"/>
    </row>
    <row r="1093" spans="2:15">
      <c r="B1093" s="63"/>
      <c r="C1093" s="65"/>
      <c r="D1093" s="65"/>
      <c r="E1093" s="66"/>
      <c r="F1093" s="67"/>
      <c r="G1093" s="69"/>
      <c r="H1093" s="70"/>
      <c r="I1093" s="71"/>
      <c r="J1093" s="68">
        <v>0</v>
      </c>
      <c r="K1093" s="89">
        <f>ROUND(IF(AND($G1093&lt;&gt;Summary!$C$11),IF(OR($I1093=$I$6,$I1093=$I$7,$I1093=$I$8,$I1093=$I$9,$I1093=$I$10,$I1093=$I$11),($J1093*$H1093),0),0),2)</f>
        <v>0</v>
      </c>
      <c r="L1093" s="89">
        <f>ROUND(IF(AND($G1093=Summary!$C$11),IF(OR($I1093=$I$6,$I1093=$I$7,$I1093=$I$8,$I1093=$I$9,$I1093=$I$10,$I1093=$I$11),(($J1093*$H1093)/2),0),0),2)</f>
        <v>0</v>
      </c>
      <c r="M1093" s="89">
        <f t="shared" si="42"/>
        <v>0</v>
      </c>
      <c r="N1093" s="100">
        <f t="shared" si="43"/>
        <v>0</v>
      </c>
      <c r="O1093" s="67"/>
    </row>
    <row r="1094" spans="2:15">
      <c r="B1094" s="63"/>
      <c r="C1094" s="65"/>
      <c r="D1094" s="65"/>
      <c r="E1094" s="66"/>
      <c r="F1094" s="67"/>
      <c r="G1094" s="69"/>
      <c r="H1094" s="70"/>
      <c r="I1094" s="71"/>
      <c r="J1094" s="68">
        <v>0</v>
      </c>
      <c r="K1094" s="89">
        <f>ROUND(IF(AND($G1094&lt;&gt;Summary!$C$11),IF(OR($I1094=$I$6,$I1094=$I$7,$I1094=$I$8,$I1094=$I$9,$I1094=$I$10,$I1094=$I$11),($J1094*$H1094),0),0),2)</f>
        <v>0</v>
      </c>
      <c r="L1094" s="89">
        <f>ROUND(IF(AND($G1094=Summary!$C$11),IF(OR($I1094=$I$6,$I1094=$I$7,$I1094=$I$8,$I1094=$I$9,$I1094=$I$10,$I1094=$I$11),(($J1094*$H1094)/2),0),0),2)</f>
        <v>0</v>
      </c>
      <c r="M1094" s="89">
        <f t="shared" si="42"/>
        <v>0</v>
      </c>
      <c r="N1094" s="100">
        <f t="shared" si="43"/>
        <v>0</v>
      </c>
      <c r="O1094" s="67"/>
    </row>
    <row r="1095" spans="2:15">
      <c r="B1095" s="63"/>
      <c r="C1095" s="65"/>
      <c r="D1095" s="65"/>
      <c r="E1095" s="66"/>
      <c r="F1095" s="67"/>
      <c r="G1095" s="69"/>
      <c r="H1095" s="70"/>
      <c r="I1095" s="71"/>
      <c r="J1095" s="68">
        <v>0</v>
      </c>
      <c r="K1095" s="89">
        <f>ROUND(IF(AND($G1095&lt;&gt;Summary!$C$11),IF(OR($I1095=$I$6,$I1095=$I$7,$I1095=$I$8,$I1095=$I$9,$I1095=$I$10,$I1095=$I$11),($J1095*$H1095),0),0),2)</f>
        <v>0</v>
      </c>
      <c r="L1095" s="89">
        <f>ROUND(IF(AND($G1095=Summary!$C$11),IF(OR($I1095=$I$6,$I1095=$I$7,$I1095=$I$8,$I1095=$I$9,$I1095=$I$10,$I1095=$I$11),(($J1095*$H1095)/2),0),0),2)</f>
        <v>0</v>
      </c>
      <c r="M1095" s="89">
        <f t="shared" si="42"/>
        <v>0</v>
      </c>
      <c r="N1095" s="100">
        <f t="shared" si="43"/>
        <v>0</v>
      </c>
      <c r="O1095" s="67"/>
    </row>
    <row r="1096" spans="2:15">
      <c r="B1096" s="63"/>
      <c r="C1096" s="65"/>
      <c r="D1096" s="65"/>
      <c r="E1096" s="66"/>
      <c r="F1096" s="67"/>
      <c r="G1096" s="69"/>
      <c r="H1096" s="70"/>
      <c r="I1096" s="71"/>
      <c r="J1096" s="68">
        <v>0</v>
      </c>
      <c r="K1096" s="89">
        <f>ROUND(IF(AND($G1096&lt;&gt;Summary!$C$11),IF(OR($I1096=$I$6,$I1096=$I$7,$I1096=$I$8,$I1096=$I$9,$I1096=$I$10,$I1096=$I$11),($J1096*$H1096),0),0),2)</f>
        <v>0</v>
      </c>
      <c r="L1096" s="89">
        <f>ROUND(IF(AND($G1096=Summary!$C$11),IF(OR($I1096=$I$6,$I1096=$I$7,$I1096=$I$8,$I1096=$I$9,$I1096=$I$10,$I1096=$I$11),(($J1096*$H1096)/2),0),0),2)</f>
        <v>0</v>
      </c>
      <c r="M1096" s="89">
        <f t="shared" si="42"/>
        <v>0</v>
      </c>
      <c r="N1096" s="100">
        <f t="shared" si="43"/>
        <v>0</v>
      </c>
      <c r="O1096" s="67"/>
    </row>
    <row r="1097" spans="2:15">
      <c r="B1097" s="63"/>
      <c r="C1097" s="65"/>
      <c r="D1097" s="65"/>
      <c r="E1097" s="66"/>
      <c r="F1097" s="67"/>
      <c r="G1097" s="69"/>
      <c r="H1097" s="70"/>
      <c r="I1097" s="71"/>
      <c r="J1097" s="68">
        <v>0</v>
      </c>
      <c r="K1097" s="89">
        <f>ROUND(IF(AND($G1097&lt;&gt;Summary!$C$11),IF(OR($I1097=$I$6,$I1097=$I$7,$I1097=$I$8,$I1097=$I$9,$I1097=$I$10,$I1097=$I$11),($J1097*$H1097),0),0),2)</f>
        <v>0</v>
      </c>
      <c r="L1097" s="89">
        <f>ROUND(IF(AND($G1097=Summary!$C$11),IF(OR($I1097=$I$6,$I1097=$I$7,$I1097=$I$8,$I1097=$I$9,$I1097=$I$10,$I1097=$I$11),(($J1097*$H1097)/2),0),0),2)</f>
        <v>0</v>
      </c>
      <c r="M1097" s="89">
        <f t="shared" si="42"/>
        <v>0</v>
      </c>
      <c r="N1097" s="100">
        <f t="shared" si="43"/>
        <v>0</v>
      </c>
      <c r="O1097" s="67"/>
    </row>
    <row r="1098" spans="2:15">
      <c r="B1098" s="63"/>
      <c r="C1098" s="65"/>
      <c r="D1098" s="65"/>
      <c r="E1098" s="66"/>
      <c r="F1098" s="67"/>
      <c r="G1098" s="69"/>
      <c r="H1098" s="70"/>
      <c r="I1098" s="71"/>
      <c r="J1098" s="68">
        <v>0</v>
      </c>
      <c r="K1098" s="89">
        <f>ROUND(IF(AND($G1098&lt;&gt;Summary!$C$11),IF(OR($I1098=$I$6,$I1098=$I$7,$I1098=$I$8,$I1098=$I$9,$I1098=$I$10,$I1098=$I$11),($J1098*$H1098),0),0),2)</f>
        <v>0</v>
      </c>
      <c r="L1098" s="89">
        <f>ROUND(IF(AND($G1098=Summary!$C$11),IF(OR($I1098=$I$6,$I1098=$I$7,$I1098=$I$8,$I1098=$I$9,$I1098=$I$10,$I1098=$I$11),(($J1098*$H1098)/2),0),0),2)</f>
        <v>0</v>
      </c>
      <c r="M1098" s="89">
        <f t="shared" si="42"/>
        <v>0</v>
      </c>
      <c r="N1098" s="100">
        <f t="shared" si="43"/>
        <v>0</v>
      </c>
      <c r="O1098" s="67"/>
    </row>
    <row r="1099" spans="2:15">
      <c r="B1099" s="63"/>
      <c r="C1099" s="65"/>
      <c r="D1099" s="65"/>
      <c r="E1099" s="66"/>
      <c r="F1099" s="67"/>
      <c r="G1099" s="69"/>
      <c r="H1099" s="70"/>
      <c r="I1099" s="71"/>
      <c r="J1099" s="68">
        <v>0</v>
      </c>
      <c r="K1099" s="89">
        <f>ROUND(IF(AND($G1099&lt;&gt;Summary!$C$11),IF(OR($I1099=$I$6,$I1099=$I$7,$I1099=$I$8,$I1099=$I$9,$I1099=$I$10,$I1099=$I$11),($J1099*$H1099),0),0),2)</f>
        <v>0</v>
      </c>
      <c r="L1099" s="89">
        <f>ROUND(IF(AND($G1099=Summary!$C$11),IF(OR($I1099=$I$6,$I1099=$I$7,$I1099=$I$8,$I1099=$I$9,$I1099=$I$10,$I1099=$I$11),(($J1099*$H1099)/2),0),0),2)</f>
        <v>0</v>
      </c>
      <c r="M1099" s="89">
        <f t="shared" si="42"/>
        <v>0</v>
      </c>
      <c r="N1099" s="100">
        <f t="shared" si="43"/>
        <v>0</v>
      </c>
      <c r="O1099" s="67"/>
    </row>
    <row r="1100" spans="2:15">
      <c r="B1100" s="63"/>
      <c r="C1100" s="65"/>
      <c r="D1100" s="65"/>
      <c r="E1100" s="66"/>
      <c r="F1100" s="67"/>
      <c r="G1100" s="69"/>
      <c r="H1100" s="70"/>
      <c r="I1100" s="71"/>
      <c r="J1100" s="68">
        <v>0</v>
      </c>
      <c r="K1100" s="89">
        <f>ROUND(IF(AND($G1100&lt;&gt;Summary!$C$11),IF(OR($I1100=$I$6,$I1100=$I$7,$I1100=$I$8,$I1100=$I$9,$I1100=$I$10,$I1100=$I$11),($J1100*$H1100),0),0),2)</f>
        <v>0</v>
      </c>
      <c r="L1100" s="89">
        <f>ROUND(IF(AND($G1100=Summary!$C$11),IF(OR($I1100=$I$6,$I1100=$I$7,$I1100=$I$8,$I1100=$I$9,$I1100=$I$10,$I1100=$I$11),(($J1100*$H1100)/2),0),0),2)</f>
        <v>0</v>
      </c>
      <c r="M1100" s="89">
        <f t="shared" si="42"/>
        <v>0</v>
      </c>
      <c r="N1100" s="100">
        <f t="shared" si="43"/>
        <v>0</v>
      </c>
      <c r="O1100" s="67"/>
    </row>
    <row r="1101" spans="2:15">
      <c r="B1101" s="63"/>
      <c r="C1101" s="65"/>
      <c r="D1101" s="65"/>
      <c r="E1101" s="66"/>
      <c r="F1101" s="67"/>
      <c r="G1101" s="69"/>
      <c r="H1101" s="70"/>
      <c r="I1101" s="71"/>
      <c r="J1101" s="68">
        <v>0</v>
      </c>
      <c r="K1101" s="89">
        <f>ROUND(IF(AND($G1101&lt;&gt;Summary!$C$11),IF(OR($I1101=$I$6,$I1101=$I$7,$I1101=$I$8,$I1101=$I$9,$I1101=$I$10,$I1101=$I$11),($J1101*$H1101),0),0),2)</f>
        <v>0</v>
      </c>
      <c r="L1101" s="89">
        <f>ROUND(IF(AND($G1101=Summary!$C$11),IF(OR($I1101=$I$6,$I1101=$I$7,$I1101=$I$8,$I1101=$I$9,$I1101=$I$10,$I1101=$I$11),(($J1101*$H1101)/2),0),0),2)</f>
        <v>0</v>
      </c>
      <c r="M1101" s="89">
        <f t="shared" si="42"/>
        <v>0</v>
      </c>
      <c r="N1101" s="100">
        <f t="shared" si="43"/>
        <v>0</v>
      </c>
      <c r="O1101" s="67"/>
    </row>
    <row r="1102" spans="2:15">
      <c r="B1102" s="63"/>
      <c r="C1102" s="65"/>
      <c r="D1102" s="65"/>
      <c r="E1102" s="66"/>
      <c r="F1102" s="67"/>
      <c r="G1102" s="69"/>
      <c r="H1102" s="70"/>
      <c r="I1102" s="71"/>
      <c r="J1102" s="68">
        <v>0</v>
      </c>
      <c r="K1102" s="89">
        <f>ROUND(IF(AND($G1102&lt;&gt;Summary!$C$11),IF(OR($I1102=$I$6,$I1102=$I$7,$I1102=$I$8,$I1102=$I$9,$I1102=$I$10,$I1102=$I$11),($J1102*$H1102),0),0),2)</f>
        <v>0</v>
      </c>
      <c r="L1102" s="89">
        <f>ROUND(IF(AND($G1102=Summary!$C$11),IF(OR($I1102=$I$6,$I1102=$I$7,$I1102=$I$8,$I1102=$I$9,$I1102=$I$10,$I1102=$I$11),(($J1102*$H1102)/2),0),0),2)</f>
        <v>0</v>
      </c>
      <c r="M1102" s="89">
        <f t="shared" si="42"/>
        <v>0</v>
      </c>
      <c r="N1102" s="100">
        <f t="shared" si="43"/>
        <v>0</v>
      </c>
      <c r="O1102" s="67"/>
    </row>
    <row r="1103" spans="2:15">
      <c r="B1103" s="63"/>
      <c r="C1103" s="65"/>
      <c r="D1103" s="65"/>
      <c r="E1103" s="66"/>
      <c r="F1103" s="67"/>
      <c r="G1103" s="69"/>
      <c r="H1103" s="70"/>
      <c r="I1103" s="71"/>
      <c r="J1103" s="68">
        <v>0</v>
      </c>
      <c r="K1103" s="89">
        <f>ROUND(IF(AND($G1103&lt;&gt;Summary!$C$11),IF(OR($I1103=$I$6,$I1103=$I$7,$I1103=$I$8,$I1103=$I$9,$I1103=$I$10,$I1103=$I$11),($J1103*$H1103),0),0),2)</f>
        <v>0</v>
      </c>
      <c r="L1103" s="89">
        <f>ROUND(IF(AND($G1103=Summary!$C$11),IF(OR($I1103=$I$6,$I1103=$I$7,$I1103=$I$8,$I1103=$I$9,$I1103=$I$10,$I1103=$I$11),(($J1103*$H1103)/2),0),0),2)</f>
        <v>0</v>
      </c>
      <c r="M1103" s="89">
        <f t="shared" si="42"/>
        <v>0</v>
      </c>
      <c r="N1103" s="100">
        <f t="shared" si="43"/>
        <v>0</v>
      </c>
      <c r="O1103" s="67"/>
    </row>
    <row r="1104" spans="2:15">
      <c r="B1104" s="63"/>
      <c r="C1104" s="65"/>
      <c r="D1104" s="65"/>
      <c r="E1104" s="66"/>
      <c r="F1104" s="67"/>
      <c r="G1104" s="69"/>
      <c r="H1104" s="70"/>
      <c r="I1104" s="71"/>
      <c r="J1104" s="68">
        <v>0</v>
      </c>
      <c r="K1104" s="89">
        <f>ROUND(IF(AND($G1104&lt;&gt;Summary!$C$11),IF(OR($I1104=$I$6,$I1104=$I$7,$I1104=$I$8,$I1104=$I$9,$I1104=$I$10,$I1104=$I$11),($J1104*$H1104),0),0),2)</f>
        <v>0</v>
      </c>
      <c r="L1104" s="89">
        <f>ROUND(IF(AND($G1104=Summary!$C$11),IF(OR($I1104=$I$6,$I1104=$I$7,$I1104=$I$8,$I1104=$I$9,$I1104=$I$10,$I1104=$I$11),(($J1104*$H1104)/2),0),0),2)</f>
        <v>0</v>
      </c>
      <c r="M1104" s="89">
        <f t="shared" si="42"/>
        <v>0</v>
      </c>
      <c r="N1104" s="100">
        <f t="shared" si="43"/>
        <v>0</v>
      </c>
      <c r="O1104" s="67"/>
    </row>
    <row r="1105" spans="2:15">
      <c r="B1105" s="63"/>
      <c r="C1105" s="65"/>
      <c r="D1105" s="65"/>
      <c r="E1105" s="66"/>
      <c r="F1105" s="67"/>
      <c r="G1105" s="69"/>
      <c r="H1105" s="70"/>
      <c r="I1105" s="71"/>
      <c r="J1105" s="68">
        <v>0</v>
      </c>
      <c r="K1105" s="89">
        <f>ROUND(IF(AND($G1105&lt;&gt;Summary!$C$11),IF(OR($I1105=$I$6,$I1105=$I$7,$I1105=$I$8,$I1105=$I$9,$I1105=$I$10,$I1105=$I$11),($J1105*$H1105),0),0),2)</f>
        <v>0</v>
      </c>
      <c r="L1105" s="89">
        <f>ROUND(IF(AND($G1105=Summary!$C$11),IF(OR($I1105=$I$6,$I1105=$I$7,$I1105=$I$8,$I1105=$I$9,$I1105=$I$10,$I1105=$I$11),(($J1105*$H1105)/2),0),0),2)</f>
        <v>0</v>
      </c>
      <c r="M1105" s="89">
        <f t="shared" si="42"/>
        <v>0</v>
      </c>
      <c r="N1105" s="100">
        <f t="shared" si="43"/>
        <v>0</v>
      </c>
      <c r="O1105" s="67"/>
    </row>
    <row r="1106" spans="2:15">
      <c r="B1106" s="63"/>
      <c r="C1106" s="65"/>
      <c r="D1106" s="65"/>
      <c r="E1106" s="66"/>
      <c r="F1106" s="67"/>
      <c r="G1106" s="69"/>
      <c r="H1106" s="70"/>
      <c r="I1106" s="71"/>
      <c r="J1106" s="68">
        <v>0</v>
      </c>
      <c r="K1106" s="89">
        <f>ROUND(IF(AND($G1106&lt;&gt;Summary!$C$11),IF(OR($I1106=$I$6,$I1106=$I$7,$I1106=$I$8,$I1106=$I$9,$I1106=$I$10,$I1106=$I$11),($J1106*$H1106),0),0),2)</f>
        <v>0</v>
      </c>
      <c r="L1106" s="89">
        <f>ROUND(IF(AND($G1106=Summary!$C$11),IF(OR($I1106=$I$6,$I1106=$I$7,$I1106=$I$8,$I1106=$I$9,$I1106=$I$10,$I1106=$I$11),(($J1106*$H1106)/2),0),0),2)</f>
        <v>0</v>
      </c>
      <c r="M1106" s="89">
        <f t="shared" si="42"/>
        <v>0</v>
      </c>
      <c r="N1106" s="100">
        <f t="shared" si="43"/>
        <v>0</v>
      </c>
      <c r="O1106" s="67"/>
    </row>
    <row r="1107" spans="2:15">
      <c r="B1107" s="63"/>
      <c r="C1107" s="65"/>
      <c r="D1107" s="65"/>
      <c r="E1107" s="66"/>
      <c r="F1107" s="67"/>
      <c r="G1107" s="69"/>
      <c r="H1107" s="70"/>
      <c r="I1107" s="71"/>
      <c r="J1107" s="68">
        <v>0</v>
      </c>
      <c r="K1107" s="89">
        <f>ROUND(IF(AND($G1107&lt;&gt;Summary!$C$11),IF(OR($I1107=$I$6,$I1107=$I$7,$I1107=$I$8,$I1107=$I$9,$I1107=$I$10,$I1107=$I$11),($J1107*$H1107),0),0),2)</f>
        <v>0</v>
      </c>
      <c r="L1107" s="89">
        <f>ROUND(IF(AND($G1107=Summary!$C$11),IF(OR($I1107=$I$6,$I1107=$I$7,$I1107=$I$8,$I1107=$I$9,$I1107=$I$10,$I1107=$I$11),(($J1107*$H1107)/2),0),0),2)</f>
        <v>0</v>
      </c>
      <c r="M1107" s="89">
        <f t="shared" si="42"/>
        <v>0</v>
      </c>
      <c r="N1107" s="100">
        <f t="shared" si="43"/>
        <v>0</v>
      </c>
      <c r="O1107" s="67"/>
    </row>
    <row r="1108" spans="2:15">
      <c r="B1108" s="63"/>
      <c r="C1108" s="65"/>
      <c r="D1108" s="65"/>
      <c r="E1108" s="66"/>
      <c r="F1108" s="67"/>
      <c r="G1108" s="69"/>
      <c r="H1108" s="70"/>
      <c r="I1108" s="71"/>
      <c r="J1108" s="68">
        <v>0</v>
      </c>
      <c r="K1108" s="89">
        <f>ROUND(IF(AND($G1108&lt;&gt;Summary!$C$11),IF(OR($I1108=$I$6,$I1108=$I$7,$I1108=$I$8,$I1108=$I$9,$I1108=$I$10,$I1108=$I$11),($J1108*$H1108),0),0),2)</f>
        <v>0</v>
      </c>
      <c r="L1108" s="89">
        <f>ROUND(IF(AND($G1108=Summary!$C$11),IF(OR($I1108=$I$6,$I1108=$I$7,$I1108=$I$8,$I1108=$I$9,$I1108=$I$10,$I1108=$I$11),(($J1108*$H1108)/2),0),0),2)</f>
        <v>0</v>
      </c>
      <c r="M1108" s="89">
        <f t="shared" si="42"/>
        <v>0</v>
      </c>
      <c r="N1108" s="100">
        <f t="shared" si="43"/>
        <v>0</v>
      </c>
      <c r="O1108" s="67"/>
    </row>
    <row r="1109" spans="2:15">
      <c r="B1109" s="63"/>
      <c r="C1109" s="65"/>
      <c r="D1109" s="65"/>
      <c r="E1109" s="66"/>
      <c r="F1109" s="67"/>
      <c r="G1109" s="69"/>
      <c r="H1109" s="70"/>
      <c r="I1109" s="71"/>
      <c r="J1109" s="68">
        <v>0</v>
      </c>
      <c r="K1109" s="89">
        <f>ROUND(IF(AND($G1109&lt;&gt;Summary!$C$11),IF(OR($I1109=$I$6,$I1109=$I$7,$I1109=$I$8,$I1109=$I$9,$I1109=$I$10,$I1109=$I$11),($J1109*$H1109),0),0),2)</f>
        <v>0</v>
      </c>
      <c r="L1109" s="89">
        <f>ROUND(IF(AND($G1109=Summary!$C$11),IF(OR($I1109=$I$6,$I1109=$I$7,$I1109=$I$8,$I1109=$I$9,$I1109=$I$10,$I1109=$I$11),(($J1109*$H1109)/2),0),0),2)</f>
        <v>0</v>
      </c>
      <c r="M1109" s="89">
        <f t="shared" si="42"/>
        <v>0</v>
      </c>
      <c r="N1109" s="100">
        <f t="shared" si="43"/>
        <v>0</v>
      </c>
      <c r="O1109" s="67"/>
    </row>
    <row r="1110" spans="2:15">
      <c r="B1110" s="63"/>
      <c r="C1110" s="65"/>
      <c r="D1110" s="65"/>
      <c r="E1110" s="66"/>
      <c r="F1110" s="67"/>
      <c r="G1110" s="69"/>
      <c r="H1110" s="70"/>
      <c r="I1110" s="71"/>
      <c r="J1110" s="68">
        <v>0</v>
      </c>
      <c r="K1110" s="89">
        <f>ROUND(IF(AND($G1110&lt;&gt;Summary!$C$11),IF(OR($I1110=$I$6,$I1110=$I$7,$I1110=$I$8,$I1110=$I$9,$I1110=$I$10,$I1110=$I$11),($J1110*$H1110),0),0),2)</f>
        <v>0</v>
      </c>
      <c r="L1110" s="89">
        <f>ROUND(IF(AND($G1110=Summary!$C$11),IF(OR($I1110=$I$6,$I1110=$I$7,$I1110=$I$8,$I1110=$I$9,$I1110=$I$10,$I1110=$I$11),(($J1110*$H1110)/2),0),0),2)</f>
        <v>0</v>
      </c>
      <c r="M1110" s="89">
        <f t="shared" si="42"/>
        <v>0</v>
      </c>
      <c r="N1110" s="100">
        <f t="shared" si="43"/>
        <v>0</v>
      </c>
      <c r="O1110" s="67"/>
    </row>
    <row r="1111" spans="2:15">
      <c r="B1111" s="63"/>
      <c r="C1111" s="65"/>
      <c r="D1111" s="65"/>
      <c r="E1111" s="66"/>
      <c r="F1111" s="67"/>
      <c r="G1111" s="69"/>
      <c r="H1111" s="70"/>
      <c r="I1111" s="71"/>
      <c r="J1111" s="68">
        <v>0</v>
      </c>
      <c r="K1111" s="89">
        <f>ROUND(IF(AND($G1111&lt;&gt;Summary!$C$11),IF(OR($I1111=$I$6,$I1111=$I$7,$I1111=$I$8,$I1111=$I$9,$I1111=$I$10,$I1111=$I$11),($J1111*$H1111),0),0),2)</f>
        <v>0</v>
      </c>
      <c r="L1111" s="89">
        <f>ROUND(IF(AND($G1111=Summary!$C$11),IF(OR($I1111=$I$6,$I1111=$I$7,$I1111=$I$8,$I1111=$I$9,$I1111=$I$10,$I1111=$I$11),(($J1111*$H1111)/2),0),0),2)</f>
        <v>0</v>
      </c>
      <c r="M1111" s="89">
        <f t="shared" ref="M1111:M1174" si="44">L1111</f>
        <v>0</v>
      </c>
      <c r="N1111" s="100">
        <f t="shared" si="43"/>
        <v>0</v>
      </c>
      <c r="O1111" s="67"/>
    </row>
    <row r="1112" spans="2:15">
      <c r="B1112" s="63"/>
      <c r="C1112" s="65"/>
      <c r="D1112" s="65"/>
      <c r="E1112" s="66"/>
      <c r="F1112" s="67"/>
      <c r="G1112" s="69"/>
      <c r="H1112" s="70"/>
      <c r="I1112" s="71"/>
      <c r="J1112" s="68">
        <v>0</v>
      </c>
      <c r="K1112" s="89">
        <f>ROUND(IF(AND($G1112&lt;&gt;Summary!$C$11),IF(OR($I1112=$I$6,$I1112=$I$7,$I1112=$I$8,$I1112=$I$9,$I1112=$I$10,$I1112=$I$11),($J1112*$H1112),0),0),2)</f>
        <v>0</v>
      </c>
      <c r="L1112" s="89">
        <f>ROUND(IF(AND($G1112=Summary!$C$11),IF(OR($I1112=$I$6,$I1112=$I$7,$I1112=$I$8,$I1112=$I$9,$I1112=$I$10,$I1112=$I$11),(($J1112*$H1112)/2),0),0),2)</f>
        <v>0</v>
      </c>
      <c r="M1112" s="89">
        <f t="shared" si="44"/>
        <v>0</v>
      </c>
      <c r="N1112" s="100">
        <f t="shared" si="43"/>
        <v>0</v>
      </c>
      <c r="O1112" s="67"/>
    </row>
    <row r="1113" spans="2:15">
      <c r="B1113" s="63"/>
      <c r="C1113" s="65"/>
      <c r="D1113" s="65"/>
      <c r="E1113" s="66"/>
      <c r="F1113" s="67"/>
      <c r="G1113" s="69"/>
      <c r="H1113" s="70"/>
      <c r="I1113" s="71"/>
      <c r="J1113" s="68">
        <v>0</v>
      </c>
      <c r="K1113" s="89">
        <f>ROUND(IF(AND($G1113&lt;&gt;Summary!$C$11),IF(OR($I1113=$I$6,$I1113=$I$7,$I1113=$I$8,$I1113=$I$9,$I1113=$I$10,$I1113=$I$11),($J1113*$H1113),0),0),2)</f>
        <v>0</v>
      </c>
      <c r="L1113" s="89">
        <f>ROUND(IF(AND($G1113=Summary!$C$11),IF(OR($I1113=$I$6,$I1113=$I$7,$I1113=$I$8,$I1113=$I$9,$I1113=$I$10,$I1113=$I$11),(($J1113*$H1113)/2),0),0),2)</f>
        <v>0</v>
      </c>
      <c r="M1113" s="89">
        <f t="shared" si="44"/>
        <v>0</v>
      </c>
      <c r="N1113" s="100">
        <f t="shared" si="43"/>
        <v>0</v>
      </c>
      <c r="O1113" s="67"/>
    </row>
    <row r="1114" spans="2:15">
      <c r="B1114" s="63"/>
      <c r="C1114" s="65"/>
      <c r="D1114" s="65"/>
      <c r="E1114" s="66"/>
      <c r="F1114" s="67"/>
      <c r="G1114" s="69"/>
      <c r="H1114" s="70"/>
      <c r="I1114" s="71"/>
      <c r="J1114" s="68">
        <v>0</v>
      </c>
      <c r="K1114" s="89">
        <f>ROUND(IF(AND($G1114&lt;&gt;Summary!$C$11),IF(OR($I1114=$I$6,$I1114=$I$7,$I1114=$I$8,$I1114=$I$9,$I1114=$I$10,$I1114=$I$11),($J1114*$H1114),0),0),2)</f>
        <v>0</v>
      </c>
      <c r="L1114" s="89">
        <f>ROUND(IF(AND($G1114=Summary!$C$11),IF(OR($I1114=$I$6,$I1114=$I$7,$I1114=$I$8,$I1114=$I$9,$I1114=$I$10,$I1114=$I$11),(($J1114*$H1114)/2),0),0),2)</f>
        <v>0</v>
      </c>
      <c r="M1114" s="89">
        <f t="shared" si="44"/>
        <v>0</v>
      </c>
      <c r="N1114" s="100">
        <f t="shared" si="43"/>
        <v>0</v>
      </c>
      <c r="O1114" s="67"/>
    </row>
    <row r="1115" spans="2:15">
      <c r="B1115" s="63"/>
      <c r="C1115" s="65"/>
      <c r="D1115" s="65"/>
      <c r="E1115" s="66"/>
      <c r="F1115" s="67"/>
      <c r="G1115" s="69"/>
      <c r="H1115" s="70"/>
      <c r="I1115" s="71"/>
      <c r="J1115" s="68">
        <v>0</v>
      </c>
      <c r="K1115" s="89">
        <f>ROUND(IF(AND($G1115&lt;&gt;Summary!$C$11),IF(OR($I1115=$I$6,$I1115=$I$7,$I1115=$I$8,$I1115=$I$9,$I1115=$I$10,$I1115=$I$11),($J1115*$H1115),0),0),2)</f>
        <v>0</v>
      </c>
      <c r="L1115" s="89">
        <f>ROUND(IF(AND($G1115=Summary!$C$11),IF(OR($I1115=$I$6,$I1115=$I$7,$I1115=$I$8,$I1115=$I$9,$I1115=$I$10,$I1115=$I$11),(($J1115*$H1115)/2),0),0),2)</f>
        <v>0</v>
      </c>
      <c r="M1115" s="89">
        <f t="shared" si="44"/>
        <v>0</v>
      </c>
      <c r="N1115" s="100">
        <f t="shared" si="43"/>
        <v>0</v>
      </c>
      <c r="O1115" s="67"/>
    </row>
    <row r="1116" spans="2:15">
      <c r="B1116" s="63"/>
      <c r="C1116" s="65"/>
      <c r="D1116" s="65"/>
      <c r="E1116" s="66"/>
      <c r="F1116" s="67"/>
      <c r="G1116" s="69"/>
      <c r="H1116" s="70"/>
      <c r="I1116" s="71"/>
      <c r="J1116" s="68">
        <v>0</v>
      </c>
      <c r="K1116" s="89">
        <f>ROUND(IF(AND($G1116&lt;&gt;Summary!$C$11),IF(OR($I1116=$I$6,$I1116=$I$7,$I1116=$I$8,$I1116=$I$9,$I1116=$I$10,$I1116=$I$11),($J1116*$H1116),0),0),2)</f>
        <v>0</v>
      </c>
      <c r="L1116" s="89">
        <f>ROUND(IF(AND($G1116=Summary!$C$11),IF(OR($I1116=$I$6,$I1116=$I$7,$I1116=$I$8,$I1116=$I$9,$I1116=$I$10,$I1116=$I$11),(($J1116*$H1116)/2),0),0),2)</f>
        <v>0</v>
      </c>
      <c r="M1116" s="89">
        <f t="shared" si="44"/>
        <v>0</v>
      </c>
      <c r="N1116" s="100">
        <f t="shared" si="43"/>
        <v>0</v>
      </c>
      <c r="O1116" s="67"/>
    </row>
    <row r="1117" spans="2:15">
      <c r="B1117" s="63"/>
      <c r="C1117" s="65"/>
      <c r="D1117" s="65"/>
      <c r="E1117" s="66"/>
      <c r="F1117" s="67"/>
      <c r="G1117" s="69"/>
      <c r="H1117" s="70"/>
      <c r="I1117" s="71"/>
      <c r="J1117" s="68">
        <v>0</v>
      </c>
      <c r="K1117" s="89">
        <f>ROUND(IF(AND($G1117&lt;&gt;Summary!$C$11),IF(OR($I1117=$I$6,$I1117=$I$7,$I1117=$I$8,$I1117=$I$9,$I1117=$I$10,$I1117=$I$11),($J1117*$H1117),0),0),2)</f>
        <v>0</v>
      </c>
      <c r="L1117" s="89">
        <f>ROUND(IF(AND($G1117=Summary!$C$11),IF(OR($I1117=$I$6,$I1117=$I$7,$I1117=$I$8,$I1117=$I$9,$I1117=$I$10,$I1117=$I$11),(($J1117*$H1117)/2),0),0),2)</f>
        <v>0</v>
      </c>
      <c r="M1117" s="89">
        <f t="shared" si="44"/>
        <v>0</v>
      </c>
      <c r="N1117" s="100">
        <f t="shared" si="43"/>
        <v>0</v>
      </c>
      <c r="O1117" s="67"/>
    </row>
    <row r="1118" spans="2:15">
      <c r="B1118" s="63"/>
      <c r="C1118" s="65"/>
      <c r="D1118" s="65"/>
      <c r="E1118" s="66"/>
      <c r="F1118" s="67"/>
      <c r="G1118" s="69"/>
      <c r="H1118" s="70"/>
      <c r="I1118" s="71"/>
      <c r="J1118" s="68">
        <v>0</v>
      </c>
      <c r="K1118" s="89">
        <f>ROUND(IF(AND($G1118&lt;&gt;Summary!$C$11),IF(OR($I1118=$I$6,$I1118=$I$7,$I1118=$I$8,$I1118=$I$9,$I1118=$I$10,$I1118=$I$11),($J1118*$H1118),0),0),2)</f>
        <v>0</v>
      </c>
      <c r="L1118" s="89">
        <f>ROUND(IF(AND($G1118=Summary!$C$11),IF(OR($I1118=$I$6,$I1118=$I$7,$I1118=$I$8,$I1118=$I$9,$I1118=$I$10,$I1118=$I$11),(($J1118*$H1118)/2),0),0),2)</f>
        <v>0</v>
      </c>
      <c r="M1118" s="89">
        <f t="shared" si="44"/>
        <v>0</v>
      </c>
      <c r="N1118" s="100">
        <f t="shared" si="43"/>
        <v>0</v>
      </c>
      <c r="O1118" s="67"/>
    </row>
    <row r="1119" spans="2:15">
      <c r="B1119" s="63"/>
      <c r="C1119" s="65"/>
      <c r="D1119" s="65"/>
      <c r="E1119" s="66"/>
      <c r="F1119" s="67"/>
      <c r="G1119" s="69"/>
      <c r="H1119" s="70"/>
      <c r="I1119" s="71"/>
      <c r="J1119" s="68">
        <v>0</v>
      </c>
      <c r="K1119" s="89">
        <f>ROUND(IF(AND($G1119&lt;&gt;Summary!$C$11),IF(OR($I1119=$I$6,$I1119=$I$7,$I1119=$I$8,$I1119=$I$9,$I1119=$I$10,$I1119=$I$11),($J1119*$H1119),0),0),2)</f>
        <v>0</v>
      </c>
      <c r="L1119" s="89">
        <f>ROUND(IF(AND($G1119=Summary!$C$11),IF(OR($I1119=$I$6,$I1119=$I$7,$I1119=$I$8,$I1119=$I$9,$I1119=$I$10,$I1119=$I$11),(($J1119*$H1119)/2),0),0),2)</f>
        <v>0</v>
      </c>
      <c r="M1119" s="89">
        <f t="shared" si="44"/>
        <v>0</v>
      </c>
      <c r="N1119" s="100">
        <f t="shared" si="43"/>
        <v>0</v>
      </c>
      <c r="O1119" s="67"/>
    </row>
    <row r="1120" spans="2:15">
      <c r="B1120" s="63"/>
      <c r="C1120" s="65"/>
      <c r="D1120" s="65"/>
      <c r="E1120" s="66"/>
      <c r="F1120" s="67"/>
      <c r="G1120" s="69"/>
      <c r="H1120" s="70"/>
      <c r="I1120" s="71"/>
      <c r="J1120" s="68">
        <v>0</v>
      </c>
      <c r="K1120" s="89">
        <f>ROUND(IF(AND($G1120&lt;&gt;Summary!$C$11),IF(OR($I1120=$I$6,$I1120=$I$7,$I1120=$I$8,$I1120=$I$9,$I1120=$I$10,$I1120=$I$11),($J1120*$H1120),0),0),2)</f>
        <v>0</v>
      </c>
      <c r="L1120" s="89">
        <f>ROUND(IF(AND($G1120=Summary!$C$11),IF(OR($I1120=$I$6,$I1120=$I$7,$I1120=$I$8,$I1120=$I$9,$I1120=$I$10,$I1120=$I$11),(($J1120*$H1120)/2),0),0),2)</f>
        <v>0</v>
      </c>
      <c r="M1120" s="89">
        <f t="shared" si="44"/>
        <v>0</v>
      </c>
      <c r="N1120" s="100">
        <f t="shared" si="43"/>
        <v>0</v>
      </c>
      <c r="O1120" s="67"/>
    </row>
    <row r="1121" spans="2:15">
      <c r="B1121" s="63"/>
      <c r="C1121" s="65"/>
      <c r="D1121" s="65"/>
      <c r="E1121" s="66"/>
      <c r="F1121" s="67"/>
      <c r="G1121" s="69"/>
      <c r="H1121" s="70"/>
      <c r="I1121" s="71"/>
      <c r="J1121" s="68">
        <v>0</v>
      </c>
      <c r="K1121" s="89">
        <f>ROUND(IF(AND($G1121&lt;&gt;Summary!$C$11),IF(OR($I1121=$I$6,$I1121=$I$7,$I1121=$I$8,$I1121=$I$9,$I1121=$I$10,$I1121=$I$11),($J1121*$H1121),0),0),2)</f>
        <v>0</v>
      </c>
      <c r="L1121" s="89">
        <f>ROUND(IF(AND($G1121=Summary!$C$11),IF(OR($I1121=$I$6,$I1121=$I$7,$I1121=$I$8,$I1121=$I$9,$I1121=$I$10,$I1121=$I$11),(($J1121*$H1121)/2),0),0),2)</f>
        <v>0</v>
      </c>
      <c r="M1121" s="89">
        <f t="shared" si="44"/>
        <v>0</v>
      </c>
      <c r="N1121" s="100">
        <f t="shared" si="43"/>
        <v>0</v>
      </c>
      <c r="O1121" s="67"/>
    </row>
    <row r="1122" spans="2:15">
      <c r="B1122" s="63"/>
      <c r="C1122" s="65"/>
      <c r="D1122" s="65"/>
      <c r="E1122" s="66"/>
      <c r="F1122" s="67"/>
      <c r="G1122" s="69"/>
      <c r="H1122" s="70"/>
      <c r="I1122" s="71"/>
      <c r="J1122" s="68">
        <v>0</v>
      </c>
      <c r="K1122" s="89">
        <f>ROUND(IF(AND($G1122&lt;&gt;Summary!$C$11),IF(OR($I1122=$I$6,$I1122=$I$7,$I1122=$I$8,$I1122=$I$9,$I1122=$I$10,$I1122=$I$11),($J1122*$H1122),0),0),2)</f>
        <v>0</v>
      </c>
      <c r="L1122" s="89">
        <f>ROUND(IF(AND($G1122=Summary!$C$11),IF(OR($I1122=$I$6,$I1122=$I$7,$I1122=$I$8,$I1122=$I$9,$I1122=$I$10,$I1122=$I$11),(($J1122*$H1122)/2),0),0),2)</f>
        <v>0</v>
      </c>
      <c r="M1122" s="89">
        <f t="shared" si="44"/>
        <v>0</v>
      </c>
      <c r="N1122" s="100">
        <f t="shared" si="43"/>
        <v>0</v>
      </c>
      <c r="O1122" s="67"/>
    </row>
    <row r="1123" spans="2:15">
      <c r="B1123" s="63"/>
      <c r="C1123" s="65"/>
      <c r="D1123" s="65"/>
      <c r="E1123" s="66"/>
      <c r="F1123" s="67"/>
      <c r="G1123" s="69"/>
      <c r="H1123" s="70"/>
      <c r="I1123" s="71"/>
      <c r="J1123" s="68">
        <v>0</v>
      </c>
      <c r="K1123" s="89">
        <f>ROUND(IF(AND($G1123&lt;&gt;Summary!$C$11),IF(OR($I1123=$I$6,$I1123=$I$7,$I1123=$I$8,$I1123=$I$9,$I1123=$I$10,$I1123=$I$11),($J1123*$H1123),0),0),2)</f>
        <v>0</v>
      </c>
      <c r="L1123" s="89">
        <f>ROUND(IF(AND($G1123=Summary!$C$11),IF(OR($I1123=$I$6,$I1123=$I$7,$I1123=$I$8,$I1123=$I$9,$I1123=$I$10,$I1123=$I$11),(($J1123*$H1123)/2),0),0),2)</f>
        <v>0</v>
      </c>
      <c r="M1123" s="89">
        <f t="shared" si="44"/>
        <v>0</v>
      </c>
      <c r="N1123" s="100">
        <f t="shared" si="43"/>
        <v>0</v>
      </c>
      <c r="O1123" s="67"/>
    </row>
    <row r="1124" spans="2:15">
      <c r="B1124" s="63"/>
      <c r="C1124" s="65"/>
      <c r="D1124" s="65"/>
      <c r="E1124" s="66"/>
      <c r="F1124" s="67"/>
      <c r="G1124" s="69"/>
      <c r="H1124" s="70"/>
      <c r="I1124" s="71"/>
      <c r="J1124" s="68">
        <v>0</v>
      </c>
      <c r="K1124" s="89">
        <f>ROUND(IF(AND($G1124&lt;&gt;Summary!$C$11),IF(OR($I1124=$I$6,$I1124=$I$7,$I1124=$I$8,$I1124=$I$9,$I1124=$I$10,$I1124=$I$11),($J1124*$H1124),0),0),2)</f>
        <v>0</v>
      </c>
      <c r="L1124" s="89">
        <f>ROUND(IF(AND($G1124=Summary!$C$11),IF(OR($I1124=$I$6,$I1124=$I$7,$I1124=$I$8,$I1124=$I$9,$I1124=$I$10,$I1124=$I$11),(($J1124*$H1124)/2),0),0),2)</f>
        <v>0</v>
      </c>
      <c r="M1124" s="89">
        <f t="shared" si="44"/>
        <v>0</v>
      </c>
      <c r="N1124" s="100">
        <f t="shared" si="43"/>
        <v>0</v>
      </c>
      <c r="O1124" s="67"/>
    </row>
    <row r="1125" spans="2:15">
      <c r="B1125" s="63"/>
      <c r="C1125" s="65"/>
      <c r="D1125" s="65"/>
      <c r="E1125" s="66"/>
      <c r="F1125" s="67"/>
      <c r="G1125" s="69"/>
      <c r="H1125" s="70"/>
      <c r="I1125" s="71"/>
      <c r="J1125" s="68">
        <v>0</v>
      </c>
      <c r="K1125" s="89">
        <f>ROUND(IF(AND($G1125&lt;&gt;Summary!$C$11),IF(OR($I1125=$I$6,$I1125=$I$7,$I1125=$I$8,$I1125=$I$9,$I1125=$I$10,$I1125=$I$11),($J1125*$H1125),0),0),2)</f>
        <v>0</v>
      </c>
      <c r="L1125" s="89">
        <f>ROUND(IF(AND($G1125=Summary!$C$11),IF(OR($I1125=$I$6,$I1125=$I$7,$I1125=$I$8,$I1125=$I$9,$I1125=$I$10,$I1125=$I$11),(($J1125*$H1125)/2),0),0),2)</f>
        <v>0</v>
      </c>
      <c r="M1125" s="89">
        <f t="shared" si="44"/>
        <v>0</v>
      </c>
      <c r="N1125" s="100">
        <f t="shared" si="43"/>
        <v>0</v>
      </c>
      <c r="O1125" s="67"/>
    </row>
    <row r="1126" spans="2:15">
      <c r="B1126" s="63"/>
      <c r="C1126" s="65"/>
      <c r="D1126" s="65"/>
      <c r="E1126" s="66"/>
      <c r="F1126" s="67"/>
      <c r="G1126" s="69"/>
      <c r="H1126" s="70"/>
      <c r="I1126" s="71"/>
      <c r="J1126" s="68">
        <v>0</v>
      </c>
      <c r="K1126" s="89">
        <f>ROUND(IF(AND($G1126&lt;&gt;Summary!$C$11),IF(OR($I1126=$I$6,$I1126=$I$7,$I1126=$I$8,$I1126=$I$9,$I1126=$I$10,$I1126=$I$11),($J1126*$H1126),0),0),2)</f>
        <v>0</v>
      </c>
      <c r="L1126" s="89">
        <f>ROUND(IF(AND($G1126=Summary!$C$11),IF(OR($I1126=$I$6,$I1126=$I$7,$I1126=$I$8,$I1126=$I$9,$I1126=$I$10,$I1126=$I$11),(($J1126*$H1126)/2),0),0),2)</f>
        <v>0</v>
      </c>
      <c r="M1126" s="89">
        <f t="shared" si="44"/>
        <v>0</v>
      </c>
      <c r="N1126" s="100">
        <f t="shared" si="43"/>
        <v>0</v>
      </c>
      <c r="O1126" s="67"/>
    </row>
    <row r="1127" spans="2:15">
      <c r="B1127" s="63"/>
      <c r="C1127" s="65"/>
      <c r="D1127" s="65"/>
      <c r="E1127" s="66"/>
      <c r="F1127" s="67"/>
      <c r="G1127" s="69"/>
      <c r="H1127" s="70"/>
      <c r="I1127" s="71"/>
      <c r="J1127" s="68">
        <v>0</v>
      </c>
      <c r="K1127" s="89">
        <f>ROUND(IF(AND($G1127&lt;&gt;Summary!$C$11),IF(OR($I1127=$I$6,$I1127=$I$7,$I1127=$I$8,$I1127=$I$9,$I1127=$I$10,$I1127=$I$11),($J1127*$H1127),0),0),2)</f>
        <v>0</v>
      </c>
      <c r="L1127" s="89">
        <f>ROUND(IF(AND($G1127=Summary!$C$11),IF(OR($I1127=$I$6,$I1127=$I$7,$I1127=$I$8,$I1127=$I$9,$I1127=$I$10,$I1127=$I$11),(($J1127*$H1127)/2),0),0),2)</f>
        <v>0</v>
      </c>
      <c r="M1127" s="89">
        <f t="shared" si="44"/>
        <v>0</v>
      </c>
      <c r="N1127" s="100">
        <f t="shared" si="43"/>
        <v>0</v>
      </c>
      <c r="O1127" s="67"/>
    </row>
    <row r="1128" spans="2:15">
      <c r="B1128" s="63"/>
      <c r="C1128" s="65"/>
      <c r="D1128" s="65"/>
      <c r="E1128" s="66"/>
      <c r="F1128" s="67"/>
      <c r="G1128" s="69"/>
      <c r="H1128" s="70"/>
      <c r="I1128" s="71"/>
      <c r="J1128" s="68">
        <v>0</v>
      </c>
      <c r="K1128" s="89">
        <f>ROUND(IF(AND($G1128&lt;&gt;Summary!$C$11),IF(OR($I1128=$I$6,$I1128=$I$7,$I1128=$I$8,$I1128=$I$9,$I1128=$I$10,$I1128=$I$11),($J1128*$H1128),0),0),2)</f>
        <v>0</v>
      </c>
      <c r="L1128" s="89">
        <f>ROUND(IF(AND($G1128=Summary!$C$11),IF(OR($I1128=$I$6,$I1128=$I$7,$I1128=$I$8,$I1128=$I$9,$I1128=$I$10,$I1128=$I$11),(($J1128*$H1128)/2),0),0),2)</f>
        <v>0</v>
      </c>
      <c r="M1128" s="89">
        <f t="shared" si="44"/>
        <v>0</v>
      </c>
      <c r="N1128" s="100">
        <f t="shared" si="43"/>
        <v>0</v>
      </c>
      <c r="O1128" s="67"/>
    </row>
    <row r="1129" spans="2:15">
      <c r="B1129" s="63"/>
      <c r="C1129" s="65"/>
      <c r="D1129" s="65"/>
      <c r="E1129" s="66"/>
      <c r="F1129" s="67"/>
      <c r="G1129" s="69"/>
      <c r="H1129" s="70"/>
      <c r="I1129" s="71"/>
      <c r="J1129" s="68">
        <v>0</v>
      </c>
      <c r="K1129" s="89">
        <f>ROUND(IF(AND($G1129&lt;&gt;Summary!$C$11),IF(OR($I1129=$I$6,$I1129=$I$7,$I1129=$I$8,$I1129=$I$9,$I1129=$I$10,$I1129=$I$11),($J1129*$H1129),0),0),2)</f>
        <v>0</v>
      </c>
      <c r="L1129" s="89">
        <f>ROUND(IF(AND($G1129=Summary!$C$11),IF(OR($I1129=$I$6,$I1129=$I$7,$I1129=$I$8,$I1129=$I$9,$I1129=$I$10,$I1129=$I$11),(($J1129*$H1129)/2),0),0),2)</f>
        <v>0</v>
      </c>
      <c r="M1129" s="89">
        <f t="shared" si="44"/>
        <v>0</v>
      </c>
      <c r="N1129" s="100">
        <f t="shared" si="43"/>
        <v>0</v>
      </c>
      <c r="O1129" s="67"/>
    </row>
    <row r="1130" spans="2:15">
      <c r="B1130" s="63"/>
      <c r="C1130" s="65"/>
      <c r="D1130" s="65"/>
      <c r="E1130" s="66"/>
      <c r="F1130" s="67"/>
      <c r="G1130" s="69"/>
      <c r="H1130" s="70"/>
      <c r="I1130" s="71"/>
      <c r="J1130" s="68">
        <v>0</v>
      </c>
      <c r="K1130" s="89">
        <f>ROUND(IF(AND($G1130&lt;&gt;Summary!$C$11),IF(OR($I1130=$I$6,$I1130=$I$7,$I1130=$I$8,$I1130=$I$9,$I1130=$I$10,$I1130=$I$11),($J1130*$H1130),0),0),2)</f>
        <v>0</v>
      </c>
      <c r="L1130" s="89">
        <f>ROUND(IF(AND($G1130=Summary!$C$11),IF(OR($I1130=$I$6,$I1130=$I$7,$I1130=$I$8,$I1130=$I$9,$I1130=$I$10,$I1130=$I$11),(($J1130*$H1130)/2),0),0),2)</f>
        <v>0</v>
      </c>
      <c r="M1130" s="89">
        <f t="shared" si="44"/>
        <v>0</v>
      </c>
      <c r="N1130" s="100">
        <f t="shared" si="43"/>
        <v>0</v>
      </c>
      <c r="O1130" s="67"/>
    </row>
    <row r="1131" spans="2:15">
      <c r="B1131" s="63"/>
      <c r="C1131" s="65"/>
      <c r="D1131" s="65"/>
      <c r="E1131" s="66"/>
      <c r="F1131" s="67"/>
      <c r="G1131" s="69"/>
      <c r="H1131" s="70"/>
      <c r="I1131" s="71"/>
      <c r="J1131" s="68">
        <v>0</v>
      </c>
      <c r="K1131" s="89">
        <f>ROUND(IF(AND($G1131&lt;&gt;Summary!$C$11),IF(OR($I1131=$I$6,$I1131=$I$7,$I1131=$I$8,$I1131=$I$9,$I1131=$I$10,$I1131=$I$11),($J1131*$H1131),0),0),2)</f>
        <v>0</v>
      </c>
      <c r="L1131" s="89">
        <f>ROUND(IF(AND($G1131=Summary!$C$11),IF(OR($I1131=$I$6,$I1131=$I$7,$I1131=$I$8,$I1131=$I$9,$I1131=$I$10,$I1131=$I$11),(($J1131*$H1131)/2),0),0),2)</f>
        <v>0</v>
      </c>
      <c r="M1131" s="89">
        <f t="shared" si="44"/>
        <v>0</v>
      </c>
      <c r="N1131" s="100">
        <f t="shared" si="43"/>
        <v>0</v>
      </c>
      <c r="O1131" s="67"/>
    </row>
    <row r="1132" spans="2:15">
      <c r="B1132" s="63"/>
      <c r="C1132" s="65"/>
      <c r="D1132" s="65"/>
      <c r="E1132" s="66"/>
      <c r="F1132" s="67"/>
      <c r="G1132" s="69"/>
      <c r="H1132" s="70"/>
      <c r="I1132" s="71"/>
      <c r="J1132" s="68">
        <v>0</v>
      </c>
      <c r="K1132" s="89">
        <f>ROUND(IF(AND($G1132&lt;&gt;Summary!$C$11),IF(OR($I1132=$I$6,$I1132=$I$7,$I1132=$I$8,$I1132=$I$9,$I1132=$I$10,$I1132=$I$11),($J1132*$H1132),0),0),2)</f>
        <v>0</v>
      </c>
      <c r="L1132" s="89">
        <f>ROUND(IF(AND($G1132=Summary!$C$11),IF(OR($I1132=$I$6,$I1132=$I$7,$I1132=$I$8,$I1132=$I$9,$I1132=$I$10,$I1132=$I$11),(($J1132*$H1132)/2),0),0),2)</f>
        <v>0</v>
      </c>
      <c r="M1132" s="89">
        <f t="shared" si="44"/>
        <v>0</v>
      </c>
      <c r="N1132" s="100">
        <f t="shared" si="43"/>
        <v>0</v>
      </c>
      <c r="O1132" s="67"/>
    </row>
    <row r="1133" spans="2:15">
      <c r="B1133" s="63"/>
      <c r="C1133" s="65"/>
      <c r="D1133" s="65"/>
      <c r="E1133" s="66"/>
      <c r="F1133" s="67"/>
      <c r="G1133" s="69"/>
      <c r="H1133" s="70"/>
      <c r="I1133" s="71"/>
      <c r="J1133" s="68">
        <v>0</v>
      </c>
      <c r="K1133" s="89">
        <f>ROUND(IF(AND($G1133&lt;&gt;Summary!$C$11),IF(OR($I1133=$I$6,$I1133=$I$7,$I1133=$I$8,$I1133=$I$9,$I1133=$I$10,$I1133=$I$11),($J1133*$H1133),0),0),2)</f>
        <v>0</v>
      </c>
      <c r="L1133" s="89">
        <f>ROUND(IF(AND($G1133=Summary!$C$11),IF(OR($I1133=$I$6,$I1133=$I$7,$I1133=$I$8,$I1133=$I$9,$I1133=$I$10,$I1133=$I$11),(($J1133*$H1133)/2),0),0),2)</f>
        <v>0</v>
      </c>
      <c r="M1133" s="89">
        <f t="shared" si="44"/>
        <v>0</v>
      </c>
      <c r="N1133" s="100">
        <f t="shared" si="43"/>
        <v>0</v>
      </c>
      <c r="O1133" s="67"/>
    </row>
    <row r="1134" spans="2:15">
      <c r="B1134" s="63"/>
      <c r="C1134" s="65"/>
      <c r="D1134" s="65"/>
      <c r="E1134" s="66"/>
      <c r="F1134" s="67"/>
      <c r="G1134" s="69"/>
      <c r="H1134" s="70"/>
      <c r="I1134" s="71"/>
      <c r="J1134" s="68">
        <v>0</v>
      </c>
      <c r="K1134" s="89">
        <f>ROUND(IF(AND($G1134&lt;&gt;Summary!$C$11),IF(OR($I1134=$I$6,$I1134=$I$7,$I1134=$I$8,$I1134=$I$9,$I1134=$I$10,$I1134=$I$11),($J1134*$H1134),0),0),2)</f>
        <v>0</v>
      </c>
      <c r="L1134" s="89">
        <f>ROUND(IF(AND($G1134=Summary!$C$11),IF(OR($I1134=$I$6,$I1134=$I$7,$I1134=$I$8,$I1134=$I$9,$I1134=$I$10,$I1134=$I$11),(($J1134*$H1134)/2),0),0),2)</f>
        <v>0</v>
      </c>
      <c r="M1134" s="89">
        <f t="shared" si="44"/>
        <v>0</v>
      </c>
      <c r="N1134" s="100">
        <f t="shared" si="43"/>
        <v>0</v>
      </c>
      <c r="O1134" s="67"/>
    </row>
    <row r="1135" spans="2:15">
      <c r="B1135" s="63"/>
      <c r="C1135" s="65"/>
      <c r="D1135" s="65"/>
      <c r="E1135" s="66"/>
      <c r="F1135" s="67"/>
      <c r="G1135" s="69"/>
      <c r="H1135" s="70"/>
      <c r="I1135" s="71"/>
      <c r="J1135" s="68">
        <v>0</v>
      </c>
      <c r="K1135" s="89">
        <f>ROUND(IF(AND($G1135&lt;&gt;Summary!$C$11),IF(OR($I1135=$I$6,$I1135=$I$7,$I1135=$I$8,$I1135=$I$9,$I1135=$I$10,$I1135=$I$11),($J1135*$H1135),0),0),2)</f>
        <v>0</v>
      </c>
      <c r="L1135" s="89">
        <f>ROUND(IF(AND($G1135=Summary!$C$11),IF(OR($I1135=$I$6,$I1135=$I$7,$I1135=$I$8,$I1135=$I$9,$I1135=$I$10,$I1135=$I$11),(($J1135*$H1135)/2),0),0),2)</f>
        <v>0</v>
      </c>
      <c r="M1135" s="89">
        <f t="shared" si="44"/>
        <v>0</v>
      </c>
      <c r="N1135" s="100">
        <f t="shared" si="43"/>
        <v>0</v>
      </c>
      <c r="O1135" s="67"/>
    </row>
    <row r="1136" spans="2:15">
      <c r="B1136" s="63"/>
      <c r="C1136" s="65"/>
      <c r="D1136" s="65"/>
      <c r="E1136" s="66"/>
      <c r="F1136" s="67"/>
      <c r="G1136" s="69"/>
      <c r="H1136" s="70"/>
      <c r="I1136" s="71"/>
      <c r="J1136" s="68">
        <v>0</v>
      </c>
      <c r="K1136" s="89">
        <f>ROUND(IF(AND($G1136&lt;&gt;Summary!$C$11),IF(OR($I1136=$I$6,$I1136=$I$7,$I1136=$I$8,$I1136=$I$9,$I1136=$I$10,$I1136=$I$11),($J1136*$H1136),0),0),2)</f>
        <v>0</v>
      </c>
      <c r="L1136" s="89">
        <f>ROUND(IF(AND($G1136=Summary!$C$11),IF(OR($I1136=$I$6,$I1136=$I$7,$I1136=$I$8,$I1136=$I$9,$I1136=$I$10,$I1136=$I$11),(($J1136*$H1136)/2),0),0),2)</f>
        <v>0</v>
      </c>
      <c r="M1136" s="89">
        <f t="shared" si="44"/>
        <v>0</v>
      </c>
      <c r="N1136" s="100">
        <f t="shared" si="43"/>
        <v>0</v>
      </c>
      <c r="O1136" s="67"/>
    </row>
    <row r="1137" spans="2:15">
      <c r="B1137" s="63"/>
      <c r="C1137" s="65"/>
      <c r="D1137" s="65"/>
      <c r="E1137" s="66"/>
      <c r="F1137" s="67"/>
      <c r="G1137" s="69"/>
      <c r="H1137" s="70"/>
      <c r="I1137" s="71"/>
      <c r="J1137" s="68">
        <v>0</v>
      </c>
      <c r="K1137" s="89">
        <f>ROUND(IF(AND($G1137&lt;&gt;Summary!$C$11),IF(OR($I1137=$I$6,$I1137=$I$7,$I1137=$I$8,$I1137=$I$9,$I1137=$I$10,$I1137=$I$11),($J1137*$H1137),0),0),2)</f>
        <v>0</v>
      </c>
      <c r="L1137" s="89">
        <f>ROUND(IF(AND($G1137=Summary!$C$11),IF(OR($I1137=$I$6,$I1137=$I$7,$I1137=$I$8,$I1137=$I$9,$I1137=$I$10,$I1137=$I$11),(($J1137*$H1137)/2),0),0),2)</f>
        <v>0</v>
      </c>
      <c r="M1137" s="89">
        <f t="shared" si="44"/>
        <v>0</v>
      </c>
      <c r="N1137" s="100">
        <f t="shared" si="43"/>
        <v>0</v>
      </c>
      <c r="O1137" s="67"/>
    </row>
    <row r="1138" spans="2:15">
      <c r="B1138" s="63"/>
      <c r="C1138" s="65"/>
      <c r="D1138" s="65"/>
      <c r="E1138" s="66"/>
      <c r="F1138" s="67"/>
      <c r="G1138" s="69"/>
      <c r="H1138" s="70"/>
      <c r="I1138" s="71"/>
      <c r="J1138" s="68">
        <v>0</v>
      </c>
      <c r="K1138" s="89">
        <f>ROUND(IF(AND($G1138&lt;&gt;Summary!$C$11),IF(OR($I1138=$I$6,$I1138=$I$7,$I1138=$I$8,$I1138=$I$9,$I1138=$I$10,$I1138=$I$11),($J1138*$H1138),0),0),2)</f>
        <v>0</v>
      </c>
      <c r="L1138" s="89">
        <f>ROUND(IF(AND($G1138=Summary!$C$11),IF(OR($I1138=$I$6,$I1138=$I$7,$I1138=$I$8,$I1138=$I$9,$I1138=$I$10,$I1138=$I$11),(($J1138*$H1138)/2),0),0),2)</f>
        <v>0</v>
      </c>
      <c r="M1138" s="89">
        <f t="shared" si="44"/>
        <v>0</v>
      </c>
      <c r="N1138" s="100">
        <f t="shared" si="43"/>
        <v>0</v>
      </c>
      <c r="O1138" s="67"/>
    </row>
    <row r="1139" spans="2:15">
      <c r="B1139" s="63"/>
      <c r="C1139" s="65"/>
      <c r="D1139" s="65"/>
      <c r="E1139" s="66"/>
      <c r="F1139" s="67"/>
      <c r="G1139" s="69"/>
      <c r="H1139" s="70"/>
      <c r="I1139" s="71"/>
      <c r="J1139" s="68">
        <v>0</v>
      </c>
      <c r="K1139" s="89">
        <f>ROUND(IF(AND($G1139&lt;&gt;Summary!$C$11),IF(OR($I1139=$I$6,$I1139=$I$7,$I1139=$I$8,$I1139=$I$9,$I1139=$I$10,$I1139=$I$11),($J1139*$H1139),0),0),2)</f>
        <v>0</v>
      </c>
      <c r="L1139" s="89">
        <f>ROUND(IF(AND($G1139=Summary!$C$11),IF(OR($I1139=$I$6,$I1139=$I$7,$I1139=$I$8,$I1139=$I$9,$I1139=$I$10,$I1139=$I$11),(($J1139*$H1139)/2),0),0),2)</f>
        <v>0</v>
      </c>
      <c r="M1139" s="89">
        <f t="shared" si="44"/>
        <v>0</v>
      </c>
      <c r="N1139" s="100">
        <f t="shared" si="43"/>
        <v>0</v>
      </c>
      <c r="O1139" s="67"/>
    </row>
    <row r="1140" spans="2:15">
      <c r="B1140" s="63"/>
      <c r="C1140" s="65"/>
      <c r="D1140" s="65"/>
      <c r="E1140" s="66"/>
      <c r="F1140" s="67"/>
      <c r="G1140" s="69"/>
      <c r="H1140" s="70"/>
      <c r="I1140" s="71"/>
      <c r="J1140" s="68">
        <v>0</v>
      </c>
      <c r="K1140" s="89">
        <f>ROUND(IF(AND($G1140&lt;&gt;Summary!$C$11),IF(OR($I1140=$I$6,$I1140=$I$7,$I1140=$I$8,$I1140=$I$9,$I1140=$I$10,$I1140=$I$11),($J1140*$H1140),0),0),2)</f>
        <v>0</v>
      </c>
      <c r="L1140" s="89">
        <f>ROUND(IF(AND($G1140=Summary!$C$11),IF(OR($I1140=$I$6,$I1140=$I$7,$I1140=$I$8,$I1140=$I$9,$I1140=$I$10,$I1140=$I$11),(($J1140*$H1140)/2),0),0),2)</f>
        <v>0</v>
      </c>
      <c r="M1140" s="89">
        <f t="shared" si="44"/>
        <v>0</v>
      </c>
      <c r="N1140" s="100">
        <f t="shared" si="43"/>
        <v>0</v>
      </c>
      <c r="O1140" s="67"/>
    </row>
    <row r="1141" spans="2:15">
      <c r="B1141" s="63"/>
      <c r="C1141" s="65"/>
      <c r="D1141" s="65"/>
      <c r="E1141" s="66"/>
      <c r="F1141" s="67"/>
      <c r="G1141" s="69"/>
      <c r="H1141" s="70"/>
      <c r="I1141" s="71"/>
      <c r="J1141" s="68">
        <v>0</v>
      </c>
      <c r="K1141" s="89">
        <f>ROUND(IF(AND($G1141&lt;&gt;Summary!$C$11),IF(OR($I1141=$I$6,$I1141=$I$7,$I1141=$I$8,$I1141=$I$9,$I1141=$I$10,$I1141=$I$11),($J1141*$H1141),0),0),2)</f>
        <v>0</v>
      </c>
      <c r="L1141" s="89">
        <f>ROUND(IF(AND($G1141=Summary!$C$11),IF(OR($I1141=$I$6,$I1141=$I$7,$I1141=$I$8,$I1141=$I$9,$I1141=$I$10,$I1141=$I$11),(($J1141*$H1141)/2),0),0),2)</f>
        <v>0</v>
      </c>
      <c r="M1141" s="89">
        <f t="shared" si="44"/>
        <v>0</v>
      </c>
      <c r="N1141" s="100">
        <f t="shared" si="43"/>
        <v>0</v>
      </c>
      <c r="O1141" s="67"/>
    </row>
    <row r="1142" spans="2:15">
      <c r="B1142" s="63"/>
      <c r="C1142" s="65"/>
      <c r="D1142" s="65"/>
      <c r="E1142" s="66"/>
      <c r="F1142" s="67"/>
      <c r="G1142" s="69"/>
      <c r="H1142" s="70"/>
      <c r="I1142" s="71"/>
      <c r="J1142" s="68">
        <v>0</v>
      </c>
      <c r="K1142" s="89">
        <f>ROUND(IF(AND($G1142&lt;&gt;Summary!$C$11),IF(OR($I1142=$I$6,$I1142=$I$7,$I1142=$I$8,$I1142=$I$9,$I1142=$I$10,$I1142=$I$11),($J1142*$H1142),0),0),2)</f>
        <v>0</v>
      </c>
      <c r="L1142" s="89">
        <f>ROUND(IF(AND($G1142=Summary!$C$11),IF(OR($I1142=$I$6,$I1142=$I$7,$I1142=$I$8,$I1142=$I$9,$I1142=$I$10,$I1142=$I$11),(($J1142*$H1142)/2),0),0),2)</f>
        <v>0</v>
      </c>
      <c r="M1142" s="89">
        <f t="shared" si="44"/>
        <v>0</v>
      </c>
      <c r="N1142" s="100">
        <f t="shared" si="43"/>
        <v>0</v>
      </c>
      <c r="O1142" s="67"/>
    </row>
    <row r="1143" spans="2:15">
      <c r="B1143" s="63"/>
      <c r="C1143" s="65"/>
      <c r="D1143" s="65"/>
      <c r="E1143" s="66"/>
      <c r="F1143" s="67"/>
      <c r="G1143" s="69"/>
      <c r="H1143" s="70"/>
      <c r="I1143" s="71"/>
      <c r="J1143" s="68">
        <v>0</v>
      </c>
      <c r="K1143" s="89">
        <f>ROUND(IF(AND($G1143&lt;&gt;Summary!$C$11),IF(OR($I1143=$I$6,$I1143=$I$7,$I1143=$I$8,$I1143=$I$9,$I1143=$I$10,$I1143=$I$11),($J1143*$H1143),0),0),2)</f>
        <v>0</v>
      </c>
      <c r="L1143" s="89">
        <f>ROUND(IF(AND($G1143=Summary!$C$11),IF(OR($I1143=$I$6,$I1143=$I$7,$I1143=$I$8,$I1143=$I$9,$I1143=$I$10,$I1143=$I$11),(($J1143*$H1143)/2),0),0),2)</f>
        <v>0</v>
      </c>
      <c r="M1143" s="89">
        <f t="shared" si="44"/>
        <v>0</v>
      </c>
      <c r="N1143" s="100">
        <f t="shared" ref="N1143:N1206" si="45">SUM(J1143:M1143)</f>
        <v>0</v>
      </c>
      <c r="O1143" s="67"/>
    </row>
    <row r="1144" spans="2:15">
      <c r="B1144" s="63"/>
      <c r="C1144" s="65"/>
      <c r="D1144" s="65"/>
      <c r="E1144" s="66"/>
      <c r="F1144" s="67"/>
      <c r="G1144" s="69"/>
      <c r="H1144" s="70"/>
      <c r="I1144" s="71"/>
      <c r="J1144" s="68">
        <v>0</v>
      </c>
      <c r="K1144" s="89">
        <f>ROUND(IF(AND($G1144&lt;&gt;Summary!$C$11),IF(OR($I1144=$I$6,$I1144=$I$7,$I1144=$I$8,$I1144=$I$9,$I1144=$I$10,$I1144=$I$11),($J1144*$H1144),0),0),2)</f>
        <v>0</v>
      </c>
      <c r="L1144" s="89">
        <f>ROUND(IF(AND($G1144=Summary!$C$11),IF(OR($I1144=$I$6,$I1144=$I$7,$I1144=$I$8,$I1144=$I$9,$I1144=$I$10,$I1144=$I$11),(($J1144*$H1144)/2),0),0),2)</f>
        <v>0</v>
      </c>
      <c r="M1144" s="89">
        <f t="shared" si="44"/>
        <v>0</v>
      </c>
      <c r="N1144" s="100">
        <f t="shared" si="45"/>
        <v>0</v>
      </c>
      <c r="O1144" s="67"/>
    </row>
    <row r="1145" spans="2:15">
      <c r="B1145" s="63"/>
      <c r="C1145" s="65"/>
      <c r="D1145" s="65"/>
      <c r="E1145" s="66"/>
      <c r="F1145" s="67"/>
      <c r="G1145" s="69"/>
      <c r="H1145" s="70"/>
      <c r="I1145" s="71"/>
      <c r="J1145" s="68">
        <v>0</v>
      </c>
      <c r="K1145" s="89">
        <f>ROUND(IF(AND($G1145&lt;&gt;Summary!$C$11),IF(OR($I1145=$I$6,$I1145=$I$7,$I1145=$I$8,$I1145=$I$9,$I1145=$I$10,$I1145=$I$11),($J1145*$H1145),0),0),2)</f>
        <v>0</v>
      </c>
      <c r="L1145" s="89">
        <f>ROUND(IF(AND($G1145=Summary!$C$11),IF(OR($I1145=$I$6,$I1145=$I$7,$I1145=$I$8,$I1145=$I$9,$I1145=$I$10,$I1145=$I$11),(($J1145*$H1145)/2),0),0),2)</f>
        <v>0</v>
      </c>
      <c r="M1145" s="89">
        <f t="shared" si="44"/>
        <v>0</v>
      </c>
      <c r="N1145" s="100">
        <f t="shared" si="45"/>
        <v>0</v>
      </c>
      <c r="O1145" s="67"/>
    </row>
    <row r="1146" spans="2:15">
      <c r="B1146" s="63"/>
      <c r="C1146" s="65"/>
      <c r="D1146" s="65"/>
      <c r="E1146" s="66"/>
      <c r="F1146" s="67"/>
      <c r="G1146" s="69"/>
      <c r="H1146" s="70"/>
      <c r="I1146" s="71"/>
      <c r="J1146" s="68">
        <v>0</v>
      </c>
      <c r="K1146" s="89">
        <f>ROUND(IF(AND($G1146&lt;&gt;Summary!$C$11),IF(OR($I1146=$I$6,$I1146=$I$7,$I1146=$I$8,$I1146=$I$9,$I1146=$I$10,$I1146=$I$11),($J1146*$H1146),0),0),2)</f>
        <v>0</v>
      </c>
      <c r="L1146" s="89">
        <f>ROUND(IF(AND($G1146=Summary!$C$11),IF(OR($I1146=$I$6,$I1146=$I$7,$I1146=$I$8,$I1146=$I$9,$I1146=$I$10,$I1146=$I$11),(($J1146*$H1146)/2),0),0),2)</f>
        <v>0</v>
      </c>
      <c r="M1146" s="89">
        <f t="shared" si="44"/>
        <v>0</v>
      </c>
      <c r="N1146" s="100">
        <f t="shared" si="45"/>
        <v>0</v>
      </c>
      <c r="O1146" s="67"/>
    </row>
    <row r="1147" spans="2:15">
      <c r="B1147" s="63"/>
      <c r="C1147" s="65"/>
      <c r="D1147" s="65"/>
      <c r="E1147" s="66"/>
      <c r="F1147" s="67"/>
      <c r="G1147" s="69"/>
      <c r="H1147" s="70"/>
      <c r="I1147" s="71"/>
      <c r="J1147" s="68">
        <v>0</v>
      </c>
      <c r="K1147" s="89">
        <f>ROUND(IF(AND($G1147&lt;&gt;Summary!$C$11),IF(OR($I1147=$I$6,$I1147=$I$7,$I1147=$I$8,$I1147=$I$9,$I1147=$I$10,$I1147=$I$11),($J1147*$H1147),0),0),2)</f>
        <v>0</v>
      </c>
      <c r="L1147" s="89">
        <f>ROUND(IF(AND($G1147=Summary!$C$11),IF(OR($I1147=$I$6,$I1147=$I$7,$I1147=$I$8,$I1147=$I$9,$I1147=$I$10,$I1147=$I$11),(($J1147*$H1147)/2),0),0),2)</f>
        <v>0</v>
      </c>
      <c r="M1147" s="89">
        <f t="shared" si="44"/>
        <v>0</v>
      </c>
      <c r="N1147" s="100">
        <f t="shared" si="45"/>
        <v>0</v>
      </c>
      <c r="O1147" s="67"/>
    </row>
    <row r="1148" spans="2:15">
      <c r="B1148" s="63"/>
      <c r="C1148" s="65"/>
      <c r="D1148" s="65"/>
      <c r="E1148" s="66"/>
      <c r="F1148" s="67"/>
      <c r="G1148" s="69"/>
      <c r="H1148" s="70"/>
      <c r="I1148" s="71"/>
      <c r="J1148" s="68">
        <v>0</v>
      </c>
      <c r="K1148" s="89">
        <f>ROUND(IF(AND($G1148&lt;&gt;Summary!$C$11),IF(OR($I1148=$I$6,$I1148=$I$7,$I1148=$I$8,$I1148=$I$9,$I1148=$I$10,$I1148=$I$11),($J1148*$H1148),0),0),2)</f>
        <v>0</v>
      </c>
      <c r="L1148" s="89">
        <f>ROUND(IF(AND($G1148=Summary!$C$11),IF(OR($I1148=$I$6,$I1148=$I$7,$I1148=$I$8,$I1148=$I$9,$I1148=$I$10,$I1148=$I$11),(($J1148*$H1148)/2),0),0),2)</f>
        <v>0</v>
      </c>
      <c r="M1148" s="89">
        <f t="shared" si="44"/>
        <v>0</v>
      </c>
      <c r="N1148" s="100">
        <f t="shared" si="45"/>
        <v>0</v>
      </c>
      <c r="O1148" s="67"/>
    </row>
    <row r="1149" spans="2:15">
      <c r="B1149" s="63"/>
      <c r="C1149" s="65"/>
      <c r="D1149" s="65"/>
      <c r="E1149" s="66"/>
      <c r="F1149" s="67"/>
      <c r="G1149" s="69"/>
      <c r="H1149" s="70"/>
      <c r="I1149" s="71"/>
      <c r="J1149" s="68">
        <v>0</v>
      </c>
      <c r="K1149" s="89">
        <f>ROUND(IF(AND($G1149&lt;&gt;Summary!$C$11),IF(OR($I1149=$I$6,$I1149=$I$7,$I1149=$I$8,$I1149=$I$9,$I1149=$I$10,$I1149=$I$11),($J1149*$H1149),0),0),2)</f>
        <v>0</v>
      </c>
      <c r="L1149" s="89">
        <f>ROUND(IF(AND($G1149=Summary!$C$11),IF(OR($I1149=$I$6,$I1149=$I$7,$I1149=$I$8,$I1149=$I$9,$I1149=$I$10,$I1149=$I$11),(($J1149*$H1149)/2),0),0),2)</f>
        <v>0</v>
      </c>
      <c r="M1149" s="89">
        <f t="shared" si="44"/>
        <v>0</v>
      </c>
      <c r="N1149" s="100">
        <f t="shared" si="45"/>
        <v>0</v>
      </c>
      <c r="O1149" s="67"/>
    </row>
    <row r="1150" spans="2:15">
      <c r="B1150" s="63"/>
      <c r="C1150" s="65"/>
      <c r="D1150" s="65"/>
      <c r="E1150" s="66"/>
      <c r="F1150" s="67"/>
      <c r="G1150" s="69"/>
      <c r="H1150" s="70"/>
      <c r="I1150" s="71"/>
      <c r="J1150" s="68">
        <v>0</v>
      </c>
      <c r="K1150" s="89">
        <f>ROUND(IF(AND($G1150&lt;&gt;Summary!$C$11),IF(OR($I1150=$I$6,$I1150=$I$7,$I1150=$I$8,$I1150=$I$9,$I1150=$I$10,$I1150=$I$11),($J1150*$H1150),0),0),2)</f>
        <v>0</v>
      </c>
      <c r="L1150" s="89">
        <f>ROUND(IF(AND($G1150=Summary!$C$11),IF(OR($I1150=$I$6,$I1150=$I$7,$I1150=$I$8,$I1150=$I$9,$I1150=$I$10,$I1150=$I$11),(($J1150*$H1150)/2),0),0),2)</f>
        <v>0</v>
      </c>
      <c r="M1150" s="89">
        <f t="shared" si="44"/>
        <v>0</v>
      </c>
      <c r="N1150" s="100">
        <f t="shared" si="45"/>
        <v>0</v>
      </c>
      <c r="O1150" s="67"/>
    </row>
    <row r="1151" spans="2:15">
      <c r="B1151" s="63"/>
      <c r="C1151" s="65"/>
      <c r="D1151" s="65"/>
      <c r="E1151" s="66"/>
      <c r="F1151" s="67"/>
      <c r="G1151" s="69"/>
      <c r="H1151" s="70"/>
      <c r="I1151" s="71"/>
      <c r="J1151" s="68">
        <v>0</v>
      </c>
      <c r="K1151" s="89">
        <f>ROUND(IF(AND($G1151&lt;&gt;Summary!$C$11),IF(OR($I1151=$I$6,$I1151=$I$7,$I1151=$I$8,$I1151=$I$9,$I1151=$I$10,$I1151=$I$11),($J1151*$H1151),0),0),2)</f>
        <v>0</v>
      </c>
      <c r="L1151" s="89">
        <f>ROUND(IF(AND($G1151=Summary!$C$11),IF(OR($I1151=$I$6,$I1151=$I$7,$I1151=$I$8,$I1151=$I$9,$I1151=$I$10,$I1151=$I$11),(($J1151*$H1151)/2),0),0),2)</f>
        <v>0</v>
      </c>
      <c r="M1151" s="89">
        <f t="shared" si="44"/>
        <v>0</v>
      </c>
      <c r="N1151" s="100">
        <f t="shared" si="45"/>
        <v>0</v>
      </c>
      <c r="O1151" s="67"/>
    </row>
    <row r="1152" spans="2:15">
      <c r="B1152" s="63"/>
      <c r="C1152" s="65"/>
      <c r="D1152" s="65"/>
      <c r="E1152" s="66"/>
      <c r="F1152" s="67"/>
      <c r="G1152" s="69"/>
      <c r="H1152" s="70"/>
      <c r="I1152" s="71"/>
      <c r="J1152" s="68">
        <v>0</v>
      </c>
      <c r="K1152" s="89">
        <f>ROUND(IF(AND($G1152&lt;&gt;Summary!$C$11),IF(OR($I1152=$I$6,$I1152=$I$7,$I1152=$I$8,$I1152=$I$9,$I1152=$I$10,$I1152=$I$11),($J1152*$H1152),0),0),2)</f>
        <v>0</v>
      </c>
      <c r="L1152" s="89">
        <f>ROUND(IF(AND($G1152=Summary!$C$11),IF(OR($I1152=$I$6,$I1152=$I$7,$I1152=$I$8,$I1152=$I$9,$I1152=$I$10,$I1152=$I$11),(($J1152*$H1152)/2),0),0),2)</f>
        <v>0</v>
      </c>
      <c r="M1152" s="89">
        <f t="shared" si="44"/>
        <v>0</v>
      </c>
      <c r="N1152" s="100">
        <f t="shared" si="45"/>
        <v>0</v>
      </c>
      <c r="O1152" s="67"/>
    </row>
    <row r="1153" spans="2:15">
      <c r="B1153" s="63"/>
      <c r="C1153" s="65"/>
      <c r="D1153" s="65"/>
      <c r="E1153" s="66"/>
      <c r="F1153" s="67"/>
      <c r="G1153" s="69"/>
      <c r="H1153" s="70"/>
      <c r="I1153" s="71"/>
      <c r="J1153" s="68">
        <v>0</v>
      </c>
      <c r="K1153" s="89">
        <f>ROUND(IF(AND($G1153&lt;&gt;Summary!$C$11),IF(OR($I1153=$I$6,$I1153=$I$7,$I1153=$I$8,$I1153=$I$9,$I1153=$I$10,$I1153=$I$11),($J1153*$H1153),0),0),2)</f>
        <v>0</v>
      </c>
      <c r="L1153" s="89">
        <f>ROUND(IF(AND($G1153=Summary!$C$11),IF(OR($I1153=$I$6,$I1153=$I$7,$I1153=$I$8,$I1153=$I$9,$I1153=$I$10,$I1153=$I$11),(($J1153*$H1153)/2),0),0),2)</f>
        <v>0</v>
      </c>
      <c r="M1153" s="89">
        <f t="shared" si="44"/>
        <v>0</v>
      </c>
      <c r="N1153" s="100">
        <f t="shared" si="45"/>
        <v>0</v>
      </c>
      <c r="O1153" s="67"/>
    </row>
    <row r="1154" spans="2:15">
      <c r="B1154" s="63"/>
      <c r="C1154" s="65"/>
      <c r="D1154" s="65"/>
      <c r="E1154" s="66"/>
      <c r="F1154" s="67"/>
      <c r="G1154" s="69"/>
      <c r="H1154" s="70"/>
      <c r="I1154" s="71"/>
      <c r="J1154" s="68">
        <v>0</v>
      </c>
      <c r="K1154" s="89">
        <f>ROUND(IF(AND($G1154&lt;&gt;Summary!$C$11),IF(OR($I1154=$I$6,$I1154=$I$7,$I1154=$I$8,$I1154=$I$9,$I1154=$I$10,$I1154=$I$11),($J1154*$H1154),0),0),2)</f>
        <v>0</v>
      </c>
      <c r="L1154" s="89">
        <f>ROUND(IF(AND($G1154=Summary!$C$11),IF(OR($I1154=$I$6,$I1154=$I$7,$I1154=$I$8,$I1154=$I$9,$I1154=$I$10,$I1154=$I$11),(($J1154*$H1154)/2),0),0),2)</f>
        <v>0</v>
      </c>
      <c r="M1154" s="89">
        <f t="shared" si="44"/>
        <v>0</v>
      </c>
      <c r="N1154" s="100">
        <f t="shared" si="45"/>
        <v>0</v>
      </c>
      <c r="O1154" s="67"/>
    </row>
    <row r="1155" spans="2:15">
      <c r="B1155" s="63"/>
      <c r="C1155" s="65"/>
      <c r="D1155" s="65"/>
      <c r="E1155" s="66"/>
      <c r="F1155" s="67"/>
      <c r="G1155" s="69"/>
      <c r="H1155" s="70"/>
      <c r="I1155" s="71"/>
      <c r="J1155" s="68">
        <v>0</v>
      </c>
      <c r="K1155" s="89">
        <f>ROUND(IF(AND($G1155&lt;&gt;Summary!$C$11),IF(OR($I1155=$I$6,$I1155=$I$7,$I1155=$I$8,$I1155=$I$9,$I1155=$I$10,$I1155=$I$11),($J1155*$H1155),0),0),2)</f>
        <v>0</v>
      </c>
      <c r="L1155" s="89">
        <f>ROUND(IF(AND($G1155=Summary!$C$11),IF(OR($I1155=$I$6,$I1155=$I$7,$I1155=$I$8,$I1155=$I$9,$I1155=$I$10,$I1155=$I$11),(($J1155*$H1155)/2),0),0),2)</f>
        <v>0</v>
      </c>
      <c r="M1155" s="89">
        <f t="shared" si="44"/>
        <v>0</v>
      </c>
      <c r="N1155" s="100">
        <f t="shared" si="45"/>
        <v>0</v>
      </c>
      <c r="O1155" s="67"/>
    </row>
    <row r="1156" spans="2:15">
      <c r="B1156" s="63"/>
      <c r="C1156" s="65"/>
      <c r="D1156" s="65"/>
      <c r="E1156" s="66"/>
      <c r="F1156" s="67"/>
      <c r="G1156" s="69"/>
      <c r="H1156" s="70"/>
      <c r="I1156" s="71"/>
      <c r="J1156" s="68">
        <v>0</v>
      </c>
      <c r="K1156" s="89">
        <f>ROUND(IF(AND($G1156&lt;&gt;Summary!$C$11),IF(OR($I1156=$I$6,$I1156=$I$7,$I1156=$I$8,$I1156=$I$9,$I1156=$I$10,$I1156=$I$11),($J1156*$H1156),0),0),2)</f>
        <v>0</v>
      </c>
      <c r="L1156" s="89">
        <f>ROUND(IF(AND($G1156=Summary!$C$11),IF(OR($I1156=$I$6,$I1156=$I$7,$I1156=$I$8,$I1156=$I$9,$I1156=$I$10,$I1156=$I$11),(($J1156*$H1156)/2),0),0),2)</f>
        <v>0</v>
      </c>
      <c r="M1156" s="89">
        <f t="shared" si="44"/>
        <v>0</v>
      </c>
      <c r="N1156" s="100">
        <f t="shared" si="45"/>
        <v>0</v>
      </c>
      <c r="O1156" s="67"/>
    </row>
    <row r="1157" spans="2:15">
      <c r="B1157" s="63"/>
      <c r="C1157" s="65"/>
      <c r="D1157" s="65"/>
      <c r="E1157" s="66"/>
      <c r="F1157" s="67"/>
      <c r="G1157" s="69"/>
      <c r="H1157" s="70"/>
      <c r="I1157" s="71"/>
      <c r="J1157" s="68">
        <v>0</v>
      </c>
      <c r="K1157" s="89">
        <f>ROUND(IF(AND($G1157&lt;&gt;Summary!$C$11),IF(OR($I1157=$I$6,$I1157=$I$7,$I1157=$I$8,$I1157=$I$9,$I1157=$I$10,$I1157=$I$11),($J1157*$H1157),0),0),2)</f>
        <v>0</v>
      </c>
      <c r="L1157" s="89">
        <f>ROUND(IF(AND($G1157=Summary!$C$11),IF(OR($I1157=$I$6,$I1157=$I$7,$I1157=$I$8,$I1157=$I$9,$I1157=$I$10,$I1157=$I$11),(($J1157*$H1157)/2),0),0),2)</f>
        <v>0</v>
      </c>
      <c r="M1157" s="89">
        <f t="shared" si="44"/>
        <v>0</v>
      </c>
      <c r="N1157" s="100">
        <f t="shared" si="45"/>
        <v>0</v>
      </c>
      <c r="O1157" s="67"/>
    </row>
    <row r="1158" spans="2:15">
      <c r="B1158" s="63"/>
      <c r="C1158" s="65"/>
      <c r="D1158" s="65"/>
      <c r="E1158" s="66"/>
      <c r="F1158" s="67"/>
      <c r="G1158" s="69"/>
      <c r="H1158" s="70"/>
      <c r="I1158" s="71"/>
      <c r="J1158" s="68">
        <v>0</v>
      </c>
      <c r="K1158" s="89">
        <f>ROUND(IF(AND($G1158&lt;&gt;Summary!$C$11),IF(OR($I1158=$I$6,$I1158=$I$7,$I1158=$I$8,$I1158=$I$9,$I1158=$I$10,$I1158=$I$11),($J1158*$H1158),0),0),2)</f>
        <v>0</v>
      </c>
      <c r="L1158" s="89">
        <f>ROUND(IF(AND($G1158=Summary!$C$11),IF(OR($I1158=$I$6,$I1158=$I$7,$I1158=$I$8,$I1158=$I$9,$I1158=$I$10,$I1158=$I$11),(($J1158*$H1158)/2),0),0),2)</f>
        <v>0</v>
      </c>
      <c r="M1158" s="89">
        <f t="shared" si="44"/>
        <v>0</v>
      </c>
      <c r="N1158" s="100">
        <f t="shared" si="45"/>
        <v>0</v>
      </c>
      <c r="O1158" s="67"/>
    </row>
    <row r="1159" spans="2:15">
      <c r="B1159" s="63"/>
      <c r="C1159" s="65"/>
      <c r="D1159" s="65"/>
      <c r="E1159" s="66"/>
      <c r="F1159" s="67"/>
      <c r="G1159" s="69"/>
      <c r="H1159" s="70"/>
      <c r="I1159" s="71"/>
      <c r="J1159" s="68">
        <v>0</v>
      </c>
      <c r="K1159" s="89">
        <f>ROUND(IF(AND($G1159&lt;&gt;Summary!$C$11),IF(OR($I1159=$I$6,$I1159=$I$7,$I1159=$I$8,$I1159=$I$9,$I1159=$I$10,$I1159=$I$11),($J1159*$H1159),0),0),2)</f>
        <v>0</v>
      </c>
      <c r="L1159" s="89">
        <f>ROUND(IF(AND($G1159=Summary!$C$11),IF(OR($I1159=$I$6,$I1159=$I$7,$I1159=$I$8,$I1159=$I$9,$I1159=$I$10,$I1159=$I$11),(($J1159*$H1159)/2),0),0),2)</f>
        <v>0</v>
      </c>
      <c r="M1159" s="89">
        <f t="shared" si="44"/>
        <v>0</v>
      </c>
      <c r="N1159" s="100">
        <f t="shared" si="45"/>
        <v>0</v>
      </c>
      <c r="O1159" s="67"/>
    </row>
    <row r="1160" spans="2:15">
      <c r="B1160" s="63"/>
      <c r="C1160" s="65"/>
      <c r="D1160" s="65"/>
      <c r="E1160" s="66"/>
      <c r="F1160" s="67"/>
      <c r="G1160" s="69"/>
      <c r="H1160" s="70"/>
      <c r="I1160" s="71"/>
      <c r="J1160" s="68">
        <v>0</v>
      </c>
      <c r="K1160" s="89">
        <f>ROUND(IF(AND($G1160&lt;&gt;Summary!$C$11),IF(OR($I1160=$I$6,$I1160=$I$7,$I1160=$I$8,$I1160=$I$9,$I1160=$I$10,$I1160=$I$11),($J1160*$H1160),0),0),2)</f>
        <v>0</v>
      </c>
      <c r="L1160" s="89">
        <f>ROUND(IF(AND($G1160=Summary!$C$11),IF(OR($I1160=$I$6,$I1160=$I$7,$I1160=$I$8,$I1160=$I$9,$I1160=$I$10,$I1160=$I$11),(($J1160*$H1160)/2),0),0),2)</f>
        <v>0</v>
      </c>
      <c r="M1160" s="89">
        <f t="shared" si="44"/>
        <v>0</v>
      </c>
      <c r="N1160" s="100">
        <f t="shared" si="45"/>
        <v>0</v>
      </c>
      <c r="O1160" s="67"/>
    </row>
    <row r="1161" spans="2:15">
      <c r="B1161" s="63"/>
      <c r="C1161" s="65"/>
      <c r="D1161" s="65"/>
      <c r="E1161" s="66"/>
      <c r="F1161" s="67"/>
      <c r="G1161" s="69"/>
      <c r="H1161" s="70"/>
      <c r="I1161" s="71"/>
      <c r="J1161" s="68">
        <v>0</v>
      </c>
      <c r="K1161" s="89">
        <f>ROUND(IF(AND($G1161&lt;&gt;Summary!$C$11),IF(OR($I1161=$I$6,$I1161=$I$7,$I1161=$I$8,$I1161=$I$9,$I1161=$I$10,$I1161=$I$11),($J1161*$H1161),0),0),2)</f>
        <v>0</v>
      </c>
      <c r="L1161" s="89">
        <f>ROUND(IF(AND($G1161=Summary!$C$11),IF(OR($I1161=$I$6,$I1161=$I$7,$I1161=$I$8,$I1161=$I$9,$I1161=$I$10,$I1161=$I$11),(($J1161*$H1161)/2),0),0),2)</f>
        <v>0</v>
      </c>
      <c r="M1161" s="89">
        <f t="shared" si="44"/>
        <v>0</v>
      </c>
      <c r="N1161" s="100">
        <f t="shared" si="45"/>
        <v>0</v>
      </c>
      <c r="O1161" s="67"/>
    </row>
    <row r="1162" spans="2:15">
      <c r="B1162" s="63"/>
      <c r="C1162" s="65"/>
      <c r="D1162" s="65"/>
      <c r="E1162" s="66"/>
      <c r="F1162" s="67"/>
      <c r="G1162" s="69"/>
      <c r="H1162" s="70"/>
      <c r="I1162" s="71"/>
      <c r="J1162" s="68">
        <v>0</v>
      </c>
      <c r="K1162" s="89">
        <f>ROUND(IF(AND($G1162&lt;&gt;Summary!$C$11),IF(OR($I1162=$I$6,$I1162=$I$7,$I1162=$I$8,$I1162=$I$9,$I1162=$I$10,$I1162=$I$11),($J1162*$H1162),0),0),2)</f>
        <v>0</v>
      </c>
      <c r="L1162" s="89">
        <f>ROUND(IF(AND($G1162=Summary!$C$11),IF(OR($I1162=$I$6,$I1162=$I$7,$I1162=$I$8,$I1162=$I$9,$I1162=$I$10,$I1162=$I$11),(($J1162*$H1162)/2),0),0),2)</f>
        <v>0</v>
      </c>
      <c r="M1162" s="89">
        <f t="shared" si="44"/>
        <v>0</v>
      </c>
      <c r="N1162" s="100">
        <f t="shared" si="45"/>
        <v>0</v>
      </c>
      <c r="O1162" s="67"/>
    </row>
    <row r="1163" spans="2:15">
      <c r="B1163" s="63"/>
      <c r="C1163" s="65"/>
      <c r="D1163" s="65"/>
      <c r="E1163" s="66"/>
      <c r="F1163" s="67"/>
      <c r="G1163" s="69"/>
      <c r="H1163" s="70"/>
      <c r="I1163" s="71"/>
      <c r="J1163" s="68">
        <v>0</v>
      </c>
      <c r="K1163" s="89">
        <f>ROUND(IF(AND($G1163&lt;&gt;Summary!$C$11),IF(OR($I1163=$I$6,$I1163=$I$7,$I1163=$I$8,$I1163=$I$9,$I1163=$I$10,$I1163=$I$11),($J1163*$H1163),0),0),2)</f>
        <v>0</v>
      </c>
      <c r="L1163" s="89">
        <f>ROUND(IF(AND($G1163=Summary!$C$11),IF(OR($I1163=$I$6,$I1163=$I$7,$I1163=$I$8,$I1163=$I$9,$I1163=$I$10,$I1163=$I$11),(($J1163*$H1163)/2),0),0),2)</f>
        <v>0</v>
      </c>
      <c r="M1163" s="89">
        <f t="shared" si="44"/>
        <v>0</v>
      </c>
      <c r="N1163" s="100">
        <f t="shared" si="45"/>
        <v>0</v>
      </c>
      <c r="O1163" s="67"/>
    </row>
    <row r="1164" spans="2:15">
      <c r="B1164" s="63"/>
      <c r="C1164" s="65"/>
      <c r="D1164" s="65"/>
      <c r="E1164" s="66"/>
      <c r="F1164" s="67"/>
      <c r="G1164" s="69"/>
      <c r="H1164" s="70"/>
      <c r="I1164" s="71"/>
      <c r="J1164" s="68">
        <v>0</v>
      </c>
      <c r="K1164" s="89">
        <f>ROUND(IF(AND($G1164&lt;&gt;Summary!$C$11),IF(OR($I1164=$I$6,$I1164=$I$7,$I1164=$I$8,$I1164=$I$9,$I1164=$I$10,$I1164=$I$11),($J1164*$H1164),0),0),2)</f>
        <v>0</v>
      </c>
      <c r="L1164" s="89">
        <f>ROUND(IF(AND($G1164=Summary!$C$11),IF(OR($I1164=$I$6,$I1164=$I$7,$I1164=$I$8,$I1164=$I$9,$I1164=$I$10,$I1164=$I$11),(($J1164*$H1164)/2),0),0),2)</f>
        <v>0</v>
      </c>
      <c r="M1164" s="89">
        <f t="shared" si="44"/>
        <v>0</v>
      </c>
      <c r="N1164" s="100">
        <f t="shared" si="45"/>
        <v>0</v>
      </c>
      <c r="O1164" s="67"/>
    </row>
    <row r="1165" spans="2:15">
      <c r="B1165" s="63"/>
      <c r="C1165" s="65"/>
      <c r="D1165" s="65"/>
      <c r="E1165" s="66"/>
      <c r="F1165" s="67"/>
      <c r="G1165" s="69"/>
      <c r="H1165" s="70"/>
      <c r="I1165" s="71"/>
      <c r="J1165" s="68">
        <v>0</v>
      </c>
      <c r="K1165" s="89">
        <f>ROUND(IF(AND($G1165&lt;&gt;Summary!$C$11),IF(OR($I1165=$I$6,$I1165=$I$7,$I1165=$I$8,$I1165=$I$9,$I1165=$I$10,$I1165=$I$11),($J1165*$H1165),0),0),2)</f>
        <v>0</v>
      </c>
      <c r="L1165" s="89">
        <f>ROUND(IF(AND($G1165=Summary!$C$11),IF(OR($I1165=$I$6,$I1165=$I$7,$I1165=$I$8,$I1165=$I$9,$I1165=$I$10,$I1165=$I$11),(($J1165*$H1165)/2),0),0),2)</f>
        <v>0</v>
      </c>
      <c r="M1165" s="89">
        <f t="shared" si="44"/>
        <v>0</v>
      </c>
      <c r="N1165" s="100">
        <f t="shared" si="45"/>
        <v>0</v>
      </c>
      <c r="O1165" s="67"/>
    </row>
    <row r="1166" spans="2:15">
      <c r="B1166" s="63"/>
      <c r="C1166" s="65"/>
      <c r="D1166" s="65"/>
      <c r="E1166" s="66"/>
      <c r="F1166" s="67"/>
      <c r="G1166" s="69"/>
      <c r="H1166" s="70"/>
      <c r="I1166" s="71"/>
      <c r="J1166" s="68">
        <v>0</v>
      </c>
      <c r="K1166" s="89">
        <f>ROUND(IF(AND($G1166&lt;&gt;Summary!$C$11),IF(OR($I1166=$I$6,$I1166=$I$7,$I1166=$I$8,$I1166=$I$9,$I1166=$I$10,$I1166=$I$11),($J1166*$H1166),0),0),2)</f>
        <v>0</v>
      </c>
      <c r="L1166" s="89">
        <f>ROUND(IF(AND($G1166=Summary!$C$11),IF(OR($I1166=$I$6,$I1166=$I$7,$I1166=$I$8,$I1166=$I$9,$I1166=$I$10,$I1166=$I$11),(($J1166*$H1166)/2),0),0),2)</f>
        <v>0</v>
      </c>
      <c r="M1166" s="89">
        <f t="shared" si="44"/>
        <v>0</v>
      </c>
      <c r="N1166" s="100">
        <f t="shared" si="45"/>
        <v>0</v>
      </c>
      <c r="O1166" s="67"/>
    </row>
    <row r="1167" spans="2:15">
      <c r="B1167" s="63"/>
      <c r="C1167" s="65"/>
      <c r="D1167" s="65"/>
      <c r="E1167" s="66"/>
      <c r="F1167" s="67"/>
      <c r="G1167" s="69"/>
      <c r="H1167" s="70"/>
      <c r="I1167" s="71"/>
      <c r="J1167" s="68">
        <v>0</v>
      </c>
      <c r="K1167" s="89">
        <f>ROUND(IF(AND($G1167&lt;&gt;Summary!$C$11),IF(OR($I1167=$I$6,$I1167=$I$7,$I1167=$I$8,$I1167=$I$9,$I1167=$I$10,$I1167=$I$11),($J1167*$H1167),0),0),2)</f>
        <v>0</v>
      </c>
      <c r="L1167" s="89">
        <f>ROUND(IF(AND($G1167=Summary!$C$11),IF(OR($I1167=$I$6,$I1167=$I$7,$I1167=$I$8,$I1167=$I$9,$I1167=$I$10,$I1167=$I$11),(($J1167*$H1167)/2),0),0),2)</f>
        <v>0</v>
      </c>
      <c r="M1167" s="89">
        <f t="shared" si="44"/>
        <v>0</v>
      </c>
      <c r="N1167" s="100">
        <f t="shared" si="45"/>
        <v>0</v>
      </c>
      <c r="O1167" s="67"/>
    </row>
    <row r="1168" spans="2:15">
      <c r="B1168" s="63"/>
      <c r="C1168" s="65"/>
      <c r="D1168" s="65"/>
      <c r="E1168" s="66"/>
      <c r="F1168" s="67"/>
      <c r="G1168" s="69"/>
      <c r="H1168" s="70"/>
      <c r="I1168" s="71"/>
      <c r="J1168" s="68">
        <v>0</v>
      </c>
      <c r="K1168" s="89">
        <f>ROUND(IF(AND($G1168&lt;&gt;Summary!$C$11),IF(OR($I1168=$I$6,$I1168=$I$7,$I1168=$I$8,$I1168=$I$9,$I1168=$I$10,$I1168=$I$11),($J1168*$H1168),0),0),2)</f>
        <v>0</v>
      </c>
      <c r="L1168" s="89">
        <f>ROUND(IF(AND($G1168=Summary!$C$11),IF(OR($I1168=$I$6,$I1168=$I$7,$I1168=$I$8,$I1168=$I$9,$I1168=$I$10,$I1168=$I$11),(($J1168*$H1168)/2),0),0),2)</f>
        <v>0</v>
      </c>
      <c r="M1168" s="89">
        <f t="shared" si="44"/>
        <v>0</v>
      </c>
      <c r="N1168" s="100">
        <f t="shared" si="45"/>
        <v>0</v>
      </c>
      <c r="O1168" s="67"/>
    </row>
    <row r="1169" spans="2:15">
      <c r="B1169" s="63"/>
      <c r="C1169" s="65"/>
      <c r="D1169" s="65"/>
      <c r="E1169" s="66"/>
      <c r="F1169" s="67"/>
      <c r="G1169" s="69"/>
      <c r="H1169" s="70"/>
      <c r="I1169" s="71"/>
      <c r="J1169" s="68">
        <v>0</v>
      </c>
      <c r="K1169" s="89">
        <f>ROUND(IF(AND($G1169&lt;&gt;Summary!$C$11),IF(OR($I1169=$I$6,$I1169=$I$7,$I1169=$I$8,$I1169=$I$9,$I1169=$I$10,$I1169=$I$11),($J1169*$H1169),0),0),2)</f>
        <v>0</v>
      </c>
      <c r="L1169" s="89">
        <f>ROUND(IF(AND($G1169=Summary!$C$11),IF(OR($I1169=$I$6,$I1169=$I$7,$I1169=$I$8,$I1169=$I$9,$I1169=$I$10,$I1169=$I$11),(($J1169*$H1169)/2),0),0),2)</f>
        <v>0</v>
      </c>
      <c r="M1169" s="89">
        <f t="shared" si="44"/>
        <v>0</v>
      </c>
      <c r="N1169" s="100">
        <f t="shared" si="45"/>
        <v>0</v>
      </c>
      <c r="O1169" s="67"/>
    </row>
    <row r="1170" spans="2:15">
      <c r="B1170" s="63"/>
      <c r="C1170" s="65"/>
      <c r="D1170" s="65"/>
      <c r="E1170" s="66"/>
      <c r="F1170" s="67"/>
      <c r="G1170" s="69"/>
      <c r="H1170" s="70"/>
      <c r="I1170" s="71"/>
      <c r="J1170" s="68">
        <v>0</v>
      </c>
      <c r="K1170" s="89">
        <f>ROUND(IF(AND($G1170&lt;&gt;Summary!$C$11),IF(OR($I1170=$I$6,$I1170=$I$7,$I1170=$I$8,$I1170=$I$9,$I1170=$I$10,$I1170=$I$11),($J1170*$H1170),0),0),2)</f>
        <v>0</v>
      </c>
      <c r="L1170" s="89">
        <f>ROUND(IF(AND($G1170=Summary!$C$11),IF(OR($I1170=$I$6,$I1170=$I$7,$I1170=$I$8,$I1170=$I$9,$I1170=$I$10,$I1170=$I$11),(($J1170*$H1170)/2),0),0),2)</f>
        <v>0</v>
      </c>
      <c r="M1170" s="89">
        <f t="shared" si="44"/>
        <v>0</v>
      </c>
      <c r="N1170" s="100">
        <f t="shared" si="45"/>
        <v>0</v>
      </c>
      <c r="O1170" s="67"/>
    </row>
    <row r="1171" spans="2:15">
      <c r="B1171" s="63"/>
      <c r="C1171" s="65"/>
      <c r="D1171" s="65"/>
      <c r="E1171" s="66"/>
      <c r="F1171" s="67"/>
      <c r="G1171" s="69"/>
      <c r="H1171" s="70"/>
      <c r="I1171" s="71"/>
      <c r="J1171" s="68">
        <v>0</v>
      </c>
      <c r="K1171" s="89">
        <f>ROUND(IF(AND($G1171&lt;&gt;Summary!$C$11),IF(OR($I1171=$I$6,$I1171=$I$7,$I1171=$I$8,$I1171=$I$9,$I1171=$I$10,$I1171=$I$11),($J1171*$H1171),0),0),2)</f>
        <v>0</v>
      </c>
      <c r="L1171" s="89">
        <f>ROUND(IF(AND($G1171=Summary!$C$11),IF(OR($I1171=$I$6,$I1171=$I$7,$I1171=$I$8,$I1171=$I$9,$I1171=$I$10,$I1171=$I$11),(($J1171*$H1171)/2),0),0),2)</f>
        <v>0</v>
      </c>
      <c r="M1171" s="89">
        <f t="shared" si="44"/>
        <v>0</v>
      </c>
      <c r="N1171" s="100">
        <f t="shared" si="45"/>
        <v>0</v>
      </c>
      <c r="O1171" s="67"/>
    </row>
    <row r="1172" spans="2:15">
      <c r="B1172" s="63"/>
      <c r="C1172" s="65"/>
      <c r="D1172" s="65"/>
      <c r="E1172" s="66"/>
      <c r="F1172" s="67"/>
      <c r="G1172" s="69"/>
      <c r="H1172" s="70"/>
      <c r="I1172" s="71"/>
      <c r="J1172" s="68">
        <v>0</v>
      </c>
      <c r="K1172" s="89">
        <f>ROUND(IF(AND($G1172&lt;&gt;Summary!$C$11),IF(OR($I1172=$I$6,$I1172=$I$7,$I1172=$I$8,$I1172=$I$9,$I1172=$I$10,$I1172=$I$11),($J1172*$H1172),0),0),2)</f>
        <v>0</v>
      </c>
      <c r="L1172" s="89">
        <f>ROUND(IF(AND($G1172=Summary!$C$11),IF(OR($I1172=$I$6,$I1172=$I$7,$I1172=$I$8,$I1172=$I$9,$I1172=$I$10,$I1172=$I$11),(($J1172*$H1172)/2),0),0),2)</f>
        <v>0</v>
      </c>
      <c r="M1172" s="89">
        <f t="shared" si="44"/>
        <v>0</v>
      </c>
      <c r="N1172" s="100">
        <f t="shared" si="45"/>
        <v>0</v>
      </c>
      <c r="O1172" s="67"/>
    </row>
    <row r="1173" spans="2:15">
      <c r="B1173" s="63"/>
      <c r="C1173" s="65"/>
      <c r="D1173" s="65"/>
      <c r="E1173" s="66"/>
      <c r="F1173" s="67"/>
      <c r="G1173" s="69"/>
      <c r="H1173" s="70"/>
      <c r="I1173" s="71"/>
      <c r="J1173" s="68">
        <v>0</v>
      </c>
      <c r="K1173" s="89">
        <f>ROUND(IF(AND($G1173&lt;&gt;Summary!$C$11),IF(OR($I1173=$I$6,$I1173=$I$7,$I1173=$I$8,$I1173=$I$9,$I1173=$I$10,$I1173=$I$11),($J1173*$H1173),0),0),2)</f>
        <v>0</v>
      </c>
      <c r="L1173" s="89">
        <f>ROUND(IF(AND($G1173=Summary!$C$11),IF(OR($I1173=$I$6,$I1173=$I$7,$I1173=$I$8,$I1173=$I$9,$I1173=$I$10,$I1173=$I$11),(($J1173*$H1173)/2),0),0),2)</f>
        <v>0</v>
      </c>
      <c r="M1173" s="89">
        <f t="shared" si="44"/>
        <v>0</v>
      </c>
      <c r="N1173" s="100">
        <f t="shared" si="45"/>
        <v>0</v>
      </c>
      <c r="O1173" s="67"/>
    </row>
    <row r="1174" spans="2:15">
      <c r="B1174" s="63"/>
      <c r="C1174" s="65"/>
      <c r="D1174" s="65"/>
      <c r="E1174" s="66"/>
      <c r="F1174" s="67"/>
      <c r="G1174" s="69"/>
      <c r="H1174" s="70"/>
      <c r="I1174" s="71"/>
      <c r="J1174" s="68">
        <v>0</v>
      </c>
      <c r="K1174" s="89">
        <f>ROUND(IF(AND($G1174&lt;&gt;Summary!$C$11),IF(OR($I1174=$I$6,$I1174=$I$7,$I1174=$I$8,$I1174=$I$9,$I1174=$I$10,$I1174=$I$11),($J1174*$H1174),0),0),2)</f>
        <v>0</v>
      </c>
      <c r="L1174" s="89">
        <f>ROUND(IF(AND($G1174=Summary!$C$11),IF(OR($I1174=$I$6,$I1174=$I$7,$I1174=$I$8,$I1174=$I$9,$I1174=$I$10,$I1174=$I$11),(($J1174*$H1174)/2),0),0),2)</f>
        <v>0</v>
      </c>
      <c r="M1174" s="89">
        <f t="shared" si="44"/>
        <v>0</v>
      </c>
      <c r="N1174" s="100">
        <f t="shared" si="45"/>
        <v>0</v>
      </c>
      <c r="O1174" s="67"/>
    </row>
    <row r="1175" spans="2:15">
      <c r="B1175" s="63"/>
      <c r="C1175" s="65"/>
      <c r="D1175" s="65"/>
      <c r="E1175" s="66"/>
      <c r="F1175" s="67"/>
      <c r="G1175" s="69"/>
      <c r="H1175" s="70"/>
      <c r="I1175" s="71"/>
      <c r="J1175" s="68">
        <v>0</v>
      </c>
      <c r="K1175" s="89">
        <f>ROUND(IF(AND($G1175&lt;&gt;Summary!$C$11),IF(OR($I1175=$I$6,$I1175=$I$7,$I1175=$I$8,$I1175=$I$9,$I1175=$I$10,$I1175=$I$11),($J1175*$H1175),0),0),2)</f>
        <v>0</v>
      </c>
      <c r="L1175" s="89">
        <f>ROUND(IF(AND($G1175=Summary!$C$11),IF(OR($I1175=$I$6,$I1175=$I$7,$I1175=$I$8,$I1175=$I$9,$I1175=$I$10,$I1175=$I$11),(($J1175*$H1175)/2),0),0),2)</f>
        <v>0</v>
      </c>
      <c r="M1175" s="89">
        <f t="shared" ref="M1175:M1238" si="46">L1175</f>
        <v>0</v>
      </c>
      <c r="N1175" s="100">
        <f t="shared" si="45"/>
        <v>0</v>
      </c>
      <c r="O1175" s="67"/>
    </row>
    <row r="1176" spans="2:15">
      <c r="B1176" s="63"/>
      <c r="C1176" s="65"/>
      <c r="D1176" s="65"/>
      <c r="E1176" s="66"/>
      <c r="F1176" s="67"/>
      <c r="G1176" s="69"/>
      <c r="H1176" s="70"/>
      <c r="I1176" s="71"/>
      <c r="J1176" s="68">
        <v>0</v>
      </c>
      <c r="K1176" s="89">
        <f>ROUND(IF(AND($G1176&lt;&gt;Summary!$C$11),IF(OR($I1176=$I$6,$I1176=$I$7,$I1176=$I$8,$I1176=$I$9,$I1176=$I$10,$I1176=$I$11),($J1176*$H1176),0),0),2)</f>
        <v>0</v>
      </c>
      <c r="L1176" s="89">
        <f>ROUND(IF(AND($G1176=Summary!$C$11),IF(OR($I1176=$I$6,$I1176=$I$7,$I1176=$I$8,$I1176=$I$9,$I1176=$I$10,$I1176=$I$11),(($J1176*$H1176)/2),0),0),2)</f>
        <v>0</v>
      </c>
      <c r="M1176" s="89">
        <f t="shared" si="46"/>
        <v>0</v>
      </c>
      <c r="N1176" s="100">
        <f t="shared" si="45"/>
        <v>0</v>
      </c>
      <c r="O1176" s="67"/>
    </row>
    <row r="1177" spans="2:15">
      <c r="B1177" s="63"/>
      <c r="C1177" s="65"/>
      <c r="D1177" s="65"/>
      <c r="E1177" s="66"/>
      <c r="F1177" s="67"/>
      <c r="G1177" s="69"/>
      <c r="H1177" s="70"/>
      <c r="I1177" s="71"/>
      <c r="J1177" s="68">
        <v>0</v>
      </c>
      <c r="K1177" s="89">
        <f>ROUND(IF(AND($G1177&lt;&gt;Summary!$C$11),IF(OR($I1177=$I$6,$I1177=$I$7,$I1177=$I$8,$I1177=$I$9,$I1177=$I$10,$I1177=$I$11),($J1177*$H1177),0),0),2)</f>
        <v>0</v>
      </c>
      <c r="L1177" s="89">
        <f>ROUND(IF(AND($G1177=Summary!$C$11),IF(OR($I1177=$I$6,$I1177=$I$7,$I1177=$I$8,$I1177=$I$9,$I1177=$I$10,$I1177=$I$11),(($J1177*$H1177)/2),0),0),2)</f>
        <v>0</v>
      </c>
      <c r="M1177" s="89">
        <f t="shared" si="46"/>
        <v>0</v>
      </c>
      <c r="N1177" s="100">
        <f t="shared" si="45"/>
        <v>0</v>
      </c>
      <c r="O1177" s="67"/>
    </row>
    <row r="1178" spans="2:15">
      <c r="B1178" s="63"/>
      <c r="C1178" s="65"/>
      <c r="D1178" s="65"/>
      <c r="E1178" s="66"/>
      <c r="F1178" s="67"/>
      <c r="G1178" s="69"/>
      <c r="H1178" s="70"/>
      <c r="I1178" s="71"/>
      <c r="J1178" s="68">
        <v>0</v>
      </c>
      <c r="K1178" s="89">
        <f>ROUND(IF(AND($G1178&lt;&gt;Summary!$C$11),IF(OR($I1178=$I$6,$I1178=$I$7,$I1178=$I$8,$I1178=$I$9,$I1178=$I$10,$I1178=$I$11),($J1178*$H1178),0),0),2)</f>
        <v>0</v>
      </c>
      <c r="L1178" s="89">
        <f>ROUND(IF(AND($G1178=Summary!$C$11),IF(OR($I1178=$I$6,$I1178=$I$7,$I1178=$I$8,$I1178=$I$9,$I1178=$I$10,$I1178=$I$11),(($J1178*$H1178)/2),0),0),2)</f>
        <v>0</v>
      </c>
      <c r="M1178" s="89">
        <f t="shared" si="46"/>
        <v>0</v>
      </c>
      <c r="N1178" s="100">
        <f t="shared" si="45"/>
        <v>0</v>
      </c>
      <c r="O1178" s="67"/>
    </row>
    <row r="1179" spans="2:15">
      <c r="B1179" s="63"/>
      <c r="C1179" s="65"/>
      <c r="D1179" s="65"/>
      <c r="E1179" s="66"/>
      <c r="F1179" s="67"/>
      <c r="G1179" s="69"/>
      <c r="H1179" s="70"/>
      <c r="I1179" s="71"/>
      <c r="J1179" s="68">
        <v>0</v>
      </c>
      <c r="K1179" s="89">
        <f>ROUND(IF(AND($G1179&lt;&gt;Summary!$C$11),IF(OR($I1179=$I$6,$I1179=$I$7,$I1179=$I$8,$I1179=$I$9,$I1179=$I$10,$I1179=$I$11),($J1179*$H1179),0),0),2)</f>
        <v>0</v>
      </c>
      <c r="L1179" s="89">
        <f>ROUND(IF(AND($G1179=Summary!$C$11),IF(OR($I1179=$I$6,$I1179=$I$7,$I1179=$I$8,$I1179=$I$9,$I1179=$I$10,$I1179=$I$11),(($J1179*$H1179)/2),0),0),2)</f>
        <v>0</v>
      </c>
      <c r="M1179" s="89">
        <f t="shared" si="46"/>
        <v>0</v>
      </c>
      <c r="N1179" s="100">
        <f t="shared" si="45"/>
        <v>0</v>
      </c>
      <c r="O1179" s="67"/>
    </row>
    <row r="1180" spans="2:15">
      <c r="B1180" s="63"/>
      <c r="C1180" s="65"/>
      <c r="D1180" s="65"/>
      <c r="E1180" s="66"/>
      <c r="F1180" s="67"/>
      <c r="G1180" s="69"/>
      <c r="H1180" s="70"/>
      <c r="I1180" s="71"/>
      <c r="J1180" s="68">
        <v>0</v>
      </c>
      <c r="K1180" s="89">
        <f>ROUND(IF(AND($G1180&lt;&gt;Summary!$C$11),IF(OR($I1180=$I$6,$I1180=$I$7,$I1180=$I$8,$I1180=$I$9,$I1180=$I$10,$I1180=$I$11),($J1180*$H1180),0),0),2)</f>
        <v>0</v>
      </c>
      <c r="L1180" s="89">
        <f>ROUND(IF(AND($G1180=Summary!$C$11),IF(OR($I1180=$I$6,$I1180=$I$7,$I1180=$I$8,$I1180=$I$9,$I1180=$I$10,$I1180=$I$11),(($J1180*$H1180)/2),0),0),2)</f>
        <v>0</v>
      </c>
      <c r="M1180" s="89">
        <f t="shared" si="46"/>
        <v>0</v>
      </c>
      <c r="N1180" s="100">
        <f t="shared" si="45"/>
        <v>0</v>
      </c>
      <c r="O1180" s="67"/>
    </row>
    <row r="1181" spans="2:15">
      <c r="B1181" s="63"/>
      <c r="C1181" s="65"/>
      <c r="D1181" s="65"/>
      <c r="E1181" s="66"/>
      <c r="F1181" s="67"/>
      <c r="G1181" s="69"/>
      <c r="H1181" s="70"/>
      <c r="I1181" s="71"/>
      <c r="J1181" s="68">
        <v>0</v>
      </c>
      <c r="K1181" s="89">
        <f>ROUND(IF(AND($G1181&lt;&gt;Summary!$C$11),IF(OR($I1181=$I$6,$I1181=$I$7,$I1181=$I$8,$I1181=$I$9,$I1181=$I$10,$I1181=$I$11),($J1181*$H1181),0),0),2)</f>
        <v>0</v>
      </c>
      <c r="L1181" s="89">
        <f>ROUND(IF(AND($G1181=Summary!$C$11),IF(OR($I1181=$I$6,$I1181=$I$7,$I1181=$I$8,$I1181=$I$9,$I1181=$I$10,$I1181=$I$11),(($J1181*$H1181)/2),0),0),2)</f>
        <v>0</v>
      </c>
      <c r="M1181" s="89">
        <f t="shared" si="46"/>
        <v>0</v>
      </c>
      <c r="N1181" s="100">
        <f t="shared" si="45"/>
        <v>0</v>
      </c>
      <c r="O1181" s="67"/>
    </row>
    <row r="1182" spans="2:15">
      <c r="B1182" s="63"/>
      <c r="C1182" s="65"/>
      <c r="D1182" s="65"/>
      <c r="E1182" s="66"/>
      <c r="F1182" s="67"/>
      <c r="G1182" s="69"/>
      <c r="H1182" s="70"/>
      <c r="I1182" s="71"/>
      <c r="J1182" s="68">
        <v>0</v>
      </c>
      <c r="K1182" s="89">
        <f>ROUND(IF(AND($G1182&lt;&gt;Summary!$C$11),IF(OR($I1182=$I$6,$I1182=$I$7,$I1182=$I$8,$I1182=$I$9,$I1182=$I$10,$I1182=$I$11),($J1182*$H1182),0),0),2)</f>
        <v>0</v>
      </c>
      <c r="L1182" s="89">
        <f>ROUND(IF(AND($G1182=Summary!$C$11),IF(OR($I1182=$I$6,$I1182=$I$7,$I1182=$I$8,$I1182=$I$9,$I1182=$I$10,$I1182=$I$11),(($J1182*$H1182)/2),0),0),2)</f>
        <v>0</v>
      </c>
      <c r="M1182" s="89">
        <f t="shared" si="46"/>
        <v>0</v>
      </c>
      <c r="N1182" s="100">
        <f t="shared" si="45"/>
        <v>0</v>
      </c>
      <c r="O1182" s="67"/>
    </row>
    <row r="1183" spans="2:15">
      <c r="B1183" s="63"/>
      <c r="C1183" s="65"/>
      <c r="D1183" s="65"/>
      <c r="E1183" s="66"/>
      <c r="F1183" s="67"/>
      <c r="G1183" s="69"/>
      <c r="H1183" s="70"/>
      <c r="I1183" s="71"/>
      <c r="J1183" s="68">
        <v>0</v>
      </c>
      <c r="K1183" s="89">
        <f>ROUND(IF(AND($G1183&lt;&gt;Summary!$C$11),IF(OR($I1183=$I$6,$I1183=$I$7,$I1183=$I$8,$I1183=$I$9,$I1183=$I$10,$I1183=$I$11),($J1183*$H1183),0),0),2)</f>
        <v>0</v>
      </c>
      <c r="L1183" s="89">
        <f>ROUND(IF(AND($G1183=Summary!$C$11),IF(OR($I1183=$I$6,$I1183=$I$7,$I1183=$I$8,$I1183=$I$9,$I1183=$I$10,$I1183=$I$11),(($J1183*$H1183)/2),0),0),2)</f>
        <v>0</v>
      </c>
      <c r="M1183" s="89">
        <f t="shared" si="46"/>
        <v>0</v>
      </c>
      <c r="N1183" s="100">
        <f t="shared" si="45"/>
        <v>0</v>
      </c>
      <c r="O1183" s="67"/>
    </row>
    <row r="1184" spans="2:15">
      <c r="B1184" s="63"/>
      <c r="C1184" s="65"/>
      <c r="D1184" s="65"/>
      <c r="E1184" s="66"/>
      <c r="F1184" s="67"/>
      <c r="G1184" s="69"/>
      <c r="H1184" s="70"/>
      <c r="I1184" s="71"/>
      <c r="J1184" s="68">
        <v>0</v>
      </c>
      <c r="K1184" s="89">
        <f>ROUND(IF(AND($G1184&lt;&gt;Summary!$C$11),IF(OR($I1184=$I$6,$I1184=$I$7,$I1184=$I$8,$I1184=$I$9,$I1184=$I$10,$I1184=$I$11),($J1184*$H1184),0),0),2)</f>
        <v>0</v>
      </c>
      <c r="L1184" s="89">
        <f>ROUND(IF(AND($G1184=Summary!$C$11),IF(OR($I1184=$I$6,$I1184=$I$7,$I1184=$I$8,$I1184=$I$9,$I1184=$I$10,$I1184=$I$11),(($J1184*$H1184)/2),0),0),2)</f>
        <v>0</v>
      </c>
      <c r="M1184" s="89">
        <f t="shared" si="46"/>
        <v>0</v>
      </c>
      <c r="N1184" s="100">
        <f t="shared" si="45"/>
        <v>0</v>
      </c>
      <c r="O1184" s="67"/>
    </row>
    <row r="1185" spans="2:15">
      <c r="B1185" s="63"/>
      <c r="C1185" s="65"/>
      <c r="D1185" s="65"/>
      <c r="E1185" s="66"/>
      <c r="F1185" s="67"/>
      <c r="G1185" s="69"/>
      <c r="H1185" s="70"/>
      <c r="I1185" s="71"/>
      <c r="J1185" s="68">
        <v>0</v>
      </c>
      <c r="K1185" s="89">
        <f>ROUND(IF(AND($G1185&lt;&gt;Summary!$C$11),IF(OR($I1185=$I$6,$I1185=$I$7,$I1185=$I$8,$I1185=$I$9,$I1185=$I$10,$I1185=$I$11),($J1185*$H1185),0),0),2)</f>
        <v>0</v>
      </c>
      <c r="L1185" s="89">
        <f>ROUND(IF(AND($G1185=Summary!$C$11),IF(OR($I1185=$I$6,$I1185=$I$7,$I1185=$I$8,$I1185=$I$9,$I1185=$I$10,$I1185=$I$11),(($J1185*$H1185)/2),0),0),2)</f>
        <v>0</v>
      </c>
      <c r="M1185" s="89">
        <f t="shared" si="46"/>
        <v>0</v>
      </c>
      <c r="N1185" s="100">
        <f t="shared" si="45"/>
        <v>0</v>
      </c>
      <c r="O1185" s="67"/>
    </row>
    <row r="1186" spans="2:15">
      <c r="B1186" s="63"/>
      <c r="C1186" s="65"/>
      <c r="D1186" s="65"/>
      <c r="E1186" s="66"/>
      <c r="F1186" s="67"/>
      <c r="G1186" s="69"/>
      <c r="H1186" s="70"/>
      <c r="I1186" s="71"/>
      <c r="J1186" s="68">
        <v>0</v>
      </c>
      <c r="K1186" s="89">
        <f>ROUND(IF(AND($G1186&lt;&gt;Summary!$C$11),IF(OR($I1186=$I$6,$I1186=$I$7,$I1186=$I$8,$I1186=$I$9,$I1186=$I$10,$I1186=$I$11),($J1186*$H1186),0),0),2)</f>
        <v>0</v>
      </c>
      <c r="L1186" s="89">
        <f>ROUND(IF(AND($G1186=Summary!$C$11),IF(OR($I1186=$I$6,$I1186=$I$7,$I1186=$I$8,$I1186=$I$9,$I1186=$I$10,$I1186=$I$11),(($J1186*$H1186)/2),0),0),2)</f>
        <v>0</v>
      </c>
      <c r="M1186" s="89">
        <f t="shared" si="46"/>
        <v>0</v>
      </c>
      <c r="N1186" s="100">
        <f t="shared" si="45"/>
        <v>0</v>
      </c>
      <c r="O1186" s="67"/>
    </row>
    <row r="1187" spans="2:15">
      <c r="B1187" s="63"/>
      <c r="C1187" s="65"/>
      <c r="D1187" s="65"/>
      <c r="E1187" s="66"/>
      <c r="F1187" s="67"/>
      <c r="G1187" s="69"/>
      <c r="H1187" s="70"/>
      <c r="I1187" s="71"/>
      <c r="J1187" s="68">
        <v>0</v>
      </c>
      <c r="K1187" s="89">
        <f>ROUND(IF(AND($G1187&lt;&gt;Summary!$C$11),IF(OR($I1187=$I$6,$I1187=$I$7,$I1187=$I$8,$I1187=$I$9,$I1187=$I$10,$I1187=$I$11),($J1187*$H1187),0),0),2)</f>
        <v>0</v>
      </c>
      <c r="L1187" s="89">
        <f>ROUND(IF(AND($G1187=Summary!$C$11),IF(OR($I1187=$I$6,$I1187=$I$7,$I1187=$I$8,$I1187=$I$9,$I1187=$I$10,$I1187=$I$11),(($J1187*$H1187)/2),0),0),2)</f>
        <v>0</v>
      </c>
      <c r="M1187" s="89">
        <f t="shared" si="46"/>
        <v>0</v>
      </c>
      <c r="N1187" s="100">
        <f t="shared" si="45"/>
        <v>0</v>
      </c>
      <c r="O1187" s="67"/>
    </row>
    <row r="1188" spans="2:15">
      <c r="B1188" s="63"/>
      <c r="C1188" s="65"/>
      <c r="D1188" s="65"/>
      <c r="E1188" s="66"/>
      <c r="F1188" s="67"/>
      <c r="G1188" s="69"/>
      <c r="H1188" s="70"/>
      <c r="I1188" s="71"/>
      <c r="J1188" s="68">
        <v>0</v>
      </c>
      <c r="K1188" s="89">
        <f>ROUND(IF(AND($G1188&lt;&gt;Summary!$C$11),IF(OR($I1188=$I$6,$I1188=$I$7,$I1188=$I$8,$I1188=$I$9,$I1188=$I$10,$I1188=$I$11),($J1188*$H1188),0),0),2)</f>
        <v>0</v>
      </c>
      <c r="L1188" s="89">
        <f>ROUND(IF(AND($G1188=Summary!$C$11),IF(OR($I1188=$I$6,$I1188=$I$7,$I1188=$I$8,$I1188=$I$9,$I1188=$I$10,$I1188=$I$11),(($J1188*$H1188)/2),0),0),2)</f>
        <v>0</v>
      </c>
      <c r="M1188" s="89">
        <f t="shared" si="46"/>
        <v>0</v>
      </c>
      <c r="N1188" s="100">
        <f t="shared" si="45"/>
        <v>0</v>
      </c>
      <c r="O1188" s="67"/>
    </row>
    <row r="1189" spans="2:15">
      <c r="B1189" s="63"/>
      <c r="C1189" s="65"/>
      <c r="D1189" s="65"/>
      <c r="E1189" s="66"/>
      <c r="F1189" s="67"/>
      <c r="G1189" s="69"/>
      <c r="H1189" s="70"/>
      <c r="I1189" s="71"/>
      <c r="J1189" s="68">
        <v>0</v>
      </c>
      <c r="K1189" s="89">
        <f>ROUND(IF(AND($G1189&lt;&gt;Summary!$C$11),IF(OR($I1189=$I$6,$I1189=$I$7,$I1189=$I$8,$I1189=$I$9,$I1189=$I$10,$I1189=$I$11),($J1189*$H1189),0),0),2)</f>
        <v>0</v>
      </c>
      <c r="L1189" s="89">
        <f>ROUND(IF(AND($G1189=Summary!$C$11),IF(OR($I1189=$I$6,$I1189=$I$7,$I1189=$I$8,$I1189=$I$9,$I1189=$I$10,$I1189=$I$11),(($J1189*$H1189)/2),0),0),2)</f>
        <v>0</v>
      </c>
      <c r="M1189" s="89">
        <f t="shared" si="46"/>
        <v>0</v>
      </c>
      <c r="N1189" s="100">
        <f t="shared" si="45"/>
        <v>0</v>
      </c>
      <c r="O1189" s="67"/>
    </row>
    <row r="1190" spans="2:15">
      <c r="B1190" s="63"/>
      <c r="C1190" s="65"/>
      <c r="D1190" s="65"/>
      <c r="E1190" s="66"/>
      <c r="F1190" s="67"/>
      <c r="G1190" s="69"/>
      <c r="H1190" s="70"/>
      <c r="I1190" s="71"/>
      <c r="J1190" s="68">
        <v>0</v>
      </c>
      <c r="K1190" s="89">
        <f>ROUND(IF(AND($G1190&lt;&gt;Summary!$C$11),IF(OR($I1190=$I$6,$I1190=$I$7,$I1190=$I$8,$I1190=$I$9,$I1190=$I$10,$I1190=$I$11),($J1190*$H1190),0),0),2)</f>
        <v>0</v>
      </c>
      <c r="L1190" s="89">
        <f>ROUND(IF(AND($G1190=Summary!$C$11),IF(OR($I1190=$I$6,$I1190=$I$7,$I1190=$I$8,$I1190=$I$9,$I1190=$I$10,$I1190=$I$11),(($J1190*$H1190)/2),0),0),2)</f>
        <v>0</v>
      </c>
      <c r="M1190" s="89">
        <f t="shared" si="46"/>
        <v>0</v>
      </c>
      <c r="N1190" s="100">
        <f t="shared" si="45"/>
        <v>0</v>
      </c>
      <c r="O1190" s="67"/>
    </row>
    <row r="1191" spans="2:15">
      <c r="B1191" s="63"/>
      <c r="C1191" s="65"/>
      <c r="D1191" s="65"/>
      <c r="E1191" s="66"/>
      <c r="F1191" s="67"/>
      <c r="G1191" s="69"/>
      <c r="H1191" s="70"/>
      <c r="I1191" s="71"/>
      <c r="J1191" s="68">
        <v>0</v>
      </c>
      <c r="K1191" s="89">
        <f>ROUND(IF(AND($G1191&lt;&gt;Summary!$C$11),IF(OR($I1191=$I$6,$I1191=$I$7,$I1191=$I$8,$I1191=$I$9,$I1191=$I$10,$I1191=$I$11),($J1191*$H1191),0),0),2)</f>
        <v>0</v>
      </c>
      <c r="L1191" s="89">
        <f>ROUND(IF(AND($G1191=Summary!$C$11),IF(OR($I1191=$I$6,$I1191=$I$7,$I1191=$I$8,$I1191=$I$9,$I1191=$I$10,$I1191=$I$11),(($J1191*$H1191)/2),0),0),2)</f>
        <v>0</v>
      </c>
      <c r="M1191" s="89">
        <f t="shared" si="46"/>
        <v>0</v>
      </c>
      <c r="N1191" s="100">
        <f t="shared" si="45"/>
        <v>0</v>
      </c>
      <c r="O1191" s="67"/>
    </row>
    <row r="1192" spans="2:15">
      <c r="B1192" s="63"/>
      <c r="C1192" s="65"/>
      <c r="D1192" s="65"/>
      <c r="E1192" s="66"/>
      <c r="F1192" s="67"/>
      <c r="G1192" s="69"/>
      <c r="H1192" s="70"/>
      <c r="I1192" s="71"/>
      <c r="J1192" s="68">
        <v>0</v>
      </c>
      <c r="K1192" s="89">
        <f>ROUND(IF(AND($G1192&lt;&gt;Summary!$C$11),IF(OR($I1192=$I$6,$I1192=$I$7,$I1192=$I$8,$I1192=$I$9,$I1192=$I$10,$I1192=$I$11),($J1192*$H1192),0),0),2)</f>
        <v>0</v>
      </c>
      <c r="L1192" s="89">
        <f>ROUND(IF(AND($G1192=Summary!$C$11),IF(OR($I1192=$I$6,$I1192=$I$7,$I1192=$I$8,$I1192=$I$9,$I1192=$I$10,$I1192=$I$11),(($J1192*$H1192)/2),0),0),2)</f>
        <v>0</v>
      </c>
      <c r="M1192" s="89">
        <f t="shared" si="46"/>
        <v>0</v>
      </c>
      <c r="N1192" s="100">
        <f t="shared" si="45"/>
        <v>0</v>
      </c>
      <c r="O1192" s="67"/>
    </row>
    <row r="1193" spans="2:15">
      <c r="B1193" s="63"/>
      <c r="C1193" s="65"/>
      <c r="D1193" s="65"/>
      <c r="E1193" s="66"/>
      <c r="F1193" s="67"/>
      <c r="G1193" s="69"/>
      <c r="H1193" s="70"/>
      <c r="I1193" s="71"/>
      <c r="J1193" s="68">
        <v>0</v>
      </c>
      <c r="K1193" s="89">
        <f>ROUND(IF(AND($G1193&lt;&gt;Summary!$C$11),IF(OR($I1193=$I$6,$I1193=$I$7,$I1193=$I$8,$I1193=$I$9,$I1193=$I$10,$I1193=$I$11),($J1193*$H1193),0),0),2)</f>
        <v>0</v>
      </c>
      <c r="L1193" s="89">
        <f>ROUND(IF(AND($G1193=Summary!$C$11),IF(OR($I1193=$I$6,$I1193=$I$7,$I1193=$I$8,$I1193=$I$9,$I1193=$I$10,$I1193=$I$11),(($J1193*$H1193)/2),0),0),2)</f>
        <v>0</v>
      </c>
      <c r="M1193" s="89">
        <f t="shared" si="46"/>
        <v>0</v>
      </c>
      <c r="N1193" s="100">
        <f t="shared" si="45"/>
        <v>0</v>
      </c>
      <c r="O1193" s="67"/>
    </row>
    <row r="1194" spans="2:15">
      <c r="B1194" s="63"/>
      <c r="C1194" s="65"/>
      <c r="D1194" s="65"/>
      <c r="E1194" s="66"/>
      <c r="F1194" s="67"/>
      <c r="G1194" s="69"/>
      <c r="H1194" s="70"/>
      <c r="I1194" s="71"/>
      <c r="J1194" s="68">
        <v>0</v>
      </c>
      <c r="K1194" s="89">
        <f>ROUND(IF(AND($G1194&lt;&gt;Summary!$C$11),IF(OR($I1194=$I$6,$I1194=$I$7,$I1194=$I$8,$I1194=$I$9,$I1194=$I$10,$I1194=$I$11),($J1194*$H1194),0),0),2)</f>
        <v>0</v>
      </c>
      <c r="L1194" s="89">
        <f>ROUND(IF(AND($G1194=Summary!$C$11),IF(OR($I1194=$I$6,$I1194=$I$7,$I1194=$I$8,$I1194=$I$9,$I1194=$I$10,$I1194=$I$11),(($J1194*$H1194)/2),0),0),2)</f>
        <v>0</v>
      </c>
      <c r="M1194" s="89">
        <f t="shared" si="46"/>
        <v>0</v>
      </c>
      <c r="N1194" s="100">
        <f t="shared" si="45"/>
        <v>0</v>
      </c>
      <c r="O1194" s="67"/>
    </row>
    <row r="1195" spans="2:15">
      <c r="B1195" s="63"/>
      <c r="C1195" s="65"/>
      <c r="D1195" s="65"/>
      <c r="E1195" s="66"/>
      <c r="F1195" s="67"/>
      <c r="G1195" s="69"/>
      <c r="H1195" s="70"/>
      <c r="I1195" s="71"/>
      <c r="J1195" s="68">
        <v>0</v>
      </c>
      <c r="K1195" s="89">
        <f>ROUND(IF(AND($G1195&lt;&gt;Summary!$C$11),IF(OR($I1195=$I$6,$I1195=$I$7,$I1195=$I$8,$I1195=$I$9,$I1195=$I$10,$I1195=$I$11),($J1195*$H1195),0),0),2)</f>
        <v>0</v>
      </c>
      <c r="L1195" s="89">
        <f>ROUND(IF(AND($G1195=Summary!$C$11),IF(OR($I1195=$I$6,$I1195=$I$7,$I1195=$I$8,$I1195=$I$9,$I1195=$I$10,$I1195=$I$11),(($J1195*$H1195)/2),0),0),2)</f>
        <v>0</v>
      </c>
      <c r="M1195" s="89">
        <f t="shared" si="46"/>
        <v>0</v>
      </c>
      <c r="N1195" s="100">
        <f t="shared" si="45"/>
        <v>0</v>
      </c>
      <c r="O1195" s="67"/>
    </row>
    <row r="1196" spans="2:15">
      <c r="B1196" s="63"/>
      <c r="C1196" s="65"/>
      <c r="D1196" s="65"/>
      <c r="E1196" s="66"/>
      <c r="F1196" s="67"/>
      <c r="G1196" s="69"/>
      <c r="H1196" s="70"/>
      <c r="I1196" s="71"/>
      <c r="J1196" s="68">
        <v>0</v>
      </c>
      <c r="K1196" s="89">
        <f>ROUND(IF(AND($G1196&lt;&gt;Summary!$C$11),IF(OR($I1196=$I$6,$I1196=$I$7,$I1196=$I$8,$I1196=$I$9,$I1196=$I$10,$I1196=$I$11),($J1196*$H1196),0),0),2)</f>
        <v>0</v>
      </c>
      <c r="L1196" s="89">
        <f>ROUND(IF(AND($G1196=Summary!$C$11),IF(OR($I1196=$I$6,$I1196=$I$7,$I1196=$I$8,$I1196=$I$9,$I1196=$I$10,$I1196=$I$11),(($J1196*$H1196)/2),0),0),2)</f>
        <v>0</v>
      </c>
      <c r="M1196" s="89">
        <f t="shared" si="46"/>
        <v>0</v>
      </c>
      <c r="N1196" s="100">
        <f t="shared" si="45"/>
        <v>0</v>
      </c>
      <c r="O1196" s="67"/>
    </row>
    <row r="1197" spans="2:15">
      <c r="B1197" s="63"/>
      <c r="C1197" s="65"/>
      <c r="D1197" s="65"/>
      <c r="E1197" s="66"/>
      <c r="F1197" s="67"/>
      <c r="G1197" s="69"/>
      <c r="H1197" s="70"/>
      <c r="I1197" s="71"/>
      <c r="J1197" s="68">
        <v>0</v>
      </c>
      <c r="K1197" s="89">
        <f>ROUND(IF(AND($G1197&lt;&gt;Summary!$C$11),IF(OR($I1197=$I$6,$I1197=$I$7,$I1197=$I$8,$I1197=$I$9,$I1197=$I$10,$I1197=$I$11),($J1197*$H1197),0),0),2)</f>
        <v>0</v>
      </c>
      <c r="L1197" s="89">
        <f>ROUND(IF(AND($G1197=Summary!$C$11),IF(OR($I1197=$I$6,$I1197=$I$7,$I1197=$I$8,$I1197=$I$9,$I1197=$I$10,$I1197=$I$11),(($J1197*$H1197)/2),0),0),2)</f>
        <v>0</v>
      </c>
      <c r="M1197" s="89">
        <f t="shared" si="46"/>
        <v>0</v>
      </c>
      <c r="N1197" s="100">
        <f t="shared" si="45"/>
        <v>0</v>
      </c>
      <c r="O1197" s="67"/>
    </row>
    <row r="1198" spans="2:15">
      <c r="B1198" s="63"/>
      <c r="C1198" s="65"/>
      <c r="D1198" s="65"/>
      <c r="E1198" s="66"/>
      <c r="F1198" s="67"/>
      <c r="G1198" s="69"/>
      <c r="H1198" s="70"/>
      <c r="I1198" s="71"/>
      <c r="J1198" s="68">
        <v>0</v>
      </c>
      <c r="K1198" s="89">
        <f>ROUND(IF(AND($G1198&lt;&gt;Summary!$C$11),IF(OR($I1198=$I$6,$I1198=$I$7,$I1198=$I$8,$I1198=$I$9,$I1198=$I$10,$I1198=$I$11),($J1198*$H1198),0),0),2)</f>
        <v>0</v>
      </c>
      <c r="L1198" s="89">
        <f>ROUND(IF(AND($G1198=Summary!$C$11),IF(OR($I1198=$I$6,$I1198=$I$7,$I1198=$I$8,$I1198=$I$9,$I1198=$I$10,$I1198=$I$11),(($J1198*$H1198)/2),0),0),2)</f>
        <v>0</v>
      </c>
      <c r="M1198" s="89">
        <f t="shared" si="46"/>
        <v>0</v>
      </c>
      <c r="N1198" s="100">
        <f t="shared" si="45"/>
        <v>0</v>
      </c>
      <c r="O1198" s="67"/>
    </row>
    <row r="1199" spans="2:15">
      <c r="B1199" s="63"/>
      <c r="C1199" s="65"/>
      <c r="D1199" s="65"/>
      <c r="E1199" s="66"/>
      <c r="F1199" s="67"/>
      <c r="G1199" s="69"/>
      <c r="H1199" s="70"/>
      <c r="I1199" s="71"/>
      <c r="J1199" s="68">
        <v>0</v>
      </c>
      <c r="K1199" s="89">
        <f>ROUND(IF(AND($G1199&lt;&gt;Summary!$C$11),IF(OR($I1199=$I$6,$I1199=$I$7,$I1199=$I$8,$I1199=$I$9,$I1199=$I$10,$I1199=$I$11),($J1199*$H1199),0),0),2)</f>
        <v>0</v>
      </c>
      <c r="L1199" s="89">
        <f>ROUND(IF(AND($G1199=Summary!$C$11),IF(OR($I1199=$I$6,$I1199=$I$7,$I1199=$I$8,$I1199=$I$9,$I1199=$I$10,$I1199=$I$11),(($J1199*$H1199)/2),0),0),2)</f>
        <v>0</v>
      </c>
      <c r="M1199" s="89">
        <f t="shared" si="46"/>
        <v>0</v>
      </c>
      <c r="N1199" s="100">
        <f t="shared" si="45"/>
        <v>0</v>
      </c>
      <c r="O1199" s="67"/>
    </row>
    <row r="1200" spans="2:15">
      <c r="B1200" s="63"/>
      <c r="C1200" s="65"/>
      <c r="D1200" s="65"/>
      <c r="E1200" s="66"/>
      <c r="F1200" s="67"/>
      <c r="G1200" s="69"/>
      <c r="H1200" s="70"/>
      <c r="I1200" s="71"/>
      <c r="J1200" s="68">
        <v>0</v>
      </c>
      <c r="K1200" s="89">
        <f>ROUND(IF(AND($G1200&lt;&gt;Summary!$C$11),IF(OR($I1200=$I$6,$I1200=$I$7,$I1200=$I$8,$I1200=$I$9,$I1200=$I$10,$I1200=$I$11),($J1200*$H1200),0),0),2)</f>
        <v>0</v>
      </c>
      <c r="L1200" s="89">
        <f>ROUND(IF(AND($G1200=Summary!$C$11),IF(OR($I1200=$I$6,$I1200=$I$7,$I1200=$I$8,$I1200=$I$9,$I1200=$I$10,$I1200=$I$11),(($J1200*$H1200)/2),0),0),2)</f>
        <v>0</v>
      </c>
      <c r="M1200" s="89">
        <f t="shared" si="46"/>
        <v>0</v>
      </c>
      <c r="N1200" s="100">
        <f t="shared" si="45"/>
        <v>0</v>
      </c>
      <c r="O1200" s="67"/>
    </row>
    <row r="1201" spans="2:15">
      <c r="B1201" s="63"/>
      <c r="C1201" s="65"/>
      <c r="D1201" s="65"/>
      <c r="E1201" s="66"/>
      <c r="F1201" s="67"/>
      <c r="G1201" s="69"/>
      <c r="H1201" s="70"/>
      <c r="I1201" s="71"/>
      <c r="J1201" s="68">
        <v>0</v>
      </c>
      <c r="K1201" s="89">
        <f>ROUND(IF(AND($G1201&lt;&gt;Summary!$C$11),IF(OR($I1201=$I$6,$I1201=$I$7,$I1201=$I$8,$I1201=$I$9,$I1201=$I$10,$I1201=$I$11),($J1201*$H1201),0),0),2)</f>
        <v>0</v>
      </c>
      <c r="L1201" s="89">
        <f>ROUND(IF(AND($G1201=Summary!$C$11),IF(OR($I1201=$I$6,$I1201=$I$7,$I1201=$I$8,$I1201=$I$9,$I1201=$I$10,$I1201=$I$11),(($J1201*$H1201)/2),0),0),2)</f>
        <v>0</v>
      </c>
      <c r="M1201" s="89">
        <f t="shared" si="46"/>
        <v>0</v>
      </c>
      <c r="N1201" s="100">
        <f t="shared" si="45"/>
        <v>0</v>
      </c>
      <c r="O1201" s="67"/>
    </row>
    <row r="1202" spans="2:15">
      <c r="B1202" s="63"/>
      <c r="C1202" s="65"/>
      <c r="D1202" s="65"/>
      <c r="E1202" s="66"/>
      <c r="F1202" s="67"/>
      <c r="G1202" s="69"/>
      <c r="H1202" s="70"/>
      <c r="I1202" s="71"/>
      <c r="J1202" s="68">
        <v>0</v>
      </c>
      <c r="K1202" s="89">
        <f>ROUND(IF(AND($G1202&lt;&gt;Summary!$C$11),IF(OR($I1202=$I$6,$I1202=$I$7,$I1202=$I$8,$I1202=$I$9,$I1202=$I$10,$I1202=$I$11),($J1202*$H1202),0),0),2)</f>
        <v>0</v>
      </c>
      <c r="L1202" s="89">
        <f>ROUND(IF(AND($G1202=Summary!$C$11),IF(OR($I1202=$I$6,$I1202=$I$7,$I1202=$I$8,$I1202=$I$9,$I1202=$I$10,$I1202=$I$11),(($J1202*$H1202)/2),0),0),2)</f>
        <v>0</v>
      </c>
      <c r="M1202" s="89">
        <f t="shared" si="46"/>
        <v>0</v>
      </c>
      <c r="N1202" s="100">
        <f t="shared" si="45"/>
        <v>0</v>
      </c>
      <c r="O1202" s="67"/>
    </row>
    <row r="1203" spans="2:15">
      <c r="B1203" s="63"/>
      <c r="C1203" s="65"/>
      <c r="D1203" s="65"/>
      <c r="E1203" s="66"/>
      <c r="F1203" s="67"/>
      <c r="G1203" s="69"/>
      <c r="H1203" s="70"/>
      <c r="I1203" s="71"/>
      <c r="J1203" s="68">
        <v>0</v>
      </c>
      <c r="K1203" s="89">
        <f>ROUND(IF(AND($G1203&lt;&gt;Summary!$C$11),IF(OR($I1203=$I$6,$I1203=$I$7,$I1203=$I$8,$I1203=$I$9,$I1203=$I$10,$I1203=$I$11),($J1203*$H1203),0),0),2)</f>
        <v>0</v>
      </c>
      <c r="L1203" s="89">
        <f>ROUND(IF(AND($G1203=Summary!$C$11),IF(OR($I1203=$I$6,$I1203=$I$7,$I1203=$I$8,$I1203=$I$9,$I1203=$I$10,$I1203=$I$11),(($J1203*$H1203)/2),0),0),2)</f>
        <v>0</v>
      </c>
      <c r="M1203" s="89">
        <f t="shared" si="46"/>
        <v>0</v>
      </c>
      <c r="N1203" s="100">
        <f t="shared" si="45"/>
        <v>0</v>
      </c>
      <c r="O1203" s="67"/>
    </row>
    <row r="1204" spans="2:15">
      <c r="B1204" s="63"/>
      <c r="C1204" s="65"/>
      <c r="D1204" s="65"/>
      <c r="E1204" s="66"/>
      <c r="F1204" s="67"/>
      <c r="G1204" s="69"/>
      <c r="H1204" s="70"/>
      <c r="I1204" s="71"/>
      <c r="J1204" s="68">
        <v>0</v>
      </c>
      <c r="K1204" s="89">
        <f>ROUND(IF(AND($G1204&lt;&gt;Summary!$C$11),IF(OR($I1204=$I$6,$I1204=$I$7,$I1204=$I$8,$I1204=$I$9,$I1204=$I$10,$I1204=$I$11),($J1204*$H1204),0),0),2)</f>
        <v>0</v>
      </c>
      <c r="L1204" s="89">
        <f>ROUND(IF(AND($G1204=Summary!$C$11),IF(OR($I1204=$I$6,$I1204=$I$7,$I1204=$I$8,$I1204=$I$9,$I1204=$I$10,$I1204=$I$11),(($J1204*$H1204)/2),0),0),2)</f>
        <v>0</v>
      </c>
      <c r="M1204" s="89">
        <f t="shared" si="46"/>
        <v>0</v>
      </c>
      <c r="N1204" s="100">
        <f t="shared" si="45"/>
        <v>0</v>
      </c>
      <c r="O1204" s="67"/>
    </row>
    <row r="1205" spans="2:15">
      <c r="B1205" s="63"/>
      <c r="C1205" s="65"/>
      <c r="D1205" s="65"/>
      <c r="E1205" s="66"/>
      <c r="F1205" s="67"/>
      <c r="G1205" s="69"/>
      <c r="H1205" s="70"/>
      <c r="I1205" s="71"/>
      <c r="J1205" s="68">
        <v>0</v>
      </c>
      <c r="K1205" s="89">
        <f>ROUND(IF(AND($G1205&lt;&gt;Summary!$C$11),IF(OR($I1205=$I$6,$I1205=$I$7,$I1205=$I$8,$I1205=$I$9,$I1205=$I$10,$I1205=$I$11),($J1205*$H1205),0),0),2)</f>
        <v>0</v>
      </c>
      <c r="L1205" s="89">
        <f>ROUND(IF(AND($G1205=Summary!$C$11),IF(OR($I1205=$I$6,$I1205=$I$7,$I1205=$I$8,$I1205=$I$9,$I1205=$I$10,$I1205=$I$11),(($J1205*$H1205)/2),0),0),2)</f>
        <v>0</v>
      </c>
      <c r="M1205" s="89">
        <f t="shared" si="46"/>
        <v>0</v>
      </c>
      <c r="N1205" s="100">
        <f t="shared" si="45"/>
        <v>0</v>
      </c>
      <c r="O1205" s="67"/>
    </row>
    <row r="1206" spans="2:15">
      <c r="B1206" s="63"/>
      <c r="C1206" s="65"/>
      <c r="D1206" s="65"/>
      <c r="E1206" s="66"/>
      <c r="F1206" s="67"/>
      <c r="G1206" s="69"/>
      <c r="H1206" s="70"/>
      <c r="I1206" s="71"/>
      <c r="J1206" s="68">
        <v>0</v>
      </c>
      <c r="K1206" s="89">
        <f>ROUND(IF(AND($G1206&lt;&gt;Summary!$C$11),IF(OR($I1206=$I$6,$I1206=$I$7,$I1206=$I$8,$I1206=$I$9,$I1206=$I$10,$I1206=$I$11),($J1206*$H1206),0),0),2)</f>
        <v>0</v>
      </c>
      <c r="L1206" s="89">
        <f>ROUND(IF(AND($G1206=Summary!$C$11),IF(OR($I1206=$I$6,$I1206=$I$7,$I1206=$I$8,$I1206=$I$9,$I1206=$I$10,$I1206=$I$11),(($J1206*$H1206)/2),0),0),2)</f>
        <v>0</v>
      </c>
      <c r="M1206" s="89">
        <f t="shared" si="46"/>
        <v>0</v>
      </c>
      <c r="N1206" s="100">
        <f t="shared" si="45"/>
        <v>0</v>
      </c>
      <c r="O1206" s="67"/>
    </row>
    <row r="1207" spans="2:15">
      <c r="B1207" s="63"/>
      <c r="C1207" s="65"/>
      <c r="D1207" s="65"/>
      <c r="E1207" s="66"/>
      <c r="F1207" s="67"/>
      <c r="G1207" s="69"/>
      <c r="H1207" s="70"/>
      <c r="I1207" s="71"/>
      <c r="J1207" s="68">
        <v>0</v>
      </c>
      <c r="K1207" s="89">
        <f>ROUND(IF(AND($G1207&lt;&gt;Summary!$C$11),IF(OR($I1207=$I$6,$I1207=$I$7,$I1207=$I$8,$I1207=$I$9,$I1207=$I$10,$I1207=$I$11),($J1207*$H1207),0),0),2)</f>
        <v>0</v>
      </c>
      <c r="L1207" s="89">
        <f>ROUND(IF(AND($G1207=Summary!$C$11),IF(OR($I1207=$I$6,$I1207=$I$7,$I1207=$I$8,$I1207=$I$9,$I1207=$I$10,$I1207=$I$11),(($J1207*$H1207)/2),0),0),2)</f>
        <v>0</v>
      </c>
      <c r="M1207" s="89">
        <f t="shared" si="46"/>
        <v>0</v>
      </c>
      <c r="N1207" s="100">
        <f t="shared" ref="N1207:N1248" si="47">SUM(J1207:M1207)</f>
        <v>0</v>
      </c>
      <c r="O1207" s="67"/>
    </row>
    <row r="1208" spans="2:15">
      <c r="B1208" s="63"/>
      <c r="C1208" s="65"/>
      <c r="D1208" s="65"/>
      <c r="E1208" s="66"/>
      <c r="F1208" s="67"/>
      <c r="G1208" s="69"/>
      <c r="H1208" s="70"/>
      <c r="I1208" s="71"/>
      <c r="J1208" s="68">
        <v>0</v>
      </c>
      <c r="K1208" s="89">
        <f>ROUND(IF(AND($G1208&lt;&gt;Summary!$C$11),IF(OR($I1208=$I$6,$I1208=$I$7,$I1208=$I$8,$I1208=$I$9,$I1208=$I$10,$I1208=$I$11),($J1208*$H1208),0),0),2)</f>
        <v>0</v>
      </c>
      <c r="L1208" s="89">
        <f>ROUND(IF(AND($G1208=Summary!$C$11),IF(OR($I1208=$I$6,$I1208=$I$7,$I1208=$I$8,$I1208=$I$9,$I1208=$I$10,$I1208=$I$11),(($J1208*$H1208)/2),0),0),2)</f>
        <v>0</v>
      </c>
      <c r="M1208" s="89">
        <f t="shared" si="46"/>
        <v>0</v>
      </c>
      <c r="N1208" s="100">
        <f t="shared" si="47"/>
        <v>0</v>
      </c>
      <c r="O1208" s="67"/>
    </row>
    <row r="1209" spans="2:15">
      <c r="B1209" s="63"/>
      <c r="C1209" s="65"/>
      <c r="D1209" s="65"/>
      <c r="E1209" s="66"/>
      <c r="F1209" s="67"/>
      <c r="G1209" s="69"/>
      <c r="H1209" s="70"/>
      <c r="I1209" s="71"/>
      <c r="J1209" s="68">
        <v>0</v>
      </c>
      <c r="K1209" s="89">
        <f>ROUND(IF(AND($G1209&lt;&gt;Summary!$C$11),IF(OR($I1209=$I$6,$I1209=$I$7,$I1209=$I$8,$I1209=$I$9,$I1209=$I$10,$I1209=$I$11),($J1209*$H1209),0),0),2)</f>
        <v>0</v>
      </c>
      <c r="L1209" s="89">
        <f>ROUND(IF(AND($G1209=Summary!$C$11),IF(OR($I1209=$I$6,$I1209=$I$7,$I1209=$I$8,$I1209=$I$9,$I1209=$I$10,$I1209=$I$11),(($J1209*$H1209)/2),0),0),2)</f>
        <v>0</v>
      </c>
      <c r="M1209" s="89">
        <f t="shared" si="46"/>
        <v>0</v>
      </c>
      <c r="N1209" s="100">
        <f t="shared" si="47"/>
        <v>0</v>
      </c>
      <c r="O1209" s="67"/>
    </row>
    <row r="1210" spans="2:15">
      <c r="B1210" s="63"/>
      <c r="C1210" s="65"/>
      <c r="D1210" s="65"/>
      <c r="E1210" s="66"/>
      <c r="F1210" s="67"/>
      <c r="G1210" s="69"/>
      <c r="H1210" s="70"/>
      <c r="I1210" s="71"/>
      <c r="J1210" s="68">
        <v>0</v>
      </c>
      <c r="K1210" s="89">
        <f>ROUND(IF(AND($G1210&lt;&gt;Summary!$C$11),IF(OR($I1210=$I$6,$I1210=$I$7,$I1210=$I$8,$I1210=$I$9,$I1210=$I$10,$I1210=$I$11),($J1210*$H1210),0),0),2)</f>
        <v>0</v>
      </c>
      <c r="L1210" s="89">
        <f>ROUND(IF(AND($G1210=Summary!$C$11),IF(OR($I1210=$I$6,$I1210=$I$7,$I1210=$I$8,$I1210=$I$9,$I1210=$I$10,$I1210=$I$11),(($J1210*$H1210)/2),0),0),2)</f>
        <v>0</v>
      </c>
      <c r="M1210" s="89">
        <f t="shared" si="46"/>
        <v>0</v>
      </c>
      <c r="N1210" s="100">
        <f t="shared" si="47"/>
        <v>0</v>
      </c>
      <c r="O1210" s="67"/>
    </row>
    <row r="1211" spans="2:15">
      <c r="B1211" s="63"/>
      <c r="C1211" s="65"/>
      <c r="D1211" s="65"/>
      <c r="E1211" s="66"/>
      <c r="F1211" s="67"/>
      <c r="G1211" s="69"/>
      <c r="H1211" s="70"/>
      <c r="I1211" s="71"/>
      <c r="J1211" s="68">
        <v>0</v>
      </c>
      <c r="K1211" s="89">
        <f>ROUND(IF(AND($G1211&lt;&gt;Summary!$C$11),IF(OR($I1211=$I$6,$I1211=$I$7,$I1211=$I$8,$I1211=$I$9,$I1211=$I$10,$I1211=$I$11),($J1211*$H1211),0),0),2)</f>
        <v>0</v>
      </c>
      <c r="L1211" s="89">
        <f>ROUND(IF(AND($G1211=Summary!$C$11),IF(OR($I1211=$I$6,$I1211=$I$7,$I1211=$I$8,$I1211=$I$9,$I1211=$I$10,$I1211=$I$11),(($J1211*$H1211)/2),0),0),2)</f>
        <v>0</v>
      </c>
      <c r="M1211" s="89">
        <f t="shared" si="46"/>
        <v>0</v>
      </c>
      <c r="N1211" s="100">
        <f t="shared" si="47"/>
        <v>0</v>
      </c>
      <c r="O1211" s="67"/>
    </row>
    <row r="1212" spans="2:15">
      <c r="B1212" s="63"/>
      <c r="C1212" s="65"/>
      <c r="D1212" s="65"/>
      <c r="E1212" s="66"/>
      <c r="F1212" s="67"/>
      <c r="G1212" s="69"/>
      <c r="H1212" s="70"/>
      <c r="I1212" s="71"/>
      <c r="J1212" s="68">
        <v>0</v>
      </c>
      <c r="K1212" s="89">
        <f>ROUND(IF(AND($G1212&lt;&gt;Summary!$C$11),IF(OR($I1212=$I$6,$I1212=$I$7,$I1212=$I$8,$I1212=$I$9,$I1212=$I$10,$I1212=$I$11),($J1212*$H1212),0),0),2)</f>
        <v>0</v>
      </c>
      <c r="L1212" s="89">
        <f>ROUND(IF(AND($G1212=Summary!$C$11),IF(OR($I1212=$I$6,$I1212=$I$7,$I1212=$I$8,$I1212=$I$9,$I1212=$I$10,$I1212=$I$11),(($J1212*$H1212)/2),0),0),2)</f>
        <v>0</v>
      </c>
      <c r="M1212" s="89">
        <f t="shared" si="46"/>
        <v>0</v>
      </c>
      <c r="N1212" s="100">
        <f t="shared" si="47"/>
        <v>0</v>
      </c>
      <c r="O1212" s="67"/>
    </row>
    <row r="1213" spans="2:15">
      <c r="B1213" s="63"/>
      <c r="C1213" s="65"/>
      <c r="D1213" s="65"/>
      <c r="E1213" s="66"/>
      <c r="F1213" s="67"/>
      <c r="G1213" s="69"/>
      <c r="H1213" s="70"/>
      <c r="I1213" s="71"/>
      <c r="J1213" s="68">
        <v>0</v>
      </c>
      <c r="K1213" s="89">
        <f>ROUND(IF(AND($G1213&lt;&gt;Summary!$C$11),IF(OR($I1213=$I$6,$I1213=$I$7,$I1213=$I$8,$I1213=$I$9,$I1213=$I$10,$I1213=$I$11),($J1213*$H1213),0),0),2)</f>
        <v>0</v>
      </c>
      <c r="L1213" s="89">
        <f>ROUND(IF(AND($G1213=Summary!$C$11),IF(OR($I1213=$I$6,$I1213=$I$7,$I1213=$I$8,$I1213=$I$9,$I1213=$I$10,$I1213=$I$11),(($J1213*$H1213)/2),0),0),2)</f>
        <v>0</v>
      </c>
      <c r="M1213" s="89">
        <f t="shared" si="46"/>
        <v>0</v>
      </c>
      <c r="N1213" s="100">
        <f t="shared" si="47"/>
        <v>0</v>
      </c>
      <c r="O1213" s="67"/>
    </row>
    <row r="1214" spans="2:15">
      <c r="B1214" s="63"/>
      <c r="C1214" s="65"/>
      <c r="D1214" s="65"/>
      <c r="E1214" s="66"/>
      <c r="F1214" s="67"/>
      <c r="G1214" s="69"/>
      <c r="H1214" s="70"/>
      <c r="I1214" s="71"/>
      <c r="J1214" s="68">
        <v>0</v>
      </c>
      <c r="K1214" s="89">
        <f>ROUND(IF(AND($G1214&lt;&gt;Summary!$C$11),IF(OR($I1214=$I$6,$I1214=$I$7,$I1214=$I$8,$I1214=$I$9,$I1214=$I$10,$I1214=$I$11),($J1214*$H1214),0),0),2)</f>
        <v>0</v>
      </c>
      <c r="L1214" s="89">
        <f>ROUND(IF(AND($G1214=Summary!$C$11),IF(OR($I1214=$I$6,$I1214=$I$7,$I1214=$I$8,$I1214=$I$9,$I1214=$I$10,$I1214=$I$11),(($J1214*$H1214)/2),0),0),2)</f>
        <v>0</v>
      </c>
      <c r="M1214" s="89">
        <f t="shared" si="46"/>
        <v>0</v>
      </c>
      <c r="N1214" s="100">
        <f t="shared" si="47"/>
        <v>0</v>
      </c>
      <c r="O1214" s="67"/>
    </row>
    <row r="1215" spans="2:15">
      <c r="B1215" s="63"/>
      <c r="C1215" s="65"/>
      <c r="D1215" s="65"/>
      <c r="E1215" s="66"/>
      <c r="F1215" s="67"/>
      <c r="G1215" s="69"/>
      <c r="H1215" s="70"/>
      <c r="I1215" s="71"/>
      <c r="J1215" s="68">
        <v>0</v>
      </c>
      <c r="K1215" s="89">
        <f>ROUND(IF(AND($G1215&lt;&gt;Summary!$C$11),IF(OR($I1215=$I$6,$I1215=$I$7,$I1215=$I$8,$I1215=$I$9,$I1215=$I$10,$I1215=$I$11),($J1215*$H1215),0),0),2)</f>
        <v>0</v>
      </c>
      <c r="L1215" s="89">
        <f>ROUND(IF(AND($G1215=Summary!$C$11),IF(OR($I1215=$I$6,$I1215=$I$7,$I1215=$I$8,$I1215=$I$9,$I1215=$I$10,$I1215=$I$11),(($J1215*$H1215)/2),0),0),2)</f>
        <v>0</v>
      </c>
      <c r="M1215" s="89">
        <f t="shared" si="46"/>
        <v>0</v>
      </c>
      <c r="N1215" s="100">
        <f t="shared" si="47"/>
        <v>0</v>
      </c>
      <c r="O1215" s="67"/>
    </row>
    <row r="1216" spans="2:15">
      <c r="B1216" s="63"/>
      <c r="C1216" s="65"/>
      <c r="D1216" s="65"/>
      <c r="E1216" s="66"/>
      <c r="F1216" s="67"/>
      <c r="G1216" s="69"/>
      <c r="H1216" s="70"/>
      <c r="I1216" s="71"/>
      <c r="J1216" s="68">
        <v>0</v>
      </c>
      <c r="K1216" s="89">
        <f>ROUND(IF(AND($G1216&lt;&gt;Summary!$C$11),IF(OR($I1216=$I$6,$I1216=$I$7,$I1216=$I$8,$I1216=$I$9,$I1216=$I$10,$I1216=$I$11),($J1216*$H1216),0),0),2)</f>
        <v>0</v>
      </c>
      <c r="L1216" s="89">
        <f>ROUND(IF(AND($G1216=Summary!$C$11),IF(OR($I1216=$I$6,$I1216=$I$7,$I1216=$I$8,$I1216=$I$9,$I1216=$I$10,$I1216=$I$11),(($J1216*$H1216)/2),0),0),2)</f>
        <v>0</v>
      </c>
      <c r="M1216" s="89">
        <f t="shared" si="46"/>
        <v>0</v>
      </c>
      <c r="N1216" s="100">
        <f t="shared" si="47"/>
        <v>0</v>
      </c>
      <c r="O1216" s="67"/>
    </row>
    <row r="1217" spans="2:15">
      <c r="B1217" s="63"/>
      <c r="C1217" s="65"/>
      <c r="D1217" s="65"/>
      <c r="E1217" s="66"/>
      <c r="F1217" s="67"/>
      <c r="G1217" s="69"/>
      <c r="H1217" s="70"/>
      <c r="I1217" s="71"/>
      <c r="J1217" s="68">
        <v>0</v>
      </c>
      <c r="K1217" s="89">
        <f>ROUND(IF(AND($G1217&lt;&gt;Summary!$C$11),IF(OR($I1217=$I$6,$I1217=$I$7,$I1217=$I$8,$I1217=$I$9,$I1217=$I$10,$I1217=$I$11),($J1217*$H1217),0),0),2)</f>
        <v>0</v>
      </c>
      <c r="L1217" s="89">
        <f>ROUND(IF(AND($G1217=Summary!$C$11),IF(OR($I1217=$I$6,$I1217=$I$7,$I1217=$I$8,$I1217=$I$9,$I1217=$I$10,$I1217=$I$11),(($J1217*$H1217)/2),0),0),2)</f>
        <v>0</v>
      </c>
      <c r="M1217" s="89">
        <f t="shared" si="46"/>
        <v>0</v>
      </c>
      <c r="N1217" s="100">
        <f t="shared" si="47"/>
        <v>0</v>
      </c>
      <c r="O1217" s="67"/>
    </row>
    <row r="1218" spans="2:15">
      <c r="B1218" s="63"/>
      <c r="C1218" s="65"/>
      <c r="D1218" s="65"/>
      <c r="E1218" s="66"/>
      <c r="F1218" s="67"/>
      <c r="G1218" s="69"/>
      <c r="H1218" s="70"/>
      <c r="I1218" s="71"/>
      <c r="J1218" s="68">
        <v>0</v>
      </c>
      <c r="K1218" s="89">
        <f>ROUND(IF(AND($G1218&lt;&gt;Summary!$C$11),IF(OR($I1218=$I$6,$I1218=$I$7,$I1218=$I$8,$I1218=$I$9,$I1218=$I$10,$I1218=$I$11),($J1218*$H1218),0),0),2)</f>
        <v>0</v>
      </c>
      <c r="L1218" s="89">
        <f>ROUND(IF(AND($G1218=Summary!$C$11),IF(OR($I1218=$I$6,$I1218=$I$7,$I1218=$I$8,$I1218=$I$9,$I1218=$I$10,$I1218=$I$11),(($J1218*$H1218)/2),0),0),2)</f>
        <v>0</v>
      </c>
      <c r="M1218" s="89">
        <f t="shared" si="46"/>
        <v>0</v>
      </c>
      <c r="N1218" s="100">
        <f t="shared" si="47"/>
        <v>0</v>
      </c>
      <c r="O1218" s="67"/>
    </row>
    <row r="1219" spans="2:15">
      <c r="B1219" s="63"/>
      <c r="C1219" s="65"/>
      <c r="D1219" s="65"/>
      <c r="E1219" s="66"/>
      <c r="F1219" s="67"/>
      <c r="G1219" s="69"/>
      <c r="H1219" s="70"/>
      <c r="I1219" s="71"/>
      <c r="J1219" s="68">
        <v>0</v>
      </c>
      <c r="K1219" s="89">
        <f>ROUND(IF(AND($G1219&lt;&gt;Summary!$C$11),IF(OR($I1219=$I$6,$I1219=$I$7,$I1219=$I$8,$I1219=$I$9,$I1219=$I$10,$I1219=$I$11),($J1219*$H1219),0),0),2)</f>
        <v>0</v>
      </c>
      <c r="L1219" s="89">
        <f>ROUND(IF(AND($G1219=Summary!$C$11),IF(OR($I1219=$I$6,$I1219=$I$7,$I1219=$I$8,$I1219=$I$9,$I1219=$I$10,$I1219=$I$11),(($J1219*$H1219)/2),0),0),2)</f>
        <v>0</v>
      </c>
      <c r="M1219" s="89">
        <f t="shared" si="46"/>
        <v>0</v>
      </c>
      <c r="N1219" s="100">
        <f t="shared" si="47"/>
        <v>0</v>
      </c>
      <c r="O1219" s="67"/>
    </row>
    <row r="1220" spans="2:15">
      <c r="B1220" s="63"/>
      <c r="C1220" s="65"/>
      <c r="D1220" s="65"/>
      <c r="E1220" s="66"/>
      <c r="F1220" s="67"/>
      <c r="G1220" s="69"/>
      <c r="H1220" s="70"/>
      <c r="I1220" s="71"/>
      <c r="J1220" s="68">
        <v>0</v>
      </c>
      <c r="K1220" s="89">
        <f>ROUND(IF(AND($G1220&lt;&gt;Summary!$C$11),IF(OR($I1220=$I$6,$I1220=$I$7,$I1220=$I$8,$I1220=$I$9,$I1220=$I$10,$I1220=$I$11),($J1220*$H1220),0),0),2)</f>
        <v>0</v>
      </c>
      <c r="L1220" s="89">
        <f>ROUND(IF(AND($G1220=Summary!$C$11),IF(OR($I1220=$I$6,$I1220=$I$7,$I1220=$I$8,$I1220=$I$9,$I1220=$I$10,$I1220=$I$11),(($J1220*$H1220)/2),0),0),2)</f>
        <v>0</v>
      </c>
      <c r="M1220" s="89">
        <f t="shared" si="46"/>
        <v>0</v>
      </c>
      <c r="N1220" s="100">
        <f t="shared" si="47"/>
        <v>0</v>
      </c>
      <c r="O1220" s="67"/>
    </row>
    <row r="1221" spans="2:15">
      <c r="B1221" s="63"/>
      <c r="C1221" s="65"/>
      <c r="D1221" s="65"/>
      <c r="E1221" s="66"/>
      <c r="F1221" s="67"/>
      <c r="G1221" s="69"/>
      <c r="H1221" s="70"/>
      <c r="I1221" s="71"/>
      <c r="J1221" s="68">
        <v>0</v>
      </c>
      <c r="K1221" s="89">
        <f>ROUND(IF(AND($G1221&lt;&gt;Summary!$C$11),IF(OR($I1221=$I$6,$I1221=$I$7,$I1221=$I$8,$I1221=$I$9,$I1221=$I$10,$I1221=$I$11),($J1221*$H1221),0),0),2)</f>
        <v>0</v>
      </c>
      <c r="L1221" s="89">
        <f>ROUND(IF(AND($G1221=Summary!$C$11),IF(OR($I1221=$I$6,$I1221=$I$7,$I1221=$I$8,$I1221=$I$9,$I1221=$I$10,$I1221=$I$11),(($J1221*$H1221)/2),0),0),2)</f>
        <v>0</v>
      </c>
      <c r="M1221" s="89">
        <f t="shared" si="46"/>
        <v>0</v>
      </c>
      <c r="N1221" s="100">
        <f t="shared" si="47"/>
        <v>0</v>
      </c>
      <c r="O1221" s="67"/>
    </row>
    <row r="1222" spans="2:15">
      <c r="B1222" s="63"/>
      <c r="C1222" s="65"/>
      <c r="D1222" s="65"/>
      <c r="E1222" s="66"/>
      <c r="F1222" s="67"/>
      <c r="G1222" s="69"/>
      <c r="H1222" s="70"/>
      <c r="I1222" s="71"/>
      <c r="J1222" s="68">
        <v>0</v>
      </c>
      <c r="K1222" s="89">
        <f>ROUND(IF(AND($G1222&lt;&gt;Summary!$C$11),IF(OR($I1222=$I$6,$I1222=$I$7,$I1222=$I$8,$I1222=$I$9,$I1222=$I$10,$I1222=$I$11),($J1222*$H1222),0),0),2)</f>
        <v>0</v>
      </c>
      <c r="L1222" s="89">
        <f>ROUND(IF(AND($G1222=Summary!$C$11),IF(OR($I1222=$I$6,$I1222=$I$7,$I1222=$I$8,$I1222=$I$9,$I1222=$I$10,$I1222=$I$11),(($J1222*$H1222)/2),0),0),2)</f>
        <v>0</v>
      </c>
      <c r="M1222" s="89">
        <f t="shared" si="46"/>
        <v>0</v>
      </c>
      <c r="N1222" s="100">
        <f t="shared" si="47"/>
        <v>0</v>
      </c>
      <c r="O1222" s="67"/>
    </row>
    <row r="1223" spans="2:15">
      <c r="B1223" s="63"/>
      <c r="C1223" s="65"/>
      <c r="D1223" s="65"/>
      <c r="E1223" s="66"/>
      <c r="F1223" s="67"/>
      <c r="G1223" s="69"/>
      <c r="H1223" s="70"/>
      <c r="I1223" s="71"/>
      <c r="J1223" s="68">
        <v>0</v>
      </c>
      <c r="K1223" s="89">
        <f>ROUND(IF(AND($G1223&lt;&gt;Summary!$C$11),IF(OR($I1223=$I$6,$I1223=$I$7,$I1223=$I$8,$I1223=$I$9,$I1223=$I$10,$I1223=$I$11),($J1223*$H1223),0),0),2)</f>
        <v>0</v>
      </c>
      <c r="L1223" s="89">
        <f>ROUND(IF(AND($G1223=Summary!$C$11),IF(OR($I1223=$I$6,$I1223=$I$7,$I1223=$I$8,$I1223=$I$9,$I1223=$I$10,$I1223=$I$11),(($J1223*$H1223)/2),0),0),2)</f>
        <v>0</v>
      </c>
      <c r="M1223" s="89">
        <f t="shared" si="46"/>
        <v>0</v>
      </c>
      <c r="N1223" s="100">
        <f t="shared" si="47"/>
        <v>0</v>
      </c>
      <c r="O1223" s="67"/>
    </row>
    <row r="1224" spans="2:15">
      <c r="B1224" s="63"/>
      <c r="C1224" s="65"/>
      <c r="D1224" s="65"/>
      <c r="E1224" s="66"/>
      <c r="F1224" s="67"/>
      <c r="G1224" s="69"/>
      <c r="H1224" s="70"/>
      <c r="I1224" s="71"/>
      <c r="J1224" s="68">
        <v>0</v>
      </c>
      <c r="K1224" s="89">
        <f>ROUND(IF(AND($G1224&lt;&gt;Summary!$C$11),IF(OR($I1224=$I$6,$I1224=$I$7,$I1224=$I$8,$I1224=$I$9,$I1224=$I$10,$I1224=$I$11),($J1224*$H1224),0),0),2)</f>
        <v>0</v>
      </c>
      <c r="L1224" s="89">
        <f>ROUND(IF(AND($G1224=Summary!$C$11),IF(OR($I1224=$I$6,$I1224=$I$7,$I1224=$I$8,$I1224=$I$9,$I1224=$I$10,$I1224=$I$11),(($J1224*$H1224)/2),0),0),2)</f>
        <v>0</v>
      </c>
      <c r="M1224" s="89">
        <f t="shared" si="46"/>
        <v>0</v>
      </c>
      <c r="N1224" s="100">
        <f t="shared" si="47"/>
        <v>0</v>
      </c>
      <c r="O1224" s="67"/>
    </row>
    <row r="1225" spans="2:15">
      <c r="B1225" s="63"/>
      <c r="C1225" s="65"/>
      <c r="D1225" s="65"/>
      <c r="E1225" s="66"/>
      <c r="F1225" s="67"/>
      <c r="G1225" s="69"/>
      <c r="H1225" s="70"/>
      <c r="I1225" s="71"/>
      <c r="J1225" s="68">
        <v>0</v>
      </c>
      <c r="K1225" s="89">
        <f>ROUND(IF(AND($G1225&lt;&gt;Summary!$C$11),IF(OR($I1225=$I$6,$I1225=$I$7,$I1225=$I$8,$I1225=$I$9,$I1225=$I$10,$I1225=$I$11),($J1225*$H1225),0),0),2)</f>
        <v>0</v>
      </c>
      <c r="L1225" s="89">
        <f>ROUND(IF(AND($G1225=Summary!$C$11),IF(OR($I1225=$I$6,$I1225=$I$7,$I1225=$I$8,$I1225=$I$9,$I1225=$I$10,$I1225=$I$11),(($J1225*$H1225)/2),0),0),2)</f>
        <v>0</v>
      </c>
      <c r="M1225" s="89">
        <f t="shared" si="46"/>
        <v>0</v>
      </c>
      <c r="N1225" s="100">
        <f t="shared" si="47"/>
        <v>0</v>
      </c>
      <c r="O1225" s="67"/>
    </row>
    <row r="1226" spans="2:15">
      <c r="B1226" s="63"/>
      <c r="C1226" s="65"/>
      <c r="D1226" s="65"/>
      <c r="E1226" s="66"/>
      <c r="F1226" s="67"/>
      <c r="G1226" s="69"/>
      <c r="H1226" s="70"/>
      <c r="I1226" s="71"/>
      <c r="J1226" s="68">
        <v>0</v>
      </c>
      <c r="K1226" s="89">
        <f>ROUND(IF(AND($G1226&lt;&gt;Summary!$C$11),IF(OR($I1226=$I$6,$I1226=$I$7,$I1226=$I$8,$I1226=$I$9,$I1226=$I$10,$I1226=$I$11),($J1226*$H1226),0),0),2)</f>
        <v>0</v>
      </c>
      <c r="L1226" s="89">
        <f>ROUND(IF(AND($G1226=Summary!$C$11),IF(OR($I1226=$I$6,$I1226=$I$7,$I1226=$I$8,$I1226=$I$9,$I1226=$I$10,$I1226=$I$11),(($J1226*$H1226)/2),0),0),2)</f>
        <v>0</v>
      </c>
      <c r="M1226" s="89">
        <f t="shared" si="46"/>
        <v>0</v>
      </c>
      <c r="N1226" s="100">
        <f t="shared" si="47"/>
        <v>0</v>
      </c>
      <c r="O1226" s="67"/>
    </row>
    <row r="1227" spans="2:15">
      <c r="B1227" s="63"/>
      <c r="C1227" s="65"/>
      <c r="D1227" s="65"/>
      <c r="E1227" s="66"/>
      <c r="F1227" s="67"/>
      <c r="G1227" s="69"/>
      <c r="H1227" s="70"/>
      <c r="I1227" s="71"/>
      <c r="J1227" s="68">
        <v>0</v>
      </c>
      <c r="K1227" s="89">
        <f>ROUND(IF(AND($G1227&lt;&gt;Summary!$C$11),IF(OR($I1227=$I$6,$I1227=$I$7,$I1227=$I$8,$I1227=$I$9,$I1227=$I$10,$I1227=$I$11),($J1227*$H1227),0),0),2)</f>
        <v>0</v>
      </c>
      <c r="L1227" s="89">
        <f>ROUND(IF(AND($G1227=Summary!$C$11),IF(OR($I1227=$I$6,$I1227=$I$7,$I1227=$I$8,$I1227=$I$9,$I1227=$I$10,$I1227=$I$11),(($J1227*$H1227)/2),0),0),2)</f>
        <v>0</v>
      </c>
      <c r="M1227" s="89">
        <f t="shared" si="46"/>
        <v>0</v>
      </c>
      <c r="N1227" s="100">
        <f t="shared" si="47"/>
        <v>0</v>
      </c>
      <c r="O1227" s="67"/>
    </row>
    <row r="1228" spans="2:15">
      <c r="B1228" s="63"/>
      <c r="C1228" s="65"/>
      <c r="D1228" s="65"/>
      <c r="E1228" s="66"/>
      <c r="F1228" s="67"/>
      <c r="G1228" s="69"/>
      <c r="H1228" s="70"/>
      <c r="I1228" s="71"/>
      <c r="J1228" s="68">
        <v>0</v>
      </c>
      <c r="K1228" s="89">
        <f>ROUND(IF(AND($G1228&lt;&gt;Summary!$C$11),IF(OR($I1228=$I$6,$I1228=$I$7,$I1228=$I$8,$I1228=$I$9,$I1228=$I$10,$I1228=$I$11),($J1228*$H1228),0),0),2)</f>
        <v>0</v>
      </c>
      <c r="L1228" s="89">
        <f>ROUND(IF(AND($G1228=Summary!$C$11),IF(OR($I1228=$I$6,$I1228=$I$7,$I1228=$I$8,$I1228=$I$9,$I1228=$I$10,$I1228=$I$11),(($J1228*$H1228)/2),0),0),2)</f>
        <v>0</v>
      </c>
      <c r="M1228" s="89">
        <f t="shared" si="46"/>
        <v>0</v>
      </c>
      <c r="N1228" s="100">
        <f t="shared" si="47"/>
        <v>0</v>
      </c>
      <c r="O1228" s="67"/>
    </row>
    <row r="1229" spans="2:15">
      <c r="B1229" s="63"/>
      <c r="C1229" s="65"/>
      <c r="D1229" s="65"/>
      <c r="E1229" s="66"/>
      <c r="F1229" s="67"/>
      <c r="G1229" s="69"/>
      <c r="H1229" s="70"/>
      <c r="I1229" s="71"/>
      <c r="J1229" s="68">
        <v>0</v>
      </c>
      <c r="K1229" s="89">
        <f>ROUND(IF(AND($G1229&lt;&gt;Summary!$C$11),IF(OR($I1229=$I$6,$I1229=$I$7,$I1229=$I$8,$I1229=$I$9,$I1229=$I$10,$I1229=$I$11),($J1229*$H1229),0),0),2)</f>
        <v>0</v>
      </c>
      <c r="L1229" s="89">
        <f>ROUND(IF(AND($G1229=Summary!$C$11),IF(OR($I1229=$I$6,$I1229=$I$7,$I1229=$I$8,$I1229=$I$9,$I1229=$I$10,$I1229=$I$11),(($J1229*$H1229)/2),0),0),2)</f>
        <v>0</v>
      </c>
      <c r="M1229" s="89">
        <f t="shared" si="46"/>
        <v>0</v>
      </c>
      <c r="N1229" s="100">
        <f t="shared" si="47"/>
        <v>0</v>
      </c>
      <c r="O1229" s="67"/>
    </row>
    <row r="1230" spans="2:15">
      <c r="B1230" s="63"/>
      <c r="C1230" s="65"/>
      <c r="D1230" s="65"/>
      <c r="E1230" s="66"/>
      <c r="F1230" s="67"/>
      <c r="G1230" s="69"/>
      <c r="H1230" s="70"/>
      <c r="I1230" s="71"/>
      <c r="J1230" s="68">
        <v>0</v>
      </c>
      <c r="K1230" s="89">
        <f>ROUND(IF(AND($G1230&lt;&gt;Summary!$C$11),IF(OR($I1230=$I$6,$I1230=$I$7,$I1230=$I$8,$I1230=$I$9,$I1230=$I$10,$I1230=$I$11),($J1230*$H1230),0),0),2)</f>
        <v>0</v>
      </c>
      <c r="L1230" s="89">
        <f>ROUND(IF(AND($G1230=Summary!$C$11),IF(OR($I1230=$I$6,$I1230=$I$7,$I1230=$I$8,$I1230=$I$9,$I1230=$I$10,$I1230=$I$11),(($J1230*$H1230)/2),0),0),2)</f>
        <v>0</v>
      </c>
      <c r="M1230" s="89">
        <f t="shared" si="46"/>
        <v>0</v>
      </c>
      <c r="N1230" s="100">
        <f t="shared" si="47"/>
        <v>0</v>
      </c>
      <c r="O1230" s="67"/>
    </row>
    <row r="1231" spans="2:15">
      <c r="B1231" s="63"/>
      <c r="C1231" s="65"/>
      <c r="D1231" s="65"/>
      <c r="E1231" s="66"/>
      <c r="F1231" s="67"/>
      <c r="G1231" s="69"/>
      <c r="H1231" s="70"/>
      <c r="I1231" s="71"/>
      <c r="J1231" s="68">
        <v>0</v>
      </c>
      <c r="K1231" s="89">
        <f>ROUND(IF(AND($G1231&lt;&gt;Summary!$C$11),IF(OR($I1231=$I$6,$I1231=$I$7,$I1231=$I$8,$I1231=$I$9,$I1231=$I$10,$I1231=$I$11),($J1231*$H1231),0),0),2)</f>
        <v>0</v>
      </c>
      <c r="L1231" s="89">
        <f>ROUND(IF(AND($G1231=Summary!$C$11),IF(OR($I1231=$I$6,$I1231=$I$7,$I1231=$I$8,$I1231=$I$9,$I1231=$I$10,$I1231=$I$11),(($J1231*$H1231)/2),0),0),2)</f>
        <v>0</v>
      </c>
      <c r="M1231" s="89">
        <f t="shared" si="46"/>
        <v>0</v>
      </c>
      <c r="N1231" s="100">
        <f t="shared" si="47"/>
        <v>0</v>
      </c>
      <c r="O1231" s="67"/>
    </row>
    <row r="1232" spans="2:15">
      <c r="B1232" s="63"/>
      <c r="C1232" s="65"/>
      <c r="D1232" s="65"/>
      <c r="E1232" s="66"/>
      <c r="F1232" s="67"/>
      <c r="G1232" s="69"/>
      <c r="H1232" s="70"/>
      <c r="I1232" s="71"/>
      <c r="J1232" s="68">
        <v>0</v>
      </c>
      <c r="K1232" s="89">
        <f>ROUND(IF(AND($G1232&lt;&gt;Summary!$C$11),IF(OR($I1232=$I$6,$I1232=$I$7,$I1232=$I$8,$I1232=$I$9,$I1232=$I$10,$I1232=$I$11),($J1232*$H1232),0),0),2)</f>
        <v>0</v>
      </c>
      <c r="L1232" s="89">
        <f>ROUND(IF(AND($G1232=Summary!$C$11),IF(OR($I1232=$I$6,$I1232=$I$7,$I1232=$I$8,$I1232=$I$9,$I1232=$I$10,$I1232=$I$11),(($J1232*$H1232)/2),0),0),2)</f>
        <v>0</v>
      </c>
      <c r="M1232" s="89">
        <f t="shared" si="46"/>
        <v>0</v>
      </c>
      <c r="N1232" s="100">
        <f t="shared" si="47"/>
        <v>0</v>
      </c>
      <c r="O1232" s="67"/>
    </row>
    <row r="1233" spans="2:15">
      <c r="B1233" s="63"/>
      <c r="C1233" s="65"/>
      <c r="D1233" s="65"/>
      <c r="E1233" s="66"/>
      <c r="F1233" s="67"/>
      <c r="G1233" s="69"/>
      <c r="H1233" s="70"/>
      <c r="I1233" s="71"/>
      <c r="J1233" s="68">
        <v>0</v>
      </c>
      <c r="K1233" s="89">
        <f>ROUND(IF(AND($G1233&lt;&gt;Summary!$C$11),IF(OR($I1233=$I$6,$I1233=$I$7,$I1233=$I$8,$I1233=$I$9,$I1233=$I$10,$I1233=$I$11),($J1233*$H1233),0),0),2)</f>
        <v>0</v>
      </c>
      <c r="L1233" s="89">
        <f>ROUND(IF(AND($G1233=Summary!$C$11),IF(OR($I1233=$I$6,$I1233=$I$7,$I1233=$I$8,$I1233=$I$9,$I1233=$I$10,$I1233=$I$11),(($J1233*$H1233)/2),0),0),2)</f>
        <v>0</v>
      </c>
      <c r="M1233" s="89">
        <f t="shared" si="46"/>
        <v>0</v>
      </c>
      <c r="N1233" s="100">
        <f t="shared" si="47"/>
        <v>0</v>
      </c>
      <c r="O1233" s="67"/>
    </row>
    <row r="1234" spans="2:15">
      <c r="B1234" s="63"/>
      <c r="C1234" s="65"/>
      <c r="D1234" s="65"/>
      <c r="E1234" s="66"/>
      <c r="F1234" s="67"/>
      <c r="G1234" s="69"/>
      <c r="H1234" s="70"/>
      <c r="I1234" s="71"/>
      <c r="J1234" s="68">
        <v>0</v>
      </c>
      <c r="K1234" s="89">
        <f>ROUND(IF(AND($G1234&lt;&gt;Summary!$C$11),IF(OR($I1234=$I$6,$I1234=$I$7,$I1234=$I$8,$I1234=$I$9,$I1234=$I$10,$I1234=$I$11),($J1234*$H1234),0),0),2)</f>
        <v>0</v>
      </c>
      <c r="L1234" s="89">
        <f>ROUND(IF(AND($G1234=Summary!$C$11),IF(OR($I1234=$I$6,$I1234=$I$7,$I1234=$I$8,$I1234=$I$9,$I1234=$I$10,$I1234=$I$11),(($J1234*$H1234)/2),0),0),2)</f>
        <v>0</v>
      </c>
      <c r="M1234" s="89">
        <f t="shared" si="46"/>
        <v>0</v>
      </c>
      <c r="N1234" s="100">
        <f t="shared" si="47"/>
        <v>0</v>
      </c>
      <c r="O1234" s="67"/>
    </row>
    <row r="1235" spans="2:15">
      <c r="B1235" s="63"/>
      <c r="C1235" s="65"/>
      <c r="D1235" s="65"/>
      <c r="E1235" s="66"/>
      <c r="F1235" s="67"/>
      <c r="G1235" s="69"/>
      <c r="H1235" s="70"/>
      <c r="I1235" s="71"/>
      <c r="J1235" s="68">
        <v>0</v>
      </c>
      <c r="K1235" s="89">
        <f>ROUND(IF(AND($G1235&lt;&gt;Summary!$C$11),IF(OR($I1235=$I$6,$I1235=$I$7,$I1235=$I$8,$I1235=$I$9,$I1235=$I$10,$I1235=$I$11),($J1235*$H1235),0),0),2)</f>
        <v>0</v>
      </c>
      <c r="L1235" s="89">
        <f>ROUND(IF(AND($G1235=Summary!$C$11),IF(OR($I1235=$I$6,$I1235=$I$7,$I1235=$I$8,$I1235=$I$9,$I1235=$I$10,$I1235=$I$11),(($J1235*$H1235)/2),0),0),2)</f>
        <v>0</v>
      </c>
      <c r="M1235" s="89">
        <f t="shared" si="46"/>
        <v>0</v>
      </c>
      <c r="N1235" s="100">
        <f t="shared" si="47"/>
        <v>0</v>
      </c>
      <c r="O1235" s="67"/>
    </row>
    <row r="1236" spans="2:15">
      <c r="B1236" s="63"/>
      <c r="C1236" s="65"/>
      <c r="D1236" s="65"/>
      <c r="E1236" s="66"/>
      <c r="F1236" s="67"/>
      <c r="G1236" s="69"/>
      <c r="H1236" s="70"/>
      <c r="I1236" s="71"/>
      <c r="J1236" s="68">
        <v>0</v>
      </c>
      <c r="K1236" s="89">
        <f>ROUND(IF(AND($G1236&lt;&gt;Summary!$C$11),IF(OR($I1236=$I$6,$I1236=$I$7,$I1236=$I$8,$I1236=$I$9,$I1236=$I$10,$I1236=$I$11),($J1236*$H1236),0),0),2)</f>
        <v>0</v>
      </c>
      <c r="L1236" s="89">
        <f>ROUND(IF(AND($G1236=Summary!$C$11),IF(OR($I1236=$I$6,$I1236=$I$7,$I1236=$I$8,$I1236=$I$9,$I1236=$I$10,$I1236=$I$11),(($J1236*$H1236)/2),0),0),2)</f>
        <v>0</v>
      </c>
      <c r="M1236" s="89">
        <f t="shared" si="46"/>
        <v>0</v>
      </c>
      <c r="N1236" s="100">
        <f t="shared" si="47"/>
        <v>0</v>
      </c>
      <c r="O1236" s="67"/>
    </row>
    <row r="1237" spans="2:15">
      <c r="B1237" s="63"/>
      <c r="C1237" s="65"/>
      <c r="D1237" s="65"/>
      <c r="E1237" s="66"/>
      <c r="F1237" s="67"/>
      <c r="G1237" s="69"/>
      <c r="H1237" s="70"/>
      <c r="I1237" s="71"/>
      <c r="J1237" s="68">
        <v>0</v>
      </c>
      <c r="K1237" s="89">
        <f>ROUND(IF(AND($G1237&lt;&gt;Summary!$C$11),IF(OR($I1237=$I$6,$I1237=$I$7,$I1237=$I$8,$I1237=$I$9,$I1237=$I$10,$I1237=$I$11),($J1237*$H1237),0),0),2)</f>
        <v>0</v>
      </c>
      <c r="L1237" s="89">
        <f>ROUND(IF(AND($G1237=Summary!$C$11),IF(OR($I1237=$I$6,$I1237=$I$7,$I1237=$I$8,$I1237=$I$9,$I1237=$I$10,$I1237=$I$11),(($J1237*$H1237)/2),0),0),2)</f>
        <v>0</v>
      </c>
      <c r="M1237" s="89">
        <f t="shared" si="46"/>
        <v>0</v>
      </c>
      <c r="N1237" s="100">
        <f t="shared" si="47"/>
        <v>0</v>
      </c>
      <c r="O1237" s="67"/>
    </row>
    <row r="1238" spans="2:15">
      <c r="B1238" s="63"/>
      <c r="C1238" s="65"/>
      <c r="D1238" s="65"/>
      <c r="E1238" s="66"/>
      <c r="F1238" s="67"/>
      <c r="G1238" s="69"/>
      <c r="H1238" s="70"/>
      <c r="I1238" s="71"/>
      <c r="J1238" s="68">
        <v>0</v>
      </c>
      <c r="K1238" s="89">
        <f>ROUND(IF(AND($G1238&lt;&gt;Summary!$C$11),IF(OR($I1238=$I$6,$I1238=$I$7,$I1238=$I$8,$I1238=$I$9,$I1238=$I$10,$I1238=$I$11),($J1238*$H1238),0),0),2)</f>
        <v>0</v>
      </c>
      <c r="L1238" s="89">
        <f>ROUND(IF(AND($G1238=Summary!$C$11),IF(OR($I1238=$I$6,$I1238=$I$7,$I1238=$I$8,$I1238=$I$9,$I1238=$I$10,$I1238=$I$11),(($J1238*$H1238)/2),0),0),2)</f>
        <v>0</v>
      </c>
      <c r="M1238" s="89">
        <f t="shared" si="46"/>
        <v>0</v>
      </c>
      <c r="N1238" s="100">
        <f t="shared" si="47"/>
        <v>0</v>
      </c>
      <c r="O1238" s="67"/>
    </row>
    <row r="1239" spans="2:15">
      <c r="B1239" s="63"/>
      <c r="C1239" s="65"/>
      <c r="D1239" s="65"/>
      <c r="E1239" s="66"/>
      <c r="F1239" s="67"/>
      <c r="G1239" s="69"/>
      <c r="H1239" s="70"/>
      <c r="I1239" s="71"/>
      <c r="J1239" s="68">
        <v>0</v>
      </c>
      <c r="K1239" s="89">
        <f>ROUND(IF(AND($G1239&lt;&gt;Summary!$C$11),IF(OR($I1239=$I$6,$I1239=$I$7,$I1239=$I$8,$I1239=$I$9,$I1239=$I$10,$I1239=$I$11),($J1239*$H1239),0),0),2)</f>
        <v>0</v>
      </c>
      <c r="L1239" s="89">
        <f>ROUND(IF(AND($G1239=Summary!$C$11),IF(OR($I1239=$I$6,$I1239=$I$7,$I1239=$I$8,$I1239=$I$9,$I1239=$I$10,$I1239=$I$11),(($J1239*$H1239)/2),0),0),2)</f>
        <v>0</v>
      </c>
      <c r="M1239" s="89">
        <f t="shared" ref="M1239:M1302" si="48">L1239</f>
        <v>0</v>
      </c>
      <c r="N1239" s="100">
        <f t="shared" si="47"/>
        <v>0</v>
      </c>
      <c r="O1239" s="67"/>
    </row>
    <row r="1240" spans="2:15">
      <c r="B1240" s="63"/>
      <c r="C1240" s="65"/>
      <c r="D1240" s="65"/>
      <c r="E1240" s="66"/>
      <c r="F1240" s="67"/>
      <c r="G1240" s="69"/>
      <c r="H1240" s="70"/>
      <c r="I1240" s="71"/>
      <c r="J1240" s="68">
        <v>0</v>
      </c>
      <c r="K1240" s="89">
        <f>ROUND(IF(AND($G1240&lt;&gt;Summary!$C$11),IF(OR($I1240=$I$6,$I1240=$I$7,$I1240=$I$8,$I1240=$I$9,$I1240=$I$10,$I1240=$I$11),($J1240*$H1240),0),0),2)</f>
        <v>0</v>
      </c>
      <c r="L1240" s="89">
        <f>ROUND(IF(AND($G1240=Summary!$C$11),IF(OR($I1240=$I$6,$I1240=$I$7,$I1240=$I$8,$I1240=$I$9,$I1240=$I$10,$I1240=$I$11),(($J1240*$H1240)/2),0),0),2)</f>
        <v>0</v>
      </c>
      <c r="M1240" s="89">
        <f t="shared" si="48"/>
        <v>0</v>
      </c>
      <c r="N1240" s="100">
        <f t="shared" si="47"/>
        <v>0</v>
      </c>
      <c r="O1240" s="67"/>
    </row>
    <row r="1241" spans="2:15">
      <c r="B1241" s="63"/>
      <c r="C1241" s="65"/>
      <c r="D1241" s="65"/>
      <c r="E1241" s="66"/>
      <c r="F1241" s="67"/>
      <c r="G1241" s="69"/>
      <c r="H1241" s="70"/>
      <c r="I1241" s="71"/>
      <c r="J1241" s="68">
        <v>0</v>
      </c>
      <c r="K1241" s="89">
        <f>ROUND(IF(AND($G1241&lt;&gt;Summary!$C$11),IF(OR($I1241=$I$6,$I1241=$I$7,$I1241=$I$8,$I1241=$I$9,$I1241=$I$10,$I1241=$I$11),($J1241*$H1241),0),0),2)</f>
        <v>0</v>
      </c>
      <c r="L1241" s="89">
        <f>ROUND(IF(AND($G1241=Summary!$C$11),IF(OR($I1241=$I$6,$I1241=$I$7,$I1241=$I$8,$I1241=$I$9,$I1241=$I$10,$I1241=$I$11),(($J1241*$H1241)/2),0),0),2)</f>
        <v>0</v>
      </c>
      <c r="M1241" s="89">
        <f t="shared" si="48"/>
        <v>0</v>
      </c>
      <c r="N1241" s="100">
        <f t="shared" si="47"/>
        <v>0</v>
      </c>
      <c r="O1241" s="67"/>
    </row>
    <row r="1242" spans="2:15">
      <c r="B1242" s="63"/>
      <c r="C1242" s="65"/>
      <c r="D1242" s="65"/>
      <c r="E1242" s="66"/>
      <c r="F1242" s="67"/>
      <c r="G1242" s="69"/>
      <c r="H1242" s="70"/>
      <c r="I1242" s="71"/>
      <c r="J1242" s="68">
        <v>0</v>
      </c>
      <c r="K1242" s="89">
        <f>ROUND(IF(AND($G1242&lt;&gt;Summary!$C$11),IF(OR($I1242=$I$6,$I1242=$I$7,$I1242=$I$8,$I1242=$I$9,$I1242=$I$10,$I1242=$I$11),($J1242*$H1242),0),0),2)</f>
        <v>0</v>
      </c>
      <c r="L1242" s="89">
        <f>ROUND(IF(AND($G1242=Summary!$C$11),IF(OR($I1242=$I$6,$I1242=$I$7,$I1242=$I$8,$I1242=$I$9,$I1242=$I$10,$I1242=$I$11),(($J1242*$H1242)/2),0),0),2)</f>
        <v>0</v>
      </c>
      <c r="M1242" s="89">
        <f t="shared" si="48"/>
        <v>0</v>
      </c>
      <c r="N1242" s="100">
        <f t="shared" si="47"/>
        <v>0</v>
      </c>
      <c r="O1242" s="67"/>
    </row>
    <row r="1243" spans="2:15">
      <c r="B1243" s="63"/>
      <c r="C1243" s="65"/>
      <c r="D1243" s="65"/>
      <c r="E1243" s="66"/>
      <c r="F1243" s="67"/>
      <c r="G1243" s="69"/>
      <c r="H1243" s="70"/>
      <c r="I1243" s="71"/>
      <c r="J1243" s="68">
        <v>0</v>
      </c>
      <c r="K1243" s="89">
        <f>ROUND(IF(AND($G1243&lt;&gt;Summary!$C$11),IF(OR($I1243=$I$6,$I1243=$I$7,$I1243=$I$8,$I1243=$I$9,$I1243=$I$10,$I1243=$I$11),($J1243*$H1243),0),0),2)</f>
        <v>0</v>
      </c>
      <c r="L1243" s="89">
        <f>ROUND(IF(AND($G1243=Summary!$C$11),IF(OR($I1243=$I$6,$I1243=$I$7,$I1243=$I$8,$I1243=$I$9,$I1243=$I$10,$I1243=$I$11),(($J1243*$H1243)/2),0),0),2)</f>
        <v>0</v>
      </c>
      <c r="M1243" s="89">
        <f t="shared" si="48"/>
        <v>0</v>
      </c>
      <c r="N1243" s="100">
        <f t="shared" si="47"/>
        <v>0</v>
      </c>
      <c r="O1243" s="67"/>
    </row>
    <row r="1244" spans="2:15">
      <c r="B1244" s="63"/>
      <c r="C1244" s="65"/>
      <c r="D1244" s="65"/>
      <c r="E1244" s="66"/>
      <c r="F1244" s="67"/>
      <c r="G1244" s="69"/>
      <c r="H1244" s="70"/>
      <c r="I1244" s="71"/>
      <c r="J1244" s="68">
        <v>0</v>
      </c>
      <c r="K1244" s="89">
        <f>ROUND(IF(AND($G1244&lt;&gt;Summary!$C$11),IF(OR($I1244=$I$6,$I1244=$I$7,$I1244=$I$8,$I1244=$I$9,$I1244=$I$10,$I1244=$I$11),($J1244*$H1244),0),0),2)</f>
        <v>0</v>
      </c>
      <c r="L1244" s="89">
        <f>ROUND(IF(AND($G1244=Summary!$C$11),IF(OR($I1244=$I$6,$I1244=$I$7,$I1244=$I$8,$I1244=$I$9,$I1244=$I$10,$I1244=$I$11),(($J1244*$H1244)/2),0),0),2)</f>
        <v>0</v>
      </c>
      <c r="M1244" s="89">
        <f t="shared" si="48"/>
        <v>0</v>
      </c>
      <c r="N1244" s="100">
        <f t="shared" si="47"/>
        <v>0</v>
      </c>
      <c r="O1244" s="67"/>
    </row>
    <row r="1245" spans="2:15">
      <c r="B1245" s="63"/>
      <c r="C1245" s="65"/>
      <c r="D1245" s="65"/>
      <c r="E1245" s="66"/>
      <c r="F1245" s="67"/>
      <c r="G1245" s="69"/>
      <c r="H1245" s="70"/>
      <c r="I1245" s="71"/>
      <c r="J1245" s="68">
        <v>0</v>
      </c>
      <c r="K1245" s="89">
        <f>ROUND(IF(AND($G1245&lt;&gt;Summary!$C$11),IF(OR($I1245=$I$6,$I1245=$I$7,$I1245=$I$8,$I1245=$I$9,$I1245=$I$10,$I1245=$I$11),($J1245*$H1245),0),0),2)</f>
        <v>0</v>
      </c>
      <c r="L1245" s="89">
        <f>ROUND(IF(AND($G1245=Summary!$C$11),IF(OR($I1245=$I$6,$I1245=$I$7,$I1245=$I$8,$I1245=$I$9,$I1245=$I$10,$I1245=$I$11),(($J1245*$H1245)/2),0),0),2)</f>
        <v>0</v>
      </c>
      <c r="M1245" s="89">
        <f t="shared" si="48"/>
        <v>0</v>
      </c>
      <c r="N1245" s="100">
        <f t="shared" si="47"/>
        <v>0</v>
      </c>
      <c r="O1245" s="67"/>
    </row>
    <row r="1246" spans="2:15">
      <c r="B1246" s="63"/>
      <c r="C1246" s="65"/>
      <c r="D1246" s="65"/>
      <c r="E1246" s="66"/>
      <c r="F1246" s="67"/>
      <c r="G1246" s="69"/>
      <c r="H1246" s="70"/>
      <c r="I1246" s="71"/>
      <c r="J1246" s="68">
        <v>0</v>
      </c>
      <c r="K1246" s="89">
        <f>ROUND(IF(AND($G1246&lt;&gt;Summary!$C$11),IF(OR($I1246=$I$6,$I1246=$I$7,$I1246=$I$8,$I1246=$I$9,$I1246=$I$10,$I1246=$I$11),($J1246*$H1246),0),0),2)</f>
        <v>0</v>
      </c>
      <c r="L1246" s="89">
        <f>ROUND(IF(AND($G1246=Summary!$C$11),IF(OR($I1246=$I$6,$I1246=$I$7,$I1246=$I$8,$I1246=$I$9,$I1246=$I$10,$I1246=$I$11),(($J1246*$H1246)/2),0),0),2)</f>
        <v>0</v>
      </c>
      <c r="M1246" s="89">
        <f t="shared" si="48"/>
        <v>0</v>
      </c>
      <c r="N1246" s="100">
        <f t="shared" si="47"/>
        <v>0</v>
      </c>
      <c r="O1246" s="67"/>
    </row>
    <row r="1247" spans="2:15">
      <c r="B1247" s="63"/>
      <c r="C1247" s="65"/>
      <c r="D1247" s="65"/>
      <c r="E1247" s="66"/>
      <c r="F1247" s="67"/>
      <c r="G1247" s="69"/>
      <c r="H1247" s="70"/>
      <c r="I1247" s="71"/>
      <c r="J1247" s="68">
        <v>0</v>
      </c>
      <c r="K1247" s="89">
        <f>ROUND(IF(AND($G1247&lt;&gt;Summary!$C$11),IF(OR($I1247=$I$6,$I1247=$I$7,$I1247=$I$8,$I1247=$I$9,$I1247=$I$10,$I1247=$I$11),($J1247*$H1247),0),0),2)</f>
        <v>0</v>
      </c>
      <c r="L1247" s="89">
        <f>ROUND(IF(AND($G1247=Summary!$C$11),IF(OR($I1247=$I$6,$I1247=$I$7,$I1247=$I$8,$I1247=$I$9,$I1247=$I$10,$I1247=$I$11),(($J1247*$H1247)/2),0),0),2)</f>
        <v>0</v>
      </c>
      <c r="M1247" s="89">
        <f t="shared" si="48"/>
        <v>0</v>
      </c>
      <c r="N1247" s="100">
        <f t="shared" si="47"/>
        <v>0</v>
      </c>
      <c r="O1247" s="67"/>
    </row>
    <row r="1248" spans="2:15">
      <c r="B1248" s="63"/>
      <c r="C1248" s="65"/>
      <c r="D1248" s="65"/>
      <c r="E1248" s="66"/>
      <c r="F1248" s="67"/>
      <c r="G1248" s="69"/>
      <c r="H1248" s="70"/>
      <c r="I1248" s="71"/>
      <c r="J1248" s="68">
        <v>0</v>
      </c>
      <c r="K1248" s="89">
        <f>ROUND(IF(AND($G1248&lt;&gt;Summary!$C$11),IF(OR($I1248=$I$6,$I1248=$I$7,$I1248=$I$8,$I1248=$I$9,$I1248=$I$10,$I1248=$I$11),($J1248*$H1248),0),0),2)</f>
        <v>0</v>
      </c>
      <c r="L1248" s="89">
        <f>ROUND(IF(AND($G1248=Summary!$C$11),IF(OR($I1248=$I$6,$I1248=$I$7,$I1248=$I$8,$I1248=$I$9,$I1248=$I$10,$I1248=$I$11),(($J1248*$H1248)/2),0),0),2)</f>
        <v>0</v>
      </c>
      <c r="M1248" s="89">
        <f t="shared" si="48"/>
        <v>0</v>
      </c>
      <c r="N1248" s="100">
        <f t="shared" si="47"/>
        <v>0</v>
      </c>
      <c r="O1248" s="67"/>
    </row>
    <row r="1249" spans="2:15">
      <c r="B1249" s="63"/>
      <c r="C1249" s="65"/>
      <c r="D1249" s="65"/>
      <c r="E1249" s="66"/>
      <c r="F1249" s="67"/>
      <c r="G1249" s="69"/>
      <c r="H1249" s="70"/>
      <c r="I1249" s="71"/>
      <c r="J1249" s="68">
        <v>0</v>
      </c>
      <c r="K1249" s="89">
        <f>ROUND(IF(AND($G1249&lt;&gt;Summary!$C$11),IF(OR($I1249=$I$6,$I1249=$I$7,$I1249=$I$8,$I1249=$I$9,$I1249=$I$10,$I1249=$I$11),($J1249*$H1249),0),0),2)</f>
        <v>0</v>
      </c>
      <c r="L1249" s="89">
        <f>ROUND(IF(AND($G1249=Summary!$C$11),IF(OR($I1249=$I$6,$I1249=$I$7,$I1249=$I$8,$I1249=$I$9,$I1249=$I$10,$I1249=$I$11),(($J1249*$H1249)/2),0),0),2)</f>
        <v>0</v>
      </c>
      <c r="M1249" s="89">
        <f t="shared" si="48"/>
        <v>0</v>
      </c>
      <c r="N1249" s="100">
        <f t="shared" si="40"/>
        <v>0</v>
      </c>
      <c r="O1249" s="67"/>
    </row>
    <row r="1250" spans="2:15">
      <c r="B1250" s="63"/>
      <c r="C1250" s="65"/>
      <c r="D1250" s="65"/>
      <c r="E1250" s="66"/>
      <c r="F1250" s="67"/>
      <c r="G1250" s="69"/>
      <c r="H1250" s="70"/>
      <c r="I1250" s="71"/>
      <c r="J1250" s="68">
        <v>0</v>
      </c>
      <c r="K1250" s="89">
        <f>ROUND(IF(AND($G1250&lt;&gt;Summary!$C$11),IF(OR($I1250=$I$6,$I1250=$I$7,$I1250=$I$8,$I1250=$I$9,$I1250=$I$10,$I1250=$I$11),($J1250*$H1250),0),0),2)</f>
        <v>0</v>
      </c>
      <c r="L1250" s="89">
        <f>ROUND(IF(AND($G1250=Summary!$C$11),IF(OR($I1250=$I$6,$I1250=$I$7,$I1250=$I$8,$I1250=$I$9,$I1250=$I$10,$I1250=$I$11),(($J1250*$H1250)/2),0),0),2)</f>
        <v>0</v>
      </c>
      <c r="M1250" s="89">
        <f t="shared" si="48"/>
        <v>0</v>
      </c>
      <c r="N1250" s="100">
        <f t="shared" ref="N1250:N1313" si="49">SUM(J1250:M1250)</f>
        <v>0</v>
      </c>
      <c r="O1250" s="67"/>
    </row>
    <row r="1251" spans="2:15">
      <c r="B1251" s="63"/>
      <c r="C1251" s="65"/>
      <c r="D1251" s="65"/>
      <c r="E1251" s="66"/>
      <c r="F1251" s="67"/>
      <c r="G1251" s="69"/>
      <c r="H1251" s="70"/>
      <c r="I1251" s="71"/>
      <c r="J1251" s="68">
        <v>0</v>
      </c>
      <c r="K1251" s="89">
        <f>ROUND(IF(AND($G1251&lt;&gt;Summary!$C$11),IF(OR($I1251=$I$6,$I1251=$I$7,$I1251=$I$8,$I1251=$I$9,$I1251=$I$10,$I1251=$I$11),($J1251*$H1251),0),0),2)</f>
        <v>0</v>
      </c>
      <c r="L1251" s="89">
        <f>ROUND(IF(AND($G1251=Summary!$C$11),IF(OR($I1251=$I$6,$I1251=$I$7,$I1251=$I$8,$I1251=$I$9,$I1251=$I$10,$I1251=$I$11),(($J1251*$H1251)/2),0),0),2)</f>
        <v>0</v>
      </c>
      <c r="M1251" s="89">
        <f t="shared" si="48"/>
        <v>0</v>
      </c>
      <c r="N1251" s="100">
        <f t="shared" si="49"/>
        <v>0</v>
      </c>
      <c r="O1251" s="67"/>
    </row>
    <row r="1252" spans="2:15">
      <c r="B1252" s="63"/>
      <c r="C1252" s="65"/>
      <c r="D1252" s="65"/>
      <c r="E1252" s="66"/>
      <c r="F1252" s="67"/>
      <c r="G1252" s="69"/>
      <c r="H1252" s="70"/>
      <c r="I1252" s="71"/>
      <c r="J1252" s="68">
        <v>0</v>
      </c>
      <c r="K1252" s="89">
        <f>ROUND(IF(AND($G1252&lt;&gt;Summary!$C$11),IF(OR($I1252=$I$6,$I1252=$I$7,$I1252=$I$8,$I1252=$I$9,$I1252=$I$10,$I1252=$I$11),($J1252*$H1252),0),0),2)</f>
        <v>0</v>
      </c>
      <c r="L1252" s="89">
        <f>ROUND(IF(AND($G1252=Summary!$C$11),IF(OR($I1252=$I$6,$I1252=$I$7,$I1252=$I$8,$I1252=$I$9,$I1252=$I$10,$I1252=$I$11),(($J1252*$H1252)/2),0),0),2)</f>
        <v>0</v>
      </c>
      <c r="M1252" s="89">
        <f t="shared" si="48"/>
        <v>0</v>
      </c>
      <c r="N1252" s="100">
        <f t="shared" si="49"/>
        <v>0</v>
      </c>
      <c r="O1252" s="67"/>
    </row>
    <row r="1253" spans="2:15">
      <c r="B1253" s="63"/>
      <c r="C1253" s="65"/>
      <c r="D1253" s="65"/>
      <c r="E1253" s="66"/>
      <c r="F1253" s="67"/>
      <c r="G1253" s="69"/>
      <c r="H1253" s="70"/>
      <c r="I1253" s="71"/>
      <c r="J1253" s="68">
        <v>0</v>
      </c>
      <c r="K1253" s="89">
        <f>ROUND(IF(AND($G1253&lt;&gt;Summary!$C$11),IF(OR($I1253=$I$6,$I1253=$I$7,$I1253=$I$8,$I1253=$I$9,$I1253=$I$10,$I1253=$I$11),($J1253*$H1253),0),0),2)</f>
        <v>0</v>
      </c>
      <c r="L1253" s="89">
        <f>ROUND(IF(AND($G1253=Summary!$C$11),IF(OR($I1253=$I$6,$I1253=$I$7,$I1253=$I$8,$I1253=$I$9,$I1253=$I$10,$I1253=$I$11),(($J1253*$H1253)/2),0),0),2)</f>
        <v>0</v>
      </c>
      <c r="M1253" s="89">
        <f t="shared" si="48"/>
        <v>0</v>
      </c>
      <c r="N1253" s="100">
        <f t="shared" si="49"/>
        <v>0</v>
      </c>
      <c r="O1253" s="67"/>
    </row>
    <row r="1254" spans="2:15">
      <c r="B1254" s="63"/>
      <c r="C1254" s="65"/>
      <c r="D1254" s="65"/>
      <c r="E1254" s="66"/>
      <c r="F1254" s="67"/>
      <c r="G1254" s="69"/>
      <c r="H1254" s="70"/>
      <c r="I1254" s="71"/>
      <c r="J1254" s="68">
        <v>0</v>
      </c>
      <c r="K1254" s="89">
        <f>ROUND(IF(AND($G1254&lt;&gt;Summary!$C$11),IF(OR($I1254=$I$6,$I1254=$I$7,$I1254=$I$8,$I1254=$I$9,$I1254=$I$10,$I1254=$I$11),($J1254*$H1254),0),0),2)</f>
        <v>0</v>
      </c>
      <c r="L1254" s="89">
        <f>ROUND(IF(AND($G1254=Summary!$C$11),IF(OR($I1254=$I$6,$I1254=$I$7,$I1254=$I$8,$I1254=$I$9,$I1254=$I$10,$I1254=$I$11),(($J1254*$H1254)/2),0),0),2)</f>
        <v>0</v>
      </c>
      <c r="M1254" s="89">
        <f t="shared" si="48"/>
        <v>0</v>
      </c>
      <c r="N1254" s="100">
        <f t="shared" si="49"/>
        <v>0</v>
      </c>
      <c r="O1254" s="67"/>
    </row>
    <row r="1255" spans="2:15">
      <c r="B1255" s="63"/>
      <c r="C1255" s="65"/>
      <c r="D1255" s="65"/>
      <c r="E1255" s="66"/>
      <c r="F1255" s="67"/>
      <c r="G1255" s="69"/>
      <c r="H1255" s="70"/>
      <c r="I1255" s="71"/>
      <c r="J1255" s="68">
        <v>0</v>
      </c>
      <c r="K1255" s="89">
        <f>ROUND(IF(AND($G1255&lt;&gt;Summary!$C$11),IF(OR($I1255=$I$6,$I1255=$I$7,$I1255=$I$8,$I1255=$I$9,$I1255=$I$10,$I1255=$I$11),($J1255*$H1255),0),0),2)</f>
        <v>0</v>
      </c>
      <c r="L1255" s="89">
        <f>ROUND(IF(AND($G1255=Summary!$C$11),IF(OR($I1255=$I$6,$I1255=$I$7,$I1255=$I$8,$I1255=$I$9,$I1255=$I$10,$I1255=$I$11),(($J1255*$H1255)/2),0),0),2)</f>
        <v>0</v>
      </c>
      <c r="M1255" s="89">
        <f t="shared" si="48"/>
        <v>0</v>
      </c>
      <c r="N1255" s="100">
        <f t="shared" si="49"/>
        <v>0</v>
      </c>
      <c r="O1255" s="67"/>
    </row>
    <row r="1256" spans="2:15">
      <c r="B1256" s="63"/>
      <c r="C1256" s="65"/>
      <c r="D1256" s="65"/>
      <c r="E1256" s="66"/>
      <c r="F1256" s="67"/>
      <c r="G1256" s="69"/>
      <c r="H1256" s="70"/>
      <c r="I1256" s="71"/>
      <c r="J1256" s="68">
        <v>0</v>
      </c>
      <c r="K1256" s="89">
        <f>ROUND(IF(AND($G1256&lt;&gt;Summary!$C$11),IF(OR($I1256=$I$6,$I1256=$I$7,$I1256=$I$8,$I1256=$I$9,$I1256=$I$10,$I1256=$I$11),($J1256*$H1256),0),0),2)</f>
        <v>0</v>
      </c>
      <c r="L1256" s="89">
        <f>ROUND(IF(AND($G1256=Summary!$C$11),IF(OR($I1256=$I$6,$I1256=$I$7,$I1256=$I$8,$I1256=$I$9,$I1256=$I$10,$I1256=$I$11),(($J1256*$H1256)/2),0),0),2)</f>
        <v>0</v>
      </c>
      <c r="M1256" s="89">
        <f t="shared" si="48"/>
        <v>0</v>
      </c>
      <c r="N1256" s="100">
        <f t="shared" si="49"/>
        <v>0</v>
      </c>
      <c r="O1256" s="67"/>
    </row>
    <row r="1257" spans="2:15">
      <c r="B1257" s="63"/>
      <c r="C1257" s="65"/>
      <c r="D1257" s="65"/>
      <c r="E1257" s="66"/>
      <c r="F1257" s="67"/>
      <c r="G1257" s="69"/>
      <c r="H1257" s="70"/>
      <c r="I1257" s="71"/>
      <c r="J1257" s="68">
        <v>0</v>
      </c>
      <c r="K1257" s="89">
        <f>ROUND(IF(AND($G1257&lt;&gt;Summary!$C$11),IF(OR($I1257=$I$6,$I1257=$I$7,$I1257=$I$8,$I1257=$I$9,$I1257=$I$10,$I1257=$I$11),($J1257*$H1257),0),0),2)</f>
        <v>0</v>
      </c>
      <c r="L1257" s="89">
        <f>ROUND(IF(AND($G1257=Summary!$C$11),IF(OR($I1257=$I$6,$I1257=$I$7,$I1257=$I$8,$I1257=$I$9,$I1257=$I$10,$I1257=$I$11),(($J1257*$H1257)/2),0),0),2)</f>
        <v>0</v>
      </c>
      <c r="M1257" s="89">
        <f t="shared" si="48"/>
        <v>0</v>
      </c>
      <c r="N1257" s="100">
        <f t="shared" si="49"/>
        <v>0</v>
      </c>
      <c r="O1257" s="67"/>
    </row>
    <row r="1258" spans="2:15">
      <c r="B1258" s="63"/>
      <c r="C1258" s="65"/>
      <c r="D1258" s="65"/>
      <c r="E1258" s="66"/>
      <c r="F1258" s="67"/>
      <c r="G1258" s="69"/>
      <c r="H1258" s="70"/>
      <c r="I1258" s="71"/>
      <c r="J1258" s="68">
        <v>0</v>
      </c>
      <c r="K1258" s="89">
        <f>ROUND(IF(AND($G1258&lt;&gt;Summary!$C$11),IF(OR($I1258=$I$6,$I1258=$I$7,$I1258=$I$8,$I1258=$I$9,$I1258=$I$10,$I1258=$I$11),($J1258*$H1258),0),0),2)</f>
        <v>0</v>
      </c>
      <c r="L1258" s="89">
        <f>ROUND(IF(AND($G1258=Summary!$C$11),IF(OR($I1258=$I$6,$I1258=$I$7,$I1258=$I$8,$I1258=$I$9,$I1258=$I$10,$I1258=$I$11),(($J1258*$H1258)/2),0),0),2)</f>
        <v>0</v>
      </c>
      <c r="M1258" s="89">
        <f t="shared" si="48"/>
        <v>0</v>
      </c>
      <c r="N1258" s="100">
        <f t="shared" si="49"/>
        <v>0</v>
      </c>
      <c r="O1258" s="67"/>
    </row>
    <row r="1259" spans="2:15">
      <c r="B1259" s="63"/>
      <c r="C1259" s="65"/>
      <c r="D1259" s="65"/>
      <c r="E1259" s="66"/>
      <c r="F1259" s="67"/>
      <c r="G1259" s="69"/>
      <c r="H1259" s="70"/>
      <c r="I1259" s="71"/>
      <c r="J1259" s="68">
        <v>0</v>
      </c>
      <c r="K1259" s="89">
        <f>ROUND(IF(AND($G1259&lt;&gt;Summary!$C$11),IF(OR($I1259=$I$6,$I1259=$I$7,$I1259=$I$8,$I1259=$I$9,$I1259=$I$10,$I1259=$I$11),($J1259*$H1259),0),0),2)</f>
        <v>0</v>
      </c>
      <c r="L1259" s="89">
        <f>ROUND(IF(AND($G1259=Summary!$C$11),IF(OR($I1259=$I$6,$I1259=$I$7,$I1259=$I$8,$I1259=$I$9,$I1259=$I$10,$I1259=$I$11),(($J1259*$H1259)/2),0),0),2)</f>
        <v>0</v>
      </c>
      <c r="M1259" s="89">
        <f t="shared" si="48"/>
        <v>0</v>
      </c>
      <c r="N1259" s="100">
        <f t="shared" si="49"/>
        <v>0</v>
      </c>
      <c r="O1259" s="67"/>
    </row>
    <row r="1260" spans="2:15">
      <c r="B1260" s="63"/>
      <c r="C1260" s="65"/>
      <c r="D1260" s="65"/>
      <c r="E1260" s="66"/>
      <c r="F1260" s="67"/>
      <c r="G1260" s="69"/>
      <c r="H1260" s="70"/>
      <c r="I1260" s="71"/>
      <c r="J1260" s="68">
        <v>0</v>
      </c>
      <c r="K1260" s="89">
        <f>ROUND(IF(AND($G1260&lt;&gt;Summary!$C$11),IF(OR($I1260=$I$6,$I1260=$I$7,$I1260=$I$8,$I1260=$I$9,$I1260=$I$10,$I1260=$I$11),($J1260*$H1260),0),0),2)</f>
        <v>0</v>
      </c>
      <c r="L1260" s="89">
        <f>ROUND(IF(AND($G1260=Summary!$C$11),IF(OR($I1260=$I$6,$I1260=$I$7,$I1260=$I$8,$I1260=$I$9,$I1260=$I$10,$I1260=$I$11),(($J1260*$H1260)/2),0),0),2)</f>
        <v>0</v>
      </c>
      <c r="M1260" s="89">
        <f t="shared" si="48"/>
        <v>0</v>
      </c>
      <c r="N1260" s="100">
        <f t="shared" si="49"/>
        <v>0</v>
      </c>
      <c r="O1260" s="67"/>
    </row>
    <row r="1261" spans="2:15">
      <c r="B1261" s="63"/>
      <c r="C1261" s="65"/>
      <c r="D1261" s="65"/>
      <c r="E1261" s="66"/>
      <c r="F1261" s="67"/>
      <c r="G1261" s="69"/>
      <c r="H1261" s="70"/>
      <c r="I1261" s="71"/>
      <c r="J1261" s="68">
        <v>0</v>
      </c>
      <c r="K1261" s="89">
        <f>ROUND(IF(AND($G1261&lt;&gt;Summary!$C$11),IF(OR($I1261=$I$6,$I1261=$I$7,$I1261=$I$8,$I1261=$I$9,$I1261=$I$10,$I1261=$I$11),($J1261*$H1261),0),0),2)</f>
        <v>0</v>
      </c>
      <c r="L1261" s="89">
        <f>ROUND(IF(AND($G1261=Summary!$C$11),IF(OR($I1261=$I$6,$I1261=$I$7,$I1261=$I$8,$I1261=$I$9,$I1261=$I$10,$I1261=$I$11),(($J1261*$H1261)/2),0),0),2)</f>
        <v>0</v>
      </c>
      <c r="M1261" s="89">
        <f t="shared" si="48"/>
        <v>0</v>
      </c>
      <c r="N1261" s="100">
        <f t="shared" si="49"/>
        <v>0</v>
      </c>
      <c r="O1261" s="67"/>
    </row>
    <row r="1262" spans="2:15">
      <c r="B1262" s="63"/>
      <c r="C1262" s="65"/>
      <c r="D1262" s="65"/>
      <c r="E1262" s="66"/>
      <c r="F1262" s="67"/>
      <c r="G1262" s="69"/>
      <c r="H1262" s="70"/>
      <c r="I1262" s="71"/>
      <c r="J1262" s="68">
        <v>0</v>
      </c>
      <c r="K1262" s="89">
        <f>ROUND(IF(AND($G1262&lt;&gt;Summary!$C$11),IF(OR($I1262=$I$6,$I1262=$I$7,$I1262=$I$8,$I1262=$I$9,$I1262=$I$10,$I1262=$I$11),($J1262*$H1262),0),0),2)</f>
        <v>0</v>
      </c>
      <c r="L1262" s="89">
        <f>ROUND(IF(AND($G1262=Summary!$C$11),IF(OR($I1262=$I$6,$I1262=$I$7,$I1262=$I$8,$I1262=$I$9,$I1262=$I$10,$I1262=$I$11),(($J1262*$H1262)/2),0),0),2)</f>
        <v>0</v>
      </c>
      <c r="M1262" s="89">
        <f t="shared" si="48"/>
        <v>0</v>
      </c>
      <c r="N1262" s="100">
        <f t="shared" si="49"/>
        <v>0</v>
      </c>
      <c r="O1262" s="67"/>
    </row>
    <row r="1263" spans="2:15">
      <c r="B1263" s="63"/>
      <c r="C1263" s="65"/>
      <c r="D1263" s="65"/>
      <c r="E1263" s="66"/>
      <c r="F1263" s="67"/>
      <c r="G1263" s="69"/>
      <c r="H1263" s="70"/>
      <c r="I1263" s="71"/>
      <c r="J1263" s="68">
        <v>0</v>
      </c>
      <c r="K1263" s="89">
        <f>ROUND(IF(AND($G1263&lt;&gt;Summary!$C$11),IF(OR($I1263=$I$6,$I1263=$I$7,$I1263=$I$8,$I1263=$I$9,$I1263=$I$10,$I1263=$I$11),($J1263*$H1263),0),0),2)</f>
        <v>0</v>
      </c>
      <c r="L1263" s="89">
        <f>ROUND(IF(AND($G1263=Summary!$C$11),IF(OR($I1263=$I$6,$I1263=$I$7,$I1263=$I$8,$I1263=$I$9,$I1263=$I$10,$I1263=$I$11),(($J1263*$H1263)/2),0),0),2)</f>
        <v>0</v>
      </c>
      <c r="M1263" s="89">
        <f t="shared" si="48"/>
        <v>0</v>
      </c>
      <c r="N1263" s="100">
        <f t="shared" si="49"/>
        <v>0</v>
      </c>
      <c r="O1263" s="67"/>
    </row>
    <row r="1264" spans="2:15">
      <c r="B1264" s="63"/>
      <c r="C1264" s="65"/>
      <c r="D1264" s="65"/>
      <c r="E1264" s="66"/>
      <c r="F1264" s="67"/>
      <c r="G1264" s="69"/>
      <c r="H1264" s="70"/>
      <c r="I1264" s="71"/>
      <c r="J1264" s="68">
        <v>0</v>
      </c>
      <c r="K1264" s="89">
        <f>ROUND(IF(AND($G1264&lt;&gt;Summary!$C$11),IF(OR($I1264=$I$6,$I1264=$I$7,$I1264=$I$8,$I1264=$I$9,$I1264=$I$10,$I1264=$I$11),($J1264*$H1264),0),0),2)</f>
        <v>0</v>
      </c>
      <c r="L1264" s="89">
        <f>ROUND(IF(AND($G1264=Summary!$C$11),IF(OR($I1264=$I$6,$I1264=$I$7,$I1264=$I$8,$I1264=$I$9,$I1264=$I$10,$I1264=$I$11),(($J1264*$H1264)/2),0),0),2)</f>
        <v>0</v>
      </c>
      <c r="M1264" s="89">
        <f t="shared" si="48"/>
        <v>0</v>
      </c>
      <c r="N1264" s="100">
        <f t="shared" si="49"/>
        <v>0</v>
      </c>
      <c r="O1264" s="67"/>
    </row>
    <row r="1265" spans="2:15">
      <c r="B1265" s="63"/>
      <c r="C1265" s="65"/>
      <c r="D1265" s="65"/>
      <c r="E1265" s="66"/>
      <c r="F1265" s="67"/>
      <c r="G1265" s="69"/>
      <c r="H1265" s="70"/>
      <c r="I1265" s="71"/>
      <c r="J1265" s="68">
        <v>0</v>
      </c>
      <c r="K1265" s="89">
        <f>ROUND(IF(AND($G1265&lt;&gt;Summary!$C$11),IF(OR($I1265=$I$6,$I1265=$I$7,$I1265=$I$8,$I1265=$I$9,$I1265=$I$10,$I1265=$I$11),($J1265*$H1265),0),0),2)</f>
        <v>0</v>
      </c>
      <c r="L1265" s="89">
        <f>ROUND(IF(AND($G1265=Summary!$C$11),IF(OR($I1265=$I$6,$I1265=$I$7,$I1265=$I$8,$I1265=$I$9,$I1265=$I$10,$I1265=$I$11),(($J1265*$H1265)/2),0),0),2)</f>
        <v>0</v>
      </c>
      <c r="M1265" s="89">
        <f t="shared" si="48"/>
        <v>0</v>
      </c>
      <c r="N1265" s="100">
        <f t="shared" si="49"/>
        <v>0</v>
      </c>
      <c r="O1265" s="67"/>
    </row>
    <row r="1266" spans="2:15">
      <c r="B1266" s="63"/>
      <c r="C1266" s="65"/>
      <c r="D1266" s="65"/>
      <c r="E1266" s="66"/>
      <c r="F1266" s="67"/>
      <c r="G1266" s="69"/>
      <c r="H1266" s="70"/>
      <c r="I1266" s="71"/>
      <c r="J1266" s="68">
        <v>0</v>
      </c>
      <c r="K1266" s="89">
        <f>ROUND(IF(AND($G1266&lt;&gt;Summary!$C$11),IF(OR($I1266=$I$6,$I1266=$I$7,$I1266=$I$8,$I1266=$I$9,$I1266=$I$10,$I1266=$I$11),($J1266*$H1266),0),0),2)</f>
        <v>0</v>
      </c>
      <c r="L1266" s="89">
        <f>ROUND(IF(AND($G1266=Summary!$C$11),IF(OR($I1266=$I$6,$I1266=$I$7,$I1266=$I$8,$I1266=$I$9,$I1266=$I$10,$I1266=$I$11),(($J1266*$H1266)/2),0),0),2)</f>
        <v>0</v>
      </c>
      <c r="M1266" s="89">
        <f t="shared" si="48"/>
        <v>0</v>
      </c>
      <c r="N1266" s="100">
        <f t="shared" si="49"/>
        <v>0</v>
      </c>
      <c r="O1266" s="67"/>
    </row>
    <row r="1267" spans="2:15">
      <c r="B1267" s="63"/>
      <c r="C1267" s="65"/>
      <c r="D1267" s="65"/>
      <c r="E1267" s="66"/>
      <c r="F1267" s="67"/>
      <c r="G1267" s="69"/>
      <c r="H1267" s="70"/>
      <c r="I1267" s="71"/>
      <c r="J1267" s="68">
        <v>0</v>
      </c>
      <c r="K1267" s="89">
        <f>ROUND(IF(AND($G1267&lt;&gt;Summary!$C$11),IF(OR($I1267=$I$6,$I1267=$I$7,$I1267=$I$8,$I1267=$I$9,$I1267=$I$10,$I1267=$I$11),($J1267*$H1267),0),0),2)</f>
        <v>0</v>
      </c>
      <c r="L1267" s="89">
        <f>ROUND(IF(AND($G1267=Summary!$C$11),IF(OR($I1267=$I$6,$I1267=$I$7,$I1267=$I$8,$I1267=$I$9,$I1267=$I$10,$I1267=$I$11),(($J1267*$H1267)/2),0),0),2)</f>
        <v>0</v>
      </c>
      <c r="M1267" s="89">
        <f t="shared" si="48"/>
        <v>0</v>
      </c>
      <c r="N1267" s="100">
        <f t="shared" si="49"/>
        <v>0</v>
      </c>
      <c r="O1267" s="67"/>
    </row>
    <row r="1268" spans="2:15">
      <c r="B1268" s="63"/>
      <c r="C1268" s="65"/>
      <c r="D1268" s="65"/>
      <c r="E1268" s="66"/>
      <c r="F1268" s="67"/>
      <c r="G1268" s="69"/>
      <c r="H1268" s="70"/>
      <c r="I1268" s="71"/>
      <c r="J1268" s="68">
        <v>0</v>
      </c>
      <c r="K1268" s="89">
        <f>ROUND(IF(AND($G1268&lt;&gt;Summary!$C$11),IF(OR($I1268=$I$6,$I1268=$I$7,$I1268=$I$8,$I1268=$I$9,$I1268=$I$10,$I1268=$I$11),($J1268*$H1268),0),0),2)</f>
        <v>0</v>
      </c>
      <c r="L1268" s="89">
        <f>ROUND(IF(AND($G1268=Summary!$C$11),IF(OR($I1268=$I$6,$I1268=$I$7,$I1268=$I$8,$I1268=$I$9,$I1268=$I$10,$I1268=$I$11),(($J1268*$H1268)/2),0),0),2)</f>
        <v>0</v>
      </c>
      <c r="M1268" s="89">
        <f t="shared" si="48"/>
        <v>0</v>
      </c>
      <c r="N1268" s="100">
        <f t="shared" si="49"/>
        <v>0</v>
      </c>
      <c r="O1268" s="67"/>
    </row>
    <row r="1269" spans="2:15">
      <c r="B1269" s="63"/>
      <c r="C1269" s="65"/>
      <c r="D1269" s="65"/>
      <c r="E1269" s="66"/>
      <c r="F1269" s="67"/>
      <c r="G1269" s="69"/>
      <c r="H1269" s="70"/>
      <c r="I1269" s="71"/>
      <c r="J1269" s="68">
        <v>0</v>
      </c>
      <c r="K1269" s="89">
        <f>ROUND(IF(AND($G1269&lt;&gt;Summary!$C$11),IF(OR($I1269=$I$6,$I1269=$I$7,$I1269=$I$8,$I1269=$I$9,$I1269=$I$10,$I1269=$I$11),($J1269*$H1269),0),0),2)</f>
        <v>0</v>
      </c>
      <c r="L1269" s="89">
        <f>ROUND(IF(AND($G1269=Summary!$C$11),IF(OR($I1269=$I$6,$I1269=$I$7,$I1269=$I$8,$I1269=$I$9,$I1269=$I$10,$I1269=$I$11),(($J1269*$H1269)/2),0),0),2)</f>
        <v>0</v>
      </c>
      <c r="M1269" s="89">
        <f t="shared" si="48"/>
        <v>0</v>
      </c>
      <c r="N1269" s="100">
        <f t="shared" si="49"/>
        <v>0</v>
      </c>
      <c r="O1269" s="67"/>
    </row>
    <row r="1270" spans="2:15">
      <c r="B1270" s="63"/>
      <c r="C1270" s="65"/>
      <c r="D1270" s="65"/>
      <c r="E1270" s="66"/>
      <c r="F1270" s="67"/>
      <c r="G1270" s="69"/>
      <c r="H1270" s="70"/>
      <c r="I1270" s="71"/>
      <c r="J1270" s="68">
        <v>0</v>
      </c>
      <c r="K1270" s="89">
        <f>ROUND(IF(AND($G1270&lt;&gt;Summary!$C$11),IF(OR($I1270=$I$6,$I1270=$I$7,$I1270=$I$8,$I1270=$I$9,$I1270=$I$10,$I1270=$I$11),($J1270*$H1270),0),0),2)</f>
        <v>0</v>
      </c>
      <c r="L1270" s="89">
        <f>ROUND(IF(AND($G1270=Summary!$C$11),IF(OR($I1270=$I$6,$I1270=$I$7,$I1270=$I$8,$I1270=$I$9,$I1270=$I$10,$I1270=$I$11),(($J1270*$H1270)/2),0),0),2)</f>
        <v>0</v>
      </c>
      <c r="M1270" s="89">
        <f t="shared" si="48"/>
        <v>0</v>
      </c>
      <c r="N1270" s="100">
        <f t="shared" si="49"/>
        <v>0</v>
      </c>
      <c r="O1270" s="67"/>
    </row>
    <row r="1271" spans="2:15">
      <c r="B1271" s="63"/>
      <c r="C1271" s="65"/>
      <c r="D1271" s="65"/>
      <c r="E1271" s="66"/>
      <c r="F1271" s="67"/>
      <c r="G1271" s="69"/>
      <c r="H1271" s="70"/>
      <c r="I1271" s="71"/>
      <c r="J1271" s="68">
        <v>0</v>
      </c>
      <c r="K1271" s="89">
        <f>ROUND(IF(AND($G1271&lt;&gt;Summary!$C$11),IF(OR($I1271=$I$6,$I1271=$I$7,$I1271=$I$8,$I1271=$I$9,$I1271=$I$10,$I1271=$I$11),($J1271*$H1271),0),0),2)</f>
        <v>0</v>
      </c>
      <c r="L1271" s="89">
        <f>ROUND(IF(AND($G1271=Summary!$C$11),IF(OR($I1271=$I$6,$I1271=$I$7,$I1271=$I$8,$I1271=$I$9,$I1271=$I$10,$I1271=$I$11),(($J1271*$H1271)/2),0),0),2)</f>
        <v>0</v>
      </c>
      <c r="M1271" s="89">
        <f t="shared" si="48"/>
        <v>0</v>
      </c>
      <c r="N1271" s="100">
        <f t="shared" si="49"/>
        <v>0</v>
      </c>
      <c r="O1271" s="67"/>
    </row>
    <row r="1272" spans="2:15">
      <c r="B1272" s="63"/>
      <c r="C1272" s="65"/>
      <c r="D1272" s="65"/>
      <c r="E1272" s="66"/>
      <c r="F1272" s="67"/>
      <c r="G1272" s="69"/>
      <c r="H1272" s="70"/>
      <c r="I1272" s="71"/>
      <c r="J1272" s="68">
        <v>0</v>
      </c>
      <c r="K1272" s="89">
        <f>ROUND(IF(AND($G1272&lt;&gt;Summary!$C$11),IF(OR($I1272=$I$6,$I1272=$I$7,$I1272=$I$8,$I1272=$I$9,$I1272=$I$10,$I1272=$I$11),($J1272*$H1272),0),0),2)</f>
        <v>0</v>
      </c>
      <c r="L1272" s="89">
        <f>ROUND(IF(AND($G1272=Summary!$C$11),IF(OR($I1272=$I$6,$I1272=$I$7,$I1272=$I$8,$I1272=$I$9,$I1272=$I$10,$I1272=$I$11),(($J1272*$H1272)/2),0),0),2)</f>
        <v>0</v>
      </c>
      <c r="M1272" s="89">
        <f t="shared" si="48"/>
        <v>0</v>
      </c>
      <c r="N1272" s="100">
        <f t="shared" si="49"/>
        <v>0</v>
      </c>
      <c r="O1272" s="67"/>
    </row>
    <row r="1273" spans="2:15">
      <c r="B1273" s="63"/>
      <c r="C1273" s="65"/>
      <c r="D1273" s="65"/>
      <c r="E1273" s="66"/>
      <c r="F1273" s="67"/>
      <c r="G1273" s="69"/>
      <c r="H1273" s="70"/>
      <c r="I1273" s="71"/>
      <c r="J1273" s="68">
        <v>0</v>
      </c>
      <c r="K1273" s="89">
        <f>ROUND(IF(AND($G1273&lt;&gt;Summary!$C$11),IF(OR($I1273=$I$6,$I1273=$I$7,$I1273=$I$8,$I1273=$I$9,$I1273=$I$10,$I1273=$I$11),($J1273*$H1273),0),0),2)</f>
        <v>0</v>
      </c>
      <c r="L1273" s="89">
        <f>ROUND(IF(AND($G1273=Summary!$C$11),IF(OR($I1273=$I$6,$I1273=$I$7,$I1273=$I$8,$I1273=$I$9,$I1273=$I$10,$I1273=$I$11),(($J1273*$H1273)/2),0),0),2)</f>
        <v>0</v>
      </c>
      <c r="M1273" s="89">
        <f t="shared" si="48"/>
        <v>0</v>
      </c>
      <c r="N1273" s="100">
        <f t="shared" si="49"/>
        <v>0</v>
      </c>
      <c r="O1273" s="67"/>
    </row>
    <row r="1274" spans="2:15">
      <c r="B1274" s="63"/>
      <c r="C1274" s="65"/>
      <c r="D1274" s="65"/>
      <c r="E1274" s="66"/>
      <c r="F1274" s="67"/>
      <c r="G1274" s="69"/>
      <c r="H1274" s="70"/>
      <c r="I1274" s="71"/>
      <c r="J1274" s="68">
        <v>0</v>
      </c>
      <c r="K1274" s="89">
        <f>ROUND(IF(AND($G1274&lt;&gt;Summary!$C$11),IF(OR($I1274=$I$6,$I1274=$I$7,$I1274=$I$8,$I1274=$I$9,$I1274=$I$10,$I1274=$I$11),($J1274*$H1274),0),0),2)</f>
        <v>0</v>
      </c>
      <c r="L1274" s="89">
        <f>ROUND(IF(AND($G1274=Summary!$C$11),IF(OR($I1274=$I$6,$I1274=$I$7,$I1274=$I$8,$I1274=$I$9,$I1274=$I$10,$I1274=$I$11),(($J1274*$H1274)/2),0),0),2)</f>
        <v>0</v>
      </c>
      <c r="M1274" s="89">
        <f t="shared" si="48"/>
        <v>0</v>
      </c>
      <c r="N1274" s="100">
        <f t="shared" si="49"/>
        <v>0</v>
      </c>
      <c r="O1274" s="67"/>
    </row>
    <row r="1275" spans="2:15">
      <c r="B1275" s="63"/>
      <c r="C1275" s="65"/>
      <c r="D1275" s="65"/>
      <c r="E1275" s="66"/>
      <c r="F1275" s="67"/>
      <c r="G1275" s="69"/>
      <c r="H1275" s="70"/>
      <c r="I1275" s="71"/>
      <c r="J1275" s="68">
        <v>0</v>
      </c>
      <c r="K1275" s="89">
        <f>ROUND(IF(AND($G1275&lt;&gt;Summary!$C$11),IF(OR($I1275=$I$6,$I1275=$I$7,$I1275=$I$8,$I1275=$I$9,$I1275=$I$10,$I1275=$I$11),($J1275*$H1275),0),0),2)</f>
        <v>0</v>
      </c>
      <c r="L1275" s="89">
        <f>ROUND(IF(AND($G1275=Summary!$C$11),IF(OR($I1275=$I$6,$I1275=$I$7,$I1275=$I$8,$I1275=$I$9,$I1275=$I$10,$I1275=$I$11),(($J1275*$H1275)/2),0),0),2)</f>
        <v>0</v>
      </c>
      <c r="M1275" s="89">
        <f t="shared" si="48"/>
        <v>0</v>
      </c>
      <c r="N1275" s="100">
        <f t="shared" si="49"/>
        <v>0</v>
      </c>
      <c r="O1275" s="67"/>
    </row>
    <row r="1276" spans="2:15">
      <c r="B1276" s="63"/>
      <c r="C1276" s="65"/>
      <c r="D1276" s="65"/>
      <c r="E1276" s="66"/>
      <c r="F1276" s="67"/>
      <c r="G1276" s="69"/>
      <c r="H1276" s="70"/>
      <c r="I1276" s="71"/>
      <c r="J1276" s="68">
        <v>0</v>
      </c>
      <c r="K1276" s="89">
        <f>ROUND(IF(AND($G1276&lt;&gt;Summary!$C$11),IF(OR($I1276=$I$6,$I1276=$I$7,$I1276=$I$8,$I1276=$I$9,$I1276=$I$10,$I1276=$I$11),($J1276*$H1276),0),0),2)</f>
        <v>0</v>
      </c>
      <c r="L1276" s="89">
        <f>ROUND(IF(AND($G1276=Summary!$C$11),IF(OR($I1276=$I$6,$I1276=$I$7,$I1276=$I$8,$I1276=$I$9,$I1276=$I$10,$I1276=$I$11),(($J1276*$H1276)/2),0),0),2)</f>
        <v>0</v>
      </c>
      <c r="M1276" s="89">
        <f t="shared" si="48"/>
        <v>0</v>
      </c>
      <c r="N1276" s="100">
        <f t="shared" si="49"/>
        <v>0</v>
      </c>
      <c r="O1276" s="67"/>
    </row>
    <row r="1277" spans="2:15">
      <c r="B1277" s="63"/>
      <c r="C1277" s="65"/>
      <c r="D1277" s="65"/>
      <c r="E1277" s="66"/>
      <c r="F1277" s="67"/>
      <c r="G1277" s="69"/>
      <c r="H1277" s="70"/>
      <c r="I1277" s="71"/>
      <c r="J1277" s="68">
        <v>0</v>
      </c>
      <c r="K1277" s="89">
        <f>ROUND(IF(AND($G1277&lt;&gt;Summary!$C$11),IF(OR($I1277=$I$6,$I1277=$I$7,$I1277=$I$8,$I1277=$I$9,$I1277=$I$10,$I1277=$I$11),($J1277*$H1277),0),0),2)</f>
        <v>0</v>
      </c>
      <c r="L1277" s="89">
        <f>ROUND(IF(AND($G1277=Summary!$C$11),IF(OR($I1277=$I$6,$I1277=$I$7,$I1277=$I$8,$I1277=$I$9,$I1277=$I$10,$I1277=$I$11),(($J1277*$H1277)/2),0),0),2)</f>
        <v>0</v>
      </c>
      <c r="M1277" s="89">
        <f t="shared" si="48"/>
        <v>0</v>
      </c>
      <c r="N1277" s="100">
        <f t="shared" si="49"/>
        <v>0</v>
      </c>
      <c r="O1277" s="67"/>
    </row>
    <row r="1278" spans="2:15">
      <c r="B1278" s="63"/>
      <c r="C1278" s="65"/>
      <c r="D1278" s="65"/>
      <c r="E1278" s="66"/>
      <c r="F1278" s="67"/>
      <c r="G1278" s="69"/>
      <c r="H1278" s="70"/>
      <c r="I1278" s="71"/>
      <c r="J1278" s="68">
        <v>0</v>
      </c>
      <c r="K1278" s="89">
        <f>ROUND(IF(AND($G1278&lt;&gt;Summary!$C$11),IF(OR($I1278=$I$6,$I1278=$I$7,$I1278=$I$8,$I1278=$I$9,$I1278=$I$10,$I1278=$I$11),($J1278*$H1278),0),0),2)</f>
        <v>0</v>
      </c>
      <c r="L1278" s="89">
        <f>ROUND(IF(AND($G1278=Summary!$C$11),IF(OR($I1278=$I$6,$I1278=$I$7,$I1278=$I$8,$I1278=$I$9,$I1278=$I$10,$I1278=$I$11),(($J1278*$H1278)/2),0),0),2)</f>
        <v>0</v>
      </c>
      <c r="M1278" s="89">
        <f t="shared" si="48"/>
        <v>0</v>
      </c>
      <c r="N1278" s="100">
        <f t="shared" si="49"/>
        <v>0</v>
      </c>
      <c r="O1278" s="67"/>
    </row>
    <row r="1279" spans="2:15">
      <c r="B1279" s="63"/>
      <c r="C1279" s="65"/>
      <c r="D1279" s="65"/>
      <c r="E1279" s="66"/>
      <c r="F1279" s="67"/>
      <c r="G1279" s="69"/>
      <c r="H1279" s="70"/>
      <c r="I1279" s="71"/>
      <c r="J1279" s="68">
        <v>0</v>
      </c>
      <c r="K1279" s="89">
        <f>ROUND(IF(AND($G1279&lt;&gt;Summary!$C$11),IF(OR($I1279=$I$6,$I1279=$I$7,$I1279=$I$8,$I1279=$I$9,$I1279=$I$10,$I1279=$I$11),($J1279*$H1279),0),0),2)</f>
        <v>0</v>
      </c>
      <c r="L1279" s="89">
        <f>ROUND(IF(AND($G1279=Summary!$C$11),IF(OR($I1279=$I$6,$I1279=$I$7,$I1279=$I$8,$I1279=$I$9,$I1279=$I$10,$I1279=$I$11),(($J1279*$H1279)/2),0),0),2)</f>
        <v>0</v>
      </c>
      <c r="M1279" s="89">
        <f t="shared" si="48"/>
        <v>0</v>
      </c>
      <c r="N1279" s="100">
        <f t="shared" si="49"/>
        <v>0</v>
      </c>
      <c r="O1279" s="67"/>
    </row>
    <row r="1280" spans="2:15">
      <c r="B1280" s="63"/>
      <c r="C1280" s="65"/>
      <c r="D1280" s="65"/>
      <c r="E1280" s="66"/>
      <c r="F1280" s="67"/>
      <c r="G1280" s="69"/>
      <c r="H1280" s="70"/>
      <c r="I1280" s="71"/>
      <c r="J1280" s="68">
        <v>0</v>
      </c>
      <c r="K1280" s="89">
        <f>ROUND(IF(AND($G1280&lt;&gt;Summary!$C$11),IF(OR($I1280=$I$6,$I1280=$I$7,$I1280=$I$8,$I1280=$I$9,$I1280=$I$10,$I1280=$I$11),($J1280*$H1280),0),0),2)</f>
        <v>0</v>
      </c>
      <c r="L1280" s="89">
        <f>ROUND(IF(AND($G1280=Summary!$C$11),IF(OR($I1280=$I$6,$I1280=$I$7,$I1280=$I$8,$I1280=$I$9,$I1280=$I$10,$I1280=$I$11),(($J1280*$H1280)/2),0),0),2)</f>
        <v>0</v>
      </c>
      <c r="M1280" s="89">
        <f t="shared" si="48"/>
        <v>0</v>
      </c>
      <c r="N1280" s="100">
        <f t="shared" si="49"/>
        <v>0</v>
      </c>
      <c r="O1280" s="67"/>
    </row>
    <row r="1281" spans="2:15">
      <c r="B1281" s="63"/>
      <c r="C1281" s="65"/>
      <c r="D1281" s="65"/>
      <c r="E1281" s="66"/>
      <c r="F1281" s="67"/>
      <c r="G1281" s="69"/>
      <c r="H1281" s="70"/>
      <c r="I1281" s="71"/>
      <c r="J1281" s="68">
        <v>0</v>
      </c>
      <c r="K1281" s="89">
        <f>ROUND(IF(AND($G1281&lt;&gt;Summary!$C$11),IF(OR($I1281=$I$6,$I1281=$I$7,$I1281=$I$8,$I1281=$I$9,$I1281=$I$10,$I1281=$I$11),($J1281*$H1281),0),0),2)</f>
        <v>0</v>
      </c>
      <c r="L1281" s="89">
        <f>ROUND(IF(AND($G1281=Summary!$C$11),IF(OR($I1281=$I$6,$I1281=$I$7,$I1281=$I$8,$I1281=$I$9,$I1281=$I$10,$I1281=$I$11),(($J1281*$H1281)/2),0),0),2)</f>
        <v>0</v>
      </c>
      <c r="M1281" s="89">
        <f t="shared" si="48"/>
        <v>0</v>
      </c>
      <c r="N1281" s="100">
        <f t="shared" si="49"/>
        <v>0</v>
      </c>
      <c r="O1281" s="67"/>
    </row>
    <row r="1282" spans="2:15">
      <c r="B1282" s="63"/>
      <c r="C1282" s="65"/>
      <c r="D1282" s="65"/>
      <c r="E1282" s="66"/>
      <c r="F1282" s="67"/>
      <c r="G1282" s="69"/>
      <c r="H1282" s="70"/>
      <c r="I1282" s="71"/>
      <c r="J1282" s="68">
        <v>0</v>
      </c>
      <c r="K1282" s="89">
        <f>ROUND(IF(AND($G1282&lt;&gt;Summary!$C$11),IF(OR($I1282=$I$6,$I1282=$I$7,$I1282=$I$8,$I1282=$I$9,$I1282=$I$10,$I1282=$I$11),($J1282*$H1282),0),0),2)</f>
        <v>0</v>
      </c>
      <c r="L1282" s="89">
        <f>ROUND(IF(AND($G1282=Summary!$C$11),IF(OR($I1282=$I$6,$I1282=$I$7,$I1282=$I$8,$I1282=$I$9,$I1282=$I$10,$I1282=$I$11),(($J1282*$H1282)/2),0),0),2)</f>
        <v>0</v>
      </c>
      <c r="M1282" s="89">
        <f t="shared" si="48"/>
        <v>0</v>
      </c>
      <c r="N1282" s="100">
        <f t="shared" si="49"/>
        <v>0</v>
      </c>
      <c r="O1282" s="67"/>
    </row>
    <row r="1283" spans="2:15">
      <c r="B1283" s="63"/>
      <c r="C1283" s="65"/>
      <c r="D1283" s="65"/>
      <c r="E1283" s="66"/>
      <c r="F1283" s="67"/>
      <c r="G1283" s="69"/>
      <c r="H1283" s="70"/>
      <c r="I1283" s="71"/>
      <c r="J1283" s="68">
        <v>0</v>
      </c>
      <c r="K1283" s="89">
        <f>ROUND(IF(AND($G1283&lt;&gt;Summary!$C$11),IF(OR($I1283=$I$6,$I1283=$I$7,$I1283=$I$8,$I1283=$I$9,$I1283=$I$10,$I1283=$I$11),($J1283*$H1283),0),0),2)</f>
        <v>0</v>
      </c>
      <c r="L1283" s="89">
        <f>ROUND(IF(AND($G1283=Summary!$C$11),IF(OR($I1283=$I$6,$I1283=$I$7,$I1283=$I$8,$I1283=$I$9,$I1283=$I$10,$I1283=$I$11),(($J1283*$H1283)/2),0),0),2)</f>
        <v>0</v>
      </c>
      <c r="M1283" s="89">
        <f t="shared" si="48"/>
        <v>0</v>
      </c>
      <c r="N1283" s="100">
        <f t="shared" si="49"/>
        <v>0</v>
      </c>
      <c r="O1283" s="67"/>
    </row>
    <row r="1284" spans="2:15">
      <c r="B1284" s="63"/>
      <c r="C1284" s="65"/>
      <c r="D1284" s="65"/>
      <c r="E1284" s="66"/>
      <c r="F1284" s="67"/>
      <c r="G1284" s="69"/>
      <c r="H1284" s="70"/>
      <c r="I1284" s="71"/>
      <c r="J1284" s="68">
        <v>0</v>
      </c>
      <c r="K1284" s="89">
        <f>ROUND(IF(AND($G1284&lt;&gt;Summary!$C$11),IF(OR($I1284=$I$6,$I1284=$I$7,$I1284=$I$8,$I1284=$I$9,$I1284=$I$10,$I1284=$I$11),($J1284*$H1284),0),0),2)</f>
        <v>0</v>
      </c>
      <c r="L1284" s="89">
        <f>ROUND(IF(AND($G1284=Summary!$C$11),IF(OR($I1284=$I$6,$I1284=$I$7,$I1284=$I$8,$I1284=$I$9,$I1284=$I$10,$I1284=$I$11),(($J1284*$H1284)/2),0),0),2)</f>
        <v>0</v>
      </c>
      <c r="M1284" s="89">
        <f t="shared" si="48"/>
        <v>0</v>
      </c>
      <c r="N1284" s="100">
        <f t="shared" si="49"/>
        <v>0</v>
      </c>
      <c r="O1284" s="67"/>
    </row>
    <row r="1285" spans="2:15">
      <c r="B1285" s="63"/>
      <c r="C1285" s="65"/>
      <c r="D1285" s="65"/>
      <c r="E1285" s="66"/>
      <c r="F1285" s="67"/>
      <c r="G1285" s="69"/>
      <c r="H1285" s="70"/>
      <c r="I1285" s="71"/>
      <c r="J1285" s="68">
        <v>0</v>
      </c>
      <c r="K1285" s="89">
        <f>ROUND(IF(AND($G1285&lt;&gt;Summary!$C$11),IF(OR($I1285=$I$6,$I1285=$I$7,$I1285=$I$8,$I1285=$I$9,$I1285=$I$10,$I1285=$I$11),($J1285*$H1285),0),0),2)</f>
        <v>0</v>
      </c>
      <c r="L1285" s="89">
        <f>ROUND(IF(AND($G1285=Summary!$C$11),IF(OR($I1285=$I$6,$I1285=$I$7,$I1285=$I$8,$I1285=$I$9,$I1285=$I$10,$I1285=$I$11),(($J1285*$H1285)/2),0),0),2)</f>
        <v>0</v>
      </c>
      <c r="M1285" s="89">
        <f t="shared" si="48"/>
        <v>0</v>
      </c>
      <c r="N1285" s="100">
        <f t="shared" si="49"/>
        <v>0</v>
      </c>
      <c r="O1285" s="67"/>
    </row>
    <row r="1286" spans="2:15">
      <c r="B1286" s="63"/>
      <c r="C1286" s="65"/>
      <c r="D1286" s="65"/>
      <c r="E1286" s="66"/>
      <c r="F1286" s="67"/>
      <c r="G1286" s="69"/>
      <c r="H1286" s="70"/>
      <c r="I1286" s="71"/>
      <c r="J1286" s="68">
        <v>0</v>
      </c>
      <c r="K1286" s="89">
        <f>ROUND(IF(AND($G1286&lt;&gt;Summary!$C$11),IF(OR($I1286=$I$6,$I1286=$I$7,$I1286=$I$8,$I1286=$I$9,$I1286=$I$10,$I1286=$I$11),($J1286*$H1286),0),0),2)</f>
        <v>0</v>
      </c>
      <c r="L1286" s="89">
        <f>ROUND(IF(AND($G1286=Summary!$C$11),IF(OR($I1286=$I$6,$I1286=$I$7,$I1286=$I$8,$I1286=$I$9,$I1286=$I$10,$I1286=$I$11),(($J1286*$H1286)/2),0),0),2)</f>
        <v>0</v>
      </c>
      <c r="M1286" s="89">
        <f t="shared" si="48"/>
        <v>0</v>
      </c>
      <c r="N1286" s="100">
        <f t="shared" si="49"/>
        <v>0</v>
      </c>
      <c r="O1286" s="67"/>
    </row>
    <row r="1287" spans="2:15">
      <c r="B1287" s="63"/>
      <c r="C1287" s="65"/>
      <c r="D1287" s="65"/>
      <c r="E1287" s="66"/>
      <c r="F1287" s="67"/>
      <c r="G1287" s="69"/>
      <c r="H1287" s="70"/>
      <c r="I1287" s="71"/>
      <c r="J1287" s="68">
        <v>0</v>
      </c>
      <c r="K1287" s="89">
        <f>ROUND(IF(AND($G1287&lt;&gt;Summary!$C$11),IF(OR($I1287=$I$6,$I1287=$I$7,$I1287=$I$8,$I1287=$I$9,$I1287=$I$10,$I1287=$I$11),($J1287*$H1287),0),0),2)</f>
        <v>0</v>
      </c>
      <c r="L1287" s="89">
        <f>ROUND(IF(AND($G1287=Summary!$C$11),IF(OR($I1287=$I$6,$I1287=$I$7,$I1287=$I$8,$I1287=$I$9,$I1287=$I$10,$I1287=$I$11),(($J1287*$H1287)/2),0),0),2)</f>
        <v>0</v>
      </c>
      <c r="M1287" s="89">
        <f t="shared" si="48"/>
        <v>0</v>
      </c>
      <c r="N1287" s="100">
        <f t="shared" si="49"/>
        <v>0</v>
      </c>
      <c r="O1287" s="67"/>
    </row>
    <row r="1288" spans="2:15">
      <c r="B1288" s="63"/>
      <c r="C1288" s="65"/>
      <c r="D1288" s="65"/>
      <c r="E1288" s="66"/>
      <c r="F1288" s="67"/>
      <c r="G1288" s="69"/>
      <c r="H1288" s="70"/>
      <c r="I1288" s="71"/>
      <c r="J1288" s="68">
        <v>0</v>
      </c>
      <c r="K1288" s="89">
        <f>ROUND(IF(AND($G1288&lt;&gt;Summary!$C$11),IF(OR($I1288=$I$6,$I1288=$I$7,$I1288=$I$8,$I1288=$I$9,$I1288=$I$10,$I1288=$I$11),($J1288*$H1288),0),0),2)</f>
        <v>0</v>
      </c>
      <c r="L1288" s="89">
        <f>ROUND(IF(AND($G1288=Summary!$C$11),IF(OR($I1288=$I$6,$I1288=$I$7,$I1288=$I$8,$I1288=$I$9,$I1288=$I$10,$I1288=$I$11),(($J1288*$H1288)/2),0),0),2)</f>
        <v>0</v>
      </c>
      <c r="M1288" s="89">
        <f t="shared" si="48"/>
        <v>0</v>
      </c>
      <c r="N1288" s="100">
        <f t="shared" si="49"/>
        <v>0</v>
      </c>
      <c r="O1288" s="67"/>
    </row>
    <row r="1289" spans="2:15">
      <c r="B1289" s="63"/>
      <c r="C1289" s="65"/>
      <c r="D1289" s="65"/>
      <c r="E1289" s="66"/>
      <c r="F1289" s="67"/>
      <c r="G1289" s="69"/>
      <c r="H1289" s="70"/>
      <c r="I1289" s="71"/>
      <c r="J1289" s="68">
        <v>0</v>
      </c>
      <c r="K1289" s="89">
        <f>ROUND(IF(AND($G1289&lt;&gt;Summary!$C$11),IF(OR($I1289=$I$6,$I1289=$I$7,$I1289=$I$8,$I1289=$I$9,$I1289=$I$10,$I1289=$I$11),($J1289*$H1289),0),0),2)</f>
        <v>0</v>
      </c>
      <c r="L1289" s="89">
        <f>ROUND(IF(AND($G1289=Summary!$C$11),IF(OR($I1289=$I$6,$I1289=$I$7,$I1289=$I$8,$I1289=$I$9,$I1289=$I$10,$I1289=$I$11),(($J1289*$H1289)/2),0),0),2)</f>
        <v>0</v>
      </c>
      <c r="M1289" s="89">
        <f t="shared" si="48"/>
        <v>0</v>
      </c>
      <c r="N1289" s="100">
        <f t="shared" si="49"/>
        <v>0</v>
      </c>
      <c r="O1289" s="67"/>
    </row>
    <row r="1290" spans="2:15">
      <c r="B1290" s="63"/>
      <c r="C1290" s="65"/>
      <c r="D1290" s="65"/>
      <c r="E1290" s="66"/>
      <c r="F1290" s="67"/>
      <c r="G1290" s="69"/>
      <c r="H1290" s="70"/>
      <c r="I1290" s="71"/>
      <c r="J1290" s="68">
        <v>0</v>
      </c>
      <c r="K1290" s="89">
        <f>ROUND(IF(AND($G1290&lt;&gt;Summary!$C$11),IF(OR($I1290=$I$6,$I1290=$I$7,$I1290=$I$8,$I1290=$I$9,$I1290=$I$10,$I1290=$I$11),($J1290*$H1290),0),0),2)</f>
        <v>0</v>
      </c>
      <c r="L1290" s="89">
        <f>ROUND(IF(AND($G1290=Summary!$C$11),IF(OR($I1290=$I$6,$I1290=$I$7,$I1290=$I$8,$I1290=$I$9,$I1290=$I$10,$I1290=$I$11),(($J1290*$H1290)/2),0),0),2)</f>
        <v>0</v>
      </c>
      <c r="M1290" s="89">
        <f t="shared" si="48"/>
        <v>0</v>
      </c>
      <c r="N1290" s="100">
        <f t="shared" si="49"/>
        <v>0</v>
      </c>
      <c r="O1290" s="67"/>
    </row>
    <row r="1291" spans="2:15">
      <c r="B1291" s="63"/>
      <c r="C1291" s="65"/>
      <c r="D1291" s="65"/>
      <c r="E1291" s="66"/>
      <c r="F1291" s="67"/>
      <c r="G1291" s="69"/>
      <c r="H1291" s="70"/>
      <c r="I1291" s="71"/>
      <c r="J1291" s="68">
        <v>0</v>
      </c>
      <c r="K1291" s="89">
        <f>ROUND(IF(AND($G1291&lt;&gt;Summary!$C$11),IF(OR($I1291=$I$6,$I1291=$I$7,$I1291=$I$8,$I1291=$I$9,$I1291=$I$10,$I1291=$I$11),($J1291*$H1291),0),0),2)</f>
        <v>0</v>
      </c>
      <c r="L1291" s="89">
        <f>ROUND(IF(AND($G1291=Summary!$C$11),IF(OR($I1291=$I$6,$I1291=$I$7,$I1291=$I$8,$I1291=$I$9,$I1291=$I$10,$I1291=$I$11),(($J1291*$H1291)/2),0),0),2)</f>
        <v>0</v>
      </c>
      <c r="M1291" s="89">
        <f t="shared" si="48"/>
        <v>0</v>
      </c>
      <c r="N1291" s="100">
        <f t="shared" si="49"/>
        <v>0</v>
      </c>
      <c r="O1291" s="67"/>
    </row>
    <row r="1292" spans="2:15">
      <c r="B1292" s="63"/>
      <c r="C1292" s="65"/>
      <c r="D1292" s="65"/>
      <c r="E1292" s="66"/>
      <c r="F1292" s="67"/>
      <c r="G1292" s="69"/>
      <c r="H1292" s="70"/>
      <c r="I1292" s="71"/>
      <c r="J1292" s="68">
        <v>0</v>
      </c>
      <c r="K1292" s="89">
        <f>ROUND(IF(AND($G1292&lt;&gt;Summary!$C$11),IF(OR($I1292=$I$6,$I1292=$I$7,$I1292=$I$8,$I1292=$I$9,$I1292=$I$10,$I1292=$I$11),($J1292*$H1292),0),0),2)</f>
        <v>0</v>
      </c>
      <c r="L1292" s="89">
        <f>ROUND(IF(AND($G1292=Summary!$C$11),IF(OR($I1292=$I$6,$I1292=$I$7,$I1292=$I$8,$I1292=$I$9,$I1292=$I$10,$I1292=$I$11),(($J1292*$H1292)/2),0),0),2)</f>
        <v>0</v>
      </c>
      <c r="M1292" s="89">
        <f t="shared" si="48"/>
        <v>0</v>
      </c>
      <c r="N1292" s="100">
        <f t="shared" si="49"/>
        <v>0</v>
      </c>
      <c r="O1292" s="67"/>
    </row>
    <row r="1293" spans="2:15">
      <c r="B1293" s="63"/>
      <c r="C1293" s="65"/>
      <c r="D1293" s="65"/>
      <c r="E1293" s="66"/>
      <c r="F1293" s="67"/>
      <c r="G1293" s="69"/>
      <c r="H1293" s="70"/>
      <c r="I1293" s="71"/>
      <c r="J1293" s="68">
        <v>0</v>
      </c>
      <c r="K1293" s="89">
        <f>ROUND(IF(AND($G1293&lt;&gt;Summary!$C$11),IF(OR($I1293=$I$6,$I1293=$I$7,$I1293=$I$8,$I1293=$I$9,$I1293=$I$10,$I1293=$I$11),($J1293*$H1293),0),0),2)</f>
        <v>0</v>
      </c>
      <c r="L1293" s="89">
        <f>ROUND(IF(AND($G1293=Summary!$C$11),IF(OR($I1293=$I$6,$I1293=$I$7,$I1293=$I$8,$I1293=$I$9,$I1293=$I$10,$I1293=$I$11),(($J1293*$H1293)/2),0),0),2)</f>
        <v>0</v>
      </c>
      <c r="M1293" s="89">
        <f t="shared" si="48"/>
        <v>0</v>
      </c>
      <c r="N1293" s="100">
        <f t="shared" si="49"/>
        <v>0</v>
      </c>
      <c r="O1293" s="67"/>
    </row>
    <row r="1294" spans="2:15">
      <c r="B1294" s="63"/>
      <c r="C1294" s="65"/>
      <c r="D1294" s="65"/>
      <c r="E1294" s="66"/>
      <c r="F1294" s="67"/>
      <c r="G1294" s="69"/>
      <c r="H1294" s="70"/>
      <c r="I1294" s="71"/>
      <c r="J1294" s="68">
        <v>0</v>
      </c>
      <c r="K1294" s="89">
        <f>ROUND(IF(AND($G1294&lt;&gt;Summary!$C$11),IF(OR($I1294=$I$6,$I1294=$I$7,$I1294=$I$8,$I1294=$I$9,$I1294=$I$10,$I1294=$I$11),($J1294*$H1294),0),0),2)</f>
        <v>0</v>
      </c>
      <c r="L1294" s="89">
        <f>ROUND(IF(AND($G1294=Summary!$C$11),IF(OR($I1294=$I$6,$I1294=$I$7,$I1294=$I$8,$I1294=$I$9,$I1294=$I$10,$I1294=$I$11),(($J1294*$H1294)/2),0),0),2)</f>
        <v>0</v>
      </c>
      <c r="M1294" s="89">
        <f t="shared" si="48"/>
        <v>0</v>
      </c>
      <c r="N1294" s="100">
        <f t="shared" si="49"/>
        <v>0</v>
      </c>
      <c r="O1294" s="67"/>
    </row>
    <row r="1295" spans="2:15">
      <c r="B1295" s="63"/>
      <c r="C1295" s="65"/>
      <c r="D1295" s="65"/>
      <c r="E1295" s="66"/>
      <c r="F1295" s="67"/>
      <c r="G1295" s="69"/>
      <c r="H1295" s="70"/>
      <c r="I1295" s="71"/>
      <c r="J1295" s="68">
        <v>0</v>
      </c>
      <c r="K1295" s="89">
        <f>ROUND(IF(AND($G1295&lt;&gt;Summary!$C$11),IF(OR($I1295=$I$6,$I1295=$I$7,$I1295=$I$8,$I1295=$I$9,$I1295=$I$10,$I1295=$I$11),($J1295*$H1295),0),0),2)</f>
        <v>0</v>
      </c>
      <c r="L1295" s="89">
        <f>ROUND(IF(AND($G1295=Summary!$C$11),IF(OR($I1295=$I$6,$I1295=$I$7,$I1295=$I$8,$I1295=$I$9,$I1295=$I$10,$I1295=$I$11),(($J1295*$H1295)/2),0),0),2)</f>
        <v>0</v>
      </c>
      <c r="M1295" s="89">
        <f t="shared" si="48"/>
        <v>0</v>
      </c>
      <c r="N1295" s="100">
        <f t="shared" si="49"/>
        <v>0</v>
      </c>
      <c r="O1295" s="67"/>
    </row>
    <row r="1296" spans="2:15">
      <c r="B1296" s="63"/>
      <c r="C1296" s="65"/>
      <c r="D1296" s="65"/>
      <c r="E1296" s="66"/>
      <c r="F1296" s="67"/>
      <c r="G1296" s="69"/>
      <c r="H1296" s="70"/>
      <c r="I1296" s="71"/>
      <c r="J1296" s="68">
        <v>0</v>
      </c>
      <c r="K1296" s="89">
        <f>ROUND(IF(AND($G1296&lt;&gt;Summary!$C$11),IF(OR($I1296=$I$6,$I1296=$I$7,$I1296=$I$8,$I1296=$I$9,$I1296=$I$10,$I1296=$I$11),($J1296*$H1296),0),0),2)</f>
        <v>0</v>
      </c>
      <c r="L1296" s="89">
        <f>ROUND(IF(AND($G1296=Summary!$C$11),IF(OR($I1296=$I$6,$I1296=$I$7,$I1296=$I$8,$I1296=$I$9,$I1296=$I$10,$I1296=$I$11),(($J1296*$H1296)/2),0),0),2)</f>
        <v>0</v>
      </c>
      <c r="M1296" s="89">
        <f t="shared" si="48"/>
        <v>0</v>
      </c>
      <c r="N1296" s="100">
        <f t="shared" si="49"/>
        <v>0</v>
      </c>
      <c r="O1296" s="67"/>
    </row>
    <row r="1297" spans="2:15">
      <c r="B1297" s="63"/>
      <c r="C1297" s="65"/>
      <c r="D1297" s="65"/>
      <c r="E1297" s="66"/>
      <c r="F1297" s="67"/>
      <c r="G1297" s="69"/>
      <c r="H1297" s="70"/>
      <c r="I1297" s="71"/>
      <c r="J1297" s="68">
        <v>0</v>
      </c>
      <c r="K1297" s="89">
        <f>ROUND(IF(AND($G1297&lt;&gt;Summary!$C$11),IF(OR($I1297=$I$6,$I1297=$I$7,$I1297=$I$8,$I1297=$I$9,$I1297=$I$10,$I1297=$I$11),($J1297*$H1297),0),0),2)</f>
        <v>0</v>
      </c>
      <c r="L1297" s="89">
        <f>ROUND(IF(AND($G1297=Summary!$C$11),IF(OR($I1297=$I$6,$I1297=$I$7,$I1297=$I$8,$I1297=$I$9,$I1297=$I$10,$I1297=$I$11),(($J1297*$H1297)/2),0),0),2)</f>
        <v>0</v>
      </c>
      <c r="M1297" s="89">
        <f t="shared" si="48"/>
        <v>0</v>
      </c>
      <c r="N1297" s="100">
        <f t="shared" si="49"/>
        <v>0</v>
      </c>
      <c r="O1297" s="67"/>
    </row>
    <row r="1298" spans="2:15">
      <c r="B1298" s="63"/>
      <c r="C1298" s="65"/>
      <c r="D1298" s="65"/>
      <c r="E1298" s="66"/>
      <c r="F1298" s="67"/>
      <c r="G1298" s="69"/>
      <c r="H1298" s="70"/>
      <c r="I1298" s="71"/>
      <c r="J1298" s="68">
        <v>0</v>
      </c>
      <c r="K1298" s="89">
        <f>ROUND(IF(AND($G1298&lt;&gt;Summary!$C$11),IF(OR($I1298=$I$6,$I1298=$I$7,$I1298=$I$8,$I1298=$I$9,$I1298=$I$10,$I1298=$I$11),($J1298*$H1298),0),0),2)</f>
        <v>0</v>
      </c>
      <c r="L1298" s="89">
        <f>ROUND(IF(AND($G1298=Summary!$C$11),IF(OR($I1298=$I$6,$I1298=$I$7,$I1298=$I$8,$I1298=$I$9,$I1298=$I$10,$I1298=$I$11),(($J1298*$H1298)/2),0),0),2)</f>
        <v>0</v>
      </c>
      <c r="M1298" s="89">
        <f t="shared" si="48"/>
        <v>0</v>
      </c>
      <c r="N1298" s="100">
        <f t="shared" si="49"/>
        <v>0</v>
      </c>
      <c r="O1298" s="67"/>
    </row>
    <row r="1299" spans="2:15">
      <c r="B1299" s="63"/>
      <c r="C1299" s="65"/>
      <c r="D1299" s="65"/>
      <c r="E1299" s="66"/>
      <c r="F1299" s="67"/>
      <c r="G1299" s="69"/>
      <c r="H1299" s="70"/>
      <c r="I1299" s="71"/>
      <c r="J1299" s="68">
        <v>0</v>
      </c>
      <c r="K1299" s="89">
        <f>ROUND(IF(AND($G1299&lt;&gt;Summary!$C$11),IF(OR($I1299=$I$6,$I1299=$I$7,$I1299=$I$8,$I1299=$I$9,$I1299=$I$10,$I1299=$I$11),($J1299*$H1299),0),0),2)</f>
        <v>0</v>
      </c>
      <c r="L1299" s="89">
        <f>ROUND(IF(AND($G1299=Summary!$C$11),IF(OR($I1299=$I$6,$I1299=$I$7,$I1299=$I$8,$I1299=$I$9,$I1299=$I$10,$I1299=$I$11),(($J1299*$H1299)/2),0),0),2)</f>
        <v>0</v>
      </c>
      <c r="M1299" s="89">
        <f t="shared" si="48"/>
        <v>0</v>
      </c>
      <c r="N1299" s="100">
        <f t="shared" si="49"/>
        <v>0</v>
      </c>
      <c r="O1299" s="67"/>
    </row>
    <row r="1300" spans="2:15">
      <c r="B1300" s="63"/>
      <c r="C1300" s="65"/>
      <c r="D1300" s="65"/>
      <c r="E1300" s="66"/>
      <c r="F1300" s="67"/>
      <c r="G1300" s="69"/>
      <c r="H1300" s="70"/>
      <c r="I1300" s="71"/>
      <c r="J1300" s="68">
        <v>0</v>
      </c>
      <c r="K1300" s="89">
        <f>ROUND(IF(AND($G1300&lt;&gt;Summary!$C$11),IF(OR($I1300=$I$6,$I1300=$I$7,$I1300=$I$8,$I1300=$I$9,$I1300=$I$10,$I1300=$I$11),($J1300*$H1300),0),0),2)</f>
        <v>0</v>
      </c>
      <c r="L1300" s="89">
        <f>ROUND(IF(AND($G1300=Summary!$C$11),IF(OR($I1300=$I$6,$I1300=$I$7,$I1300=$I$8,$I1300=$I$9,$I1300=$I$10,$I1300=$I$11),(($J1300*$H1300)/2),0),0),2)</f>
        <v>0</v>
      </c>
      <c r="M1300" s="89">
        <f t="shared" si="48"/>
        <v>0</v>
      </c>
      <c r="N1300" s="100">
        <f t="shared" si="49"/>
        <v>0</v>
      </c>
      <c r="O1300" s="67"/>
    </row>
    <row r="1301" spans="2:15">
      <c r="B1301" s="63"/>
      <c r="C1301" s="65"/>
      <c r="D1301" s="65"/>
      <c r="E1301" s="66"/>
      <c r="F1301" s="67"/>
      <c r="G1301" s="69"/>
      <c r="H1301" s="70"/>
      <c r="I1301" s="71"/>
      <c r="J1301" s="68">
        <v>0</v>
      </c>
      <c r="K1301" s="89">
        <f>ROUND(IF(AND($G1301&lt;&gt;Summary!$C$11),IF(OR($I1301=$I$6,$I1301=$I$7,$I1301=$I$8,$I1301=$I$9,$I1301=$I$10,$I1301=$I$11),($J1301*$H1301),0),0),2)</f>
        <v>0</v>
      </c>
      <c r="L1301" s="89">
        <f>ROUND(IF(AND($G1301=Summary!$C$11),IF(OR($I1301=$I$6,$I1301=$I$7,$I1301=$I$8,$I1301=$I$9,$I1301=$I$10,$I1301=$I$11),(($J1301*$H1301)/2),0),0),2)</f>
        <v>0</v>
      </c>
      <c r="M1301" s="89">
        <f t="shared" si="48"/>
        <v>0</v>
      </c>
      <c r="N1301" s="100">
        <f t="shared" si="49"/>
        <v>0</v>
      </c>
      <c r="O1301" s="67"/>
    </row>
    <row r="1302" spans="2:15">
      <c r="B1302" s="63"/>
      <c r="C1302" s="65"/>
      <c r="D1302" s="65"/>
      <c r="E1302" s="66"/>
      <c r="F1302" s="67"/>
      <c r="G1302" s="69"/>
      <c r="H1302" s="70"/>
      <c r="I1302" s="71"/>
      <c r="J1302" s="68">
        <v>0</v>
      </c>
      <c r="K1302" s="89">
        <f>ROUND(IF(AND($G1302&lt;&gt;Summary!$C$11),IF(OR($I1302=$I$6,$I1302=$I$7,$I1302=$I$8,$I1302=$I$9,$I1302=$I$10,$I1302=$I$11),($J1302*$H1302),0),0),2)</f>
        <v>0</v>
      </c>
      <c r="L1302" s="89">
        <f>ROUND(IF(AND($G1302=Summary!$C$11),IF(OR($I1302=$I$6,$I1302=$I$7,$I1302=$I$8,$I1302=$I$9,$I1302=$I$10,$I1302=$I$11),(($J1302*$H1302)/2),0),0),2)</f>
        <v>0</v>
      </c>
      <c r="M1302" s="89">
        <f t="shared" si="48"/>
        <v>0</v>
      </c>
      <c r="N1302" s="100">
        <f t="shared" si="49"/>
        <v>0</v>
      </c>
      <c r="O1302" s="67"/>
    </row>
    <row r="1303" spans="2:15">
      <c r="B1303" s="63"/>
      <c r="C1303" s="65"/>
      <c r="D1303" s="65"/>
      <c r="E1303" s="66"/>
      <c r="F1303" s="67"/>
      <c r="G1303" s="69"/>
      <c r="H1303" s="70"/>
      <c r="I1303" s="71"/>
      <c r="J1303" s="68">
        <v>0</v>
      </c>
      <c r="K1303" s="89">
        <f>ROUND(IF(AND($G1303&lt;&gt;Summary!$C$11),IF(OR($I1303=$I$6,$I1303=$I$7,$I1303=$I$8,$I1303=$I$9,$I1303=$I$10,$I1303=$I$11),($J1303*$H1303),0),0),2)</f>
        <v>0</v>
      </c>
      <c r="L1303" s="89">
        <f>ROUND(IF(AND($G1303=Summary!$C$11),IF(OR($I1303=$I$6,$I1303=$I$7,$I1303=$I$8,$I1303=$I$9,$I1303=$I$10,$I1303=$I$11),(($J1303*$H1303)/2),0),0),2)</f>
        <v>0</v>
      </c>
      <c r="M1303" s="89">
        <f t="shared" ref="M1303:M1366" si="50">L1303</f>
        <v>0</v>
      </c>
      <c r="N1303" s="100">
        <f t="shared" si="49"/>
        <v>0</v>
      </c>
      <c r="O1303" s="67"/>
    </row>
    <row r="1304" spans="2:15">
      <c r="B1304" s="63"/>
      <c r="C1304" s="65"/>
      <c r="D1304" s="65"/>
      <c r="E1304" s="66"/>
      <c r="F1304" s="67"/>
      <c r="G1304" s="69"/>
      <c r="H1304" s="70"/>
      <c r="I1304" s="71"/>
      <c r="J1304" s="68">
        <v>0</v>
      </c>
      <c r="K1304" s="89">
        <f>ROUND(IF(AND($G1304&lt;&gt;Summary!$C$11),IF(OR($I1304=$I$6,$I1304=$I$7,$I1304=$I$8,$I1304=$I$9,$I1304=$I$10,$I1304=$I$11),($J1304*$H1304),0),0),2)</f>
        <v>0</v>
      </c>
      <c r="L1304" s="89">
        <f>ROUND(IF(AND($G1304=Summary!$C$11),IF(OR($I1304=$I$6,$I1304=$I$7,$I1304=$I$8,$I1304=$I$9,$I1304=$I$10,$I1304=$I$11),(($J1304*$H1304)/2),0),0),2)</f>
        <v>0</v>
      </c>
      <c r="M1304" s="89">
        <f t="shared" si="50"/>
        <v>0</v>
      </c>
      <c r="N1304" s="100">
        <f t="shared" si="49"/>
        <v>0</v>
      </c>
      <c r="O1304" s="67"/>
    </row>
    <row r="1305" spans="2:15">
      <c r="B1305" s="63"/>
      <c r="C1305" s="65"/>
      <c r="D1305" s="65"/>
      <c r="E1305" s="66"/>
      <c r="F1305" s="67"/>
      <c r="G1305" s="69"/>
      <c r="H1305" s="70"/>
      <c r="I1305" s="71"/>
      <c r="J1305" s="68">
        <v>0</v>
      </c>
      <c r="K1305" s="89">
        <f>ROUND(IF(AND($G1305&lt;&gt;Summary!$C$11),IF(OR($I1305=$I$6,$I1305=$I$7,$I1305=$I$8,$I1305=$I$9,$I1305=$I$10,$I1305=$I$11),($J1305*$H1305),0),0),2)</f>
        <v>0</v>
      </c>
      <c r="L1305" s="89">
        <f>ROUND(IF(AND($G1305=Summary!$C$11),IF(OR($I1305=$I$6,$I1305=$I$7,$I1305=$I$8,$I1305=$I$9,$I1305=$I$10,$I1305=$I$11),(($J1305*$H1305)/2),0),0),2)</f>
        <v>0</v>
      </c>
      <c r="M1305" s="89">
        <f t="shared" si="50"/>
        <v>0</v>
      </c>
      <c r="N1305" s="100">
        <f t="shared" si="49"/>
        <v>0</v>
      </c>
      <c r="O1305" s="67"/>
    </row>
    <row r="1306" spans="2:15">
      <c r="B1306" s="63"/>
      <c r="C1306" s="65"/>
      <c r="D1306" s="65"/>
      <c r="E1306" s="66"/>
      <c r="F1306" s="67"/>
      <c r="G1306" s="69"/>
      <c r="H1306" s="70"/>
      <c r="I1306" s="71"/>
      <c r="J1306" s="68">
        <v>0</v>
      </c>
      <c r="K1306" s="89">
        <f>ROUND(IF(AND($G1306&lt;&gt;Summary!$C$11),IF(OR($I1306=$I$6,$I1306=$I$7,$I1306=$I$8,$I1306=$I$9,$I1306=$I$10,$I1306=$I$11),($J1306*$H1306),0),0),2)</f>
        <v>0</v>
      </c>
      <c r="L1306" s="89">
        <f>ROUND(IF(AND($G1306=Summary!$C$11),IF(OR($I1306=$I$6,$I1306=$I$7,$I1306=$I$8,$I1306=$I$9,$I1306=$I$10,$I1306=$I$11),(($J1306*$H1306)/2),0),0),2)</f>
        <v>0</v>
      </c>
      <c r="M1306" s="89">
        <f t="shared" si="50"/>
        <v>0</v>
      </c>
      <c r="N1306" s="100">
        <f t="shared" si="49"/>
        <v>0</v>
      </c>
      <c r="O1306" s="67"/>
    </row>
    <row r="1307" spans="2:15">
      <c r="B1307" s="63"/>
      <c r="C1307" s="65"/>
      <c r="D1307" s="65"/>
      <c r="E1307" s="66"/>
      <c r="F1307" s="67"/>
      <c r="G1307" s="69"/>
      <c r="H1307" s="70"/>
      <c r="I1307" s="71"/>
      <c r="J1307" s="68">
        <v>0</v>
      </c>
      <c r="K1307" s="89">
        <f>ROUND(IF(AND($G1307&lt;&gt;Summary!$C$11),IF(OR($I1307=$I$6,$I1307=$I$7,$I1307=$I$8,$I1307=$I$9,$I1307=$I$10,$I1307=$I$11),($J1307*$H1307),0),0),2)</f>
        <v>0</v>
      </c>
      <c r="L1307" s="89">
        <f>ROUND(IF(AND($G1307=Summary!$C$11),IF(OR($I1307=$I$6,$I1307=$I$7,$I1307=$I$8,$I1307=$I$9,$I1307=$I$10,$I1307=$I$11),(($J1307*$H1307)/2),0),0),2)</f>
        <v>0</v>
      </c>
      <c r="M1307" s="89">
        <f t="shared" si="50"/>
        <v>0</v>
      </c>
      <c r="N1307" s="100">
        <f t="shared" si="49"/>
        <v>0</v>
      </c>
      <c r="O1307" s="67"/>
    </row>
    <row r="1308" spans="2:15">
      <c r="B1308" s="63"/>
      <c r="C1308" s="65"/>
      <c r="D1308" s="65"/>
      <c r="E1308" s="66"/>
      <c r="F1308" s="67"/>
      <c r="G1308" s="69"/>
      <c r="H1308" s="70"/>
      <c r="I1308" s="71"/>
      <c r="J1308" s="68">
        <v>0</v>
      </c>
      <c r="K1308" s="89">
        <f>ROUND(IF(AND($G1308&lt;&gt;Summary!$C$11),IF(OR($I1308=$I$6,$I1308=$I$7,$I1308=$I$8,$I1308=$I$9,$I1308=$I$10,$I1308=$I$11),($J1308*$H1308),0),0),2)</f>
        <v>0</v>
      </c>
      <c r="L1308" s="89">
        <f>ROUND(IF(AND($G1308=Summary!$C$11),IF(OR($I1308=$I$6,$I1308=$I$7,$I1308=$I$8,$I1308=$I$9,$I1308=$I$10,$I1308=$I$11),(($J1308*$H1308)/2),0),0),2)</f>
        <v>0</v>
      </c>
      <c r="M1308" s="89">
        <f t="shared" si="50"/>
        <v>0</v>
      </c>
      <c r="N1308" s="100">
        <f t="shared" si="49"/>
        <v>0</v>
      </c>
      <c r="O1308" s="67"/>
    </row>
    <row r="1309" spans="2:15">
      <c r="B1309" s="63"/>
      <c r="C1309" s="65"/>
      <c r="D1309" s="65"/>
      <c r="E1309" s="66"/>
      <c r="F1309" s="67"/>
      <c r="G1309" s="69"/>
      <c r="H1309" s="70"/>
      <c r="I1309" s="71"/>
      <c r="J1309" s="68">
        <v>0</v>
      </c>
      <c r="K1309" s="89">
        <f>ROUND(IF(AND($G1309&lt;&gt;Summary!$C$11),IF(OR($I1309=$I$6,$I1309=$I$7,$I1309=$I$8,$I1309=$I$9,$I1309=$I$10,$I1309=$I$11),($J1309*$H1309),0),0),2)</f>
        <v>0</v>
      </c>
      <c r="L1309" s="89">
        <f>ROUND(IF(AND($G1309=Summary!$C$11),IF(OR($I1309=$I$6,$I1309=$I$7,$I1309=$I$8,$I1309=$I$9,$I1309=$I$10,$I1309=$I$11),(($J1309*$H1309)/2),0),0),2)</f>
        <v>0</v>
      </c>
      <c r="M1309" s="89">
        <f t="shared" si="50"/>
        <v>0</v>
      </c>
      <c r="N1309" s="100">
        <f t="shared" si="49"/>
        <v>0</v>
      </c>
      <c r="O1309" s="67"/>
    </row>
    <row r="1310" spans="2:15">
      <c r="B1310" s="63"/>
      <c r="C1310" s="65"/>
      <c r="D1310" s="65"/>
      <c r="E1310" s="66"/>
      <c r="F1310" s="67"/>
      <c r="G1310" s="69"/>
      <c r="H1310" s="70"/>
      <c r="I1310" s="71"/>
      <c r="J1310" s="68">
        <v>0</v>
      </c>
      <c r="K1310" s="89">
        <f>ROUND(IF(AND($G1310&lt;&gt;Summary!$C$11),IF(OR($I1310=$I$6,$I1310=$I$7,$I1310=$I$8,$I1310=$I$9,$I1310=$I$10,$I1310=$I$11),($J1310*$H1310),0),0),2)</f>
        <v>0</v>
      </c>
      <c r="L1310" s="89">
        <f>ROUND(IF(AND($G1310=Summary!$C$11),IF(OR($I1310=$I$6,$I1310=$I$7,$I1310=$I$8,$I1310=$I$9,$I1310=$I$10,$I1310=$I$11),(($J1310*$H1310)/2),0),0),2)</f>
        <v>0</v>
      </c>
      <c r="M1310" s="89">
        <f t="shared" si="50"/>
        <v>0</v>
      </c>
      <c r="N1310" s="100">
        <f t="shared" si="49"/>
        <v>0</v>
      </c>
      <c r="O1310" s="67"/>
    </row>
    <row r="1311" spans="2:15">
      <c r="B1311" s="63"/>
      <c r="C1311" s="65"/>
      <c r="D1311" s="65"/>
      <c r="E1311" s="66"/>
      <c r="F1311" s="67"/>
      <c r="G1311" s="69"/>
      <c r="H1311" s="70"/>
      <c r="I1311" s="71"/>
      <c r="J1311" s="68">
        <v>0</v>
      </c>
      <c r="K1311" s="89">
        <f>ROUND(IF(AND($G1311&lt;&gt;Summary!$C$11),IF(OR($I1311=$I$6,$I1311=$I$7,$I1311=$I$8,$I1311=$I$9,$I1311=$I$10,$I1311=$I$11),($J1311*$H1311),0),0),2)</f>
        <v>0</v>
      </c>
      <c r="L1311" s="89">
        <f>ROUND(IF(AND($G1311=Summary!$C$11),IF(OR($I1311=$I$6,$I1311=$I$7,$I1311=$I$8,$I1311=$I$9,$I1311=$I$10,$I1311=$I$11),(($J1311*$H1311)/2),0),0),2)</f>
        <v>0</v>
      </c>
      <c r="M1311" s="89">
        <f t="shared" si="50"/>
        <v>0</v>
      </c>
      <c r="N1311" s="100">
        <f t="shared" si="49"/>
        <v>0</v>
      </c>
      <c r="O1311" s="67"/>
    </row>
    <row r="1312" spans="2:15">
      <c r="B1312" s="63"/>
      <c r="C1312" s="65"/>
      <c r="D1312" s="65"/>
      <c r="E1312" s="66"/>
      <c r="F1312" s="67"/>
      <c r="G1312" s="69"/>
      <c r="H1312" s="70"/>
      <c r="I1312" s="71"/>
      <c r="J1312" s="68">
        <v>0</v>
      </c>
      <c r="K1312" s="89">
        <f>ROUND(IF(AND($G1312&lt;&gt;Summary!$C$11),IF(OR($I1312=$I$6,$I1312=$I$7,$I1312=$I$8,$I1312=$I$9,$I1312=$I$10,$I1312=$I$11),($J1312*$H1312),0),0),2)</f>
        <v>0</v>
      </c>
      <c r="L1312" s="89">
        <f>ROUND(IF(AND($G1312=Summary!$C$11),IF(OR($I1312=$I$6,$I1312=$I$7,$I1312=$I$8,$I1312=$I$9,$I1312=$I$10,$I1312=$I$11),(($J1312*$H1312)/2),0),0),2)</f>
        <v>0</v>
      </c>
      <c r="M1312" s="89">
        <f t="shared" si="50"/>
        <v>0</v>
      </c>
      <c r="N1312" s="100">
        <f t="shared" si="49"/>
        <v>0</v>
      </c>
      <c r="O1312" s="67"/>
    </row>
    <row r="1313" spans="2:15">
      <c r="B1313" s="63"/>
      <c r="C1313" s="65"/>
      <c r="D1313" s="65"/>
      <c r="E1313" s="66"/>
      <c r="F1313" s="67"/>
      <c r="G1313" s="69"/>
      <c r="H1313" s="70"/>
      <c r="I1313" s="71"/>
      <c r="J1313" s="68">
        <v>0</v>
      </c>
      <c r="K1313" s="89">
        <f>ROUND(IF(AND($G1313&lt;&gt;Summary!$C$11),IF(OR($I1313=$I$6,$I1313=$I$7,$I1313=$I$8,$I1313=$I$9,$I1313=$I$10,$I1313=$I$11),($J1313*$H1313),0),0),2)</f>
        <v>0</v>
      </c>
      <c r="L1313" s="89">
        <f>ROUND(IF(AND($G1313=Summary!$C$11),IF(OR($I1313=$I$6,$I1313=$I$7,$I1313=$I$8,$I1313=$I$9,$I1313=$I$10,$I1313=$I$11),(($J1313*$H1313)/2),0),0),2)</f>
        <v>0</v>
      </c>
      <c r="M1313" s="89">
        <f t="shared" si="50"/>
        <v>0</v>
      </c>
      <c r="N1313" s="100">
        <f t="shared" si="49"/>
        <v>0</v>
      </c>
      <c r="O1313" s="67"/>
    </row>
    <row r="1314" spans="2:15">
      <c r="B1314" s="63"/>
      <c r="C1314" s="65"/>
      <c r="D1314" s="65"/>
      <c r="E1314" s="66"/>
      <c r="F1314" s="67"/>
      <c r="G1314" s="69"/>
      <c r="H1314" s="70"/>
      <c r="I1314" s="71"/>
      <c r="J1314" s="68">
        <v>0</v>
      </c>
      <c r="K1314" s="89">
        <f>ROUND(IF(AND($G1314&lt;&gt;Summary!$C$11),IF(OR($I1314=$I$6,$I1314=$I$7,$I1314=$I$8,$I1314=$I$9,$I1314=$I$10,$I1314=$I$11),($J1314*$H1314),0),0),2)</f>
        <v>0</v>
      </c>
      <c r="L1314" s="89">
        <f>ROUND(IF(AND($G1314=Summary!$C$11),IF(OR($I1314=$I$6,$I1314=$I$7,$I1314=$I$8,$I1314=$I$9,$I1314=$I$10,$I1314=$I$11),(($J1314*$H1314)/2),0),0),2)</f>
        <v>0</v>
      </c>
      <c r="M1314" s="89">
        <f t="shared" si="50"/>
        <v>0</v>
      </c>
      <c r="N1314" s="100">
        <f t="shared" ref="N1314:N1377" si="51">SUM(J1314:M1314)</f>
        <v>0</v>
      </c>
      <c r="O1314" s="67"/>
    </row>
    <row r="1315" spans="2:15">
      <c r="B1315" s="63"/>
      <c r="C1315" s="65"/>
      <c r="D1315" s="65"/>
      <c r="E1315" s="66"/>
      <c r="F1315" s="67"/>
      <c r="G1315" s="69"/>
      <c r="H1315" s="70"/>
      <c r="I1315" s="71"/>
      <c r="J1315" s="68">
        <v>0</v>
      </c>
      <c r="K1315" s="89">
        <f>ROUND(IF(AND($G1315&lt;&gt;Summary!$C$11),IF(OR($I1315=$I$6,$I1315=$I$7,$I1315=$I$8,$I1315=$I$9,$I1315=$I$10,$I1315=$I$11),($J1315*$H1315),0),0),2)</f>
        <v>0</v>
      </c>
      <c r="L1315" s="89">
        <f>ROUND(IF(AND($G1315=Summary!$C$11),IF(OR($I1315=$I$6,$I1315=$I$7,$I1315=$I$8,$I1315=$I$9,$I1315=$I$10,$I1315=$I$11),(($J1315*$H1315)/2),0),0),2)</f>
        <v>0</v>
      </c>
      <c r="M1315" s="89">
        <f t="shared" si="50"/>
        <v>0</v>
      </c>
      <c r="N1315" s="100">
        <f t="shared" si="51"/>
        <v>0</v>
      </c>
      <c r="O1315" s="67"/>
    </row>
    <row r="1316" spans="2:15">
      <c r="B1316" s="63"/>
      <c r="C1316" s="65"/>
      <c r="D1316" s="65"/>
      <c r="E1316" s="66"/>
      <c r="F1316" s="67"/>
      <c r="G1316" s="69"/>
      <c r="H1316" s="70"/>
      <c r="I1316" s="71"/>
      <c r="J1316" s="68">
        <v>0</v>
      </c>
      <c r="K1316" s="89">
        <f>ROUND(IF(AND($G1316&lt;&gt;Summary!$C$11),IF(OR($I1316=$I$6,$I1316=$I$7,$I1316=$I$8,$I1316=$I$9,$I1316=$I$10,$I1316=$I$11),($J1316*$H1316),0),0),2)</f>
        <v>0</v>
      </c>
      <c r="L1316" s="89">
        <f>ROUND(IF(AND($G1316=Summary!$C$11),IF(OR($I1316=$I$6,$I1316=$I$7,$I1316=$I$8,$I1316=$I$9,$I1316=$I$10,$I1316=$I$11),(($J1316*$H1316)/2),0),0),2)</f>
        <v>0</v>
      </c>
      <c r="M1316" s="89">
        <f t="shared" si="50"/>
        <v>0</v>
      </c>
      <c r="N1316" s="100">
        <f t="shared" si="51"/>
        <v>0</v>
      </c>
      <c r="O1316" s="67"/>
    </row>
    <row r="1317" spans="2:15">
      <c r="B1317" s="63"/>
      <c r="C1317" s="65"/>
      <c r="D1317" s="65"/>
      <c r="E1317" s="66"/>
      <c r="F1317" s="67"/>
      <c r="G1317" s="69"/>
      <c r="H1317" s="70"/>
      <c r="I1317" s="71"/>
      <c r="J1317" s="68">
        <v>0</v>
      </c>
      <c r="K1317" s="89">
        <f>ROUND(IF(AND($G1317&lt;&gt;Summary!$C$11),IF(OR($I1317=$I$6,$I1317=$I$7,$I1317=$I$8,$I1317=$I$9,$I1317=$I$10,$I1317=$I$11),($J1317*$H1317),0),0),2)</f>
        <v>0</v>
      </c>
      <c r="L1317" s="89">
        <f>ROUND(IF(AND($G1317=Summary!$C$11),IF(OR($I1317=$I$6,$I1317=$I$7,$I1317=$I$8,$I1317=$I$9,$I1317=$I$10,$I1317=$I$11),(($J1317*$H1317)/2),0),0),2)</f>
        <v>0</v>
      </c>
      <c r="M1317" s="89">
        <f t="shared" si="50"/>
        <v>0</v>
      </c>
      <c r="N1317" s="100">
        <f t="shared" si="51"/>
        <v>0</v>
      </c>
      <c r="O1317" s="67"/>
    </row>
    <row r="1318" spans="2:15">
      <c r="B1318" s="63"/>
      <c r="C1318" s="65"/>
      <c r="D1318" s="65"/>
      <c r="E1318" s="66"/>
      <c r="F1318" s="67"/>
      <c r="G1318" s="69"/>
      <c r="H1318" s="70"/>
      <c r="I1318" s="71"/>
      <c r="J1318" s="68">
        <v>0</v>
      </c>
      <c r="K1318" s="89">
        <f>ROUND(IF(AND($G1318&lt;&gt;Summary!$C$11),IF(OR($I1318=$I$6,$I1318=$I$7,$I1318=$I$8,$I1318=$I$9,$I1318=$I$10,$I1318=$I$11),($J1318*$H1318),0),0),2)</f>
        <v>0</v>
      </c>
      <c r="L1318" s="89">
        <f>ROUND(IF(AND($G1318=Summary!$C$11),IF(OR($I1318=$I$6,$I1318=$I$7,$I1318=$I$8,$I1318=$I$9,$I1318=$I$10,$I1318=$I$11),(($J1318*$H1318)/2),0),0),2)</f>
        <v>0</v>
      </c>
      <c r="M1318" s="89">
        <f t="shared" si="50"/>
        <v>0</v>
      </c>
      <c r="N1318" s="100">
        <f t="shared" si="51"/>
        <v>0</v>
      </c>
      <c r="O1318" s="67"/>
    </row>
    <row r="1319" spans="2:15">
      <c r="B1319" s="63"/>
      <c r="C1319" s="65"/>
      <c r="D1319" s="65"/>
      <c r="E1319" s="66"/>
      <c r="F1319" s="67"/>
      <c r="G1319" s="69"/>
      <c r="H1319" s="70"/>
      <c r="I1319" s="71"/>
      <c r="J1319" s="68">
        <v>0</v>
      </c>
      <c r="K1319" s="89">
        <f>ROUND(IF(AND($G1319&lt;&gt;Summary!$C$11),IF(OR($I1319=$I$6,$I1319=$I$7,$I1319=$I$8,$I1319=$I$9,$I1319=$I$10,$I1319=$I$11),($J1319*$H1319),0),0),2)</f>
        <v>0</v>
      </c>
      <c r="L1319" s="89">
        <f>ROUND(IF(AND($G1319=Summary!$C$11),IF(OR($I1319=$I$6,$I1319=$I$7,$I1319=$I$8,$I1319=$I$9,$I1319=$I$10,$I1319=$I$11),(($J1319*$H1319)/2),0),0),2)</f>
        <v>0</v>
      </c>
      <c r="M1319" s="89">
        <f t="shared" si="50"/>
        <v>0</v>
      </c>
      <c r="N1319" s="100">
        <f t="shared" si="51"/>
        <v>0</v>
      </c>
      <c r="O1319" s="67"/>
    </row>
    <row r="1320" spans="2:15">
      <c r="B1320" s="63"/>
      <c r="C1320" s="65"/>
      <c r="D1320" s="65"/>
      <c r="E1320" s="66"/>
      <c r="F1320" s="67"/>
      <c r="G1320" s="69"/>
      <c r="H1320" s="70"/>
      <c r="I1320" s="71"/>
      <c r="J1320" s="68">
        <v>0</v>
      </c>
      <c r="K1320" s="89">
        <f>ROUND(IF(AND($G1320&lt;&gt;Summary!$C$11),IF(OR($I1320=$I$6,$I1320=$I$7,$I1320=$I$8,$I1320=$I$9,$I1320=$I$10,$I1320=$I$11),($J1320*$H1320),0),0),2)</f>
        <v>0</v>
      </c>
      <c r="L1320" s="89">
        <f>ROUND(IF(AND($G1320=Summary!$C$11),IF(OR($I1320=$I$6,$I1320=$I$7,$I1320=$I$8,$I1320=$I$9,$I1320=$I$10,$I1320=$I$11),(($J1320*$H1320)/2),0),0),2)</f>
        <v>0</v>
      </c>
      <c r="M1320" s="89">
        <f t="shared" si="50"/>
        <v>0</v>
      </c>
      <c r="N1320" s="100">
        <f t="shared" si="51"/>
        <v>0</v>
      </c>
      <c r="O1320" s="67"/>
    </row>
    <row r="1321" spans="2:15">
      <c r="B1321" s="63"/>
      <c r="C1321" s="65"/>
      <c r="D1321" s="65"/>
      <c r="E1321" s="66"/>
      <c r="F1321" s="67"/>
      <c r="G1321" s="69"/>
      <c r="H1321" s="70"/>
      <c r="I1321" s="71"/>
      <c r="J1321" s="68">
        <v>0</v>
      </c>
      <c r="K1321" s="89">
        <f>ROUND(IF(AND($G1321&lt;&gt;Summary!$C$11),IF(OR($I1321=$I$6,$I1321=$I$7,$I1321=$I$8,$I1321=$I$9,$I1321=$I$10,$I1321=$I$11),($J1321*$H1321),0),0),2)</f>
        <v>0</v>
      </c>
      <c r="L1321" s="89">
        <f>ROUND(IF(AND($G1321=Summary!$C$11),IF(OR($I1321=$I$6,$I1321=$I$7,$I1321=$I$8,$I1321=$I$9,$I1321=$I$10,$I1321=$I$11),(($J1321*$H1321)/2),0),0),2)</f>
        <v>0</v>
      </c>
      <c r="M1321" s="89">
        <f t="shared" si="50"/>
        <v>0</v>
      </c>
      <c r="N1321" s="100">
        <f t="shared" si="51"/>
        <v>0</v>
      </c>
      <c r="O1321" s="67"/>
    </row>
    <row r="1322" spans="2:15">
      <c r="B1322" s="63"/>
      <c r="C1322" s="65"/>
      <c r="D1322" s="65"/>
      <c r="E1322" s="66"/>
      <c r="F1322" s="67"/>
      <c r="G1322" s="69"/>
      <c r="H1322" s="70"/>
      <c r="I1322" s="71"/>
      <c r="J1322" s="68">
        <v>0</v>
      </c>
      <c r="K1322" s="89">
        <f>ROUND(IF(AND($G1322&lt;&gt;Summary!$C$11),IF(OR($I1322=$I$6,$I1322=$I$7,$I1322=$I$8,$I1322=$I$9,$I1322=$I$10,$I1322=$I$11),($J1322*$H1322),0),0),2)</f>
        <v>0</v>
      </c>
      <c r="L1322" s="89">
        <f>ROUND(IF(AND($G1322=Summary!$C$11),IF(OR($I1322=$I$6,$I1322=$I$7,$I1322=$I$8,$I1322=$I$9,$I1322=$I$10,$I1322=$I$11),(($J1322*$H1322)/2),0),0),2)</f>
        <v>0</v>
      </c>
      <c r="M1322" s="89">
        <f t="shared" si="50"/>
        <v>0</v>
      </c>
      <c r="N1322" s="100">
        <f t="shared" si="51"/>
        <v>0</v>
      </c>
      <c r="O1322" s="67"/>
    </row>
    <row r="1323" spans="2:15">
      <c r="B1323" s="63"/>
      <c r="C1323" s="65"/>
      <c r="D1323" s="65"/>
      <c r="E1323" s="66"/>
      <c r="F1323" s="67"/>
      <c r="G1323" s="69"/>
      <c r="H1323" s="70"/>
      <c r="I1323" s="71"/>
      <c r="J1323" s="68">
        <v>0</v>
      </c>
      <c r="K1323" s="89">
        <f>ROUND(IF(AND($G1323&lt;&gt;Summary!$C$11),IF(OR($I1323=$I$6,$I1323=$I$7,$I1323=$I$8,$I1323=$I$9,$I1323=$I$10,$I1323=$I$11),($J1323*$H1323),0),0),2)</f>
        <v>0</v>
      </c>
      <c r="L1323" s="89">
        <f>ROUND(IF(AND($G1323=Summary!$C$11),IF(OR($I1323=$I$6,$I1323=$I$7,$I1323=$I$8,$I1323=$I$9,$I1323=$I$10,$I1323=$I$11),(($J1323*$H1323)/2),0),0),2)</f>
        <v>0</v>
      </c>
      <c r="M1323" s="89">
        <f t="shared" si="50"/>
        <v>0</v>
      </c>
      <c r="N1323" s="100">
        <f t="shared" si="51"/>
        <v>0</v>
      </c>
      <c r="O1323" s="67"/>
    </row>
    <row r="1324" spans="2:15">
      <c r="B1324" s="63"/>
      <c r="C1324" s="65"/>
      <c r="D1324" s="65"/>
      <c r="E1324" s="66"/>
      <c r="F1324" s="67"/>
      <c r="G1324" s="69"/>
      <c r="H1324" s="70"/>
      <c r="I1324" s="71"/>
      <c r="J1324" s="68">
        <v>0</v>
      </c>
      <c r="K1324" s="89">
        <f>ROUND(IF(AND($G1324&lt;&gt;Summary!$C$11),IF(OR($I1324=$I$6,$I1324=$I$7,$I1324=$I$8,$I1324=$I$9,$I1324=$I$10,$I1324=$I$11),($J1324*$H1324),0),0),2)</f>
        <v>0</v>
      </c>
      <c r="L1324" s="89">
        <f>ROUND(IF(AND($G1324=Summary!$C$11),IF(OR($I1324=$I$6,$I1324=$I$7,$I1324=$I$8,$I1324=$I$9,$I1324=$I$10,$I1324=$I$11),(($J1324*$H1324)/2),0),0),2)</f>
        <v>0</v>
      </c>
      <c r="M1324" s="89">
        <f t="shared" si="50"/>
        <v>0</v>
      </c>
      <c r="N1324" s="100">
        <f t="shared" si="51"/>
        <v>0</v>
      </c>
      <c r="O1324" s="67"/>
    </row>
    <row r="1325" spans="2:15">
      <c r="B1325" s="63"/>
      <c r="C1325" s="65"/>
      <c r="D1325" s="65"/>
      <c r="E1325" s="66"/>
      <c r="F1325" s="67"/>
      <c r="G1325" s="69"/>
      <c r="H1325" s="70"/>
      <c r="I1325" s="71"/>
      <c r="J1325" s="68">
        <v>0</v>
      </c>
      <c r="K1325" s="89">
        <f>ROUND(IF(AND($G1325&lt;&gt;Summary!$C$11),IF(OR($I1325=$I$6,$I1325=$I$7,$I1325=$I$8,$I1325=$I$9,$I1325=$I$10,$I1325=$I$11),($J1325*$H1325),0),0),2)</f>
        <v>0</v>
      </c>
      <c r="L1325" s="89">
        <f>ROUND(IF(AND($G1325=Summary!$C$11),IF(OR($I1325=$I$6,$I1325=$I$7,$I1325=$I$8,$I1325=$I$9,$I1325=$I$10,$I1325=$I$11),(($J1325*$H1325)/2),0),0),2)</f>
        <v>0</v>
      </c>
      <c r="M1325" s="89">
        <f t="shared" si="50"/>
        <v>0</v>
      </c>
      <c r="N1325" s="100">
        <f t="shared" si="51"/>
        <v>0</v>
      </c>
      <c r="O1325" s="67"/>
    </row>
    <row r="1326" spans="2:15">
      <c r="B1326" s="63"/>
      <c r="C1326" s="65"/>
      <c r="D1326" s="65"/>
      <c r="E1326" s="66"/>
      <c r="F1326" s="67"/>
      <c r="G1326" s="69"/>
      <c r="H1326" s="70"/>
      <c r="I1326" s="71"/>
      <c r="J1326" s="68">
        <v>0</v>
      </c>
      <c r="K1326" s="89">
        <f>ROUND(IF(AND($G1326&lt;&gt;Summary!$C$11),IF(OR($I1326=$I$6,$I1326=$I$7,$I1326=$I$8,$I1326=$I$9,$I1326=$I$10,$I1326=$I$11),($J1326*$H1326),0),0),2)</f>
        <v>0</v>
      </c>
      <c r="L1326" s="89">
        <f>ROUND(IF(AND($G1326=Summary!$C$11),IF(OR($I1326=$I$6,$I1326=$I$7,$I1326=$I$8,$I1326=$I$9,$I1326=$I$10,$I1326=$I$11),(($J1326*$H1326)/2),0),0),2)</f>
        <v>0</v>
      </c>
      <c r="M1326" s="89">
        <f t="shared" si="50"/>
        <v>0</v>
      </c>
      <c r="N1326" s="100">
        <f t="shared" si="51"/>
        <v>0</v>
      </c>
      <c r="O1326" s="67"/>
    </row>
    <row r="1327" spans="2:15">
      <c r="B1327" s="63"/>
      <c r="C1327" s="65"/>
      <c r="D1327" s="65"/>
      <c r="E1327" s="66"/>
      <c r="F1327" s="67"/>
      <c r="G1327" s="69"/>
      <c r="H1327" s="70"/>
      <c r="I1327" s="71"/>
      <c r="J1327" s="68">
        <v>0</v>
      </c>
      <c r="K1327" s="89">
        <f>ROUND(IF(AND($G1327&lt;&gt;Summary!$C$11),IF(OR($I1327=$I$6,$I1327=$I$7,$I1327=$I$8,$I1327=$I$9,$I1327=$I$10,$I1327=$I$11),($J1327*$H1327),0),0),2)</f>
        <v>0</v>
      </c>
      <c r="L1327" s="89">
        <f>ROUND(IF(AND($G1327=Summary!$C$11),IF(OR($I1327=$I$6,$I1327=$I$7,$I1327=$I$8,$I1327=$I$9,$I1327=$I$10,$I1327=$I$11),(($J1327*$H1327)/2),0),0),2)</f>
        <v>0</v>
      </c>
      <c r="M1327" s="89">
        <f t="shared" si="50"/>
        <v>0</v>
      </c>
      <c r="N1327" s="100">
        <f t="shared" si="51"/>
        <v>0</v>
      </c>
      <c r="O1327" s="67"/>
    </row>
    <row r="1328" spans="2:15">
      <c r="B1328" s="63"/>
      <c r="C1328" s="65"/>
      <c r="D1328" s="65"/>
      <c r="E1328" s="66"/>
      <c r="F1328" s="67"/>
      <c r="G1328" s="69"/>
      <c r="H1328" s="70"/>
      <c r="I1328" s="71"/>
      <c r="J1328" s="68">
        <v>0</v>
      </c>
      <c r="K1328" s="89">
        <f>ROUND(IF(AND($G1328&lt;&gt;Summary!$C$11),IF(OR($I1328=$I$6,$I1328=$I$7,$I1328=$I$8,$I1328=$I$9,$I1328=$I$10,$I1328=$I$11),($J1328*$H1328),0),0),2)</f>
        <v>0</v>
      </c>
      <c r="L1328" s="89">
        <f>ROUND(IF(AND($G1328=Summary!$C$11),IF(OR($I1328=$I$6,$I1328=$I$7,$I1328=$I$8,$I1328=$I$9,$I1328=$I$10,$I1328=$I$11),(($J1328*$H1328)/2),0),0),2)</f>
        <v>0</v>
      </c>
      <c r="M1328" s="89">
        <f t="shared" si="50"/>
        <v>0</v>
      </c>
      <c r="N1328" s="100">
        <f t="shared" si="51"/>
        <v>0</v>
      </c>
      <c r="O1328" s="67"/>
    </row>
    <row r="1329" spans="2:15">
      <c r="B1329" s="63"/>
      <c r="C1329" s="65"/>
      <c r="D1329" s="65"/>
      <c r="E1329" s="66"/>
      <c r="F1329" s="67"/>
      <c r="G1329" s="69"/>
      <c r="H1329" s="70"/>
      <c r="I1329" s="71"/>
      <c r="J1329" s="68">
        <v>0</v>
      </c>
      <c r="K1329" s="89">
        <f>ROUND(IF(AND($G1329&lt;&gt;Summary!$C$11),IF(OR($I1329=$I$6,$I1329=$I$7,$I1329=$I$8,$I1329=$I$9,$I1329=$I$10,$I1329=$I$11),($J1329*$H1329),0),0),2)</f>
        <v>0</v>
      </c>
      <c r="L1329" s="89">
        <f>ROUND(IF(AND($G1329=Summary!$C$11),IF(OR($I1329=$I$6,$I1329=$I$7,$I1329=$I$8,$I1329=$I$9,$I1329=$I$10,$I1329=$I$11),(($J1329*$H1329)/2),0),0),2)</f>
        <v>0</v>
      </c>
      <c r="M1329" s="89">
        <f t="shared" si="50"/>
        <v>0</v>
      </c>
      <c r="N1329" s="100">
        <f t="shared" si="51"/>
        <v>0</v>
      </c>
      <c r="O1329" s="67"/>
    </row>
    <row r="1330" spans="2:15">
      <c r="B1330" s="63"/>
      <c r="C1330" s="65"/>
      <c r="D1330" s="65"/>
      <c r="E1330" s="66"/>
      <c r="F1330" s="67"/>
      <c r="G1330" s="69"/>
      <c r="H1330" s="70"/>
      <c r="I1330" s="71"/>
      <c r="J1330" s="68">
        <v>0</v>
      </c>
      <c r="K1330" s="89">
        <f>ROUND(IF(AND($G1330&lt;&gt;Summary!$C$11),IF(OR($I1330=$I$6,$I1330=$I$7,$I1330=$I$8,$I1330=$I$9,$I1330=$I$10,$I1330=$I$11),($J1330*$H1330),0),0),2)</f>
        <v>0</v>
      </c>
      <c r="L1330" s="89">
        <f>ROUND(IF(AND($G1330=Summary!$C$11),IF(OR($I1330=$I$6,$I1330=$I$7,$I1330=$I$8,$I1330=$I$9,$I1330=$I$10,$I1330=$I$11),(($J1330*$H1330)/2),0),0),2)</f>
        <v>0</v>
      </c>
      <c r="M1330" s="89">
        <f t="shared" si="50"/>
        <v>0</v>
      </c>
      <c r="N1330" s="100">
        <f t="shared" si="51"/>
        <v>0</v>
      </c>
      <c r="O1330" s="67"/>
    </row>
    <row r="1331" spans="2:15">
      <c r="B1331" s="63"/>
      <c r="C1331" s="65"/>
      <c r="D1331" s="65"/>
      <c r="E1331" s="66"/>
      <c r="F1331" s="67"/>
      <c r="G1331" s="69"/>
      <c r="H1331" s="70"/>
      <c r="I1331" s="71"/>
      <c r="J1331" s="68">
        <v>0</v>
      </c>
      <c r="K1331" s="89">
        <f>ROUND(IF(AND($G1331&lt;&gt;Summary!$C$11),IF(OR($I1331=$I$6,$I1331=$I$7,$I1331=$I$8,$I1331=$I$9,$I1331=$I$10,$I1331=$I$11),($J1331*$H1331),0),0),2)</f>
        <v>0</v>
      </c>
      <c r="L1331" s="89">
        <f>ROUND(IF(AND($G1331=Summary!$C$11),IF(OR($I1331=$I$6,$I1331=$I$7,$I1331=$I$8,$I1331=$I$9,$I1331=$I$10,$I1331=$I$11),(($J1331*$H1331)/2),0),0),2)</f>
        <v>0</v>
      </c>
      <c r="M1331" s="89">
        <f t="shared" si="50"/>
        <v>0</v>
      </c>
      <c r="N1331" s="100">
        <f t="shared" si="51"/>
        <v>0</v>
      </c>
      <c r="O1331" s="67"/>
    </row>
    <row r="1332" spans="2:15">
      <c r="B1332" s="63"/>
      <c r="C1332" s="65"/>
      <c r="D1332" s="65"/>
      <c r="E1332" s="66"/>
      <c r="F1332" s="67"/>
      <c r="G1332" s="69"/>
      <c r="H1332" s="70"/>
      <c r="I1332" s="71"/>
      <c r="J1332" s="68">
        <v>0</v>
      </c>
      <c r="K1332" s="89">
        <f>ROUND(IF(AND($G1332&lt;&gt;Summary!$C$11),IF(OR($I1332=$I$6,$I1332=$I$7,$I1332=$I$8,$I1332=$I$9,$I1332=$I$10,$I1332=$I$11),($J1332*$H1332),0),0),2)</f>
        <v>0</v>
      </c>
      <c r="L1332" s="89">
        <f>ROUND(IF(AND($G1332=Summary!$C$11),IF(OR($I1332=$I$6,$I1332=$I$7,$I1332=$I$8,$I1332=$I$9,$I1332=$I$10,$I1332=$I$11),(($J1332*$H1332)/2),0),0),2)</f>
        <v>0</v>
      </c>
      <c r="M1332" s="89">
        <f t="shared" si="50"/>
        <v>0</v>
      </c>
      <c r="N1332" s="100">
        <f t="shared" si="51"/>
        <v>0</v>
      </c>
      <c r="O1332" s="67"/>
    </row>
    <row r="1333" spans="2:15">
      <c r="B1333" s="63"/>
      <c r="C1333" s="65"/>
      <c r="D1333" s="65"/>
      <c r="E1333" s="66"/>
      <c r="F1333" s="67"/>
      <c r="G1333" s="69"/>
      <c r="H1333" s="70"/>
      <c r="I1333" s="71"/>
      <c r="J1333" s="68">
        <v>0</v>
      </c>
      <c r="K1333" s="89">
        <f>ROUND(IF(AND($G1333&lt;&gt;Summary!$C$11),IF(OR($I1333=$I$6,$I1333=$I$7,$I1333=$I$8,$I1333=$I$9,$I1333=$I$10,$I1333=$I$11),($J1333*$H1333),0),0),2)</f>
        <v>0</v>
      </c>
      <c r="L1333" s="89">
        <f>ROUND(IF(AND($G1333=Summary!$C$11),IF(OR($I1333=$I$6,$I1333=$I$7,$I1333=$I$8,$I1333=$I$9,$I1333=$I$10,$I1333=$I$11),(($J1333*$H1333)/2),0),0),2)</f>
        <v>0</v>
      </c>
      <c r="M1333" s="89">
        <f t="shared" si="50"/>
        <v>0</v>
      </c>
      <c r="N1333" s="100">
        <f t="shared" si="51"/>
        <v>0</v>
      </c>
      <c r="O1333" s="67"/>
    </row>
    <row r="1334" spans="2:15">
      <c r="B1334" s="63"/>
      <c r="C1334" s="65"/>
      <c r="D1334" s="65"/>
      <c r="E1334" s="66"/>
      <c r="F1334" s="67"/>
      <c r="G1334" s="69"/>
      <c r="H1334" s="70"/>
      <c r="I1334" s="71"/>
      <c r="J1334" s="68">
        <v>0</v>
      </c>
      <c r="K1334" s="89">
        <f>ROUND(IF(AND($G1334&lt;&gt;Summary!$C$11),IF(OR($I1334=$I$6,$I1334=$I$7,$I1334=$I$8,$I1334=$I$9,$I1334=$I$10,$I1334=$I$11),($J1334*$H1334),0),0),2)</f>
        <v>0</v>
      </c>
      <c r="L1334" s="89">
        <f>ROUND(IF(AND($G1334=Summary!$C$11),IF(OR($I1334=$I$6,$I1334=$I$7,$I1334=$I$8,$I1334=$I$9,$I1334=$I$10,$I1334=$I$11),(($J1334*$H1334)/2),0),0),2)</f>
        <v>0</v>
      </c>
      <c r="M1334" s="89">
        <f t="shared" si="50"/>
        <v>0</v>
      </c>
      <c r="N1334" s="100">
        <f t="shared" si="51"/>
        <v>0</v>
      </c>
      <c r="O1334" s="67"/>
    </row>
    <row r="1335" spans="2:15">
      <c r="B1335" s="63"/>
      <c r="C1335" s="65"/>
      <c r="D1335" s="65"/>
      <c r="E1335" s="66"/>
      <c r="F1335" s="67"/>
      <c r="G1335" s="69"/>
      <c r="H1335" s="70"/>
      <c r="I1335" s="71"/>
      <c r="J1335" s="68">
        <v>0</v>
      </c>
      <c r="K1335" s="89">
        <f>ROUND(IF(AND($G1335&lt;&gt;Summary!$C$11),IF(OR($I1335=$I$6,$I1335=$I$7,$I1335=$I$8,$I1335=$I$9,$I1335=$I$10,$I1335=$I$11),($J1335*$H1335),0),0),2)</f>
        <v>0</v>
      </c>
      <c r="L1335" s="89">
        <f>ROUND(IF(AND($G1335=Summary!$C$11),IF(OR($I1335=$I$6,$I1335=$I$7,$I1335=$I$8,$I1335=$I$9,$I1335=$I$10,$I1335=$I$11),(($J1335*$H1335)/2),0),0),2)</f>
        <v>0</v>
      </c>
      <c r="M1335" s="89">
        <f t="shared" si="50"/>
        <v>0</v>
      </c>
      <c r="N1335" s="100">
        <f t="shared" si="51"/>
        <v>0</v>
      </c>
      <c r="O1335" s="67"/>
    </row>
    <row r="1336" spans="2:15">
      <c r="B1336" s="63"/>
      <c r="C1336" s="65"/>
      <c r="D1336" s="65"/>
      <c r="E1336" s="66"/>
      <c r="F1336" s="67"/>
      <c r="G1336" s="69"/>
      <c r="H1336" s="70"/>
      <c r="I1336" s="71"/>
      <c r="J1336" s="68">
        <v>0</v>
      </c>
      <c r="K1336" s="89">
        <f>ROUND(IF(AND($G1336&lt;&gt;Summary!$C$11),IF(OR($I1336=$I$6,$I1336=$I$7,$I1336=$I$8,$I1336=$I$9,$I1336=$I$10,$I1336=$I$11),($J1336*$H1336),0),0),2)</f>
        <v>0</v>
      </c>
      <c r="L1336" s="89">
        <f>ROUND(IF(AND($G1336=Summary!$C$11),IF(OR($I1336=$I$6,$I1336=$I$7,$I1336=$I$8,$I1336=$I$9,$I1336=$I$10,$I1336=$I$11),(($J1336*$H1336)/2),0),0),2)</f>
        <v>0</v>
      </c>
      <c r="M1336" s="89">
        <f t="shared" si="50"/>
        <v>0</v>
      </c>
      <c r="N1336" s="100">
        <f t="shared" si="51"/>
        <v>0</v>
      </c>
      <c r="O1336" s="67"/>
    </row>
    <row r="1337" spans="2:15">
      <c r="B1337" s="63"/>
      <c r="C1337" s="65"/>
      <c r="D1337" s="65"/>
      <c r="E1337" s="66"/>
      <c r="F1337" s="67"/>
      <c r="G1337" s="69"/>
      <c r="H1337" s="70"/>
      <c r="I1337" s="71"/>
      <c r="J1337" s="68">
        <v>0</v>
      </c>
      <c r="K1337" s="89">
        <f>ROUND(IF(AND($G1337&lt;&gt;Summary!$C$11),IF(OR($I1337=$I$6,$I1337=$I$7,$I1337=$I$8,$I1337=$I$9,$I1337=$I$10,$I1337=$I$11),($J1337*$H1337),0),0),2)</f>
        <v>0</v>
      </c>
      <c r="L1337" s="89">
        <f>ROUND(IF(AND($G1337=Summary!$C$11),IF(OR($I1337=$I$6,$I1337=$I$7,$I1337=$I$8,$I1337=$I$9,$I1337=$I$10,$I1337=$I$11),(($J1337*$H1337)/2),0),0),2)</f>
        <v>0</v>
      </c>
      <c r="M1337" s="89">
        <f t="shared" si="50"/>
        <v>0</v>
      </c>
      <c r="N1337" s="100">
        <f t="shared" si="51"/>
        <v>0</v>
      </c>
      <c r="O1337" s="67"/>
    </row>
    <row r="1338" spans="2:15">
      <c r="B1338" s="63"/>
      <c r="C1338" s="65"/>
      <c r="D1338" s="65"/>
      <c r="E1338" s="66"/>
      <c r="F1338" s="67"/>
      <c r="G1338" s="69"/>
      <c r="H1338" s="70"/>
      <c r="I1338" s="71"/>
      <c r="J1338" s="68">
        <v>0</v>
      </c>
      <c r="K1338" s="89">
        <f>ROUND(IF(AND($G1338&lt;&gt;Summary!$C$11),IF(OR($I1338=$I$6,$I1338=$I$7,$I1338=$I$8,$I1338=$I$9,$I1338=$I$10,$I1338=$I$11),($J1338*$H1338),0),0),2)</f>
        <v>0</v>
      </c>
      <c r="L1338" s="89">
        <f>ROUND(IF(AND($G1338=Summary!$C$11),IF(OR($I1338=$I$6,$I1338=$I$7,$I1338=$I$8,$I1338=$I$9,$I1338=$I$10,$I1338=$I$11),(($J1338*$H1338)/2),0),0),2)</f>
        <v>0</v>
      </c>
      <c r="M1338" s="89">
        <f t="shared" si="50"/>
        <v>0</v>
      </c>
      <c r="N1338" s="100">
        <f t="shared" si="51"/>
        <v>0</v>
      </c>
      <c r="O1338" s="67"/>
    </row>
    <row r="1339" spans="2:15">
      <c r="B1339" s="63"/>
      <c r="C1339" s="65"/>
      <c r="D1339" s="65"/>
      <c r="E1339" s="66"/>
      <c r="F1339" s="67"/>
      <c r="G1339" s="69"/>
      <c r="H1339" s="70"/>
      <c r="I1339" s="71"/>
      <c r="J1339" s="68">
        <v>0</v>
      </c>
      <c r="K1339" s="89">
        <f>ROUND(IF(AND($G1339&lt;&gt;Summary!$C$11),IF(OR($I1339=$I$6,$I1339=$I$7,$I1339=$I$8,$I1339=$I$9,$I1339=$I$10,$I1339=$I$11),($J1339*$H1339),0),0),2)</f>
        <v>0</v>
      </c>
      <c r="L1339" s="89">
        <f>ROUND(IF(AND($G1339=Summary!$C$11),IF(OR($I1339=$I$6,$I1339=$I$7,$I1339=$I$8,$I1339=$I$9,$I1339=$I$10,$I1339=$I$11),(($J1339*$H1339)/2),0),0),2)</f>
        <v>0</v>
      </c>
      <c r="M1339" s="89">
        <f t="shared" si="50"/>
        <v>0</v>
      </c>
      <c r="N1339" s="100">
        <f t="shared" si="51"/>
        <v>0</v>
      </c>
      <c r="O1339" s="67"/>
    </row>
    <row r="1340" spans="2:15">
      <c r="B1340" s="63"/>
      <c r="C1340" s="65"/>
      <c r="D1340" s="65"/>
      <c r="E1340" s="66"/>
      <c r="F1340" s="67"/>
      <c r="G1340" s="69"/>
      <c r="H1340" s="70"/>
      <c r="I1340" s="71"/>
      <c r="J1340" s="68">
        <v>0</v>
      </c>
      <c r="K1340" s="89">
        <f>ROUND(IF(AND($G1340&lt;&gt;Summary!$C$11),IF(OR($I1340=$I$6,$I1340=$I$7,$I1340=$I$8,$I1340=$I$9,$I1340=$I$10,$I1340=$I$11),($J1340*$H1340),0),0),2)</f>
        <v>0</v>
      </c>
      <c r="L1340" s="89">
        <f>ROUND(IF(AND($G1340=Summary!$C$11),IF(OR($I1340=$I$6,$I1340=$I$7,$I1340=$I$8,$I1340=$I$9,$I1340=$I$10,$I1340=$I$11),(($J1340*$H1340)/2),0),0),2)</f>
        <v>0</v>
      </c>
      <c r="M1340" s="89">
        <f t="shared" si="50"/>
        <v>0</v>
      </c>
      <c r="N1340" s="100">
        <f t="shared" si="51"/>
        <v>0</v>
      </c>
      <c r="O1340" s="67"/>
    </row>
    <row r="1341" spans="2:15">
      <c r="B1341" s="63"/>
      <c r="C1341" s="65"/>
      <c r="D1341" s="65"/>
      <c r="E1341" s="66"/>
      <c r="F1341" s="67"/>
      <c r="G1341" s="69"/>
      <c r="H1341" s="70"/>
      <c r="I1341" s="71"/>
      <c r="J1341" s="68">
        <v>0</v>
      </c>
      <c r="K1341" s="89">
        <f>ROUND(IF(AND($G1341&lt;&gt;Summary!$C$11),IF(OR($I1341=$I$6,$I1341=$I$7,$I1341=$I$8,$I1341=$I$9,$I1341=$I$10,$I1341=$I$11),($J1341*$H1341),0),0),2)</f>
        <v>0</v>
      </c>
      <c r="L1341" s="89">
        <f>ROUND(IF(AND($G1341=Summary!$C$11),IF(OR($I1341=$I$6,$I1341=$I$7,$I1341=$I$8,$I1341=$I$9,$I1341=$I$10,$I1341=$I$11),(($J1341*$H1341)/2),0),0),2)</f>
        <v>0</v>
      </c>
      <c r="M1341" s="89">
        <f t="shared" si="50"/>
        <v>0</v>
      </c>
      <c r="N1341" s="100">
        <f t="shared" si="51"/>
        <v>0</v>
      </c>
      <c r="O1341" s="67"/>
    </row>
    <row r="1342" spans="2:15">
      <c r="B1342" s="63"/>
      <c r="C1342" s="65"/>
      <c r="D1342" s="65"/>
      <c r="E1342" s="66"/>
      <c r="F1342" s="67"/>
      <c r="G1342" s="69"/>
      <c r="H1342" s="70"/>
      <c r="I1342" s="71"/>
      <c r="J1342" s="68">
        <v>0</v>
      </c>
      <c r="K1342" s="89">
        <f>ROUND(IF(AND($G1342&lt;&gt;Summary!$C$11),IF(OR($I1342=$I$6,$I1342=$I$7,$I1342=$I$8,$I1342=$I$9,$I1342=$I$10,$I1342=$I$11),($J1342*$H1342),0),0),2)</f>
        <v>0</v>
      </c>
      <c r="L1342" s="89">
        <f>ROUND(IF(AND($G1342=Summary!$C$11),IF(OR($I1342=$I$6,$I1342=$I$7,$I1342=$I$8,$I1342=$I$9,$I1342=$I$10,$I1342=$I$11),(($J1342*$H1342)/2),0),0),2)</f>
        <v>0</v>
      </c>
      <c r="M1342" s="89">
        <f t="shared" si="50"/>
        <v>0</v>
      </c>
      <c r="N1342" s="100">
        <f t="shared" si="51"/>
        <v>0</v>
      </c>
      <c r="O1342" s="67"/>
    </row>
    <row r="1343" spans="2:15">
      <c r="B1343" s="63"/>
      <c r="C1343" s="65"/>
      <c r="D1343" s="65"/>
      <c r="E1343" s="66"/>
      <c r="F1343" s="67"/>
      <c r="G1343" s="69"/>
      <c r="H1343" s="70"/>
      <c r="I1343" s="71"/>
      <c r="J1343" s="68">
        <v>0</v>
      </c>
      <c r="K1343" s="89">
        <f>ROUND(IF(AND($G1343&lt;&gt;Summary!$C$11),IF(OR($I1343=$I$6,$I1343=$I$7,$I1343=$I$8,$I1343=$I$9,$I1343=$I$10,$I1343=$I$11),($J1343*$H1343),0),0),2)</f>
        <v>0</v>
      </c>
      <c r="L1343" s="89">
        <f>ROUND(IF(AND($G1343=Summary!$C$11),IF(OR($I1343=$I$6,$I1343=$I$7,$I1343=$I$8,$I1343=$I$9,$I1343=$I$10,$I1343=$I$11),(($J1343*$H1343)/2),0),0),2)</f>
        <v>0</v>
      </c>
      <c r="M1343" s="89">
        <f t="shared" si="50"/>
        <v>0</v>
      </c>
      <c r="N1343" s="100">
        <f t="shared" si="51"/>
        <v>0</v>
      </c>
      <c r="O1343" s="67"/>
    </row>
    <row r="1344" spans="2:15">
      <c r="B1344" s="63"/>
      <c r="C1344" s="65"/>
      <c r="D1344" s="65"/>
      <c r="E1344" s="66"/>
      <c r="F1344" s="67"/>
      <c r="G1344" s="69"/>
      <c r="H1344" s="70"/>
      <c r="I1344" s="71"/>
      <c r="J1344" s="68">
        <v>0</v>
      </c>
      <c r="K1344" s="89">
        <f>ROUND(IF(AND($G1344&lt;&gt;Summary!$C$11),IF(OR($I1344=$I$6,$I1344=$I$7,$I1344=$I$8,$I1344=$I$9,$I1344=$I$10,$I1344=$I$11),($J1344*$H1344),0),0),2)</f>
        <v>0</v>
      </c>
      <c r="L1344" s="89">
        <f>ROUND(IF(AND($G1344=Summary!$C$11),IF(OR($I1344=$I$6,$I1344=$I$7,$I1344=$I$8,$I1344=$I$9,$I1344=$I$10,$I1344=$I$11),(($J1344*$H1344)/2),0),0),2)</f>
        <v>0</v>
      </c>
      <c r="M1344" s="89">
        <f t="shared" si="50"/>
        <v>0</v>
      </c>
      <c r="N1344" s="100">
        <f t="shared" si="51"/>
        <v>0</v>
      </c>
      <c r="O1344" s="67"/>
    </row>
    <row r="1345" spans="2:15">
      <c r="B1345" s="63"/>
      <c r="C1345" s="65"/>
      <c r="D1345" s="65"/>
      <c r="E1345" s="66"/>
      <c r="F1345" s="67"/>
      <c r="G1345" s="69"/>
      <c r="H1345" s="70"/>
      <c r="I1345" s="71"/>
      <c r="J1345" s="68">
        <v>0</v>
      </c>
      <c r="K1345" s="89">
        <f>ROUND(IF(AND($G1345&lt;&gt;Summary!$C$11),IF(OR($I1345=$I$6,$I1345=$I$7,$I1345=$I$8,$I1345=$I$9,$I1345=$I$10,$I1345=$I$11),($J1345*$H1345),0),0),2)</f>
        <v>0</v>
      </c>
      <c r="L1345" s="89">
        <f>ROUND(IF(AND($G1345=Summary!$C$11),IF(OR($I1345=$I$6,$I1345=$I$7,$I1345=$I$8,$I1345=$I$9,$I1345=$I$10,$I1345=$I$11),(($J1345*$H1345)/2),0),0),2)</f>
        <v>0</v>
      </c>
      <c r="M1345" s="89">
        <f t="shared" si="50"/>
        <v>0</v>
      </c>
      <c r="N1345" s="100">
        <f t="shared" si="51"/>
        <v>0</v>
      </c>
      <c r="O1345" s="67"/>
    </row>
    <row r="1346" spans="2:15">
      <c r="B1346" s="63"/>
      <c r="C1346" s="65"/>
      <c r="D1346" s="65"/>
      <c r="E1346" s="66"/>
      <c r="F1346" s="67"/>
      <c r="G1346" s="69"/>
      <c r="H1346" s="70"/>
      <c r="I1346" s="71"/>
      <c r="J1346" s="68">
        <v>0</v>
      </c>
      <c r="K1346" s="89">
        <f>ROUND(IF(AND($G1346&lt;&gt;Summary!$C$11),IF(OR($I1346=$I$6,$I1346=$I$7,$I1346=$I$8,$I1346=$I$9,$I1346=$I$10,$I1346=$I$11),($J1346*$H1346),0),0),2)</f>
        <v>0</v>
      </c>
      <c r="L1346" s="89">
        <f>ROUND(IF(AND($G1346=Summary!$C$11),IF(OR($I1346=$I$6,$I1346=$I$7,$I1346=$I$8,$I1346=$I$9,$I1346=$I$10,$I1346=$I$11),(($J1346*$H1346)/2),0),0),2)</f>
        <v>0</v>
      </c>
      <c r="M1346" s="89">
        <f t="shared" si="50"/>
        <v>0</v>
      </c>
      <c r="N1346" s="100">
        <f t="shared" si="51"/>
        <v>0</v>
      </c>
      <c r="O1346" s="67"/>
    </row>
    <row r="1347" spans="2:15">
      <c r="B1347" s="63"/>
      <c r="C1347" s="65"/>
      <c r="D1347" s="65"/>
      <c r="E1347" s="66"/>
      <c r="F1347" s="67"/>
      <c r="G1347" s="69"/>
      <c r="H1347" s="70"/>
      <c r="I1347" s="71"/>
      <c r="J1347" s="68">
        <v>0</v>
      </c>
      <c r="K1347" s="89">
        <f>ROUND(IF(AND($G1347&lt;&gt;Summary!$C$11),IF(OR($I1347=$I$6,$I1347=$I$7,$I1347=$I$8,$I1347=$I$9,$I1347=$I$10,$I1347=$I$11),($J1347*$H1347),0),0),2)</f>
        <v>0</v>
      </c>
      <c r="L1347" s="89">
        <f>ROUND(IF(AND($G1347=Summary!$C$11),IF(OR($I1347=$I$6,$I1347=$I$7,$I1347=$I$8,$I1347=$I$9,$I1347=$I$10,$I1347=$I$11),(($J1347*$H1347)/2),0),0),2)</f>
        <v>0</v>
      </c>
      <c r="M1347" s="89">
        <f t="shared" si="50"/>
        <v>0</v>
      </c>
      <c r="N1347" s="100">
        <f t="shared" si="51"/>
        <v>0</v>
      </c>
      <c r="O1347" s="67"/>
    </row>
    <row r="1348" spans="2:15">
      <c r="B1348" s="63"/>
      <c r="C1348" s="65"/>
      <c r="D1348" s="65"/>
      <c r="E1348" s="66"/>
      <c r="F1348" s="67"/>
      <c r="G1348" s="69"/>
      <c r="H1348" s="70"/>
      <c r="I1348" s="71"/>
      <c r="J1348" s="68">
        <v>0</v>
      </c>
      <c r="K1348" s="89">
        <f>ROUND(IF(AND($G1348&lt;&gt;Summary!$C$11),IF(OR($I1348=$I$6,$I1348=$I$7,$I1348=$I$8,$I1348=$I$9,$I1348=$I$10,$I1348=$I$11),($J1348*$H1348),0),0),2)</f>
        <v>0</v>
      </c>
      <c r="L1348" s="89">
        <f>ROUND(IF(AND($G1348=Summary!$C$11),IF(OR($I1348=$I$6,$I1348=$I$7,$I1348=$I$8,$I1348=$I$9,$I1348=$I$10,$I1348=$I$11),(($J1348*$H1348)/2),0),0),2)</f>
        <v>0</v>
      </c>
      <c r="M1348" s="89">
        <f t="shared" si="50"/>
        <v>0</v>
      </c>
      <c r="N1348" s="100">
        <f t="shared" si="51"/>
        <v>0</v>
      </c>
      <c r="O1348" s="67"/>
    </row>
    <row r="1349" spans="2:15">
      <c r="B1349" s="63"/>
      <c r="C1349" s="65"/>
      <c r="D1349" s="65"/>
      <c r="E1349" s="66"/>
      <c r="F1349" s="67"/>
      <c r="G1349" s="69"/>
      <c r="H1349" s="70"/>
      <c r="I1349" s="71"/>
      <c r="J1349" s="68">
        <v>0</v>
      </c>
      <c r="K1349" s="89">
        <f>ROUND(IF(AND($G1349&lt;&gt;Summary!$C$11),IF(OR($I1349=$I$6,$I1349=$I$7,$I1349=$I$8,$I1349=$I$9,$I1349=$I$10,$I1349=$I$11),($J1349*$H1349),0),0),2)</f>
        <v>0</v>
      </c>
      <c r="L1349" s="89">
        <f>ROUND(IF(AND($G1349=Summary!$C$11),IF(OR($I1349=$I$6,$I1349=$I$7,$I1349=$I$8,$I1349=$I$9,$I1349=$I$10,$I1349=$I$11),(($J1349*$H1349)/2),0),0),2)</f>
        <v>0</v>
      </c>
      <c r="M1349" s="89">
        <f t="shared" si="50"/>
        <v>0</v>
      </c>
      <c r="N1349" s="100">
        <f t="shared" si="51"/>
        <v>0</v>
      </c>
      <c r="O1349" s="67"/>
    </row>
    <row r="1350" spans="2:15">
      <c r="B1350" s="63"/>
      <c r="C1350" s="65"/>
      <c r="D1350" s="65"/>
      <c r="E1350" s="66"/>
      <c r="F1350" s="67"/>
      <c r="G1350" s="69"/>
      <c r="H1350" s="70"/>
      <c r="I1350" s="71"/>
      <c r="J1350" s="68">
        <v>0</v>
      </c>
      <c r="K1350" s="89">
        <f>ROUND(IF(AND($G1350&lt;&gt;Summary!$C$11),IF(OR($I1350=$I$6,$I1350=$I$7,$I1350=$I$8,$I1350=$I$9,$I1350=$I$10,$I1350=$I$11),($J1350*$H1350),0),0),2)</f>
        <v>0</v>
      </c>
      <c r="L1350" s="89">
        <f>ROUND(IF(AND($G1350=Summary!$C$11),IF(OR($I1350=$I$6,$I1350=$I$7,$I1350=$I$8,$I1350=$I$9,$I1350=$I$10,$I1350=$I$11),(($J1350*$H1350)/2),0),0),2)</f>
        <v>0</v>
      </c>
      <c r="M1350" s="89">
        <f t="shared" si="50"/>
        <v>0</v>
      </c>
      <c r="N1350" s="100">
        <f t="shared" si="51"/>
        <v>0</v>
      </c>
      <c r="O1350" s="67"/>
    </row>
    <row r="1351" spans="2:15">
      <c r="B1351" s="63"/>
      <c r="C1351" s="65"/>
      <c r="D1351" s="65"/>
      <c r="E1351" s="66"/>
      <c r="F1351" s="67"/>
      <c r="G1351" s="69"/>
      <c r="H1351" s="70"/>
      <c r="I1351" s="71"/>
      <c r="J1351" s="68">
        <v>0</v>
      </c>
      <c r="K1351" s="89">
        <f>ROUND(IF(AND($G1351&lt;&gt;Summary!$C$11),IF(OR($I1351=$I$6,$I1351=$I$7,$I1351=$I$8,$I1351=$I$9,$I1351=$I$10,$I1351=$I$11),($J1351*$H1351),0),0),2)</f>
        <v>0</v>
      </c>
      <c r="L1351" s="89">
        <f>ROUND(IF(AND($G1351=Summary!$C$11),IF(OR($I1351=$I$6,$I1351=$I$7,$I1351=$I$8,$I1351=$I$9,$I1351=$I$10,$I1351=$I$11),(($J1351*$H1351)/2),0),0),2)</f>
        <v>0</v>
      </c>
      <c r="M1351" s="89">
        <f t="shared" si="50"/>
        <v>0</v>
      </c>
      <c r="N1351" s="100">
        <f t="shared" si="51"/>
        <v>0</v>
      </c>
      <c r="O1351" s="67"/>
    </row>
    <row r="1352" spans="2:15">
      <c r="B1352" s="63"/>
      <c r="C1352" s="65"/>
      <c r="D1352" s="65"/>
      <c r="E1352" s="66"/>
      <c r="F1352" s="67"/>
      <c r="G1352" s="69"/>
      <c r="H1352" s="70"/>
      <c r="I1352" s="71"/>
      <c r="J1352" s="68">
        <v>0</v>
      </c>
      <c r="K1352" s="89">
        <f>ROUND(IF(AND($G1352&lt;&gt;Summary!$C$11),IF(OR($I1352=$I$6,$I1352=$I$7,$I1352=$I$8,$I1352=$I$9,$I1352=$I$10,$I1352=$I$11),($J1352*$H1352),0),0),2)</f>
        <v>0</v>
      </c>
      <c r="L1352" s="89">
        <f>ROUND(IF(AND($G1352=Summary!$C$11),IF(OR($I1352=$I$6,$I1352=$I$7,$I1352=$I$8,$I1352=$I$9,$I1352=$I$10,$I1352=$I$11),(($J1352*$H1352)/2),0),0),2)</f>
        <v>0</v>
      </c>
      <c r="M1352" s="89">
        <f t="shared" si="50"/>
        <v>0</v>
      </c>
      <c r="N1352" s="100">
        <f t="shared" si="51"/>
        <v>0</v>
      </c>
      <c r="O1352" s="67"/>
    </row>
    <row r="1353" spans="2:15">
      <c r="B1353" s="63"/>
      <c r="C1353" s="65"/>
      <c r="D1353" s="65"/>
      <c r="E1353" s="66"/>
      <c r="F1353" s="67"/>
      <c r="G1353" s="69"/>
      <c r="H1353" s="70"/>
      <c r="I1353" s="71"/>
      <c r="J1353" s="68">
        <v>0</v>
      </c>
      <c r="K1353" s="89">
        <f>ROUND(IF(AND($G1353&lt;&gt;Summary!$C$11),IF(OR($I1353=$I$6,$I1353=$I$7,$I1353=$I$8,$I1353=$I$9,$I1353=$I$10,$I1353=$I$11),($J1353*$H1353),0),0),2)</f>
        <v>0</v>
      </c>
      <c r="L1353" s="89">
        <f>ROUND(IF(AND($G1353=Summary!$C$11),IF(OR($I1353=$I$6,$I1353=$I$7,$I1353=$I$8,$I1353=$I$9,$I1353=$I$10,$I1353=$I$11),(($J1353*$H1353)/2),0),0),2)</f>
        <v>0</v>
      </c>
      <c r="M1353" s="89">
        <f t="shared" si="50"/>
        <v>0</v>
      </c>
      <c r="N1353" s="100">
        <f t="shared" si="51"/>
        <v>0</v>
      </c>
      <c r="O1353" s="67"/>
    </row>
    <row r="1354" spans="2:15">
      <c r="B1354" s="63"/>
      <c r="C1354" s="65"/>
      <c r="D1354" s="65"/>
      <c r="E1354" s="66"/>
      <c r="F1354" s="67"/>
      <c r="G1354" s="69"/>
      <c r="H1354" s="70"/>
      <c r="I1354" s="71"/>
      <c r="J1354" s="68">
        <v>0</v>
      </c>
      <c r="K1354" s="89">
        <f>ROUND(IF(AND($G1354&lt;&gt;Summary!$C$11),IF(OR($I1354=$I$6,$I1354=$I$7,$I1354=$I$8,$I1354=$I$9,$I1354=$I$10,$I1354=$I$11),($J1354*$H1354),0),0),2)</f>
        <v>0</v>
      </c>
      <c r="L1354" s="89">
        <f>ROUND(IF(AND($G1354=Summary!$C$11),IF(OR($I1354=$I$6,$I1354=$I$7,$I1354=$I$8,$I1354=$I$9,$I1354=$I$10,$I1354=$I$11),(($J1354*$H1354)/2),0),0),2)</f>
        <v>0</v>
      </c>
      <c r="M1354" s="89">
        <f t="shared" si="50"/>
        <v>0</v>
      </c>
      <c r="N1354" s="100">
        <f t="shared" si="51"/>
        <v>0</v>
      </c>
      <c r="O1354" s="67"/>
    </row>
    <row r="1355" spans="2:15">
      <c r="B1355" s="63"/>
      <c r="C1355" s="65"/>
      <c r="D1355" s="65"/>
      <c r="E1355" s="66"/>
      <c r="F1355" s="67"/>
      <c r="G1355" s="69"/>
      <c r="H1355" s="70"/>
      <c r="I1355" s="71"/>
      <c r="J1355" s="68">
        <v>0</v>
      </c>
      <c r="K1355" s="89">
        <f>ROUND(IF(AND($G1355&lt;&gt;Summary!$C$11),IF(OR($I1355=$I$6,$I1355=$I$7,$I1355=$I$8,$I1355=$I$9,$I1355=$I$10,$I1355=$I$11),($J1355*$H1355),0),0),2)</f>
        <v>0</v>
      </c>
      <c r="L1355" s="89">
        <f>ROUND(IF(AND($G1355=Summary!$C$11),IF(OR($I1355=$I$6,$I1355=$I$7,$I1355=$I$8,$I1355=$I$9,$I1355=$I$10,$I1355=$I$11),(($J1355*$H1355)/2),0),0),2)</f>
        <v>0</v>
      </c>
      <c r="M1355" s="89">
        <f t="shared" si="50"/>
        <v>0</v>
      </c>
      <c r="N1355" s="100">
        <f t="shared" si="51"/>
        <v>0</v>
      </c>
      <c r="O1355" s="67"/>
    </row>
    <row r="1356" spans="2:15">
      <c r="B1356" s="63"/>
      <c r="C1356" s="65"/>
      <c r="D1356" s="65"/>
      <c r="E1356" s="66"/>
      <c r="F1356" s="67"/>
      <c r="G1356" s="69"/>
      <c r="H1356" s="70"/>
      <c r="I1356" s="71"/>
      <c r="J1356" s="68">
        <v>0</v>
      </c>
      <c r="K1356" s="89">
        <f>ROUND(IF(AND($G1356&lt;&gt;Summary!$C$11),IF(OR($I1356=$I$6,$I1356=$I$7,$I1356=$I$8,$I1356=$I$9,$I1356=$I$10,$I1356=$I$11),($J1356*$H1356),0),0),2)</f>
        <v>0</v>
      </c>
      <c r="L1356" s="89">
        <f>ROUND(IF(AND($G1356=Summary!$C$11),IF(OR($I1356=$I$6,$I1356=$I$7,$I1356=$I$8,$I1356=$I$9,$I1356=$I$10,$I1356=$I$11),(($J1356*$H1356)/2),0),0),2)</f>
        <v>0</v>
      </c>
      <c r="M1356" s="89">
        <f t="shared" si="50"/>
        <v>0</v>
      </c>
      <c r="N1356" s="100">
        <f t="shared" si="51"/>
        <v>0</v>
      </c>
      <c r="O1356" s="67"/>
    </row>
    <row r="1357" spans="2:15">
      <c r="B1357" s="63"/>
      <c r="C1357" s="65"/>
      <c r="D1357" s="65"/>
      <c r="E1357" s="66"/>
      <c r="F1357" s="67"/>
      <c r="G1357" s="69"/>
      <c r="H1357" s="70"/>
      <c r="I1357" s="71"/>
      <c r="J1357" s="68">
        <v>0</v>
      </c>
      <c r="K1357" s="89">
        <f>ROUND(IF(AND($G1357&lt;&gt;Summary!$C$11),IF(OR($I1357=$I$6,$I1357=$I$7,$I1357=$I$8,$I1357=$I$9,$I1357=$I$10,$I1357=$I$11),($J1357*$H1357),0),0),2)</f>
        <v>0</v>
      </c>
      <c r="L1357" s="89">
        <f>ROUND(IF(AND($G1357=Summary!$C$11),IF(OR($I1357=$I$6,$I1357=$I$7,$I1357=$I$8,$I1357=$I$9,$I1357=$I$10,$I1357=$I$11),(($J1357*$H1357)/2),0),0),2)</f>
        <v>0</v>
      </c>
      <c r="M1357" s="89">
        <f t="shared" si="50"/>
        <v>0</v>
      </c>
      <c r="N1357" s="100">
        <f t="shared" si="51"/>
        <v>0</v>
      </c>
      <c r="O1357" s="67"/>
    </row>
    <row r="1358" spans="2:15">
      <c r="B1358" s="63"/>
      <c r="C1358" s="65"/>
      <c r="D1358" s="65"/>
      <c r="E1358" s="66"/>
      <c r="F1358" s="67"/>
      <c r="G1358" s="69"/>
      <c r="H1358" s="70"/>
      <c r="I1358" s="71"/>
      <c r="J1358" s="68">
        <v>0</v>
      </c>
      <c r="K1358" s="89">
        <f>ROUND(IF(AND($G1358&lt;&gt;Summary!$C$11),IF(OR($I1358=$I$6,$I1358=$I$7,$I1358=$I$8,$I1358=$I$9,$I1358=$I$10,$I1358=$I$11),($J1358*$H1358),0),0),2)</f>
        <v>0</v>
      </c>
      <c r="L1358" s="89">
        <f>ROUND(IF(AND($G1358=Summary!$C$11),IF(OR($I1358=$I$6,$I1358=$I$7,$I1358=$I$8,$I1358=$I$9,$I1358=$I$10,$I1358=$I$11),(($J1358*$H1358)/2),0),0),2)</f>
        <v>0</v>
      </c>
      <c r="M1358" s="89">
        <f t="shared" si="50"/>
        <v>0</v>
      </c>
      <c r="N1358" s="100">
        <f t="shared" si="51"/>
        <v>0</v>
      </c>
      <c r="O1358" s="67"/>
    </row>
    <row r="1359" spans="2:15">
      <c r="B1359" s="63"/>
      <c r="C1359" s="65"/>
      <c r="D1359" s="65"/>
      <c r="E1359" s="66"/>
      <c r="F1359" s="67"/>
      <c r="G1359" s="69"/>
      <c r="H1359" s="70"/>
      <c r="I1359" s="71"/>
      <c r="J1359" s="68">
        <v>0</v>
      </c>
      <c r="K1359" s="89">
        <f>ROUND(IF(AND($G1359&lt;&gt;Summary!$C$11),IF(OR($I1359=$I$6,$I1359=$I$7,$I1359=$I$8,$I1359=$I$9,$I1359=$I$10,$I1359=$I$11),($J1359*$H1359),0),0),2)</f>
        <v>0</v>
      </c>
      <c r="L1359" s="89">
        <f>ROUND(IF(AND($G1359=Summary!$C$11),IF(OR($I1359=$I$6,$I1359=$I$7,$I1359=$I$8,$I1359=$I$9,$I1359=$I$10,$I1359=$I$11),(($J1359*$H1359)/2),0),0),2)</f>
        <v>0</v>
      </c>
      <c r="M1359" s="89">
        <f t="shared" si="50"/>
        <v>0</v>
      </c>
      <c r="N1359" s="100">
        <f t="shared" si="51"/>
        <v>0</v>
      </c>
      <c r="O1359" s="67"/>
    </row>
    <row r="1360" spans="2:15">
      <c r="B1360" s="63"/>
      <c r="C1360" s="65"/>
      <c r="D1360" s="65"/>
      <c r="E1360" s="66"/>
      <c r="F1360" s="67"/>
      <c r="G1360" s="69"/>
      <c r="H1360" s="70"/>
      <c r="I1360" s="71"/>
      <c r="J1360" s="68">
        <v>0</v>
      </c>
      <c r="K1360" s="89">
        <f>ROUND(IF(AND($G1360&lt;&gt;Summary!$C$11),IF(OR($I1360=$I$6,$I1360=$I$7,$I1360=$I$8,$I1360=$I$9,$I1360=$I$10,$I1360=$I$11),($J1360*$H1360),0),0),2)</f>
        <v>0</v>
      </c>
      <c r="L1360" s="89">
        <f>ROUND(IF(AND($G1360=Summary!$C$11),IF(OR($I1360=$I$6,$I1360=$I$7,$I1360=$I$8,$I1360=$I$9,$I1360=$I$10,$I1360=$I$11),(($J1360*$H1360)/2),0),0),2)</f>
        <v>0</v>
      </c>
      <c r="M1360" s="89">
        <f t="shared" si="50"/>
        <v>0</v>
      </c>
      <c r="N1360" s="100">
        <f t="shared" si="51"/>
        <v>0</v>
      </c>
      <c r="O1360" s="67"/>
    </row>
    <row r="1361" spans="2:15">
      <c r="B1361" s="63"/>
      <c r="C1361" s="65"/>
      <c r="D1361" s="65"/>
      <c r="E1361" s="66"/>
      <c r="F1361" s="67"/>
      <c r="G1361" s="69"/>
      <c r="H1361" s="70"/>
      <c r="I1361" s="71"/>
      <c r="J1361" s="68">
        <v>0</v>
      </c>
      <c r="K1361" s="89">
        <f>ROUND(IF(AND($G1361&lt;&gt;Summary!$C$11),IF(OR($I1361=$I$6,$I1361=$I$7,$I1361=$I$8,$I1361=$I$9,$I1361=$I$10,$I1361=$I$11),($J1361*$H1361),0),0),2)</f>
        <v>0</v>
      </c>
      <c r="L1361" s="89">
        <f>ROUND(IF(AND($G1361=Summary!$C$11),IF(OR($I1361=$I$6,$I1361=$I$7,$I1361=$I$8,$I1361=$I$9,$I1361=$I$10,$I1361=$I$11),(($J1361*$H1361)/2),0),0),2)</f>
        <v>0</v>
      </c>
      <c r="M1361" s="89">
        <f t="shared" si="50"/>
        <v>0</v>
      </c>
      <c r="N1361" s="100">
        <f t="shared" si="51"/>
        <v>0</v>
      </c>
      <c r="O1361" s="67"/>
    </row>
    <row r="1362" spans="2:15">
      <c r="B1362" s="63"/>
      <c r="C1362" s="65"/>
      <c r="D1362" s="65"/>
      <c r="E1362" s="66"/>
      <c r="F1362" s="67"/>
      <c r="G1362" s="69"/>
      <c r="H1362" s="70"/>
      <c r="I1362" s="71"/>
      <c r="J1362" s="68">
        <v>0</v>
      </c>
      <c r="K1362" s="89">
        <f>ROUND(IF(AND($G1362&lt;&gt;Summary!$C$11),IF(OR($I1362=$I$6,$I1362=$I$7,$I1362=$I$8,$I1362=$I$9,$I1362=$I$10,$I1362=$I$11),($J1362*$H1362),0),0),2)</f>
        <v>0</v>
      </c>
      <c r="L1362" s="89">
        <f>ROUND(IF(AND($G1362=Summary!$C$11),IF(OR($I1362=$I$6,$I1362=$I$7,$I1362=$I$8,$I1362=$I$9,$I1362=$I$10,$I1362=$I$11),(($J1362*$H1362)/2),0),0),2)</f>
        <v>0</v>
      </c>
      <c r="M1362" s="89">
        <f t="shared" si="50"/>
        <v>0</v>
      </c>
      <c r="N1362" s="100">
        <f t="shared" si="51"/>
        <v>0</v>
      </c>
      <c r="O1362" s="67"/>
    </row>
    <row r="1363" spans="2:15">
      <c r="B1363" s="63"/>
      <c r="C1363" s="65"/>
      <c r="D1363" s="65"/>
      <c r="E1363" s="66"/>
      <c r="F1363" s="67"/>
      <c r="G1363" s="69"/>
      <c r="H1363" s="70"/>
      <c r="I1363" s="71"/>
      <c r="J1363" s="68">
        <v>0</v>
      </c>
      <c r="K1363" s="89">
        <f>ROUND(IF(AND($G1363&lt;&gt;Summary!$C$11),IF(OR($I1363=$I$6,$I1363=$I$7,$I1363=$I$8,$I1363=$I$9,$I1363=$I$10,$I1363=$I$11),($J1363*$H1363),0),0),2)</f>
        <v>0</v>
      </c>
      <c r="L1363" s="89">
        <f>ROUND(IF(AND($G1363=Summary!$C$11),IF(OR($I1363=$I$6,$I1363=$I$7,$I1363=$I$8,$I1363=$I$9,$I1363=$I$10,$I1363=$I$11),(($J1363*$H1363)/2),0),0),2)</f>
        <v>0</v>
      </c>
      <c r="M1363" s="89">
        <f t="shared" si="50"/>
        <v>0</v>
      </c>
      <c r="N1363" s="100">
        <f t="shared" si="51"/>
        <v>0</v>
      </c>
      <c r="O1363" s="67"/>
    </row>
    <row r="1364" spans="2:15">
      <c r="B1364" s="63"/>
      <c r="C1364" s="65"/>
      <c r="D1364" s="65"/>
      <c r="E1364" s="66"/>
      <c r="F1364" s="67"/>
      <c r="G1364" s="69"/>
      <c r="H1364" s="70"/>
      <c r="I1364" s="71"/>
      <c r="J1364" s="68">
        <v>0</v>
      </c>
      <c r="K1364" s="89">
        <f>ROUND(IF(AND($G1364&lt;&gt;Summary!$C$11),IF(OR($I1364=$I$6,$I1364=$I$7,$I1364=$I$8,$I1364=$I$9,$I1364=$I$10,$I1364=$I$11),($J1364*$H1364),0),0),2)</f>
        <v>0</v>
      </c>
      <c r="L1364" s="89">
        <f>ROUND(IF(AND($G1364=Summary!$C$11),IF(OR($I1364=$I$6,$I1364=$I$7,$I1364=$I$8,$I1364=$I$9,$I1364=$I$10,$I1364=$I$11),(($J1364*$H1364)/2),0),0),2)</f>
        <v>0</v>
      </c>
      <c r="M1364" s="89">
        <f t="shared" si="50"/>
        <v>0</v>
      </c>
      <c r="N1364" s="100">
        <f t="shared" si="51"/>
        <v>0</v>
      </c>
      <c r="O1364" s="67"/>
    </row>
    <row r="1365" spans="2:15">
      <c r="B1365" s="63"/>
      <c r="C1365" s="65"/>
      <c r="D1365" s="65"/>
      <c r="E1365" s="66"/>
      <c r="F1365" s="67"/>
      <c r="G1365" s="69"/>
      <c r="H1365" s="70"/>
      <c r="I1365" s="71"/>
      <c r="J1365" s="68">
        <v>0</v>
      </c>
      <c r="K1365" s="89">
        <f>ROUND(IF(AND($G1365&lt;&gt;Summary!$C$11),IF(OR($I1365=$I$6,$I1365=$I$7,$I1365=$I$8,$I1365=$I$9,$I1365=$I$10,$I1365=$I$11),($J1365*$H1365),0),0),2)</f>
        <v>0</v>
      </c>
      <c r="L1365" s="89">
        <f>ROUND(IF(AND($G1365=Summary!$C$11),IF(OR($I1365=$I$6,$I1365=$I$7,$I1365=$I$8,$I1365=$I$9,$I1365=$I$10,$I1365=$I$11),(($J1365*$H1365)/2),0),0),2)</f>
        <v>0</v>
      </c>
      <c r="M1365" s="89">
        <f t="shared" si="50"/>
        <v>0</v>
      </c>
      <c r="N1365" s="100">
        <f t="shared" si="51"/>
        <v>0</v>
      </c>
      <c r="O1365" s="67"/>
    </row>
    <row r="1366" spans="2:15">
      <c r="B1366" s="63"/>
      <c r="C1366" s="65"/>
      <c r="D1366" s="65"/>
      <c r="E1366" s="66"/>
      <c r="F1366" s="67"/>
      <c r="G1366" s="69"/>
      <c r="H1366" s="70"/>
      <c r="I1366" s="71"/>
      <c r="J1366" s="68">
        <v>0</v>
      </c>
      <c r="K1366" s="89">
        <f>ROUND(IF(AND($G1366&lt;&gt;Summary!$C$11),IF(OR($I1366=$I$6,$I1366=$I$7,$I1366=$I$8,$I1366=$I$9,$I1366=$I$10,$I1366=$I$11),($J1366*$H1366),0),0),2)</f>
        <v>0</v>
      </c>
      <c r="L1366" s="89">
        <f>ROUND(IF(AND($G1366=Summary!$C$11),IF(OR($I1366=$I$6,$I1366=$I$7,$I1366=$I$8,$I1366=$I$9,$I1366=$I$10,$I1366=$I$11),(($J1366*$H1366)/2),0),0),2)</f>
        <v>0</v>
      </c>
      <c r="M1366" s="89">
        <f t="shared" si="50"/>
        <v>0</v>
      </c>
      <c r="N1366" s="100">
        <f t="shared" si="51"/>
        <v>0</v>
      </c>
      <c r="O1366" s="67"/>
    </row>
    <row r="1367" spans="2:15">
      <c r="B1367" s="63"/>
      <c r="C1367" s="65"/>
      <c r="D1367" s="65"/>
      <c r="E1367" s="66"/>
      <c r="F1367" s="67"/>
      <c r="G1367" s="69"/>
      <c r="H1367" s="70"/>
      <c r="I1367" s="71"/>
      <c r="J1367" s="68">
        <v>0</v>
      </c>
      <c r="K1367" s="89">
        <f>ROUND(IF(AND($G1367&lt;&gt;Summary!$C$11),IF(OR($I1367=$I$6,$I1367=$I$7,$I1367=$I$8,$I1367=$I$9,$I1367=$I$10,$I1367=$I$11),($J1367*$H1367),0),0),2)</f>
        <v>0</v>
      </c>
      <c r="L1367" s="89">
        <f>ROUND(IF(AND($G1367=Summary!$C$11),IF(OR($I1367=$I$6,$I1367=$I$7,$I1367=$I$8,$I1367=$I$9,$I1367=$I$10,$I1367=$I$11),(($J1367*$H1367)/2),0),0),2)</f>
        <v>0</v>
      </c>
      <c r="M1367" s="89">
        <f t="shared" ref="M1367:M1430" si="52">L1367</f>
        <v>0</v>
      </c>
      <c r="N1367" s="100">
        <f t="shared" si="51"/>
        <v>0</v>
      </c>
      <c r="O1367" s="67"/>
    </row>
    <row r="1368" spans="2:15">
      <c r="B1368" s="63"/>
      <c r="C1368" s="65"/>
      <c r="D1368" s="65"/>
      <c r="E1368" s="66"/>
      <c r="F1368" s="67"/>
      <c r="G1368" s="69"/>
      <c r="H1368" s="70"/>
      <c r="I1368" s="71"/>
      <c r="J1368" s="68">
        <v>0</v>
      </c>
      <c r="K1368" s="89">
        <f>ROUND(IF(AND($G1368&lt;&gt;Summary!$C$11),IF(OR($I1368=$I$6,$I1368=$I$7,$I1368=$I$8,$I1368=$I$9,$I1368=$I$10,$I1368=$I$11),($J1368*$H1368),0),0),2)</f>
        <v>0</v>
      </c>
      <c r="L1368" s="89">
        <f>ROUND(IF(AND($G1368=Summary!$C$11),IF(OR($I1368=$I$6,$I1368=$I$7,$I1368=$I$8,$I1368=$I$9,$I1368=$I$10,$I1368=$I$11),(($J1368*$H1368)/2),0),0),2)</f>
        <v>0</v>
      </c>
      <c r="M1368" s="89">
        <f t="shared" si="52"/>
        <v>0</v>
      </c>
      <c r="N1368" s="100">
        <f t="shared" si="51"/>
        <v>0</v>
      </c>
      <c r="O1368" s="67"/>
    </row>
    <row r="1369" spans="2:15">
      <c r="B1369" s="63"/>
      <c r="C1369" s="65"/>
      <c r="D1369" s="65"/>
      <c r="E1369" s="66"/>
      <c r="F1369" s="67"/>
      <c r="G1369" s="69"/>
      <c r="H1369" s="70"/>
      <c r="I1369" s="71"/>
      <c r="J1369" s="68">
        <v>0</v>
      </c>
      <c r="K1369" s="89">
        <f>ROUND(IF(AND($G1369&lt;&gt;Summary!$C$11),IF(OR($I1369=$I$6,$I1369=$I$7,$I1369=$I$8,$I1369=$I$9,$I1369=$I$10,$I1369=$I$11),($J1369*$H1369),0),0),2)</f>
        <v>0</v>
      </c>
      <c r="L1369" s="89">
        <f>ROUND(IF(AND($G1369=Summary!$C$11),IF(OR($I1369=$I$6,$I1369=$I$7,$I1369=$I$8,$I1369=$I$9,$I1369=$I$10,$I1369=$I$11),(($J1369*$H1369)/2),0),0),2)</f>
        <v>0</v>
      </c>
      <c r="M1369" s="89">
        <f t="shared" si="52"/>
        <v>0</v>
      </c>
      <c r="N1369" s="100">
        <f t="shared" si="51"/>
        <v>0</v>
      </c>
      <c r="O1369" s="67"/>
    </row>
    <row r="1370" spans="2:15">
      <c r="B1370" s="63"/>
      <c r="C1370" s="65"/>
      <c r="D1370" s="65"/>
      <c r="E1370" s="66"/>
      <c r="F1370" s="67"/>
      <c r="G1370" s="69"/>
      <c r="H1370" s="70"/>
      <c r="I1370" s="71"/>
      <c r="J1370" s="68">
        <v>0</v>
      </c>
      <c r="K1370" s="89">
        <f>ROUND(IF(AND($G1370&lt;&gt;Summary!$C$11),IF(OR($I1370=$I$6,$I1370=$I$7,$I1370=$I$8,$I1370=$I$9,$I1370=$I$10,$I1370=$I$11),($J1370*$H1370),0),0),2)</f>
        <v>0</v>
      </c>
      <c r="L1370" s="89">
        <f>ROUND(IF(AND($G1370=Summary!$C$11),IF(OR($I1370=$I$6,$I1370=$I$7,$I1370=$I$8,$I1370=$I$9,$I1370=$I$10,$I1370=$I$11),(($J1370*$H1370)/2),0),0),2)</f>
        <v>0</v>
      </c>
      <c r="M1370" s="89">
        <f t="shared" si="52"/>
        <v>0</v>
      </c>
      <c r="N1370" s="100">
        <f t="shared" si="51"/>
        <v>0</v>
      </c>
      <c r="O1370" s="67"/>
    </row>
    <row r="1371" spans="2:15">
      <c r="B1371" s="63"/>
      <c r="C1371" s="65"/>
      <c r="D1371" s="65"/>
      <c r="E1371" s="66"/>
      <c r="F1371" s="67"/>
      <c r="G1371" s="69"/>
      <c r="H1371" s="70"/>
      <c r="I1371" s="71"/>
      <c r="J1371" s="68">
        <v>0</v>
      </c>
      <c r="K1371" s="89">
        <f>ROUND(IF(AND($G1371&lt;&gt;Summary!$C$11),IF(OR($I1371=$I$6,$I1371=$I$7,$I1371=$I$8,$I1371=$I$9,$I1371=$I$10,$I1371=$I$11),($J1371*$H1371),0),0),2)</f>
        <v>0</v>
      </c>
      <c r="L1371" s="89">
        <f>ROUND(IF(AND($G1371=Summary!$C$11),IF(OR($I1371=$I$6,$I1371=$I$7,$I1371=$I$8,$I1371=$I$9,$I1371=$I$10,$I1371=$I$11),(($J1371*$H1371)/2),0),0),2)</f>
        <v>0</v>
      </c>
      <c r="M1371" s="89">
        <f t="shared" si="52"/>
        <v>0</v>
      </c>
      <c r="N1371" s="100">
        <f t="shared" si="51"/>
        <v>0</v>
      </c>
      <c r="O1371" s="67"/>
    </row>
    <row r="1372" spans="2:15">
      <c r="B1372" s="63"/>
      <c r="C1372" s="65"/>
      <c r="D1372" s="65"/>
      <c r="E1372" s="66"/>
      <c r="F1372" s="67"/>
      <c r="G1372" s="69"/>
      <c r="H1372" s="70"/>
      <c r="I1372" s="71"/>
      <c r="J1372" s="68">
        <v>0</v>
      </c>
      <c r="K1372" s="89">
        <f>ROUND(IF(AND($G1372&lt;&gt;Summary!$C$11),IF(OR($I1372=$I$6,$I1372=$I$7,$I1372=$I$8,$I1372=$I$9,$I1372=$I$10,$I1372=$I$11),($J1372*$H1372),0),0),2)</f>
        <v>0</v>
      </c>
      <c r="L1372" s="89">
        <f>ROUND(IF(AND($G1372=Summary!$C$11),IF(OR($I1372=$I$6,$I1372=$I$7,$I1372=$I$8,$I1372=$I$9,$I1372=$I$10,$I1372=$I$11),(($J1372*$H1372)/2),0),0),2)</f>
        <v>0</v>
      </c>
      <c r="M1372" s="89">
        <f t="shared" si="52"/>
        <v>0</v>
      </c>
      <c r="N1372" s="100">
        <f t="shared" si="51"/>
        <v>0</v>
      </c>
      <c r="O1372" s="67"/>
    </row>
    <row r="1373" spans="2:15">
      <c r="B1373" s="63"/>
      <c r="C1373" s="65"/>
      <c r="D1373" s="65"/>
      <c r="E1373" s="66"/>
      <c r="F1373" s="67"/>
      <c r="G1373" s="69"/>
      <c r="H1373" s="70"/>
      <c r="I1373" s="71"/>
      <c r="J1373" s="68">
        <v>0</v>
      </c>
      <c r="K1373" s="89">
        <f>ROUND(IF(AND($G1373&lt;&gt;Summary!$C$11),IF(OR($I1373=$I$6,$I1373=$I$7,$I1373=$I$8,$I1373=$I$9,$I1373=$I$10,$I1373=$I$11),($J1373*$H1373),0),0),2)</f>
        <v>0</v>
      </c>
      <c r="L1373" s="89">
        <f>ROUND(IF(AND($G1373=Summary!$C$11),IF(OR($I1373=$I$6,$I1373=$I$7,$I1373=$I$8,$I1373=$I$9,$I1373=$I$10,$I1373=$I$11),(($J1373*$H1373)/2),0),0),2)</f>
        <v>0</v>
      </c>
      <c r="M1373" s="89">
        <f t="shared" si="52"/>
        <v>0</v>
      </c>
      <c r="N1373" s="100">
        <f t="shared" si="51"/>
        <v>0</v>
      </c>
      <c r="O1373" s="67"/>
    </row>
    <row r="1374" spans="2:15">
      <c r="B1374" s="63"/>
      <c r="C1374" s="65"/>
      <c r="D1374" s="65"/>
      <c r="E1374" s="66"/>
      <c r="F1374" s="67"/>
      <c r="G1374" s="69"/>
      <c r="H1374" s="70"/>
      <c r="I1374" s="71"/>
      <c r="J1374" s="68">
        <v>0</v>
      </c>
      <c r="K1374" s="89">
        <f>ROUND(IF(AND($G1374&lt;&gt;Summary!$C$11),IF(OR($I1374=$I$6,$I1374=$I$7,$I1374=$I$8,$I1374=$I$9,$I1374=$I$10,$I1374=$I$11),($J1374*$H1374),0),0),2)</f>
        <v>0</v>
      </c>
      <c r="L1374" s="89">
        <f>ROUND(IF(AND($G1374=Summary!$C$11),IF(OR($I1374=$I$6,$I1374=$I$7,$I1374=$I$8,$I1374=$I$9,$I1374=$I$10,$I1374=$I$11),(($J1374*$H1374)/2),0),0),2)</f>
        <v>0</v>
      </c>
      <c r="M1374" s="89">
        <f t="shared" si="52"/>
        <v>0</v>
      </c>
      <c r="N1374" s="100">
        <f t="shared" si="51"/>
        <v>0</v>
      </c>
      <c r="O1374" s="67"/>
    </row>
    <row r="1375" spans="2:15">
      <c r="B1375" s="63"/>
      <c r="C1375" s="65"/>
      <c r="D1375" s="65"/>
      <c r="E1375" s="66"/>
      <c r="F1375" s="67"/>
      <c r="G1375" s="69"/>
      <c r="H1375" s="70"/>
      <c r="I1375" s="71"/>
      <c r="J1375" s="68">
        <v>0</v>
      </c>
      <c r="K1375" s="89">
        <f>ROUND(IF(AND($G1375&lt;&gt;Summary!$C$11),IF(OR($I1375=$I$6,$I1375=$I$7,$I1375=$I$8,$I1375=$I$9,$I1375=$I$10,$I1375=$I$11),($J1375*$H1375),0),0),2)</f>
        <v>0</v>
      </c>
      <c r="L1375" s="89">
        <f>ROUND(IF(AND($G1375=Summary!$C$11),IF(OR($I1375=$I$6,$I1375=$I$7,$I1375=$I$8,$I1375=$I$9,$I1375=$I$10,$I1375=$I$11),(($J1375*$H1375)/2),0),0),2)</f>
        <v>0</v>
      </c>
      <c r="M1375" s="89">
        <f t="shared" si="52"/>
        <v>0</v>
      </c>
      <c r="N1375" s="100">
        <f t="shared" si="51"/>
        <v>0</v>
      </c>
      <c r="O1375" s="67"/>
    </row>
    <row r="1376" spans="2:15">
      <c r="B1376" s="63"/>
      <c r="C1376" s="65"/>
      <c r="D1376" s="65"/>
      <c r="E1376" s="66"/>
      <c r="F1376" s="67"/>
      <c r="G1376" s="69"/>
      <c r="H1376" s="70"/>
      <c r="I1376" s="71"/>
      <c r="J1376" s="68">
        <v>0</v>
      </c>
      <c r="K1376" s="89">
        <f>ROUND(IF(AND($G1376&lt;&gt;Summary!$C$11),IF(OR($I1376=$I$6,$I1376=$I$7,$I1376=$I$8,$I1376=$I$9,$I1376=$I$10,$I1376=$I$11),($J1376*$H1376),0),0),2)</f>
        <v>0</v>
      </c>
      <c r="L1376" s="89">
        <f>ROUND(IF(AND($G1376=Summary!$C$11),IF(OR($I1376=$I$6,$I1376=$I$7,$I1376=$I$8,$I1376=$I$9,$I1376=$I$10,$I1376=$I$11),(($J1376*$H1376)/2),0),0),2)</f>
        <v>0</v>
      </c>
      <c r="M1376" s="89">
        <f t="shared" si="52"/>
        <v>0</v>
      </c>
      <c r="N1376" s="100">
        <f t="shared" si="51"/>
        <v>0</v>
      </c>
      <c r="O1376" s="67"/>
    </row>
    <row r="1377" spans="2:15">
      <c r="B1377" s="63"/>
      <c r="C1377" s="65"/>
      <c r="D1377" s="65"/>
      <c r="E1377" s="66"/>
      <c r="F1377" s="67"/>
      <c r="G1377" s="69"/>
      <c r="H1377" s="70"/>
      <c r="I1377" s="71"/>
      <c r="J1377" s="68">
        <v>0</v>
      </c>
      <c r="K1377" s="89">
        <f>ROUND(IF(AND($G1377&lt;&gt;Summary!$C$11),IF(OR($I1377=$I$6,$I1377=$I$7,$I1377=$I$8,$I1377=$I$9,$I1377=$I$10,$I1377=$I$11),($J1377*$H1377),0),0),2)</f>
        <v>0</v>
      </c>
      <c r="L1377" s="89">
        <f>ROUND(IF(AND($G1377=Summary!$C$11),IF(OR($I1377=$I$6,$I1377=$I$7,$I1377=$I$8,$I1377=$I$9,$I1377=$I$10,$I1377=$I$11),(($J1377*$H1377)/2),0),0),2)</f>
        <v>0</v>
      </c>
      <c r="M1377" s="89">
        <f t="shared" si="52"/>
        <v>0</v>
      </c>
      <c r="N1377" s="100">
        <f t="shared" si="51"/>
        <v>0</v>
      </c>
      <c r="O1377" s="67"/>
    </row>
    <row r="1378" spans="2:15">
      <c r="B1378" s="63"/>
      <c r="C1378" s="65"/>
      <c r="D1378" s="65"/>
      <c r="E1378" s="66"/>
      <c r="F1378" s="67"/>
      <c r="G1378" s="69"/>
      <c r="H1378" s="70"/>
      <c r="I1378" s="71"/>
      <c r="J1378" s="68">
        <v>0</v>
      </c>
      <c r="K1378" s="89">
        <f>ROUND(IF(AND($G1378&lt;&gt;Summary!$C$11),IF(OR($I1378=$I$6,$I1378=$I$7,$I1378=$I$8,$I1378=$I$9,$I1378=$I$10,$I1378=$I$11),($J1378*$H1378),0),0),2)</f>
        <v>0</v>
      </c>
      <c r="L1378" s="89">
        <f>ROUND(IF(AND($G1378=Summary!$C$11),IF(OR($I1378=$I$6,$I1378=$I$7,$I1378=$I$8,$I1378=$I$9,$I1378=$I$10,$I1378=$I$11),(($J1378*$H1378)/2),0),0),2)</f>
        <v>0</v>
      </c>
      <c r="M1378" s="89">
        <f t="shared" si="52"/>
        <v>0</v>
      </c>
      <c r="N1378" s="100">
        <f t="shared" ref="N1378:N1441" si="53">SUM(J1378:M1378)</f>
        <v>0</v>
      </c>
      <c r="O1378" s="67"/>
    </row>
    <row r="1379" spans="2:15">
      <c r="B1379" s="63"/>
      <c r="C1379" s="65"/>
      <c r="D1379" s="65"/>
      <c r="E1379" s="66"/>
      <c r="F1379" s="67"/>
      <c r="G1379" s="69"/>
      <c r="H1379" s="70"/>
      <c r="I1379" s="71"/>
      <c r="J1379" s="68">
        <v>0</v>
      </c>
      <c r="K1379" s="89">
        <f>ROUND(IF(AND($G1379&lt;&gt;Summary!$C$11),IF(OR($I1379=$I$6,$I1379=$I$7,$I1379=$I$8,$I1379=$I$9,$I1379=$I$10,$I1379=$I$11),($J1379*$H1379),0),0),2)</f>
        <v>0</v>
      </c>
      <c r="L1379" s="89">
        <f>ROUND(IF(AND($G1379=Summary!$C$11),IF(OR($I1379=$I$6,$I1379=$I$7,$I1379=$I$8,$I1379=$I$9,$I1379=$I$10,$I1379=$I$11),(($J1379*$H1379)/2),0),0),2)</f>
        <v>0</v>
      </c>
      <c r="M1379" s="89">
        <f t="shared" si="52"/>
        <v>0</v>
      </c>
      <c r="N1379" s="100">
        <f t="shared" si="53"/>
        <v>0</v>
      </c>
      <c r="O1379" s="67"/>
    </row>
    <row r="1380" spans="2:15">
      <c r="B1380" s="63"/>
      <c r="C1380" s="65"/>
      <c r="D1380" s="65"/>
      <c r="E1380" s="66"/>
      <c r="F1380" s="67"/>
      <c r="G1380" s="69"/>
      <c r="H1380" s="70"/>
      <c r="I1380" s="71"/>
      <c r="J1380" s="68">
        <v>0</v>
      </c>
      <c r="K1380" s="89">
        <f>ROUND(IF(AND($G1380&lt;&gt;Summary!$C$11),IF(OR($I1380=$I$6,$I1380=$I$7,$I1380=$I$8,$I1380=$I$9,$I1380=$I$10,$I1380=$I$11),($J1380*$H1380),0),0),2)</f>
        <v>0</v>
      </c>
      <c r="L1380" s="89">
        <f>ROUND(IF(AND($G1380=Summary!$C$11),IF(OR($I1380=$I$6,$I1380=$I$7,$I1380=$I$8,$I1380=$I$9,$I1380=$I$10,$I1380=$I$11),(($J1380*$H1380)/2),0),0),2)</f>
        <v>0</v>
      </c>
      <c r="M1380" s="89">
        <f t="shared" si="52"/>
        <v>0</v>
      </c>
      <c r="N1380" s="100">
        <f t="shared" si="53"/>
        <v>0</v>
      </c>
      <c r="O1380" s="67"/>
    </row>
    <row r="1381" spans="2:15">
      <c r="B1381" s="63"/>
      <c r="C1381" s="65"/>
      <c r="D1381" s="65"/>
      <c r="E1381" s="66"/>
      <c r="F1381" s="67"/>
      <c r="G1381" s="69"/>
      <c r="H1381" s="70"/>
      <c r="I1381" s="71"/>
      <c r="J1381" s="68">
        <v>0</v>
      </c>
      <c r="K1381" s="89">
        <f>ROUND(IF(AND($G1381&lt;&gt;Summary!$C$11),IF(OR($I1381=$I$6,$I1381=$I$7,$I1381=$I$8,$I1381=$I$9,$I1381=$I$10,$I1381=$I$11),($J1381*$H1381),0),0),2)</f>
        <v>0</v>
      </c>
      <c r="L1381" s="89">
        <f>ROUND(IF(AND($G1381=Summary!$C$11),IF(OR($I1381=$I$6,$I1381=$I$7,$I1381=$I$8,$I1381=$I$9,$I1381=$I$10,$I1381=$I$11),(($J1381*$H1381)/2),0),0),2)</f>
        <v>0</v>
      </c>
      <c r="M1381" s="89">
        <f t="shared" si="52"/>
        <v>0</v>
      </c>
      <c r="N1381" s="100">
        <f t="shared" si="53"/>
        <v>0</v>
      </c>
      <c r="O1381" s="67"/>
    </row>
    <row r="1382" spans="2:15">
      <c r="B1382" s="63"/>
      <c r="C1382" s="65"/>
      <c r="D1382" s="65"/>
      <c r="E1382" s="66"/>
      <c r="F1382" s="67"/>
      <c r="G1382" s="69"/>
      <c r="H1382" s="70"/>
      <c r="I1382" s="71"/>
      <c r="J1382" s="68">
        <v>0</v>
      </c>
      <c r="K1382" s="89">
        <f>ROUND(IF(AND($G1382&lt;&gt;Summary!$C$11),IF(OR($I1382=$I$6,$I1382=$I$7,$I1382=$I$8,$I1382=$I$9,$I1382=$I$10,$I1382=$I$11),($J1382*$H1382),0),0),2)</f>
        <v>0</v>
      </c>
      <c r="L1382" s="89">
        <f>ROUND(IF(AND($G1382=Summary!$C$11),IF(OR($I1382=$I$6,$I1382=$I$7,$I1382=$I$8,$I1382=$I$9,$I1382=$I$10,$I1382=$I$11),(($J1382*$H1382)/2),0),0),2)</f>
        <v>0</v>
      </c>
      <c r="M1382" s="89">
        <f t="shared" si="52"/>
        <v>0</v>
      </c>
      <c r="N1382" s="100">
        <f t="shared" si="53"/>
        <v>0</v>
      </c>
      <c r="O1382" s="67"/>
    </row>
    <row r="1383" spans="2:15">
      <c r="B1383" s="63"/>
      <c r="C1383" s="65"/>
      <c r="D1383" s="65"/>
      <c r="E1383" s="66"/>
      <c r="F1383" s="67"/>
      <c r="G1383" s="69"/>
      <c r="H1383" s="70"/>
      <c r="I1383" s="71"/>
      <c r="J1383" s="68">
        <v>0</v>
      </c>
      <c r="K1383" s="89">
        <f>ROUND(IF(AND($G1383&lt;&gt;Summary!$C$11),IF(OR($I1383=$I$6,$I1383=$I$7,$I1383=$I$8,$I1383=$I$9,$I1383=$I$10,$I1383=$I$11),($J1383*$H1383),0),0),2)</f>
        <v>0</v>
      </c>
      <c r="L1383" s="89">
        <f>ROUND(IF(AND($G1383=Summary!$C$11),IF(OR($I1383=$I$6,$I1383=$I$7,$I1383=$I$8,$I1383=$I$9,$I1383=$I$10,$I1383=$I$11),(($J1383*$H1383)/2),0),0),2)</f>
        <v>0</v>
      </c>
      <c r="M1383" s="89">
        <f t="shared" si="52"/>
        <v>0</v>
      </c>
      <c r="N1383" s="100">
        <f t="shared" si="53"/>
        <v>0</v>
      </c>
      <c r="O1383" s="67"/>
    </row>
    <row r="1384" spans="2:15">
      <c r="B1384" s="63"/>
      <c r="C1384" s="65"/>
      <c r="D1384" s="65"/>
      <c r="E1384" s="66"/>
      <c r="F1384" s="67"/>
      <c r="G1384" s="69"/>
      <c r="H1384" s="70"/>
      <c r="I1384" s="71"/>
      <c r="J1384" s="68">
        <v>0</v>
      </c>
      <c r="K1384" s="89">
        <f>ROUND(IF(AND($G1384&lt;&gt;Summary!$C$11),IF(OR($I1384=$I$6,$I1384=$I$7,$I1384=$I$8,$I1384=$I$9,$I1384=$I$10,$I1384=$I$11),($J1384*$H1384),0),0),2)</f>
        <v>0</v>
      </c>
      <c r="L1384" s="89">
        <f>ROUND(IF(AND($G1384=Summary!$C$11),IF(OR($I1384=$I$6,$I1384=$I$7,$I1384=$I$8,$I1384=$I$9,$I1384=$I$10,$I1384=$I$11),(($J1384*$H1384)/2),0),0),2)</f>
        <v>0</v>
      </c>
      <c r="M1384" s="89">
        <f t="shared" si="52"/>
        <v>0</v>
      </c>
      <c r="N1384" s="100">
        <f t="shared" si="53"/>
        <v>0</v>
      </c>
      <c r="O1384" s="67"/>
    </row>
    <row r="1385" spans="2:15">
      <c r="B1385" s="63"/>
      <c r="C1385" s="65"/>
      <c r="D1385" s="65"/>
      <c r="E1385" s="66"/>
      <c r="F1385" s="67"/>
      <c r="G1385" s="69"/>
      <c r="H1385" s="70"/>
      <c r="I1385" s="71"/>
      <c r="J1385" s="68">
        <v>0</v>
      </c>
      <c r="K1385" s="89">
        <f>ROUND(IF(AND($G1385&lt;&gt;Summary!$C$11),IF(OR($I1385=$I$6,$I1385=$I$7,$I1385=$I$8,$I1385=$I$9,$I1385=$I$10,$I1385=$I$11),($J1385*$H1385),0),0),2)</f>
        <v>0</v>
      </c>
      <c r="L1385" s="89">
        <f>ROUND(IF(AND($G1385=Summary!$C$11),IF(OR($I1385=$I$6,$I1385=$I$7,$I1385=$I$8,$I1385=$I$9,$I1385=$I$10,$I1385=$I$11),(($J1385*$H1385)/2),0),0),2)</f>
        <v>0</v>
      </c>
      <c r="M1385" s="89">
        <f t="shared" si="52"/>
        <v>0</v>
      </c>
      <c r="N1385" s="100">
        <f t="shared" si="53"/>
        <v>0</v>
      </c>
      <c r="O1385" s="67"/>
    </row>
    <row r="1386" spans="2:15">
      <c r="B1386" s="63"/>
      <c r="C1386" s="65"/>
      <c r="D1386" s="65"/>
      <c r="E1386" s="66"/>
      <c r="F1386" s="67"/>
      <c r="G1386" s="69"/>
      <c r="H1386" s="70"/>
      <c r="I1386" s="71"/>
      <c r="J1386" s="68">
        <v>0</v>
      </c>
      <c r="K1386" s="89">
        <f>ROUND(IF(AND($G1386&lt;&gt;Summary!$C$11),IF(OR($I1386=$I$6,$I1386=$I$7,$I1386=$I$8,$I1386=$I$9,$I1386=$I$10,$I1386=$I$11),($J1386*$H1386),0),0),2)</f>
        <v>0</v>
      </c>
      <c r="L1386" s="89">
        <f>ROUND(IF(AND($G1386=Summary!$C$11),IF(OR($I1386=$I$6,$I1386=$I$7,$I1386=$I$8,$I1386=$I$9,$I1386=$I$10,$I1386=$I$11),(($J1386*$H1386)/2),0),0),2)</f>
        <v>0</v>
      </c>
      <c r="M1386" s="89">
        <f t="shared" si="52"/>
        <v>0</v>
      </c>
      <c r="N1386" s="100">
        <f t="shared" si="53"/>
        <v>0</v>
      </c>
      <c r="O1386" s="67"/>
    </row>
    <row r="1387" spans="2:15">
      <c r="B1387" s="63"/>
      <c r="C1387" s="65"/>
      <c r="D1387" s="65"/>
      <c r="E1387" s="66"/>
      <c r="F1387" s="67"/>
      <c r="G1387" s="69"/>
      <c r="H1387" s="70"/>
      <c r="I1387" s="71"/>
      <c r="J1387" s="68">
        <v>0</v>
      </c>
      <c r="K1387" s="89">
        <f>ROUND(IF(AND($G1387&lt;&gt;Summary!$C$11),IF(OR($I1387=$I$6,$I1387=$I$7,$I1387=$I$8,$I1387=$I$9,$I1387=$I$10,$I1387=$I$11),($J1387*$H1387),0),0),2)</f>
        <v>0</v>
      </c>
      <c r="L1387" s="89">
        <f>ROUND(IF(AND($G1387=Summary!$C$11),IF(OR($I1387=$I$6,$I1387=$I$7,$I1387=$I$8,$I1387=$I$9,$I1387=$I$10,$I1387=$I$11),(($J1387*$H1387)/2),0),0),2)</f>
        <v>0</v>
      </c>
      <c r="M1387" s="89">
        <f t="shared" si="52"/>
        <v>0</v>
      </c>
      <c r="N1387" s="100">
        <f t="shared" si="53"/>
        <v>0</v>
      </c>
      <c r="O1387" s="67"/>
    </row>
    <row r="1388" spans="2:15">
      <c r="B1388" s="63"/>
      <c r="C1388" s="65"/>
      <c r="D1388" s="65"/>
      <c r="E1388" s="66"/>
      <c r="F1388" s="67"/>
      <c r="G1388" s="69"/>
      <c r="H1388" s="70"/>
      <c r="I1388" s="71"/>
      <c r="J1388" s="68">
        <v>0</v>
      </c>
      <c r="K1388" s="89">
        <f>ROUND(IF(AND($G1388&lt;&gt;Summary!$C$11),IF(OR($I1388=$I$6,$I1388=$I$7,$I1388=$I$8,$I1388=$I$9,$I1388=$I$10,$I1388=$I$11),($J1388*$H1388),0),0),2)</f>
        <v>0</v>
      </c>
      <c r="L1388" s="89">
        <f>ROUND(IF(AND($G1388=Summary!$C$11),IF(OR($I1388=$I$6,$I1388=$I$7,$I1388=$I$8,$I1388=$I$9,$I1388=$I$10,$I1388=$I$11),(($J1388*$H1388)/2),0),0),2)</f>
        <v>0</v>
      </c>
      <c r="M1388" s="89">
        <f t="shared" si="52"/>
        <v>0</v>
      </c>
      <c r="N1388" s="100">
        <f t="shared" si="53"/>
        <v>0</v>
      </c>
      <c r="O1388" s="67"/>
    </row>
    <row r="1389" spans="2:15">
      <c r="B1389" s="63"/>
      <c r="C1389" s="65"/>
      <c r="D1389" s="65"/>
      <c r="E1389" s="66"/>
      <c r="F1389" s="67"/>
      <c r="G1389" s="69"/>
      <c r="H1389" s="70"/>
      <c r="I1389" s="71"/>
      <c r="J1389" s="68">
        <v>0</v>
      </c>
      <c r="K1389" s="89">
        <f>ROUND(IF(AND($G1389&lt;&gt;Summary!$C$11),IF(OR($I1389=$I$6,$I1389=$I$7,$I1389=$I$8,$I1389=$I$9,$I1389=$I$10,$I1389=$I$11),($J1389*$H1389),0),0),2)</f>
        <v>0</v>
      </c>
      <c r="L1389" s="89">
        <f>ROUND(IF(AND($G1389=Summary!$C$11),IF(OR($I1389=$I$6,$I1389=$I$7,$I1389=$I$8,$I1389=$I$9,$I1389=$I$10,$I1389=$I$11),(($J1389*$H1389)/2),0),0),2)</f>
        <v>0</v>
      </c>
      <c r="M1389" s="89">
        <f t="shared" si="52"/>
        <v>0</v>
      </c>
      <c r="N1389" s="100">
        <f t="shared" si="53"/>
        <v>0</v>
      </c>
      <c r="O1389" s="67"/>
    </row>
    <row r="1390" spans="2:15">
      <c r="B1390" s="63"/>
      <c r="C1390" s="65"/>
      <c r="D1390" s="65"/>
      <c r="E1390" s="66"/>
      <c r="F1390" s="67"/>
      <c r="G1390" s="69"/>
      <c r="H1390" s="70"/>
      <c r="I1390" s="71"/>
      <c r="J1390" s="68">
        <v>0</v>
      </c>
      <c r="K1390" s="89">
        <f>ROUND(IF(AND($G1390&lt;&gt;Summary!$C$11),IF(OR($I1390=$I$6,$I1390=$I$7,$I1390=$I$8,$I1390=$I$9,$I1390=$I$10,$I1390=$I$11),($J1390*$H1390),0),0),2)</f>
        <v>0</v>
      </c>
      <c r="L1390" s="89">
        <f>ROUND(IF(AND($G1390=Summary!$C$11),IF(OR($I1390=$I$6,$I1390=$I$7,$I1390=$I$8,$I1390=$I$9,$I1390=$I$10,$I1390=$I$11),(($J1390*$H1390)/2),0),0),2)</f>
        <v>0</v>
      </c>
      <c r="M1390" s="89">
        <f t="shared" si="52"/>
        <v>0</v>
      </c>
      <c r="N1390" s="100">
        <f t="shared" si="53"/>
        <v>0</v>
      </c>
      <c r="O1390" s="67"/>
    </row>
    <row r="1391" spans="2:15">
      <c r="B1391" s="63"/>
      <c r="C1391" s="65"/>
      <c r="D1391" s="65"/>
      <c r="E1391" s="66"/>
      <c r="F1391" s="67"/>
      <c r="G1391" s="69"/>
      <c r="H1391" s="70"/>
      <c r="I1391" s="71"/>
      <c r="J1391" s="68">
        <v>0</v>
      </c>
      <c r="K1391" s="89">
        <f>ROUND(IF(AND($G1391&lt;&gt;Summary!$C$11),IF(OR($I1391=$I$6,$I1391=$I$7,$I1391=$I$8,$I1391=$I$9,$I1391=$I$10,$I1391=$I$11),($J1391*$H1391),0),0),2)</f>
        <v>0</v>
      </c>
      <c r="L1391" s="89">
        <f>ROUND(IF(AND($G1391=Summary!$C$11),IF(OR($I1391=$I$6,$I1391=$I$7,$I1391=$I$8,$I1391=$I$9,$I1391=$I$10,$I1391=$I$11),(($J1391*$H1391)/2),0),0),2)</f>
        <v>0</v>
      </c>
      <c r="M1391" s="89">
        <f t="shared" si="52"/>
        <v>0</v>
      </c>
      <c r="N1391" s="100">
        <f t="shared" si="53"/>
        <v>0</v>
      </c>
      <c r="O1391" s="67"/>
    </row>
    <row r="1392" spans="2:15">
      <c r="B1392" s="63"/>
      <c r="C1392" s="65"/>
      <c r="D1392" s="65"/>
      <c r="E1392" s="66"/>
      <c r="F1392" s="67"/>
      <c r="G1392" s="69"/>
      <c r="H1392" s="70"/>
      <c r="I1392" s="71"/>
      <c r="J1392" s="68">
        <v>0</v>
      </c>
      <c r="K1392" s="89">
        <f>ROUND(IF(AND($G1392&lt;&gt;Summary!$C$11),IF(OR($I1392=$I$6,$I1392=$I$7,$I1392=$I$8,$I1392=$I$9,$I1392=$I$10,$I1392=$I$11),($J1392*$H1392),0),0),2)</f>
        <v>0</v>
      </c>
      <c r="L1392" s="89">
        <f>ROUND(IF(AND($G1392=Summary!$C$11),IF(OR($I1392=$I$6,$I1392=$I$7,$I1392=$I$8,$I1392=$I$9,$I1392=$I$10,$I1392=$I$11),(($J1392*$H1392)/2),0),0),2)</f>
        <v>0</v>
      </c>
      <c r="M1392" s="89">
        <f t="shared" si="52"/>
        <v>0</v>
      </c>
      <c r="N1392" s="100">
        <f t="shared" si="53"/>
        <v>0</v>
      </c>
      <c r="O1392" s="67"/>
    </row>
    <row r="1393" spans="2:15">
      <c r="B1393" s="63"/>
      <c r="C1393" s="65"/>
      <c r="D1393" s="65"/>
      <c r="E1393" s="66"/>
      <c r="F1393" s="67"/>
      <c r="G1393" s="69"/>
      <c r="H1393" s="70"/>
      <c r="I1393" s="71"/>
      <c r="J1393" s="68">
        <v>0</v>
      </c>
      <c r="K1393" s="89">
        <f>ROUND(IF(AND($G1393&lt;&gt;Summary!$C$11),IF(OR($I1393=$I$6,$I1393=$I$7,$I1393=$I$8,$I1393=$I$9,$I1393=$I$10,$I1393=$I$11),($J1393*$H1393),0),0),2)</f>
        <v>0</v>
      </c>
      <c r="L1393" s="89">
        <f>ROUND(IF(AND($G1393=Summary!$C$11),IF(OR($I1393=$I$6,$I1393=$I$7,$I1393=$I$8,$I1393=$I$9,$I1393=$I$10,$I1393=$I$11),(($J1393*$H1393)/2),0),0),2)</f>
        <v>0</v>
      </c>
      <c r="M1393" s="89">
        <f t="shared" si="52"/>
        <v>0</v>
      </c>
      <c r="N1393" s="100">
        <f t="shared" si="53"/>
        <v>0</v>
      </c>
      <c r="O1393" s="67"/>
    </row>
    <row r="1394" spans="2:15">
      <c r="B1394" s="63"/>
      <c r="C1394" s="65"/>
      <c r="D1394" s="65"/>
      <c r="E1394" s="66"/>
      <c r="F1394" s="67"/>
      <c r="G1394" s="69"/>
      <c r="H1394" s="70"/>
      <c r="I1394" s="71"/>
      <c r="J1394" s="68">
        <v>0</v>
      </c>
      <c r="K1394" s="89">
        <f>ROUND(IF(AND($G1394&lt;&gt;Summary!$C$11),IF(OR($I1394=$I$6,$I1394=$I$7,$I1394=$I$8,$I1394=$I$9,$I1394=$I$10,$I1394=$I$11),($J1394*$H1394),0),0),2)</f>
        <v>0</v>
      </c>
      <c r="L1394" s="89">
        <f>ROUND(IF(AND($G1394=Summary!$C$11),IF(OR($I1394=$I$6,$I1394=$I$7,$I1394=$I$8,$I1394=$I$9,$I1394=$I$10,$I1394=$I$11),(($J1394*$H1394)/2),0),0),2)</f>
        <v>0</v>
      </c>
      <c r="M1394" s="89">
        <f t="shared" si="52"/>
        <v>0</v>
      </c>
      <c r="N1394" s="100">
        <f t="shared" si="53"/>
        <v>0</v>
      </c>
      <c r="O1394" s="67"/>
    </row>
    <row r="1395" spans="2:15">
      <c r="B1395" s="63"/>
      <c r="C1395" s="65"/>
      <c r="D1395" s="65"/>
      <c r="E1395" s="66"/>
      <c r="F1395" s="67"/>
      <c r="G1395" s="69"/>
      <c r="H1395" s="70"/>
      <c r="I1395" s="71"/>
      <c r="J1395" s="68">
        <v>0</v>
      </c>
      <c r="K1395" s="89">
        <f>ROUND(IF(AND($G1395&lt;&gt;Summary!$C$11),IF(OR($I1395=$I$6,$I1395=$I$7,$I1395=$I$8,$I1395=$I$9,$I1395=$I$10,$I1395=$I$11),($J1395*$H1395),0),0),2)</f>
        <v>0</v>
      </c>
      <c r="L1395" s="89">
        <f>ROUND(IF(AND($G1395=Summary!$C$11),IF(OR($I1395=$I$6,$I1395=$I$7,$I1395=$I$8,$I1395=$I$9,$I1395=$I$10,$I1395=$I$11),(($J1395*$H1395)/2),0),0),2)</f>
        <v>0</v>
      </c>
      <c r="M1395" s="89">
        <f t="shared" si="52"/>
        <v>0</v>
      </c>
      <c r="N1395" s="100">
        <f t="shared" si="53"/>
        <v>0</v>
      </c>
      <c r="O1395" s="67"/>
    </row>
    <row r="1396" spans="2:15">
      <c r="B1396" s="63"/>
      <c r="C1396" s="65"/>
      <c r="D1396" s="65"/>
      <c r="E1396" s="66"/>
      <c r="F1396" s="67"/>
      <c r="G1396" s="69"/>
      <c r="H1396" s="70"/>
      <c r="I1396" s="71"/>
      <c r="J1396" s="68">
        <v>0</v>
      </c>
      <c r="K1396" s="89">
        <f>ROUND(IF(AND($G1396&lt;&gt;Summary!$C$11),IF(OR($I1396=$I$6,$I1396=$I$7,$I1396=$I$8,$I1396=$I$9,$I1396=$I$10,$I1396=$I$11),($J1396*$H1396),0),0),2)</f>
        <v>0</v>
      </c>
      <c r="L1396" s="89">
        <f>ROUND(IF(AND($G1396=Summary!$C$11),IF(OR($I1396=$I$6,$I1396=$I$7,$I1396=$I$8,$I1396=$I$9,$I1396=$I$10,$I1396=$I$11),(($J1396*$H1396)/2),0),0),2)</f>
        <v>0</v>
      </c>
      <c r="M1396" s="89">
        <f t="shared" si="52"/>
        <v>0</v>
      </c>
      <c r="N1396" s="100">
        <f t="shared" si="53"/>
        <v>0</v>
      </c>
      <c r="O1396" s="67"/>
    </row>
    <row r="1397" spans="2:15">
      <c r="B1397" s="63"/>
      <c r="C1397" s="65"/>
      <c r="D1397" s="65"/>
      <c r="E1397" s="66"/>
      <c r="F1397" s="67"/>
      <c r="G1397" s="69"/>
      <c r="H1397" s="70"/>
      <c r="I1397" s="71"/>
      <c r="J1397" s="68">
        <v>0</v>
      </c>
      <c r="K1397" s="89">
        <f>ROUND(IF(AND($G1397&lt;&gt;Summary!$C$11),IF(OR($I1397=$I$6,$I1397=$I$7,$I1397=$I$8,$I1397=$I$9,$I1397=$I$10,$I1397=$I$11),($J1397*$H1397),0),0),2)</f>
        <v>0</v>
      </c>
      <c r="L1397" s="89">
        <f>ROUND(IF(AND($G1397=Summary!$C$11),IF(OR($I1397=$I$6,$I1397=$I$7,$I1397=$I$8,$I1397=$I$9,$I1397=$I$10,$I1397=$I$11),(($J1397*$H1397)/2),0),0),2)</f>
        <v>0</v>
      </c>
      <c r="M1397" s="89">
        <f t="shared" si="52"/>
        <v>0</v>
      </c>
      <c r="N1397" s="100">
        <f t="shared" si="53"/>
        <v>0</v>
      </c>
      <c r="O1397" s="67"/>
    </row>
    <row r="1398" spans="2:15">
      <c r="B1398" s="63"/>
      <c r="C1398" s="65"/>
      <c r="D1398" s="65"/>
      <c r="E1398" s="66"/>
      <c r="F1398" s="67"/>
      <c r="G1398" s="69"/>
      <c r="H1398" s="70"/>
      <c r="I1398" s="71"/>
      <c r="J1398" s="68">
        <v>0</v>
      </c>
      <c r="K1398" s="89">
        <f>ROUND(IF(AND($G1398&lt;&gt;Summary!$C$11),IF(OR($I1398=$I$6,$I1398=$I$7,$I1398=$I$8,$I1398=$I$9,$I1398=$I$10,$I1398=$I$11),($J1398*$H1398),0),0),2)</f>
        <v>0</v>
      </c>
      <c r="L1398" s="89">
        <f>ROUND(IF(AND($G1398=Summary!$C$11),IF(OR($I1398=$I$6,$I1398=$I$7,$I1398=$I$8,$I1398=$I$9,$I1398=$I$10,$I1398=$I$11),(($J1398*$H1398)/2),0),0),2)</f>
        <v>0</v>
      </c>
      <c r="M1398" s="89">
        <f t="shared" si="52"/>
        <v>0</v>
      </c>
      <c r="N1398" s="100">
        <f t="shared" si="53"/>
        <v>0</v>
      </c>
      <c r="O1398" s="67"/>
    </row>
    <row r="1399" spans="2:15">
      <c r="B1399" s="63"/>
      <c r="C1399" s="65"/>
      <c r="D1399" s="65"/>
      <c r="E1399" s="66"/>
      <c r="F1399" s="67"/>
      <c r="G1399" s="69"/>
      <c r="H1399" s="70"/>
      <c r="I1399" s="71"/>
      <c r="J1399" s="68">
        <v>0</v>
      </c>
      <c r="K1399" s="89">
        <f>ROUND(IF(AND($G1399&lt;&gt;Summary!$C$11),IF(OR($I1399=$I$6,$I1399=$I$7,$I1399=$I$8,$I1399=$I$9,$I1399=$I$10,$I1399=$I$11),($J1399*$H1399),0),0),2)</f>
        <v>0</v>
      </c>
      <c r="L1399" s="89">
        <f>ROUND(IF(AND($G1399=Summary!$C$11),IF(OR($I1399=$I$6,$I1399=$I$7,$I1399=$I$8,$I1399=$I$9,$I1399=$I$10,$I1399=$I$11),(($J1399*$H1399)/2),0),0),2)</f>
        <v>0</v>
      </c>
      <c r="M1399" s="89">
        <f t="shared" si="52"/>
        <v>0</v>
      </c>
      <c r="N1399" s="100">
        <f t="shared" si="53"/>
        <v>0</v>
      </c>
      <c r="O1399" s="67"/>
    </row>
    <row r="1400" spans="2:15">
      <c r="B1400" s="63"/>
      <c r="C1400" s="65"/>
      <c r="D1400" s="65"/>
      <c r="E1400" s="66"/>
      <c r="F1400" s="67"/>
      <c r="G1400" s="69"/>
      <c r="H1400" s="70"/>
      <c r="I1400" s="71"/>
      <c r="J1400" s="68">
        <v>0</v>
      </c>
      <c r="K1400" s="89">
        <f>ROUND(IF(AND($G1400&lt;&gt;Summary!$C$11),IF(OR($I1400=$I$6,$I1400=$I$7,$I1400=$I$8,$I1400=$I$9,$I1400=$I$10,$I1400=$I$11),($J1400*$H1400),0),0),2)</f>
        <v>0</v>
      </c>
      <c r="L1400" s="89">
        <f>ROUND(IF(AND($G1400=Summary!$C$11),IF(OR($I1400=$I$6,$I1400=$I$7,$I1400=$I$8,$I1400=$I$9,$I1400=$I$10,$I1400=$I$11),(($J1400*$H1400)/2),0),0),2)</f>
        <v>0</v>
      </c>
      <c r="M1400" s="89">
        <f t="shared" si="52"/>
        <v>0</v>
      </c>
      <c r="N1400" s="100">
        <f t="shared" si="53"/>
        <v>0</v>
      </c>
      <c r="O1400" s="67"/>
    </row>
    <row r="1401" spans="2:15">
      <c r="B1401" s="63"/>
      <c r="C1401" s="65"/>
      <c r="D1401" s="65"/>
      <c r="E1401" s="66"/>
      <c r="F1401" s="67"/>
      <c r="G1401" s="69"/>
      <c r="H1401" s="70"/>
      <c r="I1401" s="71"/>
      <c r="J1401" s="68">
        <v>0</v>
      </c>
      <c r="K1401" s="89">
        <f>ROUND(IF(AND($G1401&lt;&gt;Summary!$C$11),IF(OR($I1401=$I$6,$I1401=$I$7,$I1401=$I$8,$I1401=$I$9,$I1401=$I$10,$I1401=$I$11),($J1401*$H1401),0),0),2)</f>
        <v>0</v>
      </c>
      <c r="L1401" s="89">
        <f>ROUND(IF(AND($G1401=Summary!$C$11),IF(OR($I1401=$I$6,$I1401=$I$7,$I1401=$I$8,$I1401=$I$9,$I1401=$I$10,$I1401=$I$11),(($J1401*$H1401)/2),0),0),2)</f>
        <v>0</v>
      </c>
      <c r="M1401" s="89">
        <f t="shared" si="52"/>
        <v>0</v>
      </c>
      <c r="N1401" s="100">
        <f t="shared" si="53"/>
        <v>0</v>
      </c>
      <c r="O1401" s="67"/>
    </row>
    <row r="1402" spans="2:15">
      <c r="B1402" s="63"/>
      <c r="C1402" s="65"/>
      <c r="D1402" s="65"/>
      <c r="E1402" s="66"/>
      <c r="F1402" s="67"/>
      <c r="G1402" s="69"/>
      <c r="H1402" s="70"/>
      <c r="I1402" s="71"/>
      <c r="J1402" s="68">
        <v>0</v>
      </c>
      <c r="K1402" s="89">
        <f>ROUND(IF(AND($G1402&lt;&gt;Summary!$C$11),IF(OR($I1402=$I$6,$I1402=$I$7,$I1402=$I$8,$I1402=$I$9,$I1402=$I$10,$I1402=$I$11),($J1402*$H1402),0),0),2)</f>
        <v>0</v>
      </c>
      <c r="L1402" s="89">
        <f>ROUND(IF(AND($G1402=Summary!$C$11),IF(OR($I1402=$I$6,$I1402=$I$7,$I1402=$I$8,$I1402=$I$9,$I1402=$I$10,$I1402=$I$11),(($J1402*$H1402)/2),0),0),2)</f>
        <v>0</v>
      </c>
      <c r="M1402" s="89">
        <f t="shared" si="52"/>
        <v>0</v>
      </c>
      <c r="N1402" s="100">
        <f t="shared" si="53"/>
        <v>0</v>
      </c>
      <c r="O1402" s="67"/>
    </row>
    <row r="1403" spans="2:15">
      <c r="B1403" s="63"/>
      <c r="C1403" s="65"/>
      <c r="D1403" s="65"/>
      <c r="E1403" s="66"/>
      <c r="F1403" s="67"/>
      <c r="G1403" s="69"/>
      <c r="H1403" s="70"/>
      <c r="I1403" s="71"/>
      <c r="J1403" s="68">
        <v>0</v>
      </c>
      <c r="K1403" s="89">
        <f>ROUND(IF(AND($G1403&lt;&gt;Summary!$C$11),IF(OR($I1403=$I$6,$I1403=$I$7,$I1403=$I$8,$I1403=$I$9,$I1403=$I$10,$I1403=$I$11),($J1403*$H1403),0),0),2)</f>
        <v>0</v>
      </c>
      <c r="L1403" s="89">
        <f>ROUND(IF(AND($G1403=Summary!$C$11),IF(OR($I1403=$I$6,$I1403=$I$7,$I1403=$I$8,$I1403=$I$9,$I1403=$I$10,$I1403=$I$11),(($J1403*$H1403)/2),0),0),2)</f>
        <v>0</v>
      </c>
      <c r="M1403" s="89">
        <f t="shared" si="52"/>
        <v>0</v>
      </c>
      <c r="N1403" s="100">
        <f t="shared" si="53"/>
        <v>0</v>
      </c>
      <c r="O1403" s="67"/>
    </row>
    <row r="1404" spans="2:15">
      <c r="B1404" s="63"/>
      <c r="C1404" s="65"/>
      <c r="D1404" s="65"/>
      <c r="E1404" s="66"/>
      <c r="F1404" s="67"/>
      <c r="G1404" s="69"/>
      <c r="H1404" s="70"/>
      <c r="I1404" s="71"/>
      <c r="J1404" s="68">
        <v>0</v>
      </c>
      <c r="K1404" s="89">
        <f>ROUND(IF(AND($G1404&lt;&gt;Summary!$C$11),IF(OR($I1404=$I$6,$I1404=$I$7,$I1404=$I$8,$I1404=$I$9,$I1404=$I$10,$I1404=$I$11),($J1404*$H1404),0),0),2)</f>
        <v>0</v>
      </c>
      <c r="L1404" s="89">
        <f>ROUND(IF(AND($G1404=Summary!$C$11),IF(OR($I1404=$I$6,$I1404=$I$7,$I1404=$I$8,$I1404=$I$9,$I1404=$I$10,$I1404=$I$11),(($J1404*$H1404)/2),0),0),2)</f>
        <v>0</v>
      </c>
      <c r="M1404" s="89">
        <f t="shared" si="52"/>
        <v>0</v>
      </c>
      <c r="N1404" s="100">
        <f t="shared" si="53"/>
        <v>0</v>
      </c>
      <c r="O1404" s="67"/>
    </row>
    <row r="1405" spans="2:15">
      <c r="B1405" s="63"/>
      <c r="C1405" s="65"/>
      <c r="D1405" s="65"/>
      <c r="E1405" s="66"/>
      <c r="F1405" s="67"/>
      <c r="G1405" s="69"/>
      <c r="H1405" s="70"/>
      <c r="I1405" s="71"/>
      <c r="J1405" s="68">
        <v>0</v>
      </c>
      <c r="K1405" s="89">
        <f>ROUND(IF(AND($G1405&lt;&gt;Summary!$C$11),IF(OR($I1405=$I$6,$I1405=$I$7,$I1405=$I$8,$I1405=$I$9,$I1405=$I$10,$I1405=$I$11),($J1405*$H1405),0),0),2)</f>
        <v>0</v>
      </c>
      <c r="L1405" s="89">
        <f>ROUND(IF(AND($G1405=Summary!$C$11),IF(OR($I1405=$I$6,$I1405=$I$7,$I1405=$I$8,$I1405=$I$9,$I1405=$I$10,$I1405=$I$11),(($J1405*$H1405)/2),0),0),2)</f>
        <v>0</v>
      </c>
      <c r="M1405" s="89">
        <f t="shared" si="52"/>
        <v>0</v>
      </c>
      <c r="N1405" s="100">
        <f t="shared" si="53"/>
        <v>0</v>
      </c>
      <c r="O1405" s="67"/>
    </row>
    <row r="1406" spans="2:15">
      <c r="B1406" s="63"/>
      <c r="C1406" s="65"/>
      <c r="D1406" s="65"/>
      <c r="E1406" s="66"/>
      <c r="F1406" s="67"/>
      <c r="G1406" s="69"/>
      <c r="H1406" s="70"/>
      <c r="I1406" s="71"/>
      <c r="J1406" s="68">
        <v>0</v>
      </c>
      <c r="K1406" s="89">
        <f>ROUND(IF(AND($G1406&lt;&gt;Summary!$C$11),IF(OR($I1406=$I$6,$I1406=$I$7,$I1406=$I$8,$I1406=$I$9,$I1406=$I$10,$I1406=$I$11),($J1406*$H1406),0),0),2)</f>
        <v>0</v>
      </c>
      <c r="L1406" s="89">
        <f>ROUND(IF(AND($G1406=Summary!$C$11),IF(OR($I1406=$I$6,$I1406=$I$7,$I1406=$I$8,$I1406=$I$9,$I1406=$I$10,$I1406=$I$11),(($J1406*$H1406)/2),0),0),2)</f>
        <v>0</v>
      </c>
      <c r="M1406" s="89">
        <f t="shared" si="52"/>
        <v>0</v>
      </c>
      <c r="N1406" s="100">
        <f t="shared" si="53"/>
        <v>0</v>
      </c>
      <c r="O1406" s="67"/>
    </row>
    <row r="1407" spans="2:15">
      <c r="B1407" s="63"/>
      <c r="C1407" s="65"/>
      <c r="D1407" s="65"/>
      <c r="E1407" s="66"/>
      <c r="F1407" s="67"/>
      <c r="G1407" s="69"/>
      <c r="H1407" s="70"/>
      <c r="I1407" s="71"/>
      <c r="J1407" s="68">
        <v>0</v>
      </c>
      <c r="K1407" s="89">
        <f>ROUND(IF(AND($G1407&lt;&gt;Summary!$C$11),IF(OR($I1407=$I$6,$I1407=$I$7,$I1407=$I$8,$I1407=$I$9,$I1407=$I$10,$I1407=$I$11),($J1407*$H1407),0),0),2)</f>
        <v>0</v>
      </c>
      <c r="L1407" s="89">
        <f>ROUND(IF(AND($G1407=Summary!$C$11),IF(OR($I1407=$I$6,$I1407=$I$7,$I1407=$I$8,$I1407=$I$9,$I1407=$I$10,$I1407=$I$11),(($J1407*$H1407)/2),0),0),2)</f>
        <v>0</v>
      </c>
      <c r="M1407" s="89">
        <f t="shared" si="52"/>
        <v>0</v>
      </c>
      <c r="N1407" s="100">
        <f t="shared" si="53"/>
        <v>0</v>
      </c>
      <c r="O1407" s="67"/>
    </row>
    <row r="1408" spans="2:15">
      <c r="B1408" s="63"/>
      <c r="C1408" s="65"/>
      <c r="D1408" s="65"/>
      <c r="E1408" s="66"/>
      <c r="F1408" s="67"/>
      <c r="G1408" s="69"/>
      <c r="H1408" s="70"/>
      <c r="I1408" s="71"/>
      <c r="J1408" s="68">
        <v>0</v>
      </c>
      <c r="K1408" s="89">
        <f>ROUND(IF(AND($G1408&lt;&gt;Summary!$C$11),IF(OR($I1408=$I$6,$I1408=$I$7,$I1408=$I$8,$I1408=$I$9,$I1408=$I$10,$I1408=$I$11),($J1408*$H1408),0),0),2)</f>
        <v>0</v>
      </c>
      <c r="L1408" s="89">
        <f>ROUND(IF(AND($G1408=Summary!$C$11),IF(OR($I1408=$I$6,$I1408=$I$7,$I1408=$I$8,$I1408=$I$9,$I1408=$I$10,$I1408=$I$11),(($J1408*$H1408)/2),0),0),2)</f>
        <v>0</v>
      </c>
      <c r="M1408" s="89">
        <f t="shared" si="52"/>
        <v>0</v>
      </c>
      <c r="N1408" s="100">
        <f t="shared" si="53"/>
        <v>0</v>
      </c>
      <c r="O1408" s="67"/>
    </row>
    <row r="1409" spans="2:15">
      <c r="B1409" s="63"/>
      <c r="C1409" s="65"/>
      <c r="D1409" s="65"/>
      <c r="E1409" s="66"/>
      <c r="F1409" s="67"/>
      <c r="G1409" s="69"/>
      <c r="H1409" s="70"/>
      <c r="I1409" s="71"/>
      <c r="J1409" s="68">
        <v>0</v>
      </c>
      <c r="K1409" s="89">
        <f>ROUND(IF(AND($G1409&lt;&gt;Summary!$C$11),IF(OR($I1409=$I$6,$I1409=$I$7,$I1409=$I$8,$I1409=$I$9,$I1409=$I$10,$I1409=$I$11),($J1409*$H1409),0),0),2)</f>
        <v>0</v>
      </c>
      <c r="L1409" s="89">
        <f>ROUND(IF(AND($G1409=Summary!$C$11),IF(OR($I1409=$I$6,$I1409=$I$7,$I1409=$I$8,$I1409=$I$9,$I1409=$I$10,$I1409=$I$11),(($J1409*$H1409)/2),0),0),2)</f>
        <v>0</v>
      </c>
      <c r="M1409" s="89">
        <f t="shared" si="52"/>
        <v>0</v>
      </c>
      <c r="N1409" s="100">
        <f t="shared" si="53"/>
        <v>0</v>
      </c>
      <c r="O1409" s="67"/>
    </row>
    <row r="1410" spans="2:15">
      <c r="B1410" s="63"/>
      <c r="C1410" s="65"/>
      <c r="D1410" s="65"/>
      <c r="E1410" s="66"/>
      <c r="F1410" s="67"/>
      <c r="G1410" s="69"/>
      <c r="H1410" s="70"/>
      <c r="I1410" s="71"/>
      <c r="J1410" s="68">
        <v>0</v>
      </c>
      <c r="K1410" s="89">
        <f>ROUND(IF(AND($G1410&lt;&gt;Summary!$C$11),IF(OR($I1410=$I$6,$I1410=$I$7,$I1410=$I$8,$I1410=$I$9,$I1410=$I$10,$I1410=$I$11),($J1410*$H1410),0),0),2)</f>
        <v>0</v>
      </c>
      <c r="L1410" s="89">
        <f>ROUND(IF(AND($G1410=Summary!$C$11),IF(OR($I1410=$I$6,$I1410=$I$7,$I1410=$I$8,$I1410=$I$9,$I1410=$I$10,$I1410=$I$11),(($J1410*$H1410)/2),0),0),2)</f>
        <v>0</v>
      </c>
      <c r="M1410" s="89">
        <f t="shared" si="52"/>
        <v>0</v>
      </c>
      <c r="N1410" s="100">
        <f t="shared" si="53"/>
        <v>0</v>
      </c>
      <c r="O1410" s="67"/>
    </row>
    <row r="1411" spans="2:15">
      <c r="B1411" s="63"/>
      <c r="C1411" s="65"/>
      <c r="D1411" s="65"/>
      <c r="E1411" s="66"/>
      <c r="F1411" s="67"/>
      <c r="G1411" s="69"/>
      <c r="H1411" s="70"/>
      <c r="I1411" s="71"/>
      <c r="J1411" s="68">
        <v>0</v>
      </c>
      <c r="K1411" s="89">
        <f>ROUND(IF(AND($G1411&lt;&gt;Summary!$C$11),IF(OR($I1411=$I$6,$I1411=$I$7,$I1411=$I$8,$I1411=$I$9,$I1411=$I$10,$I1411=$I$11),($J1411*$H1411),0),0),2)</f>
        <v>0</v>
      </c>
      <c r="L1411" s="89">
        <f>ROUND(IF(AND($G1411=Summary!$C$11),IF(OR($I1411=$I$6,$I1411=$I$7,$I1411=$I$8,$I1411=$I$9,$I1411=$I$10,$I1411=$I$11),(($J1411*$H1411)/2),0),0),2)</f>
        <v>0</v>
      </c>
      <c r="M1411" s="89">
        <f t="shared" si="52"/>
        <v>0</v>
      </c>
      <c r="N1411" s="100">
        <f t="shared" si="53"/>
        <v>0</v>
      </c>
      <c r="O1411" s="67"/>
    </row>
    <row r="1412" spans="2:15">
      <c r="B1412" s="63"/>
      <c r="C1412" s="65"/>
      <c r="D1412" s="65"/>
      <c r="E1412" s="66"/>
      <c r="F1412" s="67"/>
      <c r="G1412" s="69"/>
      <c r="H1412" s="70"/>
      <c r="I1412" s="71"/>
      <c r="J1412" s="68">
        <v>0</v>
      </c>
      <c r="K1412" s="89">
        <f>ROUND(IF(AND($G1412&lt;&gt;Summary!$C$11),IF(OR($I1412=$I$6,$I1412=$I$7,$I1412=$I$8,$I1412=$I$9,$I1412=$I$10,$I1412=$I$11),($J1412*$H1412),0),0),2)</f>
        <v>0</v>
      </c>
      <c r="L1412" s="89">
        <f>ROUND(IF(AND($G1412=Summary!$C$11),IF(OR($I1412=$I$6,$I1412=$I$7,$I1412=$I$8,$I1412=$I$9,$I1412=$I$10,$I1412=$I$11),(($J1412*$H1412)/2),0),0),2)</f>
        <v>0</v>
      </c>
      <c r="M1412" s="89">
        <f t="shared" si="52"/>
        <v>0</v>
      </c>
      <c r="N1412" s="100">
        <f t="shared" si="53"/>
        <v>0</v>
      </c>
      <c r="O1412" s="67"/>
    </row>
    <row r="1413" spans="2:15">
      <c r="B1413" s="63"/>
      <c r="C1413" s="65"/>
      <c r="D1413" s="65"/>
      <c r="E1413" s="66"/>
      <c r="F1413" s="67"/>
      <c r="G1413" s="69"/>
      <c r="H1413" s="70"/>
      <c r="I1413" s="71"/>
      <c r="J1413" s="68">
        <v>0</v>
      </c>
      <c r="K1413" s="89">
        <f>ROUND(IF(AND($G1413&lt;&gt;Summary!$C$11),IF(OR($I1413=$I$6,$I1413=$I$7,$I1413=$I$8,$I1413=$I$9,$I1413=$I$10,$I1413=$I$11),($J1413*$H1413),0),0),2)</f>
        <v>0</v>
      </c>
      <c r="L1413" s="89">
        <f>ROUND(IF(AND($G1413=Summary!$C$11),IF(OR($I1413=$I$6,$I1413=$I$7,$I1413=$I$8,$I1413=$I$9,$I1413=$I$10,$I1413=$I$11),(($J1413*$H1413)/2),0),0),2)</f>
        <v>0</v>
      </c>
      <c r="M1413" s="89">
        <f t="shared" si="52"/>
        <v>0</v>
      </c>
      <c r="N1413" s="100">
        <f t="shared" si="53"/>
        <v>0</v>
      </c>
      <c r="O1413" s="67"/>
    </row>
    <row r="1414" spans="2:15">
      <c r="B1414" s="63"/>
      <c r="C1414" s="65"/>
      <c r="D1414" s="65"/>
      <c r="E1414" s="66"/>
      <c r="F1414" s="67"/>
      <c r="G1414" s="69"/>
      <c r="H1414" s="70"/>
      <c r="I1414" s="71"/>
      <c r="J1414" s="68">
        <v>0</v>
      </c>
      <c r="K1414" s="89">
        <f>ROUND(IF(AND($G1414&lt;&gt;Summary!$C$11),IF(OR($I1414=$I$6,$I1414=$I$7,$I1414=$I$8,$I1414=$I$9,$I1414=$I$10,$I1414=$I$11),($J1414*$H1414),0),0),2)</f>
        <v>0</v>
      </c>
      <c r="L1414" s="89">
        <f>ROUND(IF(AND($G1414=Summary!$C$11),IF(OR($I1414=$I$6,$I1414=$I$7,$I1414=$I$8,$I1414=$I$9,$I1414=$I$10,$I1414=$I$11),(($J1414*$H1414)/2),0),0),2)</f>
        <v>0</v>
      </c>
      <c r="M1414" s="89">
        <f t="shared" si="52"/>
        <v>0</v>
      </c>
      <c r="N1414" s="100">
        <f t="shared" si="53"/>
        <v>0</v>
      </c>
      <c r="O1414" s="67"/>
    </row>
    <row r="1415" spans="2:15">
      <c r="B1415" s="63"/>
      <c r="C1415" s="65"/>
      <c r="D1415" s="65"/>
      <c r="E1415" s="66"/>
      <c r="F1415" s="67"/>
      <c r="G1415" s="69"/>
      <c r="H1415" s="70"/>
      <c r="I1415" s="71"/>
      <c r="J1415" s="68">
        <v>0</v>
      </c>
      <c r="K1415" s="89">
        <f>ROUND(IF(AND($G1415&lt;&gt;Summary!$C$11),IF(OR($I1415=$I$6,$I1415=$I$7,$I1415=$I$8,$I1415=$I$9,$I1415=$I$10,$I1415=$I$11),($J1415*$H1415),0),0),2)</f>
        <v>0</v>
      </c>
      <c r="L1415" s="89">
        <f>ROUND(IF(AND($G1415=Summary!$C$11),IF(OR($I1415=$I$6,$I1415=$I$7,$I1415=$I$8,$I1415=$I$9,$I1415=$I$10,$I1415=$I$11),(($J1415*$H1415)/2),0),0),2)</f>
        <v>0</v>
      </c>
      <c r="M1415" s="89">
        <f t="shared" si="52"/>
        <v>0</v>
      </c>
      <c r="N1415" s="100">
        <f t="shared" si="53"/>
        <v>0</v>
      </c>
      <c r="O1415" s="67"/>
    </row>
    <row r="1416" spans="2:15">
      <c r="B1416" s="63"/>
      <c r="C1416" s="65"/>
      <c r="D1416" s="65"/>
      <c r="E1416" s="66"/>
      <c r="F1416" s="67"/>
      <c r="G1416" s="69"/>
      <c r="H1416" s="70"/>
      <c r="I1416" s="71"/>
      <c r="J1416" s="68">
        <v>0</v>
      </c>
      <c r="K1416" s="89">
        <f>ROUND(IF(AND($G1416&lt;&gt;Summary!$C$11),IF(OR($I1416=$I$6,$I1416=$I$7,$I1416=$I$8,$I1416=$I$9,$I1416=$I$10,$I1416=$I$11),($J1416*$H1416),0),0),2)</f>
        <v>0</v>
      </c>
      <c r="L1416" s="89">
        <f>ROUND(IF(AND($G1416=Summary!$C$11),IF(OR($I1416=$I$6,$I1416=$I$7,$I1416=$I$8,$I1416=$I$9,$I1416=$I$10,$I1416=$I$11),(($J1416*$H1416)/2),0),0),2)</f>
        <v>0</v>
      </c>
      <c r="M1416" s="89">
        <f t="shared" si="52"/>
        <v>0</v>
      </c>
      <c r="N1416" s="100">
        <f t="shared" si="53"/>
        <v>0</v>
      </c>
      <c r="O1416" s="67"/>
    </row>
    <row r="1417" spans="2:15">
      <c r="B1417" s="63"/>
      <c r="C1417" s="65"/>
      <c r="D1417" s="65"/>
      <c r="E1417" s="66"/>
      <c r="F1417" s="67"/>
      <c r="G1417" s="69"/>
      <c r="H1417" s="70"/>
      <c r="I1417" s="71"/>
      <c r="J1417" s="68">
        <v>0</v>
      </c>
      <c r="K1417" s="89">
        <f>ROUND(IF(AND($G1417&lt;&gt;Summary!$C$11),IF(OR($I1417=$I$6,$I1417=$I$7,$I1417=$I$8,$I1417=$I$9,$I1417=$I$10,$I1417=$I$11),($J1417*$H1417),0),0),2)</f>
        <v>0</v>
      </c>
      <c r="L1417" s="89">
        <f>ROUND(IF(AND($G1417=Summary!$C$11),IF(OR($I1417=$I$6,$I1417=$I$7,$I1417=$I$8,$I1417=$I$9,$I1417=$I$10,$I1417=$I$11),(($J1417*$H1417)/2),0),0),2)</f>
        <v>0</v>
      </c>
      <c r="M1417" s="89">
        <f t="shared" si="52"/>
        <v>0</v>
      </c>
      <c r="N1417" s="100">
        <f t="shared" si="53"/>
        <v>0</v>
      </c>
      <c r="O1417" s="67"/>
    </row>
    <row r="1418" spans="2:15">
      <c r="B1418" s="63"/>
      <c r="C1418" s="65"/>
      <c r="D1418" s="65"/>
      <c r="E1418" s="66"/>
      <c r="F1418" s="67"/>
      <c r="G1418" s="69"/>
      <c r="H1418" s="70"/>
      <c r="I1418" s="71"/>
      <c r="J1418" s="68">
        <v>0</v>
      </c>
      <c r="K1418" s="89">
        <f>ROUND(IF(AND($G1418&lt;&gt;Summary!$C$11),IF(OR($I1418=$I$6,$I1418=$I$7,$I1418=$I$8,$I1418=$I$9,$I1418=$I$10,$I1418=$I$11),($J1418*$H1418),0),0),2)</f>
        <v>0</v>
      </c>
      <c r="L1418" s="89">
        <f>ROUND(IF(AND($G1418=Summary!$C$11),IF(OR($I1418=$I$6,$I1418=$I$7,$I1418=$I$8,$I1418=$I$9,$I1418=$I$10,$I1418=$I$11),(($J1418*$H1418)/2),0),0),2)</f>
        <v>0</v>
      </c>
      <c r="M1418" s="89">
        <f t="shared" si="52"/>
        <v>0</v>
      </c>
      <c r="N1418" s="100">
        <f t="shared" si="53"/>
        <v>0</v>
      </c>
      <c r="O1418" s="67"/>
    </row>
    <row r="1419" spans="2:15">
      <c r="B1419" s="63"/>
      <c r="C1419" s="65"/>
      <c r="D1419" s="65"/>
      <c r="E1419" s="66"/>
      <c r="F1419" s="67"/>
      <c r="G1419" s="69"/>
      <c r="H1419" s="70"/>
      <c r="I1419" s="71"/>
      <c r="J1419" s="68">
        <v>0</v>
      </c>
      <c r="K1419" s="89">
        <f>ROUND(IF(AND($G1419&lt;&gt;Summary!$C$11),IF(OR($I1419=$I$6,$I1419=$I$7,$I1419=$I$8,$I1419=$I$9,$I1419=$I$10,$I1419=$I$11),($J1419*$H1419),0),0),2)</f>
        <v>0</v>
      </c>
      <c r="L1419" s="89">
        <f>ROUND(IF(AND($G1419=Summary!$C$11),IF(OR($I1419=$I$6,$I1419=$I$7,$I1419=$I$8,$I1419=$I$9,$I1419=$I$10,$I1419=$I$11),(($J1419*$H1419)/2),0),0),2)</f>
        <v>0</v>
      </c>
      <c r="M1419" s="89">
        <f t="shared" si="52"/>
        <v>0</v>
      </c>
      <c r="N1419" s="100">
        <f t="shared" si="53"/>
        <v>0</v>
      </c>
      <c r="O1419" s="67"/>
    </row>
    <row r="1420" spans="2:15">
      <c r="B1420" s="63"/>
      <c r="C1420" s="65"/>
      <c r="D1420" s="65"/>
      <c r="E1420" s="66"/>
      <c r="F1420" s="67"/>
      <c r="G1420" s="69"/>
      <c r="H1420" s="70"/>
      <c r="I1420" s="71"/>
      <c r="J1420" s="68">
        <v>0</v>
      </c>
      <c r="K1420" s="89">
        <f>ROUND(IF(AND($G1420&lt;&gt;Summary!$C$11),IF(OR($I1420=$I$6,$I1420=$I$7,$I1420=$I$8,$I1420=$I$9,$I1420=$I$10,$I1420=$I$11),($J1420*$H1420),0),0),2)</f>
        <v>0</v>
      </c>
      <c r="L1420" s="89">
        <f>ROUND(IF(AND($G1420=Summary!$C$11),IF(OR($I1420=$I$6,$I1420=$I$7,$I1420=$I$8,$I1420=$I$9,$I1420=$I$10,$I1420=$I$11),(($J1420*$H1420)/2),0),0),2)</f>
        <v>0</v>
      </c>
      <c r="M1420" s="89">
        <f t="shared" si="52"/>
        <v>0</v>
      </c>
      <c r="N1420" s="100">
        <f t="shared" si="53"/>
        <v>0</v>
      </c>
      <c r="O1420" s="67"/>
    </row>
    <row r="1421" spans="2:15">
      <c r="B1421" s="63"/>
      <c r="C1421" s="65"/>
      <c r="D1421" s="65"/>
      <c r="E1421" s="66"/>
      <c r="F1421" s="67"/>
      <c r="G1421" s="69"/>
      <c r="H1421" s="70"/>
      <c r="I1421" s="71"/>
      <c r="J1421" s="68">
        <v>0</v>
      </c>
      <c r="K1421" s="89">
        <f>ROUND(IF(AND($G1421&lt;&gt;Summary!$C$11),IF(OR($I1421=$I$6,$I1421=$I$7,$I1421=$I$8,$I1421=$I$9,$I1421=$I$10,$I1421=$I$11),($J1421*$H1421),0),0),2)</f>
        <v>0</v>
      </c>
      <c r="L1421" s="89">
        <f>ROUND(IF(AND($G1421=Summary!$C$11),IF(OR($I1421=$I$6,$I1421=$I$7,$I1421=$I$8,$I1421=$I$9,$I1421=$I$10,$I1421=$I$11),(($J1421*$H1421)/2),0),0),2)</f>
        <v>0</v>
      </c>
      <c r="M1421" s="89">
        <f t="shared" si="52"/>
        <v>0</v>
      </c>
      <c r="N1421" s="100">
        <f t="shared" si="53"/>
        <v>0</v>
      </c>
      <c r="O1421" s="67"/>
    </row>
    <row r="1422" spans="2:15">
      <c r="B1422" s="63"/>
      <c r="C1422" s="65"/>
      <c r="D1422" s="65"/>
      <c r="E1422" s="66"/>
      <c r="F1422" s="67"/>
      <c r="G1422" s="69"/>
      <c r="H1422" s="70"/>
      <c r="I1422" s="71"/>
      <c r="J1422" s="68">
        <v>0</v>
      </c>
      <c r="K1422" s="89">
        <f>ROUND(IF(AND($G1422&lt;&gt;Summary!$C$11),IF(OR($I1422=$I$6,$I1422=$I$7,$I1422=$I$8,$I1422=$I$9,$I1422=$I$10,$I1422=$I$11),($J1422*$H1422),0),0),2)</f>
        <v>0</v>
      </c>
      <c r="L1422" s="89">
        <f>ROUND(IF(AND($G1422=Summary!$C$11),IF(OR($I1422=$I$6,$I1422=$I$7,$I1422=$I$8,$I1422=$I$9,$I1422=$I$10,$I1422=$I$11),(($J1422*$H1422)/2),0),0),2)</f>
        <v>0</v>
      </c>
      <c r="M1422" s="89">
        <f t="shared" si="52"/>
        <v>0</v>
      </c>
      <c r="N1422" s="100">
        <f t="shared" si="53"/>
        <v>0</v>
      </c>
      <c r="O1422" s="67"/>
    </row>
    <row r="1423" spans="2:15">
      <c r="B1423" s="63"/>
      <c r="C1423" s="65"/>
      <c r="D1423" s="65"/>
      <c r="E1423" s="66"/>
      <c r="F1423" s="67"/>
      <c r="G1423" s="69"/>
      <c r="H1423" s="70"/>
      <c r="I1423" s="71"/>
      <c r="J1423" s="68">
        <v>0</v>
      </c>
      <c r="K1423" s="89">
        <f>ROUND(IF(AND($G1423&lt;&gt;Summary!$C$11),IF(OR($I1423=$I$6,$I1423=$I$7,$I1423=$I$8,$I1423=$I$9,$I1423=$I$10,$I1423=$I$11),($J1423*$H1423),0),0),2)</f>
        <v>0</v>
      </c>
      <c r="L1423" s="89">
        <f>ROUND(IF(AND($G1423=Summary!$C$11),IF(OR($I1423=$I$6,$I1423=$I$7,$I1423=$I$8,$I1423=$I$9,$I1423=$I$10,$I1423=$I$11),(($J1423*$H1423)/2),0),0),2)</f>
        <v>0</v>
      </c>
      <c r="M1423" s="89">
        <f t="shared" si="52"/>
        <v>0</v>
      </c>
      <c r="N1423" s="100">
        <f t="shared" si="53"/>
        <v>0</v>
      </c>
      <c r="O1423" s="67"/>
    </row>
    <row r="1424" spans="2:15">
      <c r="B1424" s="63"/>
      <c r="C1424" s="65"/>
      <c r="D1424" s="65"/>
      <c r="E1424" s="66"/>
      <c r="F1424" s="67"/>
      <c r="G1424" s="69"/>
      <c r="H1424" s="70"/>
      <c r="I1424" s="71"/>
      <c r="J1424" s="68">
        <v>0</v>
      </c>
      <c r="K1424" s="89">
        <f>ROUND(IF(AND($G1424&lt;&gt;Summary!$C$11),IF(OR($I1424=$I$6,$I1424=$I$7,$I1424=$I$8,$I1424=$I$9,$I1424=$I$10,$I1424=$I$11),($J1424*$H1424),0),0),2)</f>
        <v>0</v>
      </c>
      <c r="L1424" s="89">
        <f>ROUND(IF(AND($G1424=Summary!$C$11),IF(OR($I1424=$I$6,$I1424=$I$7,$I1424=$I$8,$I1424=$I$9,$I1424=$I$10,$I1424=$I$11),(($J1424*$H1424)/2),0),0),2)</f>
        <v>0</v>
      </c>
      <c r="M1424" s="89">
        <f t="shared" si="52"/>
        <v>0</v>
      </c>
      <c r="N1424" s="100">
        <f t="shared" si="53"/>
        <v>0</v>
      </c>
      <c r="O1424" s="67"/>
    </row>
    <row r="1425" spans="2:15">
      <c r="B1425" s="63"/>
      <c r="C1425" s="65"/>
      <c r="D1425" s="65"/>
      <c r="E1425" s="66"/>
      <c r="F1425" s="67"/>
      <c r="G1425" s="69"/>
      <c r="H1425" s="70"/>
      <c r="I1425" s="71"/>
      <c r="J1425" s="68">
        <v>0</v>
      </c>
      <c r="K1425" s="89">
        <f>ROUND(IF(AND($G1425&lt;&gt;Summary!$C$11),IF(OR($I1425=$I$6,$I1425=$I$7,$I1425=$I$8,$I1425=$I$9,$I1425=$I$10,$I1425=$I$11),($J1425*$H1425),0),0),2)</f>
        <v>0</v>
      </c>
      <c r="L1425" s="89">
        <f>ROUND(IF(AND($G1425=Summary!$C$11),IF(OR($I1425=$I$6,$I1425=$I$7,$I1425=$I$8,$I1425=$I$9,$I1425=$I$10,$I1425=$I$11),(($J1425*$H1425)/2),0),0),2)</f>
        <v>0</v>
      </c>
      <c r="M1425" s="89">
        <f t="shared" si="52"/>
        <v>0</v>
      </c>
      <c r="N1425" s="100">
        <f t="shared" si="53"/>
        <v>0</v>
      </c>
      <c r="O1425" s="67"/>
    </row>
    <row r="1426" spans="2:15">
      <c r="B1426" s="63"/>
      <c r="C1426" s="65"/>
      <c r="D1426" s="65"/>
      <c r="E1426" s="66"/>
      <c r="F1426" s="67"/>
      <c r="G1426" s="69"/>
      <c r="H1426" s="70"/>
      <c r="I1426" s="71"/>
      <c r="J1426" s="68">
        <v>0</v>
      </c>
      <c r="K1426" s="89">
        <f>ROUND(IF(AND($G1426&lt;&gt;Summary!$C$11),IF(OR($I1426=$I$6,$I1426=$I$7,$I1426=$I$8,$I1426=$I$9,$I1426=$I$10,$I1426=$I$11),($J1426*$H1426),0),0),2)</f>
        <v>0</v>
      </c>
      <c r="L1426" s="89">
        <f>ROUND(IF(AND($G1426=Summary!$C$11),IF(OR($I1426=$I$6,$I1426=$I$7,$I1426=$I$8,$I1426=$I$9,$I1426=$I$10,$I1426=$I$11),(($J1426*$H1426)/2),0),0),2)</f>
        <v>0</v>
      </c>
      <c r="M1426" s="89">
        <f t="shared" si="52"/>
        <v>0</v>
      </c>
      <c r="N1426" s="100">
        <f t="shared" si="53"/>
        <v>0</v>
      </c>
      <c r="O1426" s="67"/>
    </row>
    <row r="1427" spans="2:15">
      <c r="B1427" s="63"/>
      <c r="C1427" s="65"/>
      <c r="D1427" s="65"/>
      <c r="E1427" s="66"/>
      <c r="F1427" s="67"/>
      <c r="G1427" s="69"/>
      <c r="H1427" s="70"/>
      <c r="I1427" s="71"/>
      <c r="J1427" s="68">
        <v>0</v>
      </c>
      <c r="K1427" s="89">
        <f>ROUND(IF(AND($G1427&lt;&gt;Summary!$C$11),IF(OR($I1427=$I$6,$I1427=$I$7,$I1427=$I$8,$I1427=$I$9,$I1427=$I$10,$I1427=$I$11),($J1427*$H1427),0),0),2)</f>
        <v>0</v>
      </c>
      <c r="L1427" s="89">
        <f>ROUND(IF(AND($G1427=Summary!$C$11),IF(OR($I1427=$I$6,$I1427=$I$7,$I1427=$I$8,$I1427=$I$9,$I1427=$I$10,$I1427=$I$11),(($J1427*$H1427)/2),0),0),2)</f>
        <v>0</v>
      </c>
      <c r="M1427" s="89">
        <f t="shared" si="52"/>
        <v>0</v>
      </c>
      <c r="N1427" s="100">
        <f t="shared" si="53"/>
        <v>0</v>
      </c>
      <c r="O1427" s="67"/>
    </row>
    <row r="1428" spans="2:15">
      <c r="B1428" s="63"/>
      <c r="C1428" s="65"/>
      <c r="D1428" s="65"/>
      <c r="E1428" s="66"/>
      <c r="F1428" s="67"/>
      <c r="G1428" s="69"/>
      <c r="H1428" s="70"/>
      <c r="I1428" s="71"/>
      <c r="J1428" s="68">
        <v>0</v>
      </c>
      <c r="K1428" s="89">
        <f>ROUND(IF(AND($G1428&lt;&gt;Summary!$C$11),IF(OR($I1428=$I$6,$I1428=$I$7,$I1428=$I$8,$I1428=$I$9,$I1428=$I$10,$I1428=$I$11),($J1428*$H1428),0),0),2)</f>
        <v>0</v>
      </c>
      <c r="L1428" s="89">
        <f>ROUND(IF(AND($G1428=Summary!$C$11),IF(OR($I1428=$I$6,$I1428=$I$7,$I1428=$I$8,$I1428=$I$9,$I1428=$I$10,$I1428=$I$11),(($J1428*$H1428)/2),0),0),2)</f>
        <v>0</v>
      </c>
      <c r="M1428" s="89">
        <f t="shared" si="52"/>
        <v>0</v>
      </c>
      <c r="N1428" s="100">
        <f t="shared" si="53"/>
        <v>0</v>
      </c>
      <c r="O1428" s="67"/>
    </row>
    <row r="1429" spans="2:15">
      <c r="B1429" s="63"/>
      <c r="C1429" s="65"/>
      <c r="D1429" s="65"/>
      <c r="E1429" s="66"/>
      <c r="F1429" s="67"/>
      <c r="G1429" s="69"/>
      <c r="H1429" s="70"/>
      <c r="I1429" s="71"/>
      <c r="J1429" s="68">
        <v>0</v>
      </c>
      <c r="K1429" s="89">
        <f>ROUND(IF(AND($G1429&lt;&gt;Summary!$C$11),IF(OR($I1429=$I$6,$I1429=$I$7,$I1429=$I$8,$I1429=$I$9,$I1429=$I$10,$I1429=$I$11),($J1429*$H1429),0),0),2)</f>
        <v>0</v>
      </c>
      <c r="L1429" s="89">
        <f>ROUND(IF(AND($G1429=Summary!$C$11),IF(OR($I1429=$I$6,$I1429=$I$7,$I1429=$I$8,$I1429=$I$9,$I1429=$I$10,$I1429=$I$11),(($J1429*$H1429)/2),0),0),2)</f>
        <v>0</v>
      </c>
      <c r="M1429" s="89">
        <f t="shared" si="52"/>
        <v>0</v>
      </c>
      <c r="N1429" s="100">
        <f t="shared" si="53"/>
        <v>0</v>
      </c>
      <c r="O1429" s="67"/>
    </row>
    <row r="1430" spans="2:15">
      <c r="B1430" s="63"/>
      <c r="C1430" s="65"/>
      <c r="D1430" s="65"/>
      <c r="E1430" s="66"/>
      <c r="F1430" s="67"/>
      <c r="G1430" s="69"/>
      <c r="H1430" s="70"/>
      <c r="I1430" s="71"/>
      <c r="J1430" s="68">
        <v>0</v>
      </c>
      <c r="K1430" s="89">
        <f>ROUND(IF(AND($G1430&lt;&gt;Summary!$C$11),IF(OR($I1430=$I$6,$I1430=$I$7,$I1430=$I$8,$I1430=$I$9,$I1430=$I$10,$I1430=$I$11),($J1430*$H1430),0),0),2)</f>
        <v>0</v>
      </c>
      <c r="L1430" s="89">
        <f>ROUND(IF(AND($G1430=Summary!$C$11),IF(OR($I1430=$I$6,$I1430=$I$7,$I1430=$I$8,$I1430=$I$9,$I1430=$I$10,$I1430=$I$11),(($J1430*$H1430)/2),0),0),2)</f>
        <v>0</v>
      </c>
      <c r="M1430" s="89">
        <f t="shared" si="52"/>
        <v>0</v>
      </c>
      <c r="N1430" s="100">
        <f t="shared" si="53"/>
        <v>0</v>
      </c>
      <c r="O1430" s="67"/>
    </row>
    <row r="1431" spans="2:15">
      <c r="B1431" s="63"/>
      <c r="C1431" s="65"/>
      <c r="D1431" s="65"/>
      <c r="E1431" s="66"/>
      <c r="F1431" s="67"/>
      <c r="G1431" s="69"/>
      <c r="H1431" s="70"/>
      <c r="I1431" s="71"/>
      <c r="J1431" s="68">
        <v>0</v>
      </c>
      <c r="K1431" s="89">
        <f>ROUND(IF(AND($G1431&lt;&gt;Summary!$C$11),IF(OR($I1431=$I$6,$I1431=$I$7,$I1431=$I$8,$I1431=$I$9,$I1431=$I$10,$I1431=$I$11),($J1431*$H1431),0),0),2)</f>
        <v>0</v>
      </c>
      <c r="L1431" s="89">
        <f>ROUND(IF(AND($G1431=Summary!$C$11),IF(OR($I1431=$I$6,$I1431=$I$7,$I1431=$I$8,$I1431=$I$9,$I1431=$I$10,$I1431=$I$11),(($J1431*$H1431)/2),0),0),2)</f>
        <v>0</v>
      </c>
      <c r="M1431" s="89">
        <f t="shared" ref="M1431:M1494" si="54">L1431</f>
        <v>0</v>
      </c>
      <c r="N1431" s="100">
        <f t="shared" si="53"/>
        <v>0</v>
      </c>
      <c r="O1431" s="67"/>
    </row>
    <row r="1432" spans="2:15">
      <c r="B1432" s="63"/>
      <c r="C1432" s="65"/>
      <c r="D1432" s="65"/>
      <c r="E1432" s="66"/>
      <c r="F1432" s="67"/>
      <c r="G1432" s="69"/>
      <c r="H1432" s="70"/>
      <c r="I1432" s="71"/>
      <c r="J1432" s="68">
        <v>0</v>
      </c>
      <c r="K1432" s="89">
        <f>ROUND(IF(AND($G1432&lt;&gt;Summary!$C$11),IF(OR($I1432=$I$6,$I1432=$I$7,$I1432=$I$8,$I1432=$I$9,$I1432=$I$10,$I1432=$I$11),($J1432*$H1432),0),0),2)</f>
        <v>0</v>
      </c>
      <c r="L1432" s="89">
        <f>ROUND(IF(AND($G1432=Summary!$C$11),IF(OR($I1432=$I$6,$I1432=$I$7,$I1432=$I$8,$I1432=$I$9,$I1432=$I$10,$I1432=$I$11),(($J1432*$H1432)/2),0),0),2)</f>
        <v>0</v>
      </c>
      <c r="M1432" s="89">
        <f t="shared" si="54"/>
        <v>0</v>
      </c>
      <c r="N1432" s="100">
        <f t="shared" si="53"/>
        <v>0</v>
      </c>
      <c r="O1432" s="67"/>
    </row>
    <row r="1433" spans="2:15">
      <c r="B1433" s="63"/>
      <c r="C1433" s="65"/>
      <c r="D1433" s="65"/>
      <c r="E1433" s="66"/>
      <c r="F1433" s="67"/>
      <c r="G1433" s="69"/>
      <c r="H1433" s="70"/>
      <c r="I1433" s="71"/>
      <c r="J1433" s="68">
        <v>0</v>
      </c>
      <c r="K1433" s="89">
        <f>ROUND(IF(AND($G1433&lt;&gt;Summary!$C$11),IF(OR($I1433=$I$6,$I1433=$I$7,$I1433=$I$8,$I1433=$I$9,$I1433=$I$10,$I1433=$I$11),($J1433*$H1433),0),0),2)</f>
        <v>0</v>
      </c>
      <c r="L1433" s="89">
        <f>ROUND(IF(AND($G1433=Summary!$C$11),IF(OR($I1433=$I$6,$I1433=$I$7,$I1433=$I$8,$I1433=$I$9,$I1433=$I$10,$I1433=$I$11),(($J1433*$H1433)/2),0),0),2)</f>
        <v>0</v>
      </c>
      <c r="M1433" s="89">
        <f t="shared" si="54"/>
        <v>0</v>
      </c>
      <c r="N1433" s="100">
        <f t="shared" si="53"/>
        <v>0</v>
      </c>
      <c r="O1433" s="67"/>
    </row>
    <row r="1434" spans="2:15">
      <c r="B1434" s="63"/>
      <c r="C1434" s="65"/>
      <c r="D1434" s="65"/>
      <c r="E1434" s="66"/>
      <c r="F1434" s="67"/>
      <c r="G1434" s="69"/>
      <c r="H1434" s="70"/>
      <c r="I1434" s="71"/>
      <c r="J1434" s="68">
        <v>0</v>
      </c>
      <c r="K1434" s="89">
        <f>ROUND(IF(AND($G1434&lt;&gt;Summary!$C$11),IF(OR($I1434=$I$6,$I1434=$I$7,$I1434=$I$8,$I1434=$I$9,$I1434=$I$10,$I1434=$I$11),($J1434*$H1434),0),0),2)</f>
        <v>0</v>
      </c>
      <c r="L1434" s="89">
        <f>ROUND(IF(AND($G1434=Summary!$C$11),IF(OR($I1434=$I$6,$I1434=$I$7,$I1434=$I$8,$I1434=$I$9,$I1434=$I$10,$I1434=$I$11),(($J1434*$H1434)/2),0),0),2)</f>
        <v>0</v>
      </c>
      <c r="M1434" s="89">
        <f t="shared" si="54"/>
        <v>0</v>
      </c>
      <c r="N1434" s="100">
        <f t="shared" si="53"/>
        <v>0</v>
      </c>
      <c r="O1434" s="67"/>
    </row>
    <row r="1435" spans="2:15">
      <c r="B1435" s="63"/>
      <c r="C1435" s="65"/>
      <c r="D1435" s="65"/>
      <c r="E1435" s="66"/>
      <c r="F1435" s="67"/>
      <c r="G1435" s="69"/>
      <c r="H1435" s="70"/>
      <c r="I1435" s="71"/>
      <c r="J1435" s="68">
        <v>0</v>
      </c>
      <c r="K1435" s="89">
        <f>ROUND(IF(AND($G1435&lt;&gt;Summary!$C$11),IF(OR($I1435=$I$6,$I1435=$I$7,$I1435=$I$8,$I1435=$I$9,$I1435=$I$10,$I1435=$I$11),($J1435*$H1435),0),0),2)</f>
        <v>0</v>
      </c>
      <c r="L1435" s="89">
        <f>ROUND(IF(AND($G1435=Summary!$C$11),IF(OR($I1435=$I$6,$I1435=$I$7,$I1435=$I$8,$I1435=$I$9,$I1435=$I$10,$I1435=$I$11),(($J1435*$H1435)/2),0),0),2)</f>
        <v>0</v>
      </c>
      <c r="M1435" s="89">
        <f t="shared" si="54"/>
        <v>0</v>
      </c>
      <c r="N1435" s="100">
        <f t="shared" si="53"/>
        <v>0</v>
      </c>
      <c r="O1435" s="67"/>
    </row>
    <row r="1436" spans="2:15">
      <c r="B1436" s="63"/>
      <c r="C1436" s="65"/>
      <c r="D1436" s="65"/>
      <c r="E1436" s="66"/>
      <c r="F1436" s="67"/>
      <c r="G1436" s="69"/>
      <c r="H1436" s="70"/>
      <c r="I1436" s="71"/>
      <c r="J1436" s="68">
        <v>0</v>
      </c>
      <c r="K1436" s="89">
        <f>ROUND(IF(AND($G1436&lt;&gt;Summary!$C$11),IF(OR($I1436=$I$6,$I1436=$I$7,$I1436=$I$8,$I1436=$I$9,$I1436=$I$10,$I1436=$I$11),($J1436*$H1436),0),0),2)</f>
        <v>0</v>
      </c>
      <c r="L1436" s="89">
        <f>ROUND(IF(AND($G1436=Summary!$C$11),IF(OR($I1436=$I$6,$I1436=$I$7,$I1436=$I$8,$I1436=$I$9,$I1436=$I$10,$I1436=$I$11),(($J1436*$H1436)/2),0),0),2)</f>
        <v>0</v>
      </c>
      <c r="M1436" s="89">
        <f t="shared" si="54"/>
        <v>0</v>
      </c>
      <c r="N1436" s="100">
        <f t="shared" si="53"/>
        <v>0</v>
      </c>
      <c r="O1436" s="67"/>
    </row>
    <row r="1437" spans="2:15">
      <c r="B1437" s="63"/>
      <c r="C1437" s="65"/>
      <c r="D1437" s="65"/>
      <c r="E1437" s="66"/>
      <c r="F1437" s="67"/>
      <c r="G1437" s="69"/>
      <c r="H1437" s="70"/>
      <c r="I1437" s="71"/>
      <c r="J1437" s="68">
        <v>0</v>
      </c>
      <c r="K1437" s="89">
        <f>ROUND(IF(AND($G1437&lt;&gt;Summary!$C$11),IF(OR($I1437=$I$6,$I1437=$I$7,$I1437=$I$8,$I1437=$I$9,$I1437=$I$10,$I1437=$I$11),($J1437*$H1437),0),0),2)</f>
        <v>0</v>
      </c>
      <c r="L1437" s="89">
        <f>ROUND(IF(AND($G1437=Summary!$C$11),IF(OR($I1437=$I$6,$I1437=$I$7,$I1437=$I$8,$I1437=$I$9,$I1437=$I$10,$I1437=$I$11),(($J1437*$H1437)/2),0),0),2)</f>
        <v>0</v>
      </c>
      <c r="M1437" s="89">
        <f t="shared" si="54"/>
        <v>0</v>
      </c>
      <c r="N1437" s="100">
        <f t="shared" si="53"/>
        <v>0</v>
      </c>
      <c r="O1437" s="67"/>
    </row>
    <row r="1438" spans="2:15">
      <c r="B1438" s="63"/>
      <c r="C1438" s="65"/>
      <c r="D1438" s="65"/>
      <c r="E1438" s="66"/>
      <c r="F1438" s="67"/>
      <c r="G1438" s="69"/>
      <c r="H1438" s="70"/>
      <c r="I1438" s="71"/>
      <c r="J1438" s="68">
        <v>0</v>
      </c>
      <c r="K1438" s="89">
        <f>ROUND(IF(AND($G1438&lt;&gt;Summary!$C$11),IF(OR($I1438=$I$6,$I1438=$I$7,$I1438=$I$8,$I1438=$I$9,$I1438=$I$10,$I1438=$I$11),($J1438*$H1438),0),0),2)</f>
        <v>0</v>
      </c>
      <c r="L1438" s="89">
        <f>ROUND(IF(AND($G1438=Summary!$C$11),IF(OR($I1438=$I$6,$I1438=$I$7,$I1438=$I$8,$I1438=$I$9,$I1438=$I$10,$I1438=$I$11),(($J1438*$H1438)/2),0),0),2)</f>
        <v>0</v>
      </c>
      <c r="M1438" s="89">
        <f t="shared" si="54"/>
        <v>0</v>
      </c>
      <c r="N1438" s="100">
        <f t="shared" si="53"/>
        <v>0</v>
      </c>
      <c r="O1438" s="67"/>
    </row>
    <row r="1439" spans="2:15">
      <c r="B1439" s="63"/>
      <c r="C1439" s="65"/>
      <c r="D1439" s="65"/>
      <c r="E1439" s="66"/>
      <c r="F1439" s="67"/>
      <c r="G1439" s="69"/>
      <c r="H1439" s="70"/>
      <c r="I1439" s="71"/>
      <c r="J1439" s="68">
        <v>0</v>
      </c>
      <c r="K1439" s="89">
        <f>ROUND(IF(AND($G1439&lt;&gt;Summary!$C$11),IF(OR($I1439=$I$6,$I1439=$I$7,$I1439=$I$8,$I1439=$I$9,$I1439=$I$10,$I1439=$I$11),($J1439*$H1439),0),0),2)</f>
        <v>0</v>
      </c>
      <c r="L1439" s="89">
        <f>ROUND(IF(AND($G1439=Summary!$C$11),IF(OR($I1439=$I$6,$I1439=$I$7,$I1439=$I$8,$I1439=$I$9,$I1439=$I$10,$I1439=$I$11),(($J1439*$H1439)/2),0),0),2)</f>
        <v>0</v>
      </c>
      <c r="M1439" s="89">
        <f t="shared" si="54"/>
        <v>0</v>
      </c>
      <c r="N1439" s="100">
        <f t="shared" si="53"/>
        <v>0</v>
      </c>
      <c r="O1439" s="67"/>
    </row>
    <row r="1440" spans="2:15">
      <c r="B1440" s="63"/>
      <c r="C1440" s="65"/>
      <c r="D1440" s="65"/>
      <c r="E1440" s="66"/>
      <c r="F1440" s="67"/>
      <c r="G1440" s="69"/>
      <c r="H1440" s="70"/>
      <c r="I1440" s="71"/>
      <c r="J1440" s="68">
        <v>0</v>
      </c>
      <c r="K1440" s="89">
        <f>ROUND(IF(AND($G1440&lt;&gt;Summary!$C$11),IF(OR($I1440=$I$6,$I1440=$I$7,$I1440=$I$8,$I1440=$I$9,$I1440=$I$10,$I1440=$I$11),($J1440*$H1440),0),0),2)</f>
        <v>0</v>
      </c>
      <c r="L1440" s="89">
        <f>ROUND(IF(AND($G1440=Summary!$C$11),IF(OR($I1440=$I$6,$I1440=$I$7,$I1440=$I$8,$I1440=$I$9,$I1440=$I$10,$I1440=$I$11),(($J1440*$H1440)/2),0),0),2)</f>
        <v>0</v>
      </c>
      <c r="M1440" s="89">
        <f t="shared" si="54"/>
        <v>0</v>
      </c>
      <c r="N1440" s="100">
        <f t="shared" si="53"/>
        <v>0</v>
      </c>
      <c r="O1440" s="67"/>
    </row>
    <row r="1441" spans="2:15">
      <c r="B1441" s="63"/>
      <c r="C1441" s="65"/>
      <c r="D1441" s="65"/>
      <c r="E1441" s="66"/>
      <c r="F1441" s="67"/>
      <c r="G1441" s="69"/>
      <c r="H1441" s="70"/>
      <c r="I1441" s="71"/>
      <c r="J1441" s="68">
        <v>0</v>
      </c>
      <c r="K1441" s="89">
        <f>ROUND(IF(AND($G1441&lt;&gt;Summary!$C$11),IF(OR($I1441=$I$6,$I1441=$I$7,$I1441=$I$8,$I1441=$I$9,$I1441=$I$10,$I1441=$I$11),($J1441*$H1441),0),0),2)</f>
        <v>0</v>
      </c>
      <c r="L1441" s="89">
        <f>ROUND(IF(AND($G1441=Summary!$C$11),IF(OR($I1441=$I$6,$I1441=$I$7,$I1441=$I$8,$I1441=$I$9,$I1441=$I$10,$I1441=$I$11),(($J1441*$H1441)/2),0),0),2)</f>
        <v>0</v>
      </c>
      <c r="M1441" s="89">
        <f t="shared" si="54"/>
        <v>0</v>
      </c>
      <c r="N1441" s="100">
        <f t="shared" si="53"/>
        <v>0</v>
      </c>
      <c r="O1441" s="67"/>
    </row>
    <row r="1442" spans="2:15">
      <c r="B1442" s="63"/>
      <c r="C1442" s="65"/>
      <c r="D1442" s="65"/>
      <c r="E1442" s="66"/>
      <c r="F1442" s="67"/>
      <c r="G1442" s="69"/>
      <c r="H1442" s="70"/>
      <c r="I1442" s="71"/>
      <c r="J1442" s="68">
        <v>0</v>
      </c>
      <c r="K1442" s="89">
        <f>ROUND(IF(AND($G1442&lt;&gt;Summary!$C$11),IF(OR($I1442=$I$6,$I1442=$I$7,$I1442=$I$8,$I1442=$I$9,$I1442=$I$10,$I1442=$I$11),($J1442*$H1442),0),0),2)</f>
        <v>0</v>
      </c>
      <c r="L1442" s="89">
        <f>ROUND(IF(AND($G1442=Summary!$C$11),IF(OR($I1442=$I$6,$I1442=$I$7,$I1442=$I$8,$I1442=$I$9,$I1442=$I$10,$I1442=$I$11),(($J1442*$H1442)/2),0),0),2)</f>
        <v>0</v>
      </c>
      <c r="M1442" s="89">
        <f t="shared" si="54"/>
        <v>0</v>
      </c>
      <c r="N1442" s="100">
        <f t="shared" ref="N1442:N1505" si="55">SUM(J1442:M1442)</f>
        <v>0</v>
      </c>
      <c r="O1442" s="67"/>
    </row>
    <row r="1443" spans="2:15">
      <c r="B1443" s="63"/>
      <c r="C1443" s="65"/>
      <c r="D1443" s="65"/>
      <c r="E1443" s="66"/>
      <c r="F1443" s="67"/>
      <c r="G1443" s="69"/>
      <c r="H1443" s="70"/>
      <c r="I1443" s="71"/>
      <c r="J1443" s="68">
        <v>0</v>
      </c>
      <c r="K1443" s="89">
        <f>ROUND(IF(AND($G1443&lt;&gt;Summary!$C$11),IF(OR($I1443=$I$6,$I1443=$I$7,$I1443=$I$8,$I1443=$I$9,$I1443=$I$10,$I1443=$I$11),($J1443*$H1443),0),0),2)</f>
        <v>0</v>
      </c>
      <c r="L1443" s="89">
        <f>ROUND(IF(AND($G1443=Summary!$C$11),IF(OR($I1443=$I$6,$I1443=$I$7,$I1443=$I$8,$I1443=$I$9,$I1443=$I$10,$I1443=$I$11),(($J1443*$H1443)/2),0),0),2)</f>
        <v>0</v>
      </c>
      <c r="M1443" s="89">
        <f t="shared" si="54"/>
        <v>0</v>
      </c>
      <c r="N1443" s="100">
        <f t="shared" si="55"/>
        <v>0</v>
      </c>
      <c r="O1443" s="67"/>
    </row>
    <row r="1444" spans="2:15">
      <c r="B1444" s="63"/>
      <c r="C1444" s="65"/>
      <c r="D1444" s="65"/>
      <c r="E1444" s="66"/>
      <c r="F1444" s="67"/>
      <c r="G1444" s="69"/>
      <c r="H1444" s="70"/>
      <c r="I1444" s="71"/>
      <c r="J1444" s="68">
        <v>0</v>
      </c>
      <c r="K1444" s="89">
        <f>ROUND(IF(AND($G1444&lt;&gt;Summary!$C$11),IF(OR($I1444=$I$6,$I1444=$I$7,$I1444=$I$8,$I1444=$I$9,$I1444=$I$10,$I1444=$I$11),($J1444*$H1444),0),0),2)</f>
        <v>0</v>
      </c>
      <c r="L1444" s="89">
        <f>ROUND(IF(AND($G1444=Summary!$C$11),IF(OR($I1444=$I$6,$I1444=$I$7,$I1444=$I$8,$I1444=$I$9,$I1444=$I$10,$I1444=$I$11),(($J1444*$H1444)/2),0),0),2)</f>
        <v>0</v>
      </c>
      <c r="M1444" s="89">
        <f t="shared" si="54"/>
        <v>0</v>
      </c>
      <c r="N1444" s="100">
        <f t="shared" si="55"/>
        <v>0</v>
      </c>
      <c r="O1444" s="67"/>
    </row>
    <row r="1445" spans="2:15">
      <c r="B1445" s="63"/>
      <c r="C1445" s="65"/>
      <c r="D1445" s="65"/>
      <c r="E1445" s="66"/>
      <c r="F1445" s="67"/>
      <c r="G1445" s="69"/>
      <c r="H1445" s="70"/>
      <c r="I1445" s="71"/>
      <c r="J1445" s="68">
        <v>0</v>
      </c>
      <c r="K1445" s="89">
        <f>ROUND(IF(AND($G1445&lt;&gt;Summary!$C$11),IF(OR($I1445=$I$6,$I1445=$I$7,$I1445=$I$8,$I1445=$I$9,$I1445=$I$10,$I1445=$I$11),($J1445*$H1445),0),0),2)</f>
        <v>0</v>
      </c>
      <c r="L1445" s="89">
        <f>ROUND(IF(AND($G1445=Summary!$C$11),IF(OR($I1445=$I$6,$I1445=$I$7,$I1445=$I$8,$I1445=$I$9,$I1445=$I$10,$I1445=$I$11),(($J1445*$H1445)/2),0),0),2)</f>
        <v>0</v>
      </c>
      <c r="M1445" s="89">
        <f t="shared" si="54"/>
        <v>0</v>
      </c>
      <c r="N1445" s="100">
        <f t="shared" si="55"/>
        <v>0</v>
      </c>
      <c r="O1445" s="67"/>
    </row>
    <row r="1446" spans="2:15">
      <c r="B1446" s="63"/>
      <c r="C1446" s="65"/>
      <c r="D1446" s="65"/>
      <c r="E1446" s="66"/>
      <c r="F1446" s="67"/>
      <c r="G1446" s="69"/>
      <c r="H1446" s="70"/>
      <c r="I1446" s="71"/>
      <c r="J1446" s="68">
        <v>0</v>
      </c>
      <c r="K1446" s="89">
        <f>ROUND(IF(AND($G1446&lt;&gt;Summary!$C$11),IF(OR($I1446=$I$6,$I1446=$I$7,$I1446=$I$8,$I1446=$I$9,$I1446=$I$10,$I1446=$I$11),($J1446*$H1446),0),0),2)</f>
        <v>0</v>
      </c>
      <c r="L1446" s="89">
        <f>ROUND(IF(AND($G1446=Summary!$C$11),IF(OR($I1446=$I$6,$I1446=$I$7,$I1446=$I$8,$I1446=$I$9,$I1446=$I$10,$I1446=$I$11),(($J1446*$H1446)/2),0),0),2)</f>
        <v>0</v>
      </c>
      <c r="M1446" s="89">
        <f t="shared" si="54"/>
        <v>0</v>
      </c>
      <c r="N1446" s="100">
        <f t="shared" si="55"/>
        <v>0</v>
      </c>
      <c r="O1446" s="67"/>
    </row>
    <row r="1447" spans="2:15">
      <c r="B1447" s="63"/>
      <c r="C1447" s="65"/>
      <c r="D1447" s="65"/>
      <c r="E1447" s="66"/>
      <c r="F1447" s="67"/>
      <c r="G1447" s="69"/>
      <c r="H1447" s="70"/>
      <c r="I1447" s="71"/>
      <c r="J1447" s="68">
        <v>0</v>
      </c>
      <c r="K1447" s="89">
        <f>ROUND(IF(AND($G1447&lt;&gt;Summary!$C$11),IF(OR($I1447=$I$6,$I1447=$I$7,$I1447=$I$8,$I1447=$I$9,$I1447=$I$10,$I1447=$I$11),($J1447*$H1447),0),0),2)</f>
        <v>0</v>
      </c>
      <c r="L1447" s="89">
        <f>ROUND(IF(AND($G1447=Summary!$C$11),IF(OR($I1447=$I$6,$I1447=$I$7,$I1447=$I$8,$I1447=$I$9,$I1447=$I$10,$I1447=$I$11),(($J1447*$H1447)/2),0),0),2)</f>
        <v>0</v>
      </c>
      <c r="M1447" s="89">
        <f t="shared" si="54"/>
        <v>0</v>
      </c>
      <c r="N1447" s="100">
        <f t="shared" si="55"/>
        <v>0</v>
      </c>
      <c r="O1447" s="67"/>
    </row>
    <row r="1448" spans="2:15">
      <c r="B1448" s="63"/>
      <c r="C1448" s="65"/>
      <c r="D1448" s="65"/>
      <c r="E1448" s="66"/>
      <c r="F1448" s="67"/>
      <c r="G1448" s="69"/>
      <c r="H1448" s="70"/>
      <c r="I1448" s="71"/>
      <c r="J1448" s="68">
        <v>0</v>
      </c>
      <c r="K1448" s="89">
        <f>ROUND(IF(AND($G1448&lt;&gt;Summary!$C$11),IF(OR($I1448=$I$6,$I1448=$I$7,$I1448=$I$8,$I1448=$I$9,$I1448=$I$10,$I1448=$I$11),($J1448*$H1448),0),0),2)</f>
        <v>0</v>
      </c>
      <c r="L1448" s="89">
        <f>ROUND(IF(AND($G1448=Summary!$C$11),IF(OR($I1448=$I$6,$I1448=$I$7,$I1448=$I$8,$I1448=$I$9,$I1448=$I$10,$I1448=$I$11),(($J1448*$H1448)/2),0),0),2)</f>
        <v>0</v>
      </c>
      <c r="M1448" s="89">
        <f t="shared" si="54"/>
        <v>0</v>
      </c>
      <c r="N1448" s="100">
        <f t="shared" si="55"/>
        <v>0</v>
      </c>
      <c r="O1448" s="67"/>
    </row>
    <row r="1449" spans="2:15">
      <c r="B1449" s="63"/>
      <c r="C1449" s="65"/>
      <c r="D1449" s="65"/>
      <c r="E1449" s="66"/>
      <c r="F1449" s="67"/>
      <c r="G1449" s="69"/>
      <c r="H1449" s="70"/>
      <c r="I1449" s="71"/>
      <c r="J1449" s="68">
        <v>0</v>
      </c>
      <c r="K1449" s="89">
        <f>ROUND(IF(AND($G1449&lt;&gt;Summary!$C$11),IF(OR($I1449=$I$6,$I1449=$I$7,$I1449=$I$8,$I1449=$I$9,$I1449=$I$10,$I1449=$I$11),($J1449*$H1449),0),0),2)</f>
        <v>0</v>
      </c>
      <c r="L1449" s="89">
        <f>ROUND(IF(AND($G1449=Summary!$C$11),IF(OR($I1449=$I$6,$I1449=$I$7,$I1449=$I$8,$I1449=$I$9,$I1449=$I$10,$I1449=$I$11),(($J1449*$H1449)/2),0),0),2)</f>
        <v>0</v>
      </c>
      <c r="M1449" s="89">
        <f t="shared" si="54"/>
        <v>0</v>
      </c>
      <c r="N1449" s="100">
        <f t="shared" si="55"/>
        <v>0</v>
      </c>
      <c r="O1449" s="67"/>
    </row>
    <row r="1450" spans="2:15">
      <c r="B1450" s="63"/>
      <c r="C1450" s="65"/>
      <c r="D1450" s="65"/>
      <c r="E1450" s="66"/>
      <c r="F1450" s="67"/>
      <c r="G1450" s="69"/>
      <c r="H1450" s="70"/>
      <c r="I1450" s="71"/>
      <c r="J1450" s="68">
        <v>0</v>
      </c>
      <c r="K1450" s="89">
        <f>ROUND(IF(AND($G1450&lt;&gt;Summary!$C$11),IF(OR($I1450=$I$6,$I1450=$I$7,$I1450=$I$8,$I1450=$I$9,$I1450=$I$10,$I1450=$I$11),($J1450*$H1450),0),0),2)</f>
        <v>0</v>
      </c>
      <c r="L1450" s="89">
        <f>ROUND(IF(AND($G1450=Summary!$C$11),IF(OR($I1450=$I$6,$I1450=$I$7,$I1450=$I$8,$I1450=$I$9,$I1450=$I$10,$I1450=$I$11),(($J1450*$H1450)/2),0),0),2)</f>
        <v>0</v>
      </c>
      <c r="M1450" s="89">
        <f t="shared" si="54"/>
        <v>0</v>
      </c>
      <c r="N1450" s="100">
        <f t="shared" si="55"/>
        <v>0</v>
      </c>
      <c r="O1450" s="67"/>
    </row>
    <row r="1451" spans="2:15">
      <c r="B1451" s="63"/>
      <c r="C1451" s="65"/>
      <c r="D1451" s="65"/>
      <c r="E1451" s="66"/>
      <c r="F1451" s="67"/>
      <c r="G1451" s="69"/>
      <c r="H1451" s="70"/>
      <c r="I1451" s="71"/>
      <c r="J1451" s="68">
        <v>0</v>
      </c>
      <c r="K1451" s="89">
        <f>ROUND(IF(AND($G1451&lt;&gt;Summary!$C$11),IF(OR($I1451=$I$6,$I1451=$I$7,$I1451=$I$8,$I1451=$I$9,$I1451=$I$10,$I1451=$I$11),($J1451*$H1451),0),0),2)</f>
        <v>0</v>
      </c>
      <c r="L1451" s="89">
        <f>ROUND(IF(AND($G1451=Summary!$C$11),IF(OR($I1451=$I$6,$I1451=$I$7,$I1451=$I$8,$I1451=$I$9,$I1451=$I$10,$I1451=$I$11),(($J1451*$H1451)/2),0),0),2)</f>
        <v>0</v>
      </c>
      <c r="M1451" s="89">
        <f t="shared" si="54"/>
        <v>0</v>
      </c>
      <c r="N1451" s="100">
        <f t="shared" si="55"/>
        <v>0</v>
      </c>
      <c r="O1451" s="67"/>
    </row>
    <row r="1452" spans="2:15">
      <c r="B1452" s="63"/>
      <c r="C1452" s="65"/>
      <c r="D1452" s="65"/>
      <c r="E1452" s="66"/>
      <c r="F1452" s="67"/>
      <c r="G1452" s="69"/>
      <c r="H1452" s="70"/>
      <c r="I1452" s="71"/>
      <c r="J1452" s="68">
        <v>0</v>
      </c>
      <c r="K1452" s="89">
        <f>ROUND(IF(AND($G1452&lt;&gt;Summary!$C$11),IF(OR($I1452=$I$6,$I1452=$I$7,$I1452=$I$8,$I1452=$I$9,$I1452=$I$10,$I1452=$I$11),($J1452*$H1452),0),0),2)</f>
        <v>0</v>
      </c>
      <c r="L1452" s="89">
        <f>ROUND(IF(AND($G1452=Summary!$C$11),IF(OR($I1452=$I$6,$I1452=$I$7,$I1452=$I$8,$I1452=$I$9,$I1452=$I$10,$I1452=$I$11),(($J1452*$H1452)/2),0),0),2)</f>
        <v>0</v>
      </c>
      <c r="M1452" s="89">
        <f t="shared" si="54"/>
        <v>0</v>
      </c>
      <c r="N1452" s="100">
        <f t="shared" si="55"/>
        <v>0</v>
      </c>
      <c r="O1452" s="67"/>
    </row>
    <row r="1453" spans="2:15">
      <c r="B1453" s="63"/>
      <c r="C1453" s="65"/>
      <c r="D1453" s="65"/>
      <c r="E1453" s="66"/>
      <c r="F1453" s="67"/>
      <c r="G1453" s="69"/>
      <c r="H1453" s="70"/>
      <c r="I1453" s="71"/>
      <c r="J1453" s="68">
        <v>0</v>
      </c>
      <c r="K1453" s="89">
        <f>ROUND(IF(AND($G1453&lt;&gt;Summary!$C$11),IF(OR($I1453=$I$6,$I1453=$I$7,$I1453=$I$8,$I1453=$I$9,$I1453=$I$10,$I1453=$I$11),($J1453*$H1453),0),0),2)</f>
        <v>0</v>
      </c>
      <c r="L1453" s="89">
        <f>ROUND(IF(AND($G1453=Summary!$C$11),IF(OR($I1453=$I$6,$I1453=$I$7,$I1453=$I$8,$I1453=$I$9,$I1453=$I$10,$I1453=$I$11),(($J1453*$H1453)/2),0),0),2)</f>
        <v>0</v>
      </c>
      <c r="M1453" s="89">
        <f t="shared" si="54"/>
        <v>0</v>
      </c>
      <c r="N1453" s="100">
        <f t="shared" si="55"/>
        <v>0</v>
      </c>
      <c r="O1453" s="67"/>
    </row>
    <row r="1454" spans="2:15">
      <c r="B1454" s="63"/>
      <c r="C1454" s="65"/>
      <c r="D1454" s="65"/>
      <c r="E1454" s="66"/>
      <c r="F1454" s="67"/>
      <c r="G1454" s="69"/>
      <c r="H1454" s="70"/>
      <c r="I1454" s="71"/>
      <c r="J1454" s="68">
        <v>0</v>
      </c>
      <c r="K1454" s="89">
        <f>ROUND(IF(AND($G1454&lt;&gt;Summary!$C$11),IF(OR($I1454=$I$6,$I1454=$I$7,$I1454=$I$8,$I1454=$I$9,$I1454=$I$10,$I1454=$I$11),($J1454*$H1454),0),0),2)</f>
        <v>0</v>
      </c>
      <c r="L1454" s="89">
        <f>ROUND(IF(AND($G1454=Summary!$C$11),IF(OR($I1454=$I$6,$I1454=$I$7,$I1454=$I$8,$I1454=$I$9,$I1454=$I$10,$I1454=$I$11),(($J1454*$H1454)/2),0),0),2)</f>
        <v>0</v>
      </c>
      <c r="M1454" s="89">
        <f t="shared" si="54"/>
        <v>0</v>
      </c>
      <c r="N1454" s="100">
        <f t="shared" si="55"/>
        <v>0</v>
      </c>
      <c r="O1454" s="67"/>
    </row>
    <row r="1455" spans="2:15">
      <c r="B1455" s="63"/>
      <c r="C1455" s="65"/>
      <c r="D1455" s="65"/>
      <c r="E1455" s="66"/>
      <c r="F1455" s="67"/>
      <c r="G1455" s="69"/>
      <c r="H1455" s="70"/>
      <c r="I1455" s="71"/>
      <c r="J1455" s="68">
        <v>0</v>
      </c>
      <c r="K1455" s="89">
        <f>ROUND(IF(AND($G1455&lt;&gt;Summary!$C$11),IF(OR($I1455=$I$6,$I1455=$I$7,$I1455=$I$8,$I1455=$I$9,$I1455=$I$10,$I1455=$I$11),($J1455*$H1455),0),0),2)</f>
        <v>0</v>
      </c>
      <c r="L1455" s="89">
        <f>ROUND(IF(AND($G1455=Summary!$C$11),IF(OR($I1455=$I$6,$I1455=$I$7,$I1455=$I$8,$I1455=$I$9,$I1455=$I$10,$I1455=$I$11),(($J1455*$H1455)/2),0),0),2)</f>
        <v>0</v>
      </c>
      <c r="M1455" s="89">
        <f t="shared" si="54"/>
        <v>0</v>
      </c>
      <c r="N1455" s="100">
        <f t="shared" si="55"/>
        <v>0</v>
      </c>
      <c r="O1455" s="67"/>
    </row>
    <row r="1456" spans="2:15">
      <c r="B1456" s="63"/>
      <c r="C1456" s="65"/>
      <c r="D1456" s="65"/>
      <c r="E1456" s="66"/>
      <c r="F1456" s="67"/>
      <c r="G1456" s="69"/>
      <c r="H1456" s="70"/>
      <c r="I1456" s="71"/>
      <c r="J1456" s="68">
        <v>0</v>
      </c>
      <c r="K1456" s="89">
        <f>ROUND(IF(AND($G1456&lt;&gt;Summary!$C$11),IF(OR($I1456=$I$6,$I1456=$I$7,$I1456=$I$8,$I1456=$I$9,$I1456=$I$10,$I1456=$I$11),($J1456*$H1456),0),0),2)</f>
        <v>0</v>
      </c>
      <c r="L1456" s="89">
        <f>ROUND(IF(AND($G1456=Summary!$C$11),IF(OR($I1456=$I$6,$I1456=$I$7,$I1456=$I$8,$I1456=$I$9,$I1456=$I$10,$I1456=$I$11),(($J1456*$H1456)/2),0),0),2)</f>
        <v>0</v>
      </c>
      <c r="M1456" s="89">
        <f t="shared" si="54"/>
        <v>0</v>
      </c>
      <c r="N1456" s="100">
        <f t="shared" si="55"/>
        <v>0</v>
      </c>
      <c r="O1456" s="67"/>
    </row>
    <row r="1457" spans="2:15">
      <c r="B1457" s="63"/>
      <c r="C1457" s="65"/>
      <c r="D1457" s="65"/>
      <c r="E1457" s="66"/>
      <c r="F1457" s="67"/>
      <c r="G1457" s="69"/>
      <c r="H1457" s="70"/>
      <c r="I1457" s="71"/>
      <c r="J1457" s="68">
        <v>0</v>
      </c>
      <c r="K1457" s="89">
        <f>ROUND(IF(AND($G1457&lt;&gt;Summary!$C$11),IF(OR($I1457=$I$6,$I1457=$I$7,$I1457=$I$8,$I1457=$I$9,$I1457=$I$10,$I1457=$I$11),($J1457*$H1457),0),0),2)</f>
        <v>0</v>
      </c>
      <c r="L1457" s="89">
        <f>ROUND(IF(AND($G1457=Summary!$C$11),IF(OR($I1457=$I$6,$I1457=$I$7,$I1457=$I$8,$I1457=$I$9,$I1457=$I$10,$I1457=$I$11),(($J1457*$H1457)/2),0),0),2)</f>
        <v>0</v>
      </c>
      <c r="M1457" s="89">
        <f t="shared" si="54"/>
        <v>0</v>
      </c>
      <c r="N1457" s="100">
        <f t="shared" si="55"/>
        <v>0</v>
      </c>
      <c r="O1457" s="67"/>
    </row>
    <row r="1458" spans="2:15">
      <c r="B1458" s="63"/>
      <c r="C1458" s="65"/>
      <c r="D1458" s="65"/>
      <c r="E1458" s="66"/>
      <c r="F1458" s="67"/>
      <c r="G1458" s="69"/>
      <c r="H1458" s="70"/>
      <c r="I1458" s="71"/>
      <c r="J1458" s="68">
        <v>0</v>
      </c>
      <c r="K1458" s="89">
        <f>ROUND(IF(AND($G1458&lt;&gt;Summary!$C$11),IF(OR($I1458=$I$6,$I1458=$I$7,$I1458=$I$8,$I1458=$I$9,$I1458=$I$10,$I1458=$I$11),($J1458*$H1458),0),0),2)</f>
        <v>0</v>
      </c>
      <c r="L1458" s="89">
        <f>ROUND(IF(AND($G1458=Summary!$C$11),IF(OR($I1458=$I$6,$I1458=$I$7,$I1458=$I$8,$I1458=$I$9,$I1458=$I$10,$I1458=$I$11),(($J1458*$H1458)/2),0),0),2)</f>
        <v>0</v>
      </c>
      <c r="M1458" s="89">
        <f t="shared" si="54"/>
        <v>0</v>
      </c>
      <c r="N1458" s="100">
        <f t="shared" si="55"/>
        <v>0</v>
      </c>
      <c r="O1458" s="67"/>
    </row>
    <row r="1459" spans="2:15">
      <c r="B1459" s="63"/>
      <c r="C1459" s="65"/>
      <c r="D1459" s="65"/>
      <c r="E1459" s="66"/>
      <c r="F1459" s="67"/>
      <c r="G1459" s="69"/>
      <c r="H1459" s="70"/>
      <c r="I1459" s="71"/>
      <c r="J1459" s="68">
        <v>0</v>
      </c>
      <c r="K1459" s="89">
        <f>ROUND(IF(AND($G1459&lt;&gt;Summary!$C$11),IF(OR($I1459=$I$6,$I1459=$I$7,$I1459=$I$8,$I1459=$I$9,$I1459=$I$10,$I1459=$I$11),($J1459*$H1459),0),0),2)</f>
        <v>0</v>
      </c>
      <c r="L1459" s="89">
        <f>ROUND(IF(AND($G1459=Summary!$C$11),IF(OR($I1459=$I$6,$I1459=$I$7,$I1459=$I$8,$I1459=$I$9,$I1459=$I$10,$I1459=$I$11),(($J1459*$H1459)/2),0),0),2)</f>
        <v>0</v>
      </c>
      <c r="M1459" s="89">
        <f t="shared" si="54"/>
        <v>0</v>
      </c>
      <c r="N1459" s="100">
        <f t="shared" si="55"/>
        <v>0</v>
      </c>
      <c r="O1459" s="67"/>
    </row>
    <row r="1460" spans="2:15">
      <c r="B1460" s="63"/>
      <c r="C1460" s="65"/>
      <c r="D1460" s="65"/>
      <c r="E1460" s="66"/>
      <c r="F1460" s="67"/>
      <c r="G1460" s="69"/>
      <c r="H1460" s="70"/>
      <c r="I1460" s="71"/>
      <c r="J1460" s="68">
        <v>0</v>
      </c>
      <c r="K1460" s="89">
        <f>ROUND(IF(AND($G1460&lt;&gt;Summary!$C$11),IF(OR($I1460=$I$6,$I1460=$I$7,$I1460=$I$8,$I1460=$I$9,$I1460=$I$10,$I1460=$I$11),($J1460*$H1460),0),0),2)</f>
        <v>0</v>
      </c>
      <c r="L1460" s="89">
        <f>ROUND(IF(AND($G1460=Summary!$C$11),IF(OR($I1460=$I$6,$I1460=$I$7,$I1460=$I$8,$I1460=$I$9,$I1460=$I$10,$I1460=$I$11),(($J1460*$H1460)/2),0),0),2)</f>
        <v>0</v>
      </c>
      <c r="M1460" s="89">
        <f t="shared" si="54"/>
        <v>0</v>
      </c>
      <c r="N1460" s="100">
        <f t="shared" si="55"/>
        <v>0</v>
      </c>
      <c r="O1460" s="67"/>
    </row>
    <row r="1461" spans="2:15">
      <c r="B1461" s="63"/>
      <c r="C1461" s="65"/>
      <c r="D1461" s="65"/>
      <c r="E1461" s="66"/>
      <c r="F1461" s="67"/>
      <c r="G1461" s="69"/>
      <c r="H1461" s="70"/>
      <c r="I1461" s="71"/>
      <c r="J1461" s="68">
        <v>0</v>
      </c>
      <c r="K1461" s="89">
        <f>ROUND(IF(AND($G1461&lt;&gt;Summary!$C$11),IF(OR($I1461=$I$6,$I1461=$I$7,$I1461=$I$8,$I1461=$I$9,$I1461=$I$10,$I1461=$I$11),($J1461*$H1461),0),0),2)</f>
        <v>0</v>
      </c>
      <c r="L1461" s="89">
        <f>ROUND(IF(AND($G1461=Summary!$C$11),IF(OR($I1461=$I$6,$I1461=$I$7,$I1461=$I$8,$I1461=$I$9,$I1461=$I$10,$I1461=$I$11),(($J1461*$H1461)/2),0),0),2)</f>
        <v>0</v>
      </c>
      <c r="M1461" s="89">
        <f t="shared" si="54"/>
        <v>0</v>
      </c>
      <c r="N1461" s="100">
        <f t="shared" si="55"/>
        <v>0</v>
      </c>
      <c r="O1461" s="67"/>
    </row>
    <row r="1462" spans="2:15">
      <c r="B1462" s="63"/>
      <c r="C1462" s="65"/>
      <c r="D1462" s="65"/>
      <c r="E1462" s="66"/>
      <c r="F1462" s="67"/>
      <c r="G1462" s="69"/>
      <c r="H1462" s="70"/>
      <c r="I1462" s="71"/>
      <c r="J1462" s="68">
        <v>0</v>
      </c>
      <c r="K1462" s="89">
        <f>ROUND(IF(AND($G1462&lt;&gt;Summary!$C$11),IF(OR($I1462=$I$6,$I1462=$I$7,$I1462=$I$8,$I1462=$I$9,$I1462=$I$10,$I1462=$I$11),($J1462*$H1462),0),0),2)</f>
        <v>0</v>
      </c>
      <c r="L1462" s="89">
        <f>ROUND(IF(AND($G1462=Summary!$C$11),IF(OR($I1462=$I$6,$I1462=$I$7,$I1462=$I$8,$I1462=$I$9,$I1462=$I$10,$I1462=$I$11),(($J1462*$H1462)/2),0),0),2)</f>
        <v>0</v>
      </c>
      <c r="M1462" s="89">
        <f t="shared" si="54"/>
        <v>0</v>
      </c>
      <c r="N1462" s="100">
        <f t="shared" si="55"/>
        <v>0</v>
      </c>
      <c r="O1462" s="67"/>
    </row>
    <row r="1463" spans="2:15">
      <c r="B1463" s="63"/>
      <c r="C1463" s="65"/>
      <c r="D1463" s="65"/>
      <c r="E1463" s="66"/>
      <c r="F1463" s="67"/>
      <c r="G1463" s="69"/>
      <c r="H1463" s="70"/>
      <c r="I1463" s="71"/>
      <c r="J1463" s="68">
        <v>0</v>
      </c>
      <c r="K1463" s="89">
        <f>ROUND(IF(AND($G1463&lt;&gt;Summary!$C$11),IF(OR($I1463=$I$6,$I1463=$I$7,$I1463=$I$8,$I1463=$I$9,$I1463=$I$10,$I1463=$I$11),($J1463*$H1463),0),0),2)</f>
        <v>0</v>
      </c>
      <c r="L1463" s="89">
        <f>ROUND(IF(AND($G1463=Summary!$C$11),IF(OR($I1463=$I$6,$I1463=$I$7,$I1463=$I$8,$I1463=$I$9,$I1463=$I$10,$I1463=$I$11),(($J1463*$H1463)/2),0),0),2)</f>
        <v>0</v>
      </c>
      <c r="M1463" s="89">
        <f t="shared" si="54"/>
        <v>0</v>
      </c>
      <c r="N1463" s="100">
        <f t="shared" si="55"/>
        <v>0</v>
      </c>
      <c r="O1463" s="67"/>
    </row>
    <row r="1464" spans="2:15">
      <c r="B1464" s="63"/>
      <c r="C1464" s="65"/>
      <c r="D1464" s="65"/>
      <c r="E1464" s="66"/>
      <c r="F1464" s="67"/>
      <c r="G1464" s="69"/>
      <c r="H1464" s="70"/>
      <c r="I1464" s="71"/>
      <c r="J1464" s="68">
        <v>0</v>
      </c>
      <c r="K1464" s="89">
        <f>ROUND(IF(AND($G1464&lt;&gt;Summary!$C$11),IF(OR($I1464=$I$6,$I1464=$I$7,$I1464=$I$8,$I1464=$I$9,$I1464=$I$10,$I1464=$I$11),($J1464*$H1464),0),0),2)</f>
        <v>0</v>
      </c>
      <c r="L1464" s="89">
        <f>ROUND(IF(AND($G1464=Summary!$C$11),IF(OR($I1464=$I$6,$I1464=$I$7,$I1464=$I$8,$I1464=$I$9,$I1464=$I$10,$I1464=$I$11),(($J1464*$H1464)/2),0),0),2)</f>
        <v>0</v>
      </c>
      <c r="M1464" s="89">
        <f t="shared" si="54"/>
        <v>0</v>
      </c>
      <c r="N1464" s="100">
        <f t="shared" si="55"/>
        <v>0</v>
      </c>
      <c r="O1464" s="67"/>
    </row>
    <row r="1465" spans="2:15">
      <c r="B1465" s="63"/>
      <c r="C1465" s="65"/>
      <c r="D1465" s="65"/>
      <c r="E1465" s="66"/>
      <c r="F1465" s="67"/>
      <c r="G1465" s="69"/>
      <c r="H1465" s="70"/>
      <c r="I1465" s="71"/>
      <c r="J1465" s="68">
        <v>0</v>
      </c>
      <c r="K1465" s="89">
        <f>ROUND(IF(AND($G1465&lt;&gt;Summary!$C$11),IF(OR($I1465=$I$6,$I1465=$I$7,$I1465=$I$8,$I1465=$I$9,$I1465=$I$10,$I1465=$I$11),($J1465*$H1465),0),0),2)</f>
        <v>0</v>
      </c>
      <c r="L1465" s="89">
        <f>ROUND(IF(AND($G1465=Summary!$C$11),IF(OR($I1465=$I$6,$I1465=$I$7,$I1465=$I$8,$I1465=$I$9,$I1465=$I$10,$I1465=$I$11),(($J1465*$H1465)/2),0),0),2)</f>
        <v>0</v>
      </c>
      <c r="M1465" s="89">
        <f t="shared" si="54"/>
        <v>0</v>
      </c>
      <c r="N1465" s="100">
        <f t="shared" si="55"/>
        <v>0</v>
      </c>
      <c r="O1465" s="67"/>
    </row>
    <row r="1466" spans="2:15">
      <c r="B1466" s="63"/>
      <c r="C1466" s="65"/>
      <c r="D1466" s="65"/>
      <c r="E1466" s="66"/>
      <c r="F1466" s="67"/>
      <c r="G1466" s="69"/>
      <c r="H1466" s="70"/>
      <c r="I1466" s="71"/>
      <c r="J1466" s="68">
        <v>0</v>
      </c>
      <c r="K1466" s="89">
        <f>ROUND(IF(AND($G1466&lt;&gt;Summary!$C$11),IF(OR($I1466=$I$6,$I1466=$I$7,$I1466=$I$8,$I1466=$I$9,$I1466=$I$10,$I1466=$I$11),($J1466*$H1466),0),0),2)</f>
        <v>0</v>
      </c>
      <c r="L1466" s="89">
        <f>ROUND(IF(AND($G1466=Summary!$C$11),IF(OR($I1466=$I$6,$I1466=$I$7,$I1466=$I$8,$I1466=$I$9,$I1466=$I$10,$I1466=$I$11),(($J1466*$H1466)/2),0),0),2)</f>
        <v>0</v>
      </c>
      <c r="M1466" s="89">
        <f t="shared" si="54"/>
        <v>0</v>
      </c>
      <c r="N1466" s="100">
        <f t="shared" si="55"/>
        <v>0</v>
      </c>
      <c r="O1466" s="67"/>
    </row>
    <row r="1467" spans="2:15">
      <c r="B1467" s="63"/>
      <c r="C1467" s="65"/>
      <c r="D1467" s="65"/>
      <c r="E1467" s="66"/>
      <c r="F1467" s="67"/>
      <c r="G1467" s="69"/>
      <c r="H1467" s="70"/>
      <c r="I1467" s="71"/>
      <c r="J1467" s="68">
        <v>0</v>
      </c>
      <c r="K1467" s="89">
        <f>ROUND(IF(AND($G1467&lt;&gt;Summary!$C$11),IF(OR($I1467=$I$6,$I1467=$I$7,$I1467=$I$8,$I1467=$I$9,$I1467=$I$10,$I1467=$I$11),($J1467*$H1467),0),0),2)</f>
        <v>0</v>
      </c>
      <c r="L1467" s="89">
        <f>ROUND(IF(AND($G1467=Summary!$C$11),IF(OR($I1467=$I$6,$I1467=$I$7,$I1467=$I$8,$I1467=$I$9,$I1467=$I$10,$I1467=$I$11),(($J1467*$H1467)/2),0),0),2)</f>
        <v>0</v>
      </c>
      <c r="M1467" s="89">
        <f t="shared" si="54"/>
        <v>0</v>
      </c>
      <c r="N1467" s="100">
        <f t="shared" si="55"/>
        <v>0</v>
      </c>
      <c r="O1467" s="67"/>
    </row>
    <row r="1468" spans="2:15">
      <c r="B1468" s="63"/>
      <c r="C1468" s="65"/>
      <c r="D1468" s="65"/>
      <c r="E1468" s="66"/>
      <c r="F1468" s="67"/>
      <c r="G1468" s="69"/>
      <c r="H1468" s="70"/>
      <c r="I1468" s="71"/>
      <c r="J1468" s="68">
        <v>0</v>
      </c>
      <c r="K1468" s="89">
        <f>ROUND(IF(AND($G1468&lt;&gt;Summary!$C$11),IF(OR($I1468=$I$6,$I1468=$I$7,$I1468=$I$8,$I1468=$I$9,$I1468=$I$10,$I1468=$I$11),($J1468*$H1468),0),0),2)</f>
        <v>0</v>
      </c>
      <c r="L1468" s="89">
        <f>ROUND(IF(AND($G1468=Summary!$C$11),IF(OR($I1468=$I$6,$I1468=$I$7,$I1468=$I$8,$I1468=$I$9,$I1468=$I$10,$I1468=$I$11),(($J1468*$H1468)/2),0),0),2)</f>
        <v>0</v>
      </c>
      <c r="M1468" s="89">
        <f t="shared" si="54"/>
        <v>0</v>
      </c>
      <c r="N1468" s="100">
        <f t="shared" si="55"/>
        <v>0</v>
      </c>
      <c r="O1468" s="67"/>
    </row>
    <row r="1469" spans="2:15">
      <c r="B1469" s="63"/>
      <c r="C1469" s="65"/>
      <c r="D1469" s="65"/>
      <c r="E1469" s="66"/>
      <c r="F1469" s="67"/>
      <c r="G1469" s="69"/>
      <c r="H1469" s="70"/>
      <c r="I1469" s="71"/>
      <c r="J1469" s="68">
        <v>0</v>
      </c>
      <c r="K1469" s="89">
        <f>ROUND(IF(AND($G1469&lt;&gt;Summary!$C$11),IF(OR($I1469=$I$6,$I1469=$I$7,$I1469=$I$8,$I1469=$I$9,$I1469=$I$10,$I1469=$I$11),($J1469*$H1469),0),0),2)</f>
        <v>0</v>
      </c>
      <c r="L1469" s="89">
        <f>ROUND(IF(AND($G1469=Summary!$C$11),IF(OR($I1469=$I$6,$I1469=$I$7,$I1469=$I$8,$I1469=$I$9,$I1469=$I$10,$I1469=$I$11),(($J1469*$H1469)/2),0),0),2)</f>
        <v>0</v>
      </c>
      <c r="M1469" s="89">
        <f t="shared" si="54"/>
        <v>0</v>
      </c>
      <c r="N1469" s="100">
        <f t="shared" si="55"/>
        <v>0</v>
      </c>
      <c r="O1469" s="67"/>
    </row>
    <row r="1470" spans="2:15">
      <c r="B1470" s="63"/>
      <c r="C1470" s="65"/>
      <c r="D1470" s="65"/>
      <c r="E1470" s="66"/>
      <c r="F1470" s="67"/>
      <c r="G1470" s="69"/>
      <c r="H1470" s="70"/>
      <c r="I1470" s="71"/>
      <c r="J1470" s="68">
        <v>0</v>
      </c>
      <c r="K1470" s="89">
        <f>ROUND(IF(AND($G1470&lt;&gt;Summary!$C$11),IF(OR($I1470=$I$6,$I1470=$I$7,$I1470=$I$8,$I1470=$I$9,$I1470=$I$10,$I1470=$I$11),($J1470*$H1470),0),0),2)</f>
        <v>0</v>
      </c>
      <c r="L1470" s="89">
        <f>ROUND(IF(AND($G1470=Summary!$C$11),IF(OR($I1470=$I$6,$I1470=$I$7,$I1470=$I$8,$I1470=$I$9,$I1470=$I$10,$I1470=$I$11),(($J1470*$H1470)/2),0),0),2)</f>
        <v>0</v>
      </c>
      <c r="M1470" s="89">
        <f t="shared" si="54"/>
        <v>0</v>
      </c>
      <c r="N1470" s="100">
        <f t="shared" si="55"/>
        <v>0</v>
      </c>
      <c r="O1470" s="67"/>
    </row>
    <row r="1471" spans="2:15">
      <c r="B1471" s="63"/>
      <c r="C1471" s="65"/>
      <c r="D1471" s="65"/>
      <c r="E1471" s="66"/>
      <c r="F1471" s="67"/>
      <c r="G1471" s="69"/>
      <c r="H1471" s="70"/>
      <c r="I1471" s="71"/>
      <c r="J1471" s="68">
        <v>0</v>
      </c>
      <c r="K1471" s="89">
        <f>ROUND(IF(AND($G1471&lt;&gt;Summary!$C$11),IF(OR($I1471=$I$6,$I1471=$I$7,$I1471=$I$8,$I1471=$I$9,$I1471=$I$10,$I1471=$I$11),($J1471*$H1471),0),0),2)</f>
        <v>0</v>
      </c>
      <c r="L1471" s="89">
        <f>ROUND(IF(AND($G1471=Summary!$C$11),IF(OR($I1471=$I$6,$I1471=$I$7,$I1471=$I$8,$I1471=$I$9,$I1471=$I$10,$I1471=$I$11),(($J1471*$H1471)/2),0),0),2)</f>
        <v>0</v>
      </c>
      <c r="M1471" s="89">
        <f t="shared" si="54"/>
        <v>0</v>
      </c>
      <c r="N1471" s="100">
        <f t="shared" si="55"/>
        <v>0</v>
      </c>
      <c r="O1471" s="67"/>
    </row>
    <row r="1472" spans="2:15">
      <c r="B1472" s="63"/>
      <c r="C1472" s="65"/>
      <c r="D1472" s="65"/>
      <c r="E1472" s="66"/>
      <c r="F1472" s="67"/>
      <c r="G1472" s="69"/>
      <c r="H1472" s="70"/>
      <c r="I1472" s="71"/>
      <c r="J1472" s="68">
        <v>0</v>
      </c>
      <c r="K1472" s="89">
        <f>ROUND(IF(AND($G1472&lt;&gt;Summary!$C$11),IF(OR($I1472=$I$6,$I1472=$I$7,$I1472=$I$8,$I1472=$I$9,$I1472=$I$10,$I1472=$I$11),($J1472*$H1472),0),0),2)</f>
        <v>0</v>
      </c>
      <c r="L1472" s="89">
        <f>ROUND(IF(AND($G1472=Summary!$C$11),IF(OR($I1472=$I$6,$I1472=$I$7,$I1472=$I$8,$I1472=$I$9,$I1472=$I$10,$I1472=$I$11),(($J1472*$H1472)/2),0),0),2)</f>
        <v>0</v>
      </c>
      <c r="M1472" s="89">
        <f t="shared" si="54"/>
        <v>0</v>
      </c>
      <c r="N1472" s="100">
        <f t="shared" si="55"/>
        <v>0</v>
      </c>
      <c r="O1472" s="67"/>
    </row>
    <row r="1473" spans="2:15">
      <c r="B1473" s="63"/>
      <c r="C1473" s="65"/>
      <c r="D1473" s="65"/>
      <c r="E1473" s="66"/>
      <c r="F1473" s="67"/>
      <c r="G1473" s="69"/>
      <c r="H1473" s="70"/>
      <c r="I1473" s="71"/>
      <c r="J1473" s="68">
        <v>0</v>
      </c>
      <c r="K1473" s="89">
        <f>ROUND(IF(AND($G1473&lt;&gt;Summary!$C$11),IF(OR($I1473=$I$6,$I1473=$I$7,$I1473=$I$8,$I1473=$I$9,$I1473=$I$10,$I1473=$I$11),($J1473*$H1473),0),0),2)</f>
        <v>0</v>
      </c>
      <c r="L1473" s="89">
        <f>ROUND(IF(AND($G1473=Summary!$C$11),IF(OR($I1473=$I$6,$I1473=$I$7,$I1473=$I$8,$I1473=$I$9,$I1473=$I$10,$I1473=$I$11),(($J1473*$H1473)/2),0),0),2)</f>
        <v>0</v>
      </c>
      <c r="M1473" s="89">
        <f t="shared" si="54"/>
        <v>0</v>
      </c>
      <c r="N1473" s="100">
        <f t="shared" si="55"/>
        <v>0</v>
      </c>
      <c r="O1473" s="67"/>
    </row>
    <row r="1474" spans="2:15">
      <c r="B1474" s="63"/>
      <c r="C1474" s="65"/>
      <c r="D1474" s="65"/>
      <c r="E1474" s="66"/>
      <c r="F1474" s="67"/>
      <c r="G1474" s="69"/>
      <c r="H1474" s="70"/>
      <c r="I1474" s="71"/>
      <c r="J1474" s="68">
        <v>0</v>
      </c>
      <c r="K1474" s="89">
        <f>ROUND(IF(AND($G1474&lt;&gt;Summary!$C$11),IF(OR($I1474=$I$6,$I1474=$I$7,$I1474=$I$8,$I1474=$I$9,$I1474=$I$10,$I1474=$I$11),($J1474*$H1474),0),0),2)</f>
        <v>0</v>
      </c>
      <c r="L1474" s="89">
        <f>ROUND(IF(AND($G1474=Summary!$C$11),IF(OR($I1474=$I$6,$I1474=$I$7,$I1474=$I$8,$I1474=$I$9,$I1474=$I$10,$I1474=$I$11),(($J1474*$H1474)/2),0),0),2)</f>
        <v>0</v>
      </c>
      <c r="M1474" s="89">
        <f t="shared" si="54"/>
        <v>0</v>
      </c>
      <c r="N1474" s="100">
        <f t="shared" si="55"/>
        <v>0</v>
      </c>
      <c r="O1474" s="67"/>
    </row>
    <row r="1475" spans="2:15">
      <c r="B1475" s="63"/>
      <c r="C1475" s="65"/>
      <c r="D1475" s="65"/>
      <c r="E1475" s="66"/>
      <c r="F1475" s="67"/>
      <c r="G1475" s="69"/>
      <c r="H1475" s="70"/>
      <c r="I1475" s="71"/>
      <c r="J1475" s="68">
        <v>0</v>
      </c>
      <c r="K1475" s="89">
        <f>ROUND(IF(AND($G1475&lt;&gt;Summary!$C$11),IF(OR($I1475=$I$6,$I1475=$I$7,$I1475=$I$8,$I1475=$I$9,$I1475=$I$10,$I1475=$I$11),($J1475*$H1475),0),0),2)</f>
        <v>0</v>
      </c>
      <c r="L1475" s="89">
        <f>ROUND(IF(AND($G1475=Summary!$C$11),IF(OR($I1475=$I$6,$I1475=$I$7,$I1475=$I$8,$I1475=$I$9,$I1475=$I$10,$I1475=$I$11),(($J1475*$H1475)/2),0),0),2)</f>
        <v>0</v>
      </c>
      <c r="M1475" s="89">
        <f t="shared" si="54"/>
        <v>0</v>
      </c>
      <c r="N1475" s="100">
        <f t="shared" si="55"/>
        <v>0</v>
      </c>
      <c r="O1475" s="67"/>
    </row>
    <row r="1476" spans="2:15">
      <c r="B1476" s="63"/>
      <c r="C1476" s="65"/>
      <c r="D1476" s="65"/>
      <c r="E1476" s="66"/>
      <c r="F1476" s="67"/>
      <c r="G1476" s="69"/>
      <c r="H1476" s="70"/>
      <c r="I1476" s="71"/>
      <c r="J1476" s="68">
        <v>0</v>
      </c>
      <c r="K1476" s="89">
        <f>ROUND(IF(AND($G1476&lt;&gt;Summary!$C$11),IF(OR($I1476=$I$6,$I1476=$I$7,$I1476=$I$8,$I1476=$I$9,$I1476=$I$10,$I1476=$I$11),($J1476*$H1476),0),0),2)</f>
        <v>0</v>
      </c>
      <c r="L1476" s="89">
        <f>ROUND(IF(AND($G1476=Summary!$C$11),IF(OR($I1476=$I$6,$I1476=$I$7,$I1476=$I$8,$I1476=$I$9,$I1476=$I$10,$I1476=$I$11),(($J1476*$H1476)/2),0),0),2)</f>
        <v>0</v>
      </c>
      <c r="M1476" s="89">
        <f t="shared" si="54"/>
        <v>0</v>
      </c>
      <c r="N1476" s="100">
        <f t="shared" si="55"/>
        <v>0</v>
      </c>
      <c r="O1476" s="67"/>
    </row>
    <row r="1477" spans="2:15">
      <c r="B1477" s="63"/>
      <c r="C1477" s="65"/>
      <c r="D1477" s="65"/>
      <c r="E1477" s="66"/>
      <c r="F1477" s="67"/>
      <c r="G1477" s="69"/>
      <c r="H1477" s="70"/>
      <c r="I1477" s="71"/>
      <c r="J1477" s="68">
        <v>0</v>
      </c>
      <c r="K1477" s="89">
        <f>ROUND(IF(AND($G1477&lt;&gt;Summary!$C$11),IF(OR($I1477=$I$6,$I1477=$I$7,$I1477=$I$8,$I1477=$I$9,$I1477=$I$10,$I1477=$I$11),($J1477*$H1477),0),0),2)</f>
        <v>0</v>
      </c>
      <c r="L1477" s="89">
        <f>ROUND(IF(AND($G1477=Summary!$C$11),IF(OR($I1477=$I$6,$I1477=$I$7,$I1477=$I$8,$I1477=$I$9,$I1477=$I$10,$I1477=$I$11),(($J1477*$H1477)/2),0),0),2)</f>
        <v>0</v>
      </c>
      <c r="M1477" s="89">
        <f t="shared" si="54"/>
        <v>0</v>
      </c>
      <c r="N1477" s="100">
        <f t="shared" si="55"/>
        <v>0</v>
      </c>
      <c r="O1477" s="67"/>
    </row>
    <row r="1478" spans="2:15">
      <c r="B1478" s="63"/>
      <c r="C1478" s="65"/>
      <c r="D1478" s="65"/>
      <c r="E1478" s="66"/>
      <c r="F1478" s="67"/>
      <c r="G1478" s="69"/>
      <c r="H1478" s="70"/>
      <c r="I1478" s="71"/>
      <c r="J1478" s="68">
        <v>0</v>
      </c>
      <c r="K1478" s="89">
        <f>ROUND(IF(AND($G1478&lt;&gt;Summary!$C$11),IF(OR($I1478=$I$6,$I1478=$I$7,$I1478=$I$8,$I1478=$I$9,$I1478=$I$10,$I1478=$I$11),($J1478*$H1478),0),0),2)</f>
        <v>0</v>
      </c>
      <c r="L1478" s="89">
        <f>ROUND(IF(AND($G1478=Summary!$C$11),IF(OR($I1478=$I$6,$I1478=$I$7,$I1478=$I$8,$I1478=$I$9,$I1478=$I$10,$I1478=$I$11),(($J1478*$H1478)/2),0),0),2)</f>
        <v>0</v>
      </c>
      <c r="M1478" s="89">
        <f t="shared" si="54"/>
        <v>0</v>
      </c>
      <c r="N1478" s="100">
        <f t="shared" si="55"/>
        <v>0</v>
      </c>
      <c r="O1478" s="67"/>
    </row>
    <row r="1479" spans="2:15">
      <c r="B1479" s="63"/>
      <c r="C1479" s="65"/>
      <c r="D1479" s="65"/>
      <c r="E1479" s="66"/>
      <c r="F1479" s="67"/>
      <c r="G1479" s="69"/>
      <c r="H1479" s="70"/>
      <c r="I1479" s="71"/>
      <c r="J1479" s="68">
        <v>0</v>
      </c>
      <c r="K1479" s="89">
        <f>ROUND(IF(AND($G1479&lt;&gt;Summary!$C$11),IF(OR($I1479=$I$6,$I1479=$I$7,$I1479=$I$8,$I1479=$I$9,$I1479=$I$10,$I1479=$I$11),($J1479*$H1479),0),0),2)</f>
        <v>0</v>
      </c>
      <c r="L1479" s="89">
        <f>ROUND(IF(AND($G1479=Summary!$C$11),IF(OR($I1479=$I$6,$I1479=$I$7,$I1479=$I$8,$I1479=$I$9,$I1479=$I$10,$I1479=$I$11),(($J1479*$H1479)/2),0),0),2)</f>
        <v>0</v>
      </c>
      <c r="M1479" s="89">
        <f t="shared" si="54"/>
        <v>0</v>
      </c>
      <c r="N1479" s="100">
        <f t="shared" si="55"/>
        <v>0</v>
      </c>
      <c r="O1479" s="67"/>
    </row>
    <row r="1480" spans="2:15">
      <c r="B1480" s="63"/>
      <c r="C1480" s="65"/>
      <c r="D1480" s="65"/>
      <c r="E1480" s="66"/>
      <c r="F1480" s="67"/>
      <c r="G1480" s="69"/>
      <c r="H1480" s="70"/>
      <c r="I1480" s="71"/>
      <c r="J1480" s="68">
        <v>0</v>
      </c>
      <c r="K1480" s="89">
        <f>ROUND(IF(AND($G1480&lt;&gt;Summary!$C$11),IF(OR($I1480=$I$6,$I1480=$I$7,$I1480=$I$8,$I1480=$I$9,$I1480=$I$10,$I1480=$I$11),($J1480*$H1480),0),0),2)</f>
        <v>0</v>
      </c>
      <c r="L1480" s="89">
        <f>ROUND(IF(AND($G1480=Summary!$C$11),IF(OR($I1480=$I$6,$I1480=$I$7,$I1480=$I$8,$I1480=$I$9,$I1480=$I$10,$I1480=$I$11),(($J1480*$H1480)/2),0),0),2)</f>
        <v>0</v>
      </c>
      <c r="M1480" s="89">
        <f t="shared" si="54"/>
        <v>0</v>
      </c>
      <c r="N1480" s="100">
        <f t="shared" si="55"/>
        <v>0</v>
      </c>
      <c r="O1480" s="67"/>
    </row>
    <row r="1481" spans="2:15">
      <c r="B1481" s="63"/>
      <c r="C1481" s="65"/>
      <c r="D1481" s="65"/>
      <c r="E1481" s="66"/>
      <c r="F1481" s="67"/>
      <c r="G1481" s="69"/>
      <c r="H1481" s="70"/>
      <c r="I1481" s="71"/>
      <c r="J1481" s="68">
        <v>0</v>
      </c>
      <c r="K1481" s="89">
        <f>ROUND(IF(AND($G1481&lt;&gt;Summary!$C$11),IF(OR($I1481=$I$6,$I1481=$I$7,$I1481=$I$8,$I1481=$I$9,$I1481=$I$10,$I1481=$I$11),($J1481*$H1481),0),0),2)</f>
        <v>0</v>
      </c>
      <c r="L1481" s="89">
        <f>ROUND(IF(AND($G1481=Summary!$C$11),IF(OR($I1481=$I$6,$I1481=$I$7,$I1481=$I$8,$I1481=$I$9,$I1481=$I$10,$I1481=$I$11),(($J1481*$H1481)/2),0),0),2)</f>
        <v>0</v>
      </c>
      <c r="M1481" s="89">
        <f t="shared" si="54"/>
        <v>0</v>
      </c>
      <c r="N1481" s="100">
        <f t="shared" si="55"/>
        <v>0</v>
      </c>
      <c r="O1481" s="67"/>
    </row>
    <row r="1482" spans="2:15">
      <c r="B1482" s="63"/>
      <c r="C1482" s="65"/>
      <c r="D1482" s="65"/>
      <c r="E1482" s="66"/>
      <c r="F1482" s="67"/>
      <c r="G1482" s="69"/>
      <c r="H1482" s="70"/>
      <c r="I1482" s="71"/>
      <c r="J1482" s="68">
        <v>0</v>
      </c>
      <c r="K1482" s="89">
        <f>ROUND(IF(AND($G1482&lt;&gt;Summary!$C$11),IF(OR($I1482=$I$6,$I1482=$I$7,$I1482=$I$8,$I1482=$I$9,$I1482=$I$10,$I1482=$I$11),($J1482*$H1482),0),0),2)</f>
        <v>0</v>
      </c>
      <c r="L1482" s="89">
        <f>ROUND(IF(AND($G1482=Summary!$C$11),IF(OR($I1482=$I$6,$I1482=$I$7,$I1482=$I$8,$I1482=$I$9,$I1482=$I$10,$I1482=$I$11),(($J1482*$H1482)/2),0),0),2)</f>
        <v>0</v>
      </c>
      <c r="M1482" s="89">
        <f t="shared" si="54"/>
        <v>0</v>
      </c>
      <c r="N1482" s="100">
        <f t="shared" si="55"/>
        <v>0</v>
      </c>
      <c r="O1482" s="67"/>
    </row>
    <row r="1483" spans="2:15">
      <c r="B1483" s="63"/>
      <c r="C1483" s="65"/>
      <c r="D1483" s="65"/>
      <c r="E1483" s="66"/>
      <c r="F1483" s="67"/>
      <c r="G1483" s="69"/>
      <c r="H1483" s="70"/>
      <c r="I1483" s="71"/>
      <c r="J1483" s="68">
        <v>0</v>
      </c>
      <c r="K1483" s="89">
        <f>ROUND(IF(AND($G1483&lt;&gt;Summary!$C$11),IF(OR($I1483=$I$6,$I1483=$I$7,$I1483=$I$8,$I1483=$I$9,$I1483=$I$10,$I1483=$I$11),($J1483*$H1483),0),0),2)</f>
        <v>0</v>
      </c>
      <c r="L1483" s="89">
        <f>ROUND(IF(AND($G1483=Summary!$C$11),IF(OR($I1483=$I$6,$I1483=$I$7,$I1483=$I$8,$I1483=$I$9,$I1483=$I$10,$I1483=$I$11),(($J1483*$H1483)/2),0),0),2)</f>
        <v>0</v>
      </c>
      <c r="M1483" s="89">
        <f t="shared" si="54"/>
        <v>0</v>
      </c>
      <c r="N1483" s="100">
        <f t="shared" si="55"/>
        <v>0</v>
      </c>
      <c r="O1483" s="67"/>
    </row>
    <row r="1484" spans="2:15">
      <c r="B1484" s="63"/>
      <c r="C1484" s="65"/>
      <c r="D1484" s="65"/>
      <c r="E1484" s="66"/>
      <c r="F1484" s="67"/>
      <c r="G1484" s="69"/>
      <c r="H1484" s="70"/>
      <c r="I1484" s="71"/>
      <c r="J1484" s="68">
        <v>0</v>
      </c>
      <c r="K1484" s="89">
        <f>ROUND(IF(AND($G1484&lt;&gt;Summary!$C$11),IF(OR($I1484=$I$6,$I1484=$I$7,$I1484=$I$8,$I1484=$I$9,$I1484=$I$10,$I1484=$I$11),($J1484*$H1484),0),0),2)</f>
        <v>0</v>
      </c>
      <c r="L1484" s="89">
        <f>ROUND(IF(AND($G1484=Summary!$C$11),IF(OR($I1484=$I$6,$I1484=$I$7,$I1484=$I$8,$I1484=$I$9,$I1484=$I$10,$I1484=$I$11),(($J1484*$H1484)/2),0),0),2)</f>
        <v>0</v>
      </c>
      <c r="M1484" s="89">
        <f t="shared" si="54"/>
        <v>0</v>
      </c>
      <c r="N1484" s="100">
        <f t="shared" si="55"/>
        <v>0</v>
      </c>
      <c r="O1484" s="67"/>
    </row>
    <row r="1485" spans="2:15">
      <c r="B1485" s="63"/>
      <c r="C1485" s="65"/>
      <c r="D1485" s="65"/>
      <c r="E1485" s="66"/>
      <c r="F1485" s="67"/>
      <c r="G1485" s="69"/>
      <c r="H1485" s="70"/>
      <c r="I1485" s="71"/>
      <c r="J1485" s="68">
        <v>0</v>
      </c>
      <c r="K1485" s="89">
        <f>ROUND(IF(AND($G1485&lt;&gt;Summary!$C$11),IF(OR($I1485=$I$6,$I1485=$I$7,$I1485=$I$8,$I1485=$I$9,$I1485=$I$10,$I1485=$I$11),($J1485*$H1485),0),0),2)</f>
        <v>0</v>
      </c>
      <c r="L1485" s="89">
        <f>ROUND(IF(AND($G1485=Summary!$C$11),IF(OR($I1485=$I$6,$I1485=$I$7,$I1485=$I$8,$I1485=$I$9,$I1485=$I$10,$I1485=$I$11),(($J1485*$H1485)/2),0),0),2)</f>
        <v>0</v>
      </c>
      <c r="M1485" s="89">
        <f t="shared" si="54"/>
        <v>0</v>
      </c>
      <c r="N1485" s="100">
        <f t="shared" si="55"/>
        <v>0</v>
      </c>
      <c r="O1485" s="67"/>
    </row>
    <row r="1486" spans="2:15">
      <c r="B1486" s="63"/>
      <c r="C1486" s="65"/>
      <c r="D1486" s="65"/>
      <c r="E1486" s="66"/>
      <c r="F1486" s="67"/>
      <c r="G1486" s="69"/>
      <c r="H1486" s="70"/>
      <c r="I1486" s="71"/>
      <c r="J1486" s="68">
        <v>0</v>
      </c>
      <c r="K1486" s="89">
        <f>ROUND(IF(AND($G1486&lt;&gt;Summary!$C$11),IF(OR($I1486=$I$6,$I1486=$I$7,$I1486=$I$8,$I1486=$I$9,$I1486=$I$10,$I1486=$I$11),($J1486*$H1486),0),0),2)</f>
        <v>0</v>
      </c>
      <c r="L1486" s="89">
        <f>ROUND(IF(AND($G1486=Summary!$C$11),IF(OR($I1486=$I$6,$I1486=$I$7,$I1486=$I$8,$I1486=$I$9,$I1486=$I$10,$I1486=$I$11),(($J1486*$H1486)/2),0),0),2)</f>
        <v>0</v>
      </c>
      <c r="M1486" s="89">
        <f t="shared" si="54"/>
        <v>0</v>
      </c>
      <c r="N1486" s="100">
        <f t="shared" si="55"/>
        <v>0</v>
      </c>
      <c r="O1486" s="67"/>
    </row>
    <row r="1487" spans="2:15">
      <c r="B1487" s="63"/>
      <c r="C1487" s="65"/>
      <c r="D1487" s="65"/>
      <c r="E1487" s="66"/>
      <c r="F1487" s="67"/>
      <c r="G1487" s="69"/>
      <c r="H1487" s="70"/>
      <c r="I1487" s="71"/>
      <c r="J1487" s="68">
        <v>0</v>
      </c>
      <c r="K1487" s="89">
        <f>ROUND(IF(AND($G1487&lt;&gt;Summary!$C$11),IF(OR($I1487=$I$6,$I1487=$I$7,$I1487=$I$8,$I1487=$I$9,$I1487=$I$10,$I1487=$I$11),($J1487*$H1487),0),0),2)</f>
        <v>0</v>
      </c>
      <c r="L1487" s="89">
        <f>ROUND(IF(AND($G1487=Summary!$C$11),IF(OR($I1487=$I$6,$I1487=$I$7,$I1487=$I$8,$I1487=$I$9,$I1487=$I$10,$I1487=$I$11),(($J1487*$H1487)/2),0),0),2)</f>
        <v>0</v>
      </c>
      <c r="M1487" s="89">
        <f t="shared" si="54"/>
        <v>0</v>
      </c>
      <c r="N1487" s="100">
        <f t="shared" si="55"/>
        <v>0</v>
      </c>
      <c r="O1487" s="67"/>
    </row>
    <row r="1488" spans="2:15">
      <c r="B1488" s="63"/>
      <c r="C1488" s="65"/>
      <c r="D1488" s="65"/>
      <c r="E1488" s="66"/>
      <c r="F1488" s="67"/>
      <c r="G1488" s="69"/>
      <c r="H1488" s="70"/>
      <c r="I1488" s="71"/>
      <c r="J1488" s="68">
        <v>0</v>
      </c>
      <c r="K1488" s="89">
        <f>ROUND(IF(AND($G1488&lt;&gt;Summary!$C$11),IF(OR($I1488=$I$6,$I1488=$I$7,$I1488=$I$8,$I1488=$I$9,$I1488=$I$10,$I1488=$I$11),($J1488*$H1488),0),0),2)</f>
        <v>0</v>
      </c>
      <c r="L1488" s="89">
        <f>ROUND(IF(AND($G1488=Summary!$C$11),IF(OR($I1488=$I$6,$I1488=$I$7,$I1488=$I$8,$I1488=$I$9,$I1488=$I$10,$I1488=$I$11),(($J1488*$H1488)/2),0),0),2)</f>
        <v>0</v>
      </c>
      <c r="M1488" s="89">
        <f t="shared" si="54"/>
        <v>0</v>
      </c>
      <c r="N1488" s="100">
        <f t="shared" si="55"/>
        <v>0</v>
      </c>
      <c r="O1488" s="67"/>
    </row>
    <row r="1489" spans="2:15">
      <c r="B1489" s="63"/>
      <c r="C1489" s="65"/>
      <c r="D1489" s="65"/>
      <c r="E1489" s="66"/>
      <c r="F1489" s="67"/>
      <c r="G1489" s="69"/>
      <c r="H1489" s="70"/>
      <c r="I1489" s="71"/>
      <c r="J1489" s="68">
        <v>0</v>
      </c>
      <c r="K1489" s="89">
        <f>ROUND(IF(AND($G1489&lt;&gt;Summary!$C$11),IF(OR($I1489=$I$6,$I1489=$I$7,$I1489=$I$8,$I1489=$I$9,$I1489=$I$10,$I1489=$I$11),($J1489*$H1489),0),0),2)</f>
        <v>0</v>
      </c>
      <c r="L1489" s="89">
        <f>ROUND(IF(AND($G1489=Summary!$C$11),IF(OR($I1489=$I$6,$I1489=$I$7,$I1489=$I$8,$I1489=$I$9,$I1489=$I$10,$I1489=$I$11),(($J1489*$H1489)/2),0),0),2)</f>
        <v>0</v>
      </c>
      <c r="M1489" s="89">
        <f t="shared" si="54"/>
        <v>0</v>
      </c>
      <c r="N1489" s="100">
        <f t="shared" si="55"/>
        <v>0</v>
      </c>
      <c r="O1489" s="67"/>
    </row>
    <row r="1490" spans="2:15">
      <c r="B1490" s="63"/>
      <c r="C1490" s="65"/>
      <c r="D1490" s="65"/>
      <c r="E1490" s="66"/>
      <c r="F1490" s="67"/>
      <c r="G1490" s="69"/>
      <c r="H1490" s="70"/>
      <c r="I1490" s="71"/>
      <c r="J1490" s="68">
        <v>0</v>
      </c>
      <c r="K1490" s="89">
        <f>ROUND(IF(AND($G1490&lt;&gt;Summary!$C$11),IF(OR($I1490=$I$6,$I1490=$I$7,$I1490=$I$8,$I1490=$I$9,$I1490=$I$10,$I1490=$I$11),($J1490*$H1490),0),0),2)</f>
        <v>0</v>
      </c>
      <c r="L1490" s="89">
        <f>ROUND(IF(AND($G1490=Summary!$C$11),IF(OR($I1490=$I$6,$I1490=$I$7,$I1490=$I$8,$I1490=$I$9,$I1490=$I$10,$I1490=$I$11),(($J1490*$H1490)/2),0),0),2)</f>
        <v>0</v>
      </c>
      <c r="M1490" s="89">
        <f t="shared" si="54"/>
        <v>0</v>
      </c>
      <c r="N1490" s="100">
        <f t="shared" si="55"/>
        <v>0</v>
      </c>
      <c r="O1490" s="67"/>
    </row>
    <row r="1491" spans="2:15">
      <c r="B1491" s="63"/>
      <c r="C1491" s="65"/>
      <c r="D1491" s="65"/>
      <c r="E1491" s="66"/>
      <c r="F1491" s="67"/>
      <c r="G1491" s="69"/>
      <c r="H1491" s="70"/>
      <c r="I1491" s="71"/>
      <c r="J1491" s="68">
        <v>0</v>
      </c>
      <c r="K1491" s="89">
        <f>ROUND(IF(AND($G1491&lt;&gt;Summary!$C$11),IF(OR($I1491=$I$6,$I1491=$I$7,$I1491=$I$8,$I1491=$I$9,$I1491=$I$10,$I1491=$I$11),($J1491*$H1491),0),0),2)</f>
        <v>0</v>
      </c>
      <c r="L1491" s="89">
        <f>ROUND(IF(AND($G1491=Summary!$C$11),IF(OR($I1491=$I$6,$I1491=$I$7,$I1491=$I$8,$I1491=$I$9,$I1491=$I$10,$I1491=$I$11),(($J1491*$H1491)/2),0),0),2)</f>
        <v>0</v>
      </c>
      <c r="M1491" s="89">
        <f t="shared" si="54"/>
        <v>0</v>
      </c>
      <c r="N1491" s="100">
        <f t="shared" si="55"/>
        <v>0</v>
      </c>
      <c r="O1491" s="67"/>
    </row>
    <row r="1492" spans="2:15">
      <c r="B1492" s="63"/>
      <c r="C1492" s="65"/>
      <c r="D1492" s="65"/>
      <c r="E1492" s="66"/>
      <c r="F1492" s="67"/>
      <c r="G1492" s="69"/>
      <c r="H1492" s="70"/>
      <c r="I1492" s="71"/>
      <c r="J1492" s="68">
        <v>0</v>
      </c>
      <c r="K1492" s="89">
        <f>ROUND(IF(AND($G1492&lt;&gt;Summary!$C$11),IF(OR($I1492=$I$6,$I1492=$I$7,$I1492=$I$8,$I1492=$I$9,$I1492=$I$10,$I1492=$I$11),($J1492*$H1492),0),0),2)</f>
        <v>0</v>
      </c>
      <c r="L1492" s="89">
        <f>ROUND(IF(AND($G1492=Summary!$C$11),IF(OR($I1492=$I$6,$I1492=$I$7,$I1492=$I$8,$I1492=$I$9,$I1492=$I$10,$I1492=$I$11),(($J1492*$H1492)/2),0),0),2)</f>
        <v>0</v>
      </c>
      <c r="M1492" s="89">
        <f t="shared" si="54"/>
        <v>0</v>
      </c>
      <c r="N1492" s="100">
        <f t="shared" si="55"/>
        <v>0</v>
      </c>
      <c r="O1492" s="67"/>
    </row>
    <row r="1493" spans="2:15">
      <c r="B1493" s="63"/>
      <c r="C1493" s="65"/>
      <c r="D1493" s="65"/>
      <c r="E1493" s="66"/>
      <c r="F1493" s="67"/>
      <c r="G1493" s="69"/>
      <c r="H1493" s="70"/>
      <c r="I1493" s="71"/>
      <c r="J1493" s="68">
        <v>0</v>
      </c>
      <c r="K1493" s="89">
        <f>ROUND(IF(AND($G1493&lt;&gt;Summary!$C$11),IF(OR($I1493=$I$6,$I1493=$I$7,$I1493=$I$8,$I1493=$I$9,$I1493=$I$10,$I1493=$I$11),($J1493*$H1493),0),0),2)</f>
        <v>0</v>
      </c>
      <c r="L1493" s="89">
        <f>ROUND(IF(AND($G1493=Summary!$C$11),IF(OR($I1493=$I$6,$I1493=$I$7,$I1493=$I$8,$I1493=$I$9,$I1493=$I$10,$I1493=$I$11),(($J1493*$H1493)/2),0),0),2)</f>
        <v>0</v>
      </c>
      <c r="M1493" s="89">
        <f t="shared" si="54"/>
        <v>0</v>
      </c>
      <c r="N1493" s="100">
        <f t="shared" si="55"/>
        <v>0</v>
      </c>
      <c r="O1493" s="67"/>
    </row>
    <row r="1494" spans="2:15">
      <c r="B1494" s="63"/>
      <c r="C1494" s="65"/>
      <c r="D1494" s="65"/>
      <c r="E1494" s="66"/>
      <c r="F1494" s="67"/>
      <c r="G1494" s="69"/>
      <c r="H1494" s="70"/>
      <c r="I1494" s="71"/>
      <c r="J1494" s="68">
        <v>0</v>
      </c>
      <c r="K1494" s="89">
        <f>ROUND(IF(AND($G1494&lt;&gt;Summary!$C$11),IF(OR($I1494=$I$6,$I1494=$I$7,$I1494=$I$8,$I1494=$I$9,$I1494=$I$10,$I1494=$I$11),($J1494*$H1494),0),0),2)</f>
        <v>0</v>
      </c>
      <c r="L1494" s="89">
        <f>ROUND(IF(AND($G1494=Summary!$C$11),IF(OR($I1494=$I$6,$I1494=$I$7,$I1494=$I$8,$I1494=$I$9,$I1494=$I$10,$I1494=$I$11),(($J1494*$H1494)/2),0),0),2)</f>
        <v>0</v>
      </c>
      <c r="M1494" s="89">
        <f t="shared" si="54"/>
        <v>0</v>
      </c>
      <c r="N1494" s="100">
        <f t="shared" si="55"/>
        <v>0</v>
      </c>
      <c r="O1494" s="67"/>
    </row>
    <row r="1495" spans="2:15">
      <c r="B1495" s="63"/>
      <c r="C1495" s="65"/>
      <c r="D1495" s="65"/>
      <c r="E1495" s="66"/>
      <c r="F1495" s="67"/>
      <c r="G1495" s="69"/>
      <c r="H1495" s="70"/>
      <c r="I1495" s="71"/>
      <c r="J1495" s="68">
        <v>0</v>
      </c>
      <c r="K1495" s="89">
        <f>ROUND(IF(AND($G1495&lt;&gt;Summary!$C$11),IF(OR($I1495=$I$6,$I1495=$I$7,$I1495=$I$8,$I1495=$I$9,$I1495=$I$10,$I1495=$I$11),($J1495*$H1495),0),0),2)</f>
        <v>0</v>
      </c>
      <c r="L1495" s="89">
        <f>ROUND(IF(AND($G1495=Summary!$C$11),IF(OR($I1495=$I$6,$I1495=$I$7,$I1495=$I$8,$I1495=$I$9,$I1495=$I$10,$I1495=$I$11),(($J1495*$H1495)/2),0),0),2)</f>
        <v>0</v>
      </c>
      <c r="M1495" s="89">
        <f t="shared" ref="M1495:M1558" si="56">L1495</f>
        <v>0</v>
      </c>
      <c r="N1495" s="100">
        <f t="shared" si="55"/>
        <v>0</v>
      </c>
      <c r="O1495" s="67"/>
    </row>
    <row r="1496" spans="2:15">
      <c r="B1496" s="63"/>
      <c r="C1496" s="65"/>
      <c r="D1496" s="65"/>
      <c r="E1496" s="66"/>
      <c r="F1496" s="67"/>
      <c r="G1496" s="69"/>
      <c r="H1496" s="70"/>
      <c r="I1496" s="71"/>
      <c r="J1496" s="68">
        <v>0</v>
      </c>
      <c r="K1496" s="89">
        <f>ROUND(IF(AND($G1496&lt;&gt;Summary!$C$11),IF(OR($I1496=$I$6,$I1496=$I$7,$I1496=$I$8,$I1496=$I$9,$I1496=$I$10,$I1496=$I$11),($J1496*$H1496),0),0),2)</f>
        <v>0</v>
      </c>
      <c r="L1496" s="89">
        <f>ROUND(IF(AND($G1496=Summary!$C$11),IF(OR($I1496=$I$6,$I1496=$I$7,$I1496=$I$8,$I1496=$I$9,$I1496=$I$10,$I1496=$I$11),(($J1496*$H1496)/2),0),0),2)</f>
        <v>0</v>
      </c>
      <c r="M1496" s="89">
        <f t="shared" si="56"/>
        <v>0</v>
      </c>
      <c r="N1496" s="100">
        <f t="shared" si="55"/>
        <v>0</v>
      </c>
      <c r="O1496" s="67"/>
    </row>
    <row r="1497" spans="2:15">
      <c r="B1497" s="63"/>
      <c r="C1497" s="65"/>
      <c r="D1497" s="65"/>
      <c r="E1497" s="66"/>
      <c r="F1497" s="67"/>
      <c r="G1497" s="69"/>
      <c r="H1497" s="70"/>
      <c r="I1497" s="71"/>
      <c r="J1497" s="68">
        <v>0</v>
      </c>
      <c r="K1497" s="89">
        <f>ROUND(IF(AND($G1497&lt;&gt;Summary!$C$11),IF(OR($I1497=$I$6,$I1497=$I$7,$I1497=$I$8,$I1497=$I$9,$I1497=$I$10,$I1497=$I$11),($J1497*$H1497),0),0),2)</f>
        <v>0</v>
      </c>
      <c r="L1497" s="89">
        <f>ROUND(IF(AND($G1497=Summary!$C$11),IF(OR($I1497=$I$6,$I1497=$I$7,$I1497=$I$8,$I1497=$I$9,$I1497=$I$10,$I1497=$I$11),(($J1497*$H1497)/2),0),0),2)</f>
        <v>0</v>
      </c>
      <c r="M1497" s="89">
        <f t="shared" si="56"/>
        <v>0</v>
      </c>
      <c r="N1497" s="100">
        <f t="shared" si="55"/>
        <v>0</v>
      </c>
      <c r="O1497" s="67"/>
    </row>
    <row r="1498" spans="2:15">
      <c r="B1498" s="63"/>
      <c r="C1498" s="65"/>
      <c r="D1498" s="65"/>
      <c r="E1498" s="66"/>
      <c r="F1498" s="67"/>
      <c r="G1498" s="69"/>
      <c r="H1498" s="70"/>
      <c r="I1498" s="71"/>
      <c r="J1498" s="68">
        <v>0</v>
      </c>
      <c r="K1498" s="89">
        <f>ROUND(IF(AND($G1498&lt;&gt;Summary!$C$11),IF(OR($I1498=$I$6,$I1498=$I$7,$I1498=$I$8,$I1498=$I$9,$I1498=$I$10,$I1498=$I$11),($J1498*$H1498),0),0),2)</f>
        <v>0</v>
      </c>
      <c r="L1498" s="89">
        <f>ROUND(IF(AND($G1498=Summary!$C$11),IF(OR($I1498=$I$6,$I1498=$I$7,$I1498=$I$8,$I1498=$I$9,$I1498=$I$10,$I1498=$I$11),(($J1498*$H1498)/2),0),0),2)</f>
        <v>0</v>
      </c>
      <c r="M1498" s="89">
        <f t="shared" si="56"/>
        <v>0</v>
      </c>
      <c r="N1498" s="100">
        <f t="shared" si="55"/>
        <v>0</v>
      </c>
      <c r="O1498" s="67"/>
    </row>
    <row r="1499" spans="2:15">
      <c r="B1499" s="63"/>
      <c r="C1499" s="65"/>
      <c r="D1499" s="65"/>
      <c r="E1499" s="66"/>
      <c r="F1499" s="67"/>
      <c r="G1499" s="69"/>
      <c r="H1499" s="70"/>
      <c r="I1499" s="71"/>
      <c r="J1499" s="68">
        <v>0</v>
      </c>
      <c r="K1499" s="89">
        <f>ROUND(IF(AND($G1499&lt;&gt;Summary!$C$11),IF(OR($I1499=$I$6,$I1499=$I$7,$I1499=$I$8,$I1499=$I$9,$I1499=$I$10,$I1499=$I$11),($J1499*$H1499),0),0),2)</f>
        <v>0</v>
      </c>
      <c r="L1499" s="89">
        <f>ROUND(IF(AND($G1499=Summary!$C$11),IF(OR($I1499=$I$6,$I1499=$I$7,$I1499=$I$8,$I1499=$I$9,$I1499=$I$10,$I1499=$I$11),(($J1499*$H1499)/2),0),0),2)</f>
        <v>0</v>
      </c>
      <c r="M1499" s="89">
        <f t="shared" si="56"/>
        <v>0</v>
      </c>
      <c r="N1499" s="100">
        <f t="shared" si="55"/>
        <v>0</v>
      </c>
      <c r="O1499" s="67"/>
    </row>
    <row r="1500" spans="2:15">
      <c r="B1500" s="63"/>
      <c r="C1500" s="65"/>
      <c r="D1500" s="65"/>
      <c r="E1500" s="66"/>
      <c r="F1500" s="67"/>
      <c r="G1500" s="69"/>
      <c r="H1500" s="70"/>
      <c r="I1500" s="71"/>
      <c r="J1500" s="68">
        <v>0</v>
      </c>
      <c r="K1500" s="89">
        <f>ROUND(IF(AND($G1500&lt;&gt;Summary!$C$11),IF(OR($I1500=$I$6,$I1500=$I$7,$I1500=$I$8,$I1500=$I$9,$I1500=$I$10,$I1500=$I$11),($J1500*$H1500),0),0),2)</f>
        <v>0</v>
      </c>
      <c r="L1500" s="89">
        <f>ROUND(IF(AND($G1500=Summary!$C$11),IF(OR($I1500=$I$6,$I1500=$I$7,$I1500=$I$8,$I1500=$I$9,$I1500=$I$10,$I1500=$I$11),(($J1500*$H1500)/2),0),0),2)</f>
        <v>0</v>
      </c>
      <c r="M1500" s="89">
        <f t="shared" si="56"/>
        <v>0</v>
      </c>
      <c r="N1500" s="100">
        <f t="shared" si="55"/>
        <v>0</v>
      </c>
      <c r="O1500" s="67"/>
    </row>
    <row r="1501" spans="2:15">
      <c r="B1501" s="63"/>
      <c r="C1501" s="65"/>
      <c r="D1501" s="65"/>
      <c r="E1501" s="66"/>
      <c r="F1501" s="67"/>
      <c r="G1501" s="69"/>
      <c r="H1501" s="70"/>
      <c r="I1501" s="71"/>
      <c r="J1501" s="68">
        <v>0</v>
      </c>
      <c r="K1501" s="89">
        <f>ROUND(IF(AND($G1501&lt;&gt;Summary!$C$11),IF(OR($I1501=$I$6,$I1501=$I$7,$I1501=$I$8,$I1501=$I$9,$I1501=$I$10,$I1501=$I$11),($J1501*$H1501),0),0),2)</f>
        <v>0</v>
      </c>
      <c r="L1501" s="89">
        <f>ROUND(IF(AND($G1501=Summary!$C$11),IF(OR($I1501=$I$6,$I1501=$I$7,$I1501=$I$8,$I1501=$I$9,$I1501=$I$10,$I1501=$I$11),(($J1501*$H1501)/2),0),0),2)</f>
        <v>0</v>
      </c>
      <c r="M1501" s="89">
        <f t="shared" si="56"/>
        <v>0</v>
      </c>
      <c r="N1501" s="100">
        <f t="shared" si="55"/>
        <v>0</v>
      </c>
      <c r="O1501" s="67"/>
    </row>
    <row r="1502" spans="2:15">
      <c r="B1502" s="63"/>
      <c r="C1502" s="65"/>
      <c r="D1502" s="65"/>
      <c r="E1502" s="66"/>
      <c r="F1502" s="67"/>
      <c r="G1502" s="69"/>
      <c r="H1502" s="70"/>
      <c r="I1502" s="71"/>
      <c r="J1502" s="68">
        <v>0</v>
      </c>
      <c r="K1502" s="89">
        <f>ROUND(IF(AND($G1502&lt;&gt;Summary!$C$11),IF(OR($I1502=$I$6,$I1502=$I$7,$I1502=$I$8,$I1502=$I$9,$I1502=$I$10,$I1502=$I$11),($J1502*$H1502),0),0),2)</f>
        <v>0</v>
      </c>
      <c r="L1502" s="89">
        <f>ROUND(IF(AND($G1502=Summary!$C$11),IF(OR($I1502=$I$6,$I1502=$I$7,$I1502=$I$8,$I1502=$I$9,$I1502=$I$10,$I1502=$I$11),(($J1502*$H1502)/2),0),0),2)</f>
        <v>0</v>
      </c>
      <c r="M1502" s="89">
        <f t="shared" si="56"/>
        <v>0</v>
      </c>
      <c r="N1502" s="100">
        <f t="shared" si="55"/>
        <v>0</v>
      </c>
      <c r="O1502" s="67"/>
    </row>
    <row r="1503" spans="2:15">
      <c r="B1503" s="63"/>
      <c r="C1503" s="65"/>
      <c r="D1503" s="65"/>
      <c r="E1503" s="66"/>
      <c r="F1503" s="67"/>
      <c r="G1503" s="69"/>
      <c r="H1503" s="70"/>
      <c r="I1503" s="71"/>
      <c r="J1503" s="68">
        <v>0</v>
      </c>
      <c r="K1503" s="89">
        <f>ROUND(IF(AND($G1503&lt;&gt;Summary!$C$11),IF(OR($I1503=$I$6,$I1503=$I$7,$I1503=$I$8,$I1503=$I$9,$I1503=$I$10,$I1503=$I$11),($J1503*$H1503),0),0),2)</f>
        <v>0</v>
      </c>
      <c r="L1503" s="89">
        <f>ROUND(IF(AND($G1503=Summary!$C$11),IF(OR($I1503=$I$6,$I1503=$I$7,$I1503=$I$8,$I1503=$I$9,$I1503=$I$10,$I1503=$I$11),(($J1503*$H1503)/2),0),0),2)</f>
        <v>0</v>
      </c>
      <c r="M1503" s="89">
        <f t="shared" si="56"/>
        <v>0</v>
      </c>
      <c r="N1503" s="100">
        <f t="shared" si="55"/>
        <v>0</v>
      </c>
      <c r="O1503" s="67"/>
    </row>
    <row r="1504" spans="2:15">
      <c r="B1504" s="63"/>
      <c r="C1504" s="65"/>
      <c r="D1504" s="65"/>
      <c r="E1504" s="66"/>
      <c r="F1504" s="67"/>
      <c r="G1504" s="69"/>
      <c r="H1504" s="70"/>
      <c r="I1504" s="71"/>
      <c r="J1504" s="68">
        <v>0</v>
      </c>
      <c r="K1504" s="89">
        <f>ROUND(IF(AND($G1504&lt;&gt;Summary!$C$11),IF(OR($I1504=$I$6,$I1504=$I$7,$I1504=$I$8,$I1504=$I$9,$I1504=$I$10,$I1504=$I$11),($J1504*$H1504),0),0),2)</f>
        <v>0</v>
      </c>
      <c r="L1504" s="89">
        <f>ROUND(IF(AND($G1504=Summary!$C$11),IF(OR($I1504=$I$6,$I1504=$I$7,$I1504=$I$8,$I1504=$I$9,$I1504=$I$10,$I1504=$I$11),(($J1504*$H1504)/2),0),0),2)</f>
        <v>0</v>
      </c>
      <c r="M1504" s="89">
        <f t="shared" si="56"/>
        <v>0</v>
      </c>
      <c r="N1504" s="100">
        <f t="shared" si="55"/>
        <v>0</v>
      </c>
      <c r="O1504" s="67"/>
    </row>
    <row r="1505" spans="2:15">
      <c r="B1505" s="63"/>
      <c r="C1505" s="65"/>
      <c r="D1505" s="65"/>
      <c r="E1505" s="66"/>
      <c r="F1505" s="67"/>
      <c r="G1505" s="69"/>
      <c r="H1505" s="70"/>
      <c r="I1505" s="71"/>
      <c r="J1505" s="68">
        <v>0</v>
      </c>
      <c r="K1505" s="89">
        <f>ROUND(IF(AND($G1505&lt;&gt;Summary!$C$11),IF(OR($I1505=$I$6,$I1505=$I$7,$I1505=$I$8,$I1505=$I$9,$I1505=$I$10,$I1505=$I$11),($J1505*$H1505),0),0),2)</f>
        <v>0</v>
      </c>
      <c r="L1505" s="89">
        <f>ROUND(IF(AND($G1505=Summary!$C$11),IF(OR($I1505=$I$6,$I1505=$I$7,$I1505=$I$8,$I1505=$I$9,$I1505=$I$10,$I1505=$I$11),(($J1505*$H1505)/2),0),0),2)</f>
        <v>0</v>
      </c>
      <c r="M1505" s="89">
        <f t="shared" si="56"/>
        <v>0</v>
      </c>
      <c r="N1505" s="100">
        <f t="shared" si="55"/>
        <v>0</v>
      </c>
      <c r="O1505" s="67"/>
    </row>
    <row r="1506" spans="2:15">
      <c r="B1506" s="63"/>
      <c r="C1506" s="65"/>
      <c r="D1506" s="65"/>
      <c r="E1506" s="66"/>
      <c r="F1506" s="67"/>
      <c r="G1506" s="69"/>
      <c r="H1506" s="70"/>
      <c r="I1506" s="71"/>
      <c r="J1506" s="68">
        <v>0</v>
      </c>
      <c r="K1506" s="89">
        <f>ROUND(IF(AND($G1506&lt;&gt;Summary!$C$11),IF(OR($I1506=$I$6,$I1506=$I$7,$I1506=$I$8,$I1506=$I$9,$I1506=$I$10,$I1506=$I$11),($J1506*$H1506),0),0),2)</f>
        <v>0</v>
      </c>
      <c r="L1506" s="89">
        <f>ROUND(IF(AND($G1506=Summary!$C$11),IF(OR($I1506=$I$6,$I1506=$I$7,$I1506=$I$8,$I1506=$I$9,$I1506=$I$10,$I1506=$I$11),(($J1506*$H1506)/2),0),0),2)</f>
        <v>0</v>
      </c>
      <c r="M1506" s="89">
        <f t="shared" si="56"/>
        <v>0</v>
      </c>
      <c r="N1506" s="100">
        <f t="shared" ref="N1506:N1511" si="57">SUM(J1506:M1506)</f>
        <v>0</v>
      </c>
      <c r="O1506" s="67"/>
    </row>
    <row r="1507" spans="2:15">
      <c r="B1507" s="63"/>
      <c r="C1507" s="65"/>
      <c r="D1507" s="65"/>
      <c r="E1507" s="66"/>
      <c r="F1507" s="67"/>
      <c r="G1507" s="69"/>
      <c r="H1507" s="70"/>
      <c r="I1507" s="71"/>
      <c r="J1507" s="68">
        <v>0</v>
      </c>
      <c r="K1507" s="89">
        <f>ROUND(IF(AND($G1507&lt;&gt;Summary!$C$11),IF(OR($I1507=$I$6,$I1507=$I$7,$I1507=$I$8,$I1507=$I$9,$I1507=$I$10,$I1507=$I$11),($J1507*$H1507),0),0),2)</f>
        <v>0</v>
      </c>
      <c r="L1507" s="89">
        <f>ROUND(IF(AND($G1507=Summary!$C$11),IF(OR($I1507=$I$6,$I1507=$I$7,$I1507=$I$8,$I1507=$I$9,$I1507=$I$10,$I1507=$I$11),(($J1507*$H1507)/2),0),0),2)</f>
        <v>0</v>
      </c>
      <c r="M1507" s="89">
        <f t="shared" si="56"/>
        <v>0</v>
      </c>
      <c r="N1507" s="100">
        <f t="shared" si="57"/>
        <v>0</v>
      </c>
      <c r="O1507" s="67"/>
    </row>
    <row r="1508" spans="2:15">
      <c r="B1508" s="63"/>
      <c r="C1508" s="65"/>
      <c r="D1508" s="65"/>
      <c r="E1508" s="66"/>
      <c r="F1508" s="67"/>
      <c r="G1508" s="69"/>
      <c r="H1508" s="70"/>
      <c r="I1508" s="71"/>
      <c r="J1508" s="68">
        <v>0</v>
      </c>
      <c r="K1508" s="89">
        <f>ROUND(IF(AND($G1508&lt;&gt;Summary!$C$11),IF(OR($I1508=$I$6,$I1508=$I$7,$I1508=$I$8,$I1508=$I$9,$I1508=$I$10,$I1508=$I$11),($J1508*$H1508),0),0),2)</f>
        <v>0</v>
      </c>
      <c r="L1508" s="89">
        <f>ROUND(IF(AND($G1508=Summary!$C$11),IF(OR($I1508=$I$6,$I1508=$I$7,$I1508=$I$8,$I1508=$I$9,$I1508=$I$10,$I1508=$I$11),(($J1508*$H1508)/2),0),0),2)</f>
        <v>0</v>
      </c>
      <c r="M1508" s="89">
        <f t="shared" si="56"/>
        <v>0</v>
      </c>
      <c r="N1508" s="100">
        <f t="shared" si="57"/>
        <v>0</v>
      </c>
      <c r="O1508" s="67"/>
    </row>
    <row r="1509" spans="2:15">
      <c r="B1509" s="63"/>
      <c r="C1509" s="65"/>
      <c r="D1509" s="65"/>
      <c r="E1509" s="66"/>
      <c r="F1509" s="67"/>
      <c r="G1509" s="69"/>
      <c r="H1509" s="70"/>
      <c r="I1509" s="71"/>
      <c r="J1509" s="68">
        <v>0</v>
      </c>
      <c r="K1509" s="89">
        <f>ROUND(IF(AND($G1509&lt;&gt;Summary!$C$11),IF(OR($I1509=$I$6,$I1509=$I$7,$I1509=$I$8,$I1509=$I$9,$I1509=$I$10,$I1509=$I$11),($J1509*$H1509),0),0),2)</f>
        <v>0</v>
      </c>
      <c r="L1509" s="89">
        <f>ROUND(IF(AND($G1509=Summary!$C$11),IF(OR($I1509=$I$6,$I1509=$I$7,$I1509=$I$8,$I1509=$I$9,$I1509=$I$10,$I1509=$I$11),(($J1509*$H1509)/2),0),0),2)</f>
        <v>0</v>
      </c>
      <c r="M1509" s="89">
        <f t="shared" si="56"/>
        <v>0</v>
      </c>
      <c r="N1509" s="100">
        <f t="shared" si="57"/>
        <v>0</v>
      </c>
      <c r="O1509" s="67"/>
    </row>
    <row r="1510" spans="2:15">
      <c r="B1510" s="63"/>
      <c r="C1510" s="65"/>
      <c r="D1510" s="65"/>
      <c r="E1510" s="66"/>
      <c r="F1510" s="67"/>
      <c r="G1510" s="69"/>
      <c r="H1510" s="70"/>
      <c r="I1510" s="71"/>
      <c r="J1510" s="68">
        <v>0</v>
      </c>
      <c r="K1510" s="89">
        <f>ROUND(IF(AND($G1510&lt;&gt;Summary!$C$11),IF(OR($I1510=$I$6,$I1510=$I$7,$I1510=$I$8,$I1510=$I$9,$I1510=$I$10,$I1510=$I$11),($J1510*$H1510),0),0),2)</f>
        <v>0</v>
      </c>
      <c r="L1510" s="89">
        <f>ROUND(IF(AND($G1510=Summary!$C$11),IF(OR($I1510=$I$6,$I1510=$I$7,$I1510=$I$8,$I1510=$I$9,$I1510=$I$10,$I1510=$I$11),(($J1510*$H1510)/2),0),0),2)</f>
        <v>0</v>
      </c>
      <c r="M1510" s="89">
        <f t="shared" si="56"/>
        <v>0</v>
      </c>
      <c r="N1510" s="100">
        <f t="shared" si="57"/>
        <v>0</v>
      </c>
      <c r="O1510" s="67"/>
    </row>
    <row r="1511" spans="2:15">
      <c r="B1511" s="63"/>
      <c r="C1511" s="65"/>
      <c r="D1511" s="65"/>
      <c r="E1511" s="66"/>
      <c r="F1511" s="67"/>
      <c r="G1511" s="69"/>
      <c r="H1511" s="70"/>
      <c r="I1511" s="71"/>
      <c r="J1511" s="68">
        <v>0</v>
      </c>
      <c r="K1511" s="89">
        <f>ROUND(IF(AND($G1511&lt;&gt;Summary!$C$11),IF(OR($I1511=$I$6,$I1511=$I$7,$I1511=$I$8,$I1511=$I$9,$I1511=$I$10,$I1511=$I$11),($J1511*$H1511),0),0),2)</f>
        <v>0</v>
      </c>
      <c r="L1511" s="89">
        <f>ROUND(IF(AND($G1511=Summary!$C$11),IF(OR($I1511=$I$6,$I1511=$I$7,$I1511=$I$8,$I1511=$I$9,$I1511=$I$10,$I1511=$I$11),(($J1511*$H1511)/2),0),0),2)</f>
        <v>0</v>
      </c>
      <c r="M1511" s="89">
        <f t="shared" si="56"/>
        <v>0</v>
      </c>
      <c r="N1511" s="100">
        <f t="shared" si="57"/>
        <v>0</v>
      </c>
      <c r="O1511" s="67"/>
    </row>
    <row r="1512" spans="2:15">
      <c r="B1512" s="63"/>
      <c r="C1512" s="65"/>
      <c r="D1512" s="65"/>
      <c r="E1512" s="66"/>
      <c r="F1512" s="67"/>
      <c r="G1512" s="69"/>
      <c r="H1512" s="70"/>
      <c r="I1512" s="71"/>
      <c r="J1512" s="68">
        <v>0</v>
      </c>
      <c r="K1512" s="89">
        <f>ROUND(IF(AND($G1512&lt;&gt;Summary!$C$11),IF(OR($I1512=$I$6,$I1512=$I$7,$I1512=$I$8,$I1512=$I$9,$I1512=$I$10,$I1512=$I$11),($J1512*$H1512),0),0),2)</f>
        <v>0</v>
      </c>
      <c r="L1512" s="89">
        <f>ROUND(IF(AND($G1512=Summary!$C$11),IF(OR($I1512=$I$6,$I1512=$I$7,$I1512=$I$8,$I1512=$I$9,$I1512=$I$10,$I1512=$I$11),(($J1512*$H1512)/2),0),0),2)</f>
        <v>0</v>
      </c>
      <c r="M1512" s="89">
        <f t="shared" si="56"/>
        <v>0</v>
      </c>
      <c r="N1512" s="100">
        <f t="shared" ref="N1512:N1669" si="58">SUM(J1512:M1512)</f>
        <v>0</v>
      </c>
      <c r="O1512" s="67"/>
    </row>
    <row r="1513" spans="2:15">
      <c r="B1513" s="63"/>
      <c r="C1513" s="65"/>
      <c r="D1513" s="65"/>
      <c r="E1513" s="66"/>
      <c r="F1513" s="67"/>
      <c r="G1513" s="69"/>
      <c r="H1513" s="70"/>
      <c r="I1513" s="71"/>
      <c r="J1513" s="68">
        <v>0</v>
      </c>
      <c r="K1513" s="89">
        <f>ROUND(IF(AND($G1513&lt;&gt;Summary!$C$11),IF(OR($I1513=$I$6,$I1513=$I$7,$I1513=$I$8,$I1513=$I$9,$I1513=$I$10,$I1513=$I$11),($J1513*$H1513),0),0),2)</f>
        <v>0</v>
      </c>
      <c r="L1513" s="89">
        <f>ROUND(IF(AND($G1513=Summary!$C$11),IF(OR($I1513=$I$6,$I1513=$I$7,$I1513=$I$8,$I1513=$I$9,$I1513=$I$10,$I1513=$I$11),(($J1513*$H1513)/2),0),0),2)</f>
        <v>0</v>
      </c>
      <c r="M1513" s="89">
        <f t="shared" si="56"/>
        <v>0</v>
      </c>
      <c r="N1513" s="100">
        <f t="shared" si="58"/>
        <v>0</v>
      </c>
      <c r="O1513" s="67"/>
    </row>
    <row r="1514" spans="2:15">
      <c r="B1514" s="63"/>
      <c r="C1514" s="65"/>
      <c r="D1514" s="65"/>
      <c r="E1514" s="66"/>
      <c r="F1514" s="67"/>
      <c r="G1514" s="69"/>
      <c r="H1514" s="70"/>
      <c r="I1514" s="71"/>
      <c r="J1514" s="68">
        <v>0</v>
      </c>
      <c r="K1514" s="89">
        <f>ROUND(IF(AND($G1514&lt;&gt;Summary!$C$11),IF(OR($I1514=$I$6,$I1514=$I$7,$I1514=$I$8,$I1514=$I$9,$I1514=$I$10,$I1514=$I$11),($J1514*$H1514),0),0),2)</f>
        <v>0</v>
      </c>
      <c r="L1514" s="89">
        <f>ROUND(IF(AND($G1514=Summary!$C$11),IF(OR($I1514=$I$6,$I1514=$I$7,$I1514=$I$8,$I1514=$I$9,$I1514=$I$10,$I1514=$I$11),(($J1514*$H1514)/2),0),0),2)</f>
        <v>0</v>
      </c>
      <c r="M1514" s="89">
        <f t="shared" si="56"/>
        <v>0</v>
      </c>
      <c r="N1514" s="100">
        <f t="shared" si="58"/>
        <v>0</v>
      </c>
      <c r="O1514" s="67"/>
    </row>
    <row r="1515" spans="2:15">
      <c r="B1515" s="63"/>
      <c r="C1515" s="65"/>
      <c r="D1515" s="65"/>
      <c r="E1515" s="66"/>
      <c r="F1515" s="67"/>
      <c r="G1515" s="69"/>
      <c r="H1515" s="70"/>
      <c r="I1515" s="71"/>
      <c r="J1515" s="68">
        <v>0</v>
      </c>
      <c r="K1515" s="89">
        <f>ROUND(IF(AND($G1515&lt;&gt;Summary!$C$11),IF(OR($I1515=$I$6,$I1515=$I$7,$I1515=$I$8,$I1515=$I$9,$I1515=$I$10,$I1515=$I$11),($J1515*$H1515),0),0),2)</f>
        <v>0</v>
      </c>
      <c r="L1515" s="89">
        <f>ROUND(IF(AND($G1515=Summary!$C$11),IF(OR($I1515=$I$6,$I1515=$I$7,$I1515=$I$8,$I1515=$I$9,$I1515=$I$10,$I1515=$I$11),(($J1515*$H1515)/2),0),0),2)</f>
        <v>0</v>
      </c>
      <c r="M1515" s="89">
        <f t="shared" si="56"/>
        <v>0</v>
      </c>
      <c r="N1515" s="100">
        <f t="shared" ref="N1515:N1578" si="59">SUM(J1515:M1515)</f>
        <v>0</v>
      </c>
      <c r="O1515" s="67"/>
    </row>
    <row r="1516" spans="2:15">
      <c r="B1516" s="63"/>
      <c r="C1516" s="65"/>
      <c r="D1516" s="65"/>
      <c r="E1516" s="66"/>
      <c r="F1516" s="67"/>
      <c r="G1516" s="69"/>
      <c r="H1516" s="70"/>
      <c r="I1516" s="71"/>
      <c r="J1516" s="68">
        <v>0</v>
      </c>
      <c r="K1516" s="89">
        <f>ROUND(IF(AND($G1516&lt;&gt;Summary!$C$11),IF(OR($I1516=$I$6,$I1516=$I$7,$I1516=$I$8,$I1516=$I$9,$I1516=$I$10,$I1516=$I$11),($J1516*$H1516),0),0),2)</f>
        <v>0</v>
      </c>
      <c r="L1516" s="89">
        <f>ROUND(IF(AND($G1516=Summary!$C$11),IF(OR($I1516=$I$6,$I1516=$I$7,$I1516=$I$8,$I1516=$I$9,$I1516=$I$10,$I1516=$I$11),(($J1516*$H1516)/2),0),0),2)</f>
        <v>0</v>
      </c>
      <c r="M1516" s="89">
        <f t="shared" si="56"/>
        <v>0</v>
      </c>
      <c r="N1516" s="100">
        <f t="shared" si="59"/>
        <v>0</v>
      </c>
      <c r="O1516" s="67"/>
    </row>
    <row r="1517" spans="2:15">
      <c r="B1517" s="63"/>
      <c r="C1517" s="65"/>
      <c r="D1517" s="65"/>
      <c r="E1517" s="66"/>
      <c r="F1517" s="67"/>
      <c r="G1517" s="69"/>
      <c r="H1517" s="70"/>
      <c r="I1517" s="71"/>
      <c r="J1517" s="68">
        <v>0</v>
      </c>
      <c r="K1517" s="89">
        <f>ROUND(IF(AND($G1517&lt;&gt;Summary!$C$11),IF(OR($I1517=$I$6,$I1517=$I$7,$I1517=$I$8,$I1517=$I$9,$I1517=$I$10,$I1517=$I$11),($J1517*$H1517),0),0),2)</f>
        <v>0</v>
      </c>
      <c r="L1517" s="89">
        <f>ROUND(IF(AND($G1517=Summary!$C$11),IF(OR($I1517=$I$6,$I1517=$I$7,$I1517=$I$8,$I1517=$I$9,$I1517=$I$10,$I1517=$I$11),(($J1517*$H1517)/2),0),0),2)</f>
        <v>0</v>
      </c>
      <c r="M1517" s="89">
        <f t="shared" si="56"/>
        <v>0</v>
      </c>
      <c r="N1517" s="100">
        <f t="shared" si="59"/>
        <v>0</v>
      </c>
      <c r="O1517" s="67"/>
    </row>
    <row r="1518" spans="2:15">
      <c r="B1518" s="63"/>
      <c r="C1518" s="65"/>
      <c r="D1518" s="65"/>
      <c r="E1518" s="66"/>
      <c r="F1518" s="67"/>
      <c r="G1518" s="69"/>
      <c r="H1518" s="70"/>
      <c r="I1518" s="71"/>
      <c r="J1518" s="68">
        <v>0</v>
      </c>
      <c r="K1518" s="89">
        <f>ROUND(IF(AND($G1518&lt;&gt;Summary!$C$11),IF(OR($I1518=$I$6,$I1518=$I$7,$I1518=$I$8,$I1518=$I$9,$I1518=$I$10,$I1518=$I$11),($J1518*$H1518),0),0),2)</f>
        <v>0</v>
      </c>
      <c r="L1518" s="89">
        <f>ROUND(IF(AND($G1518=Summary!$C$11),IF(OR($I1518=$I$6,$I1518=$I$7,$I1518=$I$8,$I1518=$I$9,$I1518=$I$10,$I1518=$I$11),(($J1518*$H1518)/2),0),0),2)</f>
        <v>0</v>
      </c>
      <c r="M1518" s="89">
        <f t="shared" si="56"/>
        <v>0</v>
      </c>
      <c r="N1518" s="100">
        <f t="shared" si="59"/>
        <v>0</v>
      </c>
      <c r="O1518" s="67"/>
    </row>
    <row r="1519" spans="2:15">
      <c r="B1519" s="63"/>
      <c r="C1519" s="65"/>
      <c r="D1519" s="65"/>
      <c r="E1519" s="66"/>
      <c r="F1519" s="67"/>
      <c r="G1519" s="69"/>
      <c r="H1519" s="70"/>
      <c r="I1519" s="71"/>
      <c r="J1519" s="68">
        <v>0</v>
      </c>
      <c r="K1519" s="89">
        <f>ROUND(IF(AND($G1519&lt;&gt;Summary!$C$11),IF(OR($I1519=$I$6,$I1519=$I$7,$I1519=$I$8,$I1519=$I$9,$I1519=$I$10,$I1519=$I$11),($J1519*$H1519),0),0),2)</f>
        <v>0</v>
      </c>
      <c r="L1519" s="89">
        <f>ROUND(IF(AND($G1519=Summary!$C$11),IF(OR($I1519=$I$6,$I1519=$I$7,$I1519=$I$8,$I1519=$I$9,$I1519=$I$10,$I1519=$I$11),(($J1519*$H1519)/2),0),0),2)</f>
        <v>0</v>
      </c>
      <c r="M1519" s="89">
        <f t="shared" si="56"/>
        <v>0</v>
      </c>
      <c r="N1519" s="100">
        <f t="shared" si="59"/>
        <v>0</v>
      </c>
      <c r="O1519" s="67"/>
    </row>
    <row r="1520" spans="2:15">
      <c r="B1520" s="63"/>
      <c r="C1520" s="65"/>
      <c r="D1520" s="65"/>
      <c r="E1520" s="66"/>
      <c r="F1520" s="67"/>
      <c r="G1520" s="69"/>
      <c r="H1520" s="70"/>
      <c r="I1520" s="71"/>
      <c r="J1520" s="68">
        <v>0</v>
      </c>
      <c r="K1520" s="89">
        <f>ROUND(IF(AND($G1520&lt;&gt;Summary!$C$11),IF(OR($I1520=$I$6,$I1520=$I$7,$I1520=$I$8,$I1520=$I$9,$I1520=$I$10,$I1520=$I$11),($J1520*$H1520),0),0),2)</f>
        <v>0</v>
      </c>
      <c r="L1520" s="89">
        <f>ROUND(IF(AND($G1520=Summary!$C$11),IF(OR($I1520=$I$6,$I1520=$I$7,$I1520=$I$8,$I1520=$I$9,$I1520=$I$10,$I1520=$I$11),(($J1520*$H1520)/2),0),0),2)</f>
        <v>0</v>
      </c>
      <c r="M1520" s="89">
        <f t="shared" si="56"/>
        <v>0</v>
      </c>
      <c r="N1520" s="100">
        <f t="shared" si="59"/>
        <v>0</v>
      </c>
      <c r="O1520" s="67"/>
    </row>
    <row r="1521" spans="2:15">
      <c r="B1521" s="63"/>
      <c r="C1521" s="65"/>
      <c r="D1521" s="65"/>
      <c r="E1521" s="66"/>
      <c r="F1521" s="67"/>
      <c r="G1521" s="69"/>
      <c r="H1521" s="70"/>
      <c r="I1521" s="71"/>
      <c r="J1521" s="68">
        <v>0</v>
      </c>
      <c r="K1521" s="89">
        <f>ROUND(IF(AND($G1521&lt;&gt;Summary!$C$11),IF(OR($I1521=$I$6,$I1521=$I$7,$I1521=$I$8,$I1521=$I$9,$I1521=$I$10,$I1521=$I$11),($J1521*$H1521),0),0),2)</f>
        <v>0</v>
      </c>
      <c r="L1521" s="89">
        <f>ROUND(IF(AND($G1521=Summary!$C$11),IF(OR($I1521=$I$6,$I1521=$I$7,$I1521=$I$8,$I1521=$I$9,$I1521=$I$10,$I1521=$I$11),(($J1521*$H1521)/2),0),0),2)</f>
        <v>0</v>
      </c>
      <c r="M1521" s="89">
        <f t="shared" si="56"/>
        <v>0</v>
      </c>
      <c r="N1521" s="100">
        <f t="shared" si="59"/>
        <v>0</v>
      </c>
      <c r="O1521" s="67"/>
    </row>
    <row r="1522" spans="2:15">
      <c r="B1522" s="63"/>
      <c r="C1522" s="65"/>
      <c r="D1522" s="65"/>
      <c r="E1522" s="66"/>
      <c r="F1522" s="67"/>
      <c r="G1522" s="69"/>
      <c r="H1522" s="70"/>
      <c r="I1522" s="71"/>
      <c r="J1522" s="68">
        <v>0</v>
      </c>
      <c r="K1522" s="89">
        <f>ROUND(IF(AND($G1522&lt;&gt;Summary!$C$11),IF(OR($I1522=$I$6,$I1522=$I$7,$I1522=$I$8,$I1522=$I$9,$I1522=$I$10,$I1522=$I$11),($J1522*$H1522),0),0),2)</f>
        <v>0</v>
      </c>
      <c r="L1522" s="89">
        <f>ROUND(IF(AND($G1522=Summary!$C$11),IF(OR($I1522=$I$6,$I1522=$I$7,$I1522=$I$8,$I1522=$I$9,$I1522=$I$10,$I1522=$I$11),(($J1522*$H1522)/2),0),0),2)</f>
        <v>0</v>
      </c>
      <c r="M1522" s="89">
        <f t="shared" si="56"/>
        <v>0</v>
      </c>
      <c r="N1522" s="100">
        <f t="shared" si="59"/>
        <v>0</v>
      </c>
      <c r="O1522" s="67"/>
    </row>
    <row r="1523" spans="2:15">
      <c r="B1523" s="63"/>
      <c r="C1523" s="65"/>
      <c r="D1523" s="65"/>
      <c r="E1523" s="66"/>
      <c r="F1523" s="67"/>
      <c r="G1523" s="69"/>
      <c r="H1523" s="70"/>
      <c r="I1523" s="71"/>
      <c r="J1523" s="68">
        <v>0</v>
      </c>
      <c r="K1523" s="89">
        <f>ROUND(IF(AND($G1523&lt;&gt;Summary!$C$11),IF(OR($I1523=$I$6,$I1523=$I$7,$I1523=$I$8,$I1523=$I$9,$I1523=$I$10,$I1523=$I$11),($J1523*$H1523),0),0),2)</f>
        <v>0</v>
      </c>
      <c r="L1523" s="89">
        <f>ROUND(IF(AND($G1523=Summary!$C$11),IF(OR($I1523=$I$6,$I1523=$I$7,$I1523=$I$8,$I1523=$I$9,$I1523=$I$10,$I1523=$I$11),(($J1523*$H1523)/2),0),0),2)</f>
        <v>0</v>
      </c>
      <c r="M1523" s="89">
        <f t="shared" si="56"/>
        <v>0</v>
      </c>
      <c r="N1523" s="100">
        <f t="shared" si="59"/>
        <v>0</v>
      </c>
      <c r="O1523" s="67"/>
    </row>
    <row r="1524" spans="2:15">
      <c r="B1524" s="63"/>
      <c r="C1524" s="65"/>
      <c r="D1524" s="65"/>
      <c r="E1524" s="66"/>
      <c r="F1524" s="67"/>
      <c r="G1524" s="69"/>
      <c r="H1524" s="70"/>
      <c r="I1524" s="71"/>
      <c r="J1524" s="68">
        <v>0</v>
      </c>
      <c r="K1524" s="89">
        <f>ROUND(IF(AND($G1524&lt;&gt;Summary!$C$11),IF(OR($I1524=$I$6,$I1524=$I$7,$I1524=$I$8,$I1524=$I$9,$I1524=$I$10,$I1524=$I$11),($J1524*$H1524),0),0),2)</f>
        <v>0</v>
      </c>
      <c r="L1524" s="89">
        <f>ROUND(IF(AND($G1524=Summary!$C$11),IF(OR($I1524=$I$6,$I1524=$I$7,$I1524=$I$8,$I1524=$I$9,$I1524=$I$10,$I1524=$I$11),(($J1524*$H1524)/2),0),0),2)</f>
        <v>0</v>
      </c>
      <c r="M1524" s="89">
        <f t="shared" si="56"/>
        <v>0</v>
      </c>
      <c r="N1524" s="100">
        <f t="shared" si="59"/>
        <v>0</v>
      </c>
      <c r="O1524" s="67"/>
    </row>
    <row r="1525" spans="2:15">
      <c r="B1525" s="63"/>
      <c r="C1525" s="65"/>
      <c r="D1525" s="65"/>
      <c r="E1525" s="66"/>
      <c r="F1525" s="67"/>
      <c r="G1525" s="69"/>
      <c r="H1525" s="70"/>
      <c r="I1525" s="71"/>
      <c r="J1525" s="68">
        <v>0</v>
      </c>
      <c r="K1525" s="89">
        <f>ROUND(IF(AND($G1525&lt;&gt;Summary!$C$11),IF(OR($I1525=$I$6,$I1525=$I$7,$I1525=$I$8,$I1525=$I$9,$I1525=$I$10,$I1525=$I$11),($J1525*$H1525),0),0),2)</f>
        <v>0</v>
      </c>
      <c r="L1525" s="89">
        <f>ROUND(IF(AND($G1525=Summary!$C$11),IF(OR($I1525=$I$6,$I1525=$I$7,$I1525=$I$8,$I1525=$I$9,$I1525=$I$10,$I1525=$I$11),(($J1525*$H1525)/2),0),0),2)</f>
        <v>0</v>
      </c>
      <c r="M1525" s="89">
        <f t="shared" si="56"/>
        <v>0</v>
      </c>
      <c r="N1525" s="100">
        <f t="shared" si="59"/>
        <v>0</v>
      </c>
      <c r="O1525" s="67"/>
    </row>
    <row r="1526" spans="2:15">
      <c r="B1526" s="63"/>
      <c r="C1526" s="65"/>
      <c r="D1526" s="65"/>
      <c r="E1526" s="66"/>
      <c r="F1526" s="67"/>
      <c r="G1526" s="69"/>
      <c r="H1526" s="70"/>
      <c r="I1526" s="71"/>
      <c r="J1526" s="68">
        <v>0</v>
      </c>
      <c r="K1526" s="89">
        <f>ROUND(IF(AND($G1526&lt;&gt;Summary!$C$11),IF(OR($I1526=$I$6,$I1526=$I$7,$I1526=$I$8,$I1526=$I$9,$I1526=$I$10,$I1526=$I$11),($J1526*$H1526),0),0),2)</f>
        <v>0</v>
      </c>
      <c r="L1526" s="89">
        <f>ROUND(IF(AND($G1526=Summary!$C$11),IF(OR($I1526=$I$6,$I1526=$I$7,$I1526=$I$8,$I1526=$I$9,$I1526=$I$10,$I1526=$I$11),(($J1526*$H1526)/2),0),0),2)</f>
        <v>0</v>
      </c>
      <c r="M1526" s="89">
        <f t="shared" si="56"/>
        <v>0</v>
      </c>
      <c r="N1526" s="100">
        <f t="shared" si="59"/>
        <v>0</v>
      </c>
      <c r="O1526" s="67"/>
    </row>
    <row r="1527" spans="2:15">
      <c r="B1527" s="63"/>
      <c r="C1527" s="65"/>
      <c r="D1527" s="65"/>
      <c r="E1527" s="66"/>
      <c r="F1527" s="67"/>
      <c r="G1527" s="69"/>
      <c r="H1527" s="70"/>
      <c r="I1527" s="71"/>
      <c r="J1527" s="68">
        <v>0</v>
      </c>
      <c r="K1527" s="89">
        <f>ROUND(IF(AND($G1527&lt;&gt;Summary!$C$11),IF(OR($I1527=$I$6,$I1527=$I$7,$I1527=$I$8,$I1527=$I$9,$I1527=$I$10,$I1527=$I$11),($J1527*$H1527),0),0),2)</f>
        <v>0</v>
      </c>
      <c r="L1527" s="89">
        <f>ROUND(IF(AND($G1527=Summary!$C$11),IF(OR($I1527=$I$6,$I1527=$I$7,$I1527=$I$8,$I1527=$I$9,$I1527=$I$10,$I1527=$I$11),(($J1527*$H1527)/2),0),0),2)</f>
        <v>0</v>
      </c>
      <c r="M1527" s="89">
        <f t="shared" si="56"/>
        <v>0</v>
      </c>
      <c r="N1527" s="100">
        <f t="shared" si="59"/>
        <v>0</v>
      </c>
      <c r="O1527" s="67"/>
    </row>
    <row r="1528" spans="2:15">
      <c r="B1528" s="63"/>
      <c r="C1528" s="65"/>
      <c r="D1528" s="65"/>
      <c r="E1528" s="66"/>
      <c r="F1528" s="67"/>
      <c r="G1528" s="69"/>
      <c r="H1528" s="70"/>
      <c r="I1528" s="71"/>
      <c r="J1528" s="68">
        <v>0</v>
      </c>
      <c r="K1528" s="89">
        <f>ROUND(IF(AND($G1528&lt;&gt;Summary!$C$11),IF(OR($I1528=$I$6,$I1528=$I$7,$I1528=$I$8,$I1528=$I$9,$I1528=$I$10,$I1528=$I$11),($J1528*$H1528),0),0),2)</f>
        <v>0</v>
      </c>
      <c r="L1528" s="89">
        <f>ROUND(IF(AND($G1528=Summary!$C$11),IF(OR($I1528=$I$6,$I1528=$I$7,$I1528=$I$8,$I1528=$I$9,$I1528=$I$10,$I1528=$I$11),(($J1528*$H1528)/2),0),0),2)</f>
        <v>0</v>
      </c>
      <c r="M1528" s="89">
        <f t="shared" si="56"/>
        <v>0</v>
      </c>
      <c r="N1528" s="100">
        <f t="shared" si="59"/>
        <v>0</v>
      </c>
      <c r="O1528" s="67"/>
    </row>
    <row r="1529" spans="2:15">
      <c r="B1529" s="63"/>
      <c r="C1529" s="65"/>
      <c r="D1529" s="65"/>
      <c r="E1529" s="66"/>
      <c r="F1529" s="67"/>
      <c r="G1529" s="69"/>
      <c r="H1529" s="70"/>
      <c r="I1529" s="71"/>
      <c r="J1529" s="68">
        <v>0</v>
      </c>
      <c r="K1529" s="89">
        <f>ROUND(IF(AND($G1529&lt;&gt;Summary!$C$11),IF(OR($I1529=$I$6,$I1529=$I$7,$I1529=$I$8,$I1529=$I$9,$I1529=$I$10,$I1529=$I$11),($J1529*$H1529),0),0),2)</f>
        <v>0</v>
      </c>
      <c r="L1529" s="89">
        <f>ROUND(IF(AND($G1529=Summary!$C$11),IF(OR($I1529=$I$6,$I1529=$I$7,$I1529=$I$8,$I1529=$I$9,$I1529=$I$10,$I1529=$I$11),(($J1529*$H1529)/2),0),0),2)</f>
        <v>0</v>
      </c>
      <c r="M1529" s="89">
        <f t="shared" si="56"/>
        <v>0</v>
      </c>
      <c r="N1529" s="100">
        <f t="shared" si="59"/>
        <v>0</v>
      </c>
      <c r="O1529" s="67"/>
    </row>
    <row r="1530" spans="2:15">
      <c r="B1530" s="63"/>
      <c r="C1530" s="65"/>
      <c r="D1530" s="65"/>
      <c r="E1530" s="66"/>
      <c r="F1530" s="67"/>
      <c r="G1530" s="69"/>
      <c r="H1530" s="70"/>
      <c r="I1530" s="71"/>
      <c r="J1530" s="68">
        <v>0</v>
      </c>
      <c r="K1530" s="89">
        <f>ROUND(IF(AND($G1530&lt;&gt;Summary!$C$11),IF(OR($I1530=$I$6,$I1530=$I$7,$I1530=$I$8,$I1530=$I$9,$I1530=$I$10,$I1530=$I$11),($J1530*$H1530),0),0),2)</f>
        <v>0</v>
      </c>
      <c r="L1530" s="89">
        <f>ROUND(IF(AND($G1530=Summary!$C$11),IF(OR($I1530=$I$6,$I1530=$I$7,$I1530=$I$8,$I1530=$I$9,$I1530=$I$10,$I1530=$I$11),(($J1530*$H1530)/2),0),0),2)</f>
        <v>0</v>
      </c>
      <c r="M1530" s="89">
        <f t="shared" si="56"/>
        <v>0</v>
      </c>
      <c r="N1530" s="100">
        <f t="shared" si="59"/>
        <v>0</v>
      </c>
      <c r="O1530" s="67"/>
    </row>
    <row r="1531" spans="2:15">
      <c r="B1531" s="63"/>
      <c r="C1531" s="65"/>
      <c r="D1531" s="65"/>
      <c r="E1531" s="66"/>
      <c r="F1531" s="67"/>
      <c r="G1531" s="69"/>
      <c r="H1531" s="70"/>
      <c r="I1531" s="71"/>
      <c r="J1531" s="68">
        <v>0</v>
      </c>
      <c r="K1531" s="89">
        <f>ROUND(IF(AND($G1531&lt;&gt;Summary!$C$11),IF(OR($I1531=$I$6,$I1531=$I$7,$I1531=$I$8,$I1531=$I$9,$I1531=$I$10,$I1531=$I$11),($J1531*$H1531),0),0),2)</f>
        <v>0</v>
      </c>
      <c r="L1531" s="89">
        <f>ROUND(IF(AND($G1531=Summary!$C$11),IF(OR($I1531=$I$6,$I1531=$I$7,$I1531=$I$8,$I1531=$I$9,$I1531=$I$10,$I1531=$I$11),(($J1531*$H1531)/2),0),0),2)</f>
        <v>0</v>
      </c>
      <c r="M1531" s="89">
        <f t="shared" si="56"/>
        <v>0</v>
      </c>
      <c r="N1531" s="100">
        <f t="shared" si="59"/>
        <v>0</v>
      </c>
      <c r="O1531" s="67"/>
    </row>
    <row r="1532" spans="2:15">
      <c r="B1532" s="63"/>
      <c r="C1532" s="65"/>
      <c r="D1532" s="65"/>
      <c r="E1532" s="66"/>
      <c r="F1532" s="67"/>
      <c r="G1532" s="69"/>
      <c r="H1532" s="70"/>
      <c r="I1532" s="71"/>
      <c r="J1532" s="68">
        <v>0</v>
      </c>
      <c r="K1532" s="89">
        <f>ROUND(IF(AND($G1532&lt;&gt;Summary!$C$11),IF(OR($I1532=$I$6,$I1532=$I$7,$I1532=$I$8,$I1532=$I$9,$I1532=$I$10,$I1532=$I$11),($J1532*$H1532),0),0),2)</f>
        <v>0</v>
      </c>
      <c r="L1532" s="89">
        <f>ROUND(IF(AND($G1532=Summary!$C$11),IF(OR($I1532=$I$6,$I1532=$I$7,$I1532=$I$8,$I1532=$I$9,$I1532=$I$10,$I1532=$I$11),(($J1532*$H1532)/2),0),0),2)</f>
        <v>0</v>
      </c>
      <c r="M1532" s="89">
        <f t="shared" si="56"/>
        <v>0</v>
      </c>
      <c r="N1532" s="100">
        <f t="shared" si="59"/>
        <v>0</v>
      </c>
      <c r="O1532" s="67"/>
    </row>
    <row r="1533" spans="2:15">
      <c r="B1533" s="63"/>
      <c r="C1533" s="65"/>
      <c r="D1533" s="65"/>
      <c r="E1533" s="66"/>
      <c r="F1533" s="67"/>
      <c r="G1533" s="69"/>
      <c r="H1533" s="70"/>
      <c r="I1533" s="71"/>
      <c r="J1533" s="68">
        <v>0</v>
      </c>
      <c r="K1533" s="89">
        <f>ROUND(IF(AND($G1533&lt;&gt;Summary!$C$11),IF(OR($I1533=$I$6,$I1533=$I$7,$I1533=$I$8,$I1533=$I$9,$I1533=$I$10,$I1533=$I$11),($J1533*$H1533),0),0),2)</f>
        <v>0</v>
      </c>
      <c r="L1533" s="89">
        <f>ROUND(IF(AND($G1533=Summary!$C$11),IF(OR($I1533=$I$6,$I1533=$I$7,$I1533=$I$8,$I1533=$I$9,$I1533=$I$10,$I1533=$I$11),(($J1533*$H1533)/2),0),0),2)</f>
        <v>0</v>
      </c>
      <c r="M1533" s="89">
        <f t="shared" si="56"/>
        <v>0</v>
      </c>
      <c r="N1533" s="100">
        <f t="shared" si="59"/>
        <v>0</v>
      </c>
      <c r="O1533" s="67"/>
    </row>
    <row r="1534" spans="2:15">
      <c r="B1534" s="63"/>
      <c r="C1534" s="65"/>
      <c r="D1534" s="65"/>
      <c r="E1534" s="66"/>
      <c r="F1534" s="67"/>
      <c r="G1534" s="69"/>
      <c r="H1534" s="70"/>
      <c r="I1534" s="71"/>
      <c r="J1534" s="68">
        <v>0</v>
      </c>
      <c r="K1534" s="89">
        <f>ROUND(IF(AND($G1534&lt;&gt;Summary!$C$11),IF(OR($I1534=$I$6,$I1534=$I$7,$I1534=$I$8,$I1534=$I$9,$I1534=$I$10,$I1534=$I$11),($J1534*$H1534),0),0),2)</f>
        <v>0</v>
      </c>
      <c r="L1534" s="89">
        <f>ROUND(IF(AND($G1534=Summary!$C$11),IF(OR($I1534=$I$6,$I1534=$I$7,$I1534=$I$8,$I1534=$I$9,$I1534=$I$10,$I1534=$I$11),(($J1534*$H1534)/2),0),0),2)</f>
        <v>0</v>
      </c>
      <c r="M1534" s="89">
        <f t="shared" si="56"/>
        <v>0</v>
      </c>
      <c r="N1534" s="100">
        <f t="shared" si="59"/>
        <v>0</v>
      </c>
      <c r="O1534" s="67"/>
    </row>
    <row r="1535" spans="2:15">
      <c r="B1535" s="63"/>
      <c r="C1535" s="65"/>
      <c r="D1535" s="65"/>
      <c r="E1535" s="66"/>
      <c r="F1535" s="67"/>
      <c r="G1535" s="69"/>
      <c r="H1535" s="70"/>
      <c r="I1535" s="71"/>
      <c r="J1535" s="68">
        <v>0</v>
      </c>
      <c r="K1535" s="89">
        <f>ROUND(IF(AND($G1535&lt;&gt;Summary!$C$11),IF(OR($I1535=$I$6,$I1535=$I$7,$I1535=$I$8,$I1535=$I$9,$I1535=$I$10,$I1535=$I$11),($J1535*$H1535),0),0),2)</f>
        <v>0</v>
      </c>
      <c r="L1535" s="89">
        <f>ROUND(IF(AND($G1535=Summary!$C$11),IF(OR($I1535=$I$6,$I1535=$I$7,$I1535=$I$8,$I1535=$I$9,$I1535=$I$10,$I1535=$I$11),(($J1535*$H1535)/2),0),0),2)</f>
        <v>0</v>
      </c>
      <c r="M1535" s="89">
        <f t="shared" si="56"/>
        <v>0</v>
      </c>
      <c r="N1535" s="100">
        <f t="shared" si="59"/>
        <v>0</v>
      </c>
      <c r="O1535" s="67"/>
    </row>
    <row r="1536" spans="2:15">
      <c r="B1536" s="63"/>
      <c r="C1536" s="65"/>
      <c r="D1536" s="65"/>
      <c r="E1536" s="66"/>
      <c r="F1536" s="67"/>
      <c r="G1536" s="69"/>
      <c r="H1536" s="70"/>
      <c r="I1536" s="71"/>
      <c r="J1536" s="68">
        <v>0</v>
      </c>
      <c r="K1536" s="89">
        <f>ROUND(IF(AND($G1536&lt;&gt;Summary!$C$11),IF(OR($I1536=$I$6,$I1536=$I$7,$I1536=$I$8,$I1536=$I$9,$I1536=$I$10,$I1536=$I$11),($J1536*$H1536),0),0),2)</f>
        <v>0</v>
      </c>
      <c r="L1536" s="89">
        <f>ROUND(IF(AND($G1536=Summary!$C$11),IF(OR($I1536=$I$6,$I1536=$I$7,$I1536=$I$8,$I1536=$I$9,$I1536=$I$10,$I1536=$I$11),(($J1536*$H1536)/2),0),0),2)</f>
        <v>0</v>
      </c>
      <c r="M1536" s="89">
        <f t="shared" si="56"/>
        <v>0</v>
      </c>
      <c r="N1536" s="100">
        <f t="shared" si="59"/>
        <v>0</v>
      </c>
      <c r="O1536" s="67"/>
    </row>
    <row r="1537" spans="2:15">
      <c r="B1537" s="63"/>
      <c r="C1537" s="65"/>
      <c r="D1537" s="65"/>
      <c r="E1537" s="66"/>
      <c r="F1537" s="67"/>
      <c r="G1537" s="69"/>
      <c r="H1537" s="70"/>
      <c r="I1537" s="71"/>
      <c r="J1537" s="68">
        <v>0</v>
      </c>
      <c r="K1537" s="89">
        <f>ROUND(IF(AND($G1537&lt;&gt;Summary!$C$11),IF(OR($I1537=$I$6,$I1537=$I$7,$I1537=$I$8,$I1537=$I$9,$I1537=$I$10,$I1537=$I$11),($J1537*$H1537),0),0),2)</f>
        <v>0</v>
      </c>
      <c r="L1537" s="89">
        <f>ROUND(IF(AND($G1537=Summary!$C$11),IF(OR($I1537=$I$6,$I1537=$I$7,$I1537=$I$8,$I1537=$I$9,$I1537=$I$10,$I1537=$I$11),(($J1537*$H1537)/2),0),0),2)</f>
        <v>0</v>
      </c>
      <c r="M1537" s="89">
        <f t="shared" si="56"/>
        <v>0</v>
      </c>
      <c r="N1537" s="100">
        <f t="shared" si="59"/>
        <v>0</v>
      </c>
      <c r="O1537" s="67"/>
    </row>
    <row r="1538" spans="2:15">
      <c r="B1538" s="63"/>
      <c r="C1538" s="65"/>
      <c r="D1538" s="65"/>
      <c r="E1538" s="66"/>
      <c r="F1538" s="67"/>
      <c r="G1538" s="69"/>
      <c r="H1538" s="70"/>
      <c r="I1538" s="71"/>
      <c r="J1538" s="68">
        <v>0</v>
      </c>
      <c r="K1538" s="89">
        <f>ROUND(IF(AND($G1538&lt;&gt;Summary!$C$11),IF(OR($I1538=$I$6,$I1538=$I$7,$I1538=$I$8,$I1538=$I$9,$I1538=$I$10,$I1538=$I$11),($J1538*$H1538),0),0),2)</f>
        <v>0</v>
      </c>
      <c r="L1538" s="89">
        <f>ROUND(IF(AND($G1538=Summary!$C$11),IF(OR($I1538=$I$6,$I1538=$I$7,$I1538=$I$8,$I1538=$I$9,$I1538=$I$10,$I1538=$I$11),(($J1538*$H1538)/2),0),0),2)</f>
        <v>0</v>
      </c>
      <c r="M1538" s="89">
        <f t="shared" si="56"/>
        <v>0</v>
      </c>
      <c r="N1538" s="100">
        <f t="shared" si="59"/>
        <v>0</v>
      </c>
      <c r="O1538" s="67"/>
    </row>
    <row r="1539" spans="2:15">
      <c r="B1539" s="63"/>
      <c r="C1539" s="65"/>
      <c r="D1539" s="65"/>
      <c r="E1539" s="66"/>
      <c r="F1539" s="67"/>
      <c r="G1539" s="69"/>
      <c r="H1539" s="70"/>
      <c r="I1539" s="71"/>
      <c r="J1539" s="68">
        <v>0</v>
      </c>
      <c r="K1539" s="89">
        <f>ROUND(IF(AND($G1539&lt;&gt;Summary!$C$11),IF(OR($I1539=$I$6,$I1539=$I$7,$I1539=$I$8,$I1539=$I$9,$I1539=$I$10,$I1539=$I$11),($J1539*$H1539),0),0),2)</f>
        <v>0</v>
      </c>
      <c r="L1539" s="89">
        <f>ROUND(IF(AND($G1539=Summary!$C$11),IF(OR($I1539=$I$6,$I1539=$I$7,$I1539=$I$8,$I1539=$I$9,$I1539=$I$10,$I1539=$I$11),(($J1539*$H1539)/2),0),0),2)</f>
        <v>0</v>
      </c>
      <c r="M1539" s="89">
        <f t="shared" si="56"/>
        <v>0</v>
      </c>
      <c r="N1539" s="100">
        <f t="shared" si="59"/>
        <v>0</v>
      </c>
      <c r="O1539" s="67"/>
    </row>
    <row r="1540" spans="2:15">
      <c r="B1540" s="63"/>
      <c r="C1540" s="65"/>
      <c r="D1540" s="65"/>
      <c r="E1540" s="66"/>
      <c r="F1540" s="67"/>
      <c r="G1540" s="69"/>
      <c r="H1540" s="70"/>
      <c r="I1540" s="71"/>
      <c r="J1540" s="68">
        <v>0</v>
      </c>
      <c r="K1540" s="89">
        <f>ROUND(IF(AND($G1540&lt;&gt;Summary!$C$11),IF(OR($I1540=$I$6,$I1540=$I$7,$I1540=$I$8,$I1540=$I$9,$I1540=$I$10,$I1540=$I$11),($J1540*$H1540),0),0),2)</f>
        <v>0</v>
      </c>
      <c r="L1540" s="89">
        <f>ROUND(IF(AND($G1540=Summary!$C$11),IF(OR($I1540=$I$6,$I1540=$I$7,$I1540=$I$8,$I1540=$I$9,$I1540=$I$10,$I1540=$I$11),(($J1540*$H1540)/2),0),0),2)</f>
        <v>0</v>
      </c>
      <c r="M1540" s="89">
        <f t="shared" si="56"/>
        <v>0</v>
      </c>
      <c r="N1540" s="100">
        <f t="shared" si="59"/>
        <v>0</v>
      </c>
      <c r="O1540" s="67"/>
    </row>
    <row r="1541" spans="2:15">
      <c r="B1541" s="63"/>
      <c r="C1541" s="65"/>
      <c r="D1541" s="65"/>
      <c r="E1541" s="66"/>
      <c r="F1541" s="67"/>
      <c r="G1541" s="69"/>
      <c r="H1541" s="70"/>
      <c r="I1541" s="71"/>
      <c r="J1541" s="68">
        <v>0</v>
      </c>
      <c r="K1541" s="89">
        <f>ROUND(IF(AND($G1541&lt;&gt;Summary!$C$11),IF(OR($I1541=$I$6,$I1541=$I$7,$I1541=$I$8,$I1541=$I$9,$I1541=$I$10,$I1541=$I$11),($J1541*$H1541),0),0),2)</f>
        <v>0</v>
      </c>
      <c r="L1541" s="89">
        <f>ROUND(IF(AND($G1541=Summary!$C$11),IF(OR($I1541=$I$6,$I1541=$I$7,$I1541=$I$8,$I1541=$I$9,$I1541=$I$10,$I1541=$I$11),(($J1541*$H1541)/2),0),0),2)</f>
        <v>0</v>
      </c>
      <c r="M1541" s="89">
        <f t="shared" si="56"/>
        <v>0</v>
      </c>
      <c r="N1541" s="100">
        <f t="shared" si="59"/>
        <v>0</v>
      </c>
      <c r="O1541" s="67"/>
    </row>
    <row r="1542" spans="2:15">
      <c r="B1542" s="63"/>
      <c r="C1542" s="65"/>
      <c r="D1542" s="65"/>
      <c r="E1542" s="66"/>
      <c r="F1542" s="67"/>
      <c r="G1542" s="69"/>
      <c r="H1542" s="70"/>
      <c r="I1542" s="71"/>
      <c r="J1542" s="68">
        <v>0</v>
      </c>
      <c r="K1542" s="89">
        <f>ROUND(IF(AND($G1542&lt;&gt;Summary!$C$11),IF(OR($I1542=$I$6,$I1542=$I$7,$I1542=$I$8,$I1542=$I$9,$I1542=$I$10,$I1542=$I$11),($J1542*$H1542),0),0),2)</f>
        <v>0</v>
      </c>
      <c r="L1542" s="89">
        <f>ROUND(IF(AND($G1542=Summary!$C$11),IF(OR($I1542=$I$6,$I1542=$I$7,$I1542=$I$8,$I1542=$I$9,$I1542=$I$10,$I1542=$I$11),(($J1542*$H1542)/2),0),0),2)</f>
        <v>0</v>
      </c>
      <c r="M1542" s="89">
        <f t="shared" si="56"/>
        <v>0</v>
      </c>
      <c r="N1542" s="100">
        <f t="shared" si="59"/>
        <v>0</v>
      </c>
      <c r="O1542" s="67"/>
    </row>
    <row r="1543" spans="2:15">
      <c r="B1543" s="63"/>
      <c r="C1543" s="65"/>
      <c r="D1543" s="65"/>
      <c r="E1543" s="66"/>
      <c r="F1543" s="67"/>
      <c r="G1543" s="69"/>
      <c r="H1543" s="70"/>
      <c r="I1543" s="71"/>
      <c r="J1543" s="68">
        <v>0</v>
      </c>
      <c r="K1543" s="89">
        <f>ROUND(IF(AND($G1543&lt;&gt;Summary!$C$11),IF(OR($I1543=$I$6,$I1543=$I$7,$I1543=$I$8,$I1543=$I$9,$I1543=$I$10,$I1543=$I$11),($J1543*$H1543),0),0),2)</f>
        <v>0</v>
      </c>
      <c r="L1543" s="89">
        <f>ROUND(IF(AND($G1543=Summary!$C$11),IF(OR($I1543=$I$6,$I1543=$I$7,$I1543=$I$8,$I1543=$I$9,$I1543=$I$10,$I1543=$I$11),(($J1543*$H1543)/2),0),0),2)</f>
        <v>0</v>
      </c>
      <c r="M1543" s="89">
        <f t="shared" si="56"/>
        <v>0</v>
      </c>
      <c r="N1543" s="100">
        <f t="shared" si="59"/>
        <v>0</v>
      </c>
      <c r="O1543" s="67"/>
    </row>
    <row r="1544" spans="2:15">
      <c r="B1544" s="63"/>
      <c r="C1544" s="65"/>
      <c r="D1544" s="65"/>
      <c r="E1544" s="66"/>
      <c r="F1544" s="67"/>
      <c r="G1544" s="69"/>
      <c r="H1544" s="70"/>
      <c r="I1544" s="71"/>
      <c r="J1544" s="68">
        <v>0</v>
      </c>
      <c r="K1544" s="89">
        <f>ROUND(IF(AND($G1544&lt;&gt;Summary!$C$11),IF(OR($I1544=$I$6,$I1544=$I$7,$I1544=$I$8,$I1544=$I$9,$I1544=$I$10,$I1544=$I$11),($J1544*$H1544),0),0),2)</f>
        <v>0</v>
      </c>
      <c r="L1544" s="89">
        <f>ROUND(IF(AND($G1544=Summary!$C$11),IF(OR($I1544=$I$6,$I1544=$I$7,$I1544=$I$8,$I1544=$I$9,$I1544=$I$10,$I1544=$I$11),(($J1544*$H1544)/2),0),0),2)</f>
        <v>0</v>
      </c>
      <c r="M1544" s="89">
        <f t="shared" si="56"/>
        <v>0</v>
      </c>
      <c r="N1544" s="100">
        <f t="shared" si="59"/>
        <v>0</v>
      </c>
      <c r="O1544" s="67"/>
    </row>
    <row r="1545" spans="2:15">
      <c r="B1545" s="63"/>
      <c r="C1545" s="65"/>
      <c r="D1545" s="65"/>
      <c r="E1545" s="66"/>
      <c r="F1545" s="67"/>
      <c r="G1545" s="69"/>
      <c r="H1545" s="70"/>
      <c r="I1545" s="71"/>
      <c r="J1545" s="68">
        <v>0</v>
      </c>
      <c r="K1545" s="89">
        <f>ROUND(IF(AND($G1545&lt;&gt;Summary!$C$11),IF(OR($I1545=$I$6,$I1545=$I$7,$I1545=$I$8,$I1545=$I$9,$I1545=$I$10,$I1545=$I$11),($J1545*$H1545),0),0),2)</f>
        <v>0</v>
      </c>
      <c r="L1545" s="89">
        <f>ROUND(IF(AND($G1545=Summary!$C$11),IF(OR($I1545=$I$6,$I1545=$I$7,$I1545=$I$8,$I1545=$I$9,$I1545=$I$10,$I1545=$I$11),(($J1545*$H1545)/2),0),0),2)</f>
        <v>0</v>
      </c>
      <c r="M1545" s="89">
        <f t="shared" si="56"/>
        <v>0</v>
      </c>
      <c r="N1545" s="100">
        <f t="shared" si="59"/>
        <v>0</v>
      </c>
      <c r="O1545" s="67"/>
    </row>
    <row r="1546" spans="2:15">
      <c r="B1546" s="63"/>
      <c r="C1546" s="65"/>
      <c r="D1546" s="65"/>
      <c r="E1546" s="66"/>
      <c r="F1546" s="67"/>
      <c r="G1546" s="69"/>
      <c r="H1546" s="70"/>
      <c r="I1546" s="71"/>
      <c r="J1546" s="68">
        <v>0</v>
      </c>
      <c r="K1546" s="89">
        <f>ROUND(IF(AND($G1546&lt;&gt;Summary!$C$11),IF(OR($I1546=$I$6,$I1546=$I$7,$I1546=$I$8,$I1546=$I$9,$I1546=$I$10,$I1546=$I$11),($J1546*$H1546),0),0),2)</f>
        <v>0</v>
      </c>
      <c r="L1546" s="89">
        <f>ROUND(IF(AND($G1546=Summary!$C$11),IF(OR($I1546=$I$6,$I1546=$I$7,$I1546=$I$8,$I1546=$I$9,$I1546=$I$10,$I1546=$I$11),(($J1546*$H1546)/2),0),0),2)</f>
        <v>0</v>
      </c>
      <c r="M1546" s="89">
        <f t="shared" si="56"/>
        <v>0</v>
      </c>
      <c r="N1546" s="100">
        <f t="shared" si="59"/>
        <v>0</v>
      </c>
      <c r="O1546" s="67"/>
    </row>
    <row r="1547" spans="2:15">
      <c r="B1547" s="63"/>
      <c r="C1547" s="65"/>
      <c r="D1547" s="65"/>
      <c r="E1547" s="66"/>
      <c r="F1547" s="67"/>
      <c r="G1547" s="69"/>
      <c r="H1547" s="70"/>
      <c r="I1547" s="71"/>
      <c r="J1547" s="68">
        <v>0</v>
      </c>
      <c r="K1547" s="89">
        <f>ROUND(IF(AND($G1547&lt;&gt;Summary!$C$11),IF(OR($I1547=$I$6,$I1547=$I$7,$I1547=$I$8,$I1547=$I$9,$I1547=$I$10,$I1547=$I$11),($J1547*$H1547),0),0),2)</f>
        <v>0</v>
      </c>
      <c r="L1547" s="89">
        <f>ROUND(IF(AND($G1547=Summary!$C$11),IF(OR($I1547=$I$6,$I1547=$I$7,$I1547=$I$8,$I1547=$I$9,$I1547=$I$10,$I1547=$I$11),(($J1547*$H1547)/2),0),0),2)</f>
        <v>0</v>
      </c>
      <c r="M1547" s="89">
        <f t="shared" si="56"/>
        <v>0</v>
      </c>
      <c r="N1547" s="100">
        <f t="shared" si="59"/>
        <v>0</v>
      </c>
      <c r="O1547" s="67"/>
    </row>
    <row r="1548" spans="2:15">
      <c r="B1548" s="63"/>
      <c r="C1548" s="65"/>
      <c r="D1548" s="65"/>
      <c r="E1548" s="66"/>
      <c r="F1548" s="67"/>
      <c r="G1548" s="69"/>
      <c r="H1548" s="70"/>
      <c r="I1548" s="71"/>
      <c r="J1548" s="68">
        <v>0</v>
      </c>
      <c r="K1548" s="89">
        <f>ROUND(IF(AND($G1548&lt;&gt;Summary!$C$11),IF(OR($I1548=$I$6,$I1548=$I$7,$I1548=$I$8,$I1548=$I$9,$I1548=$I$10,$I1548=$I$11),($J1548*$H1548),0),0),2)</f>
        <v>0</v>
      </c>
      <c r="L1548" s="89">
        <f>ROUND(IF(AND($G1548=Summary!$C$11),IF(OR($I1548=$I$6,$I1548=$I$7,$I1548=$I$8,$I1548=$I$9,$I1548=$I$10,$I1548=$I$11),(($J1548*$H1548)/2),0),0),2)</f>
        <v>0</v>
      </c>
      <c r="M1548" s="89">
        <f t="shared" si="56"/>
        <v>0</v>
      </c>
      <c r="N1548" s="100">
        <f t="shared" si="59"/>
        <v>0</v>
      </c>
      <c r="O1548" s="67"/>
    </row>
    <row r="1549" spans="2:15">
      <c r="B1549" s="63"/>
      <c r="C1549" s="65"/>
      <c r="D1549" s="65"/>
      <c r="E1549" s="66"/>
      <c r="F1549" s="67"/>
      <c r="G1549" s="69"/>
      <c r="H1549" s="70"/>
      <c r="I1549" s="71"/>
      <c r="J1549" s="68">
        <v>0</v>
      </c>
      <c r="K1549" s="89">
        <f>ROUND(IF(AND($G1549&lt;&gt;Summary!$C$11),IF(OR($I1549=$I$6,$I1549=$I$7,$I1549=$I$8,$I1549=$I$9,$I1549=$I$10,$I1549=$I$11),($J1549*$H1549),0),0),2)</f>
        <v>0</v>
      </c>
      <c r="L1549" s="89">
        <f>ROUND(IF(AND($G1549=Summary!$C$11),IF(OR($I1549=$I$6,$I1549=$I$7,$I1549=$I$8,$I1549=$I$9,$I1549=$I$10,$I1549=$I$11),(($J1549*$H1549)/2),0),0),2)</f>
        <v>0</v>
      </c>
      <c r="M1549" s="89">
        <f t="shared" si="56"/>
        <v>0</v>
      </c>
      <c r="N1549" s="100">
        <f t="shared" si="59"/>
        <v>0</v>
      </c>
      <c r="O1549" s="67"/>
    </row>
    <row r="1550" spans="2:15">
      <c r="B1550" s="63"/>
      <c r="C1550" s="65"/>
      <c r="D1550" s="65"/>
      <c r="E1550" s="66"/>
      <c r="F1550" s="67"/>
      <c r="G1550" s="69"/>
      <c r="H1550" s="70"/>
      <c r="I1550" s="71"/>
      <c r="J1550" s="68">
        <v>0</v>
      </c>
      <c r="K1550" s="89">
        <f>ROUND(IF(AND($G1550&lt;&gt;Summary!$C$11),IF(OR($I1550=$I$6,$I1550=$I$7,$I1550=$I$8,$I1550=$I$9,$I1550=$I$10,$I1550=$I$11),($J1550*$H1550),0),0),2)</f>
        <v>0</v>
      </c>
      <c r="L1550" s="89">
        <f>ROUND(IF(AND($G1550=Summary!$C$11),IF(OR($I1550=$I$6,$I1550=$I$7,$I1550=$I$8,$I1550=$I$9,$I1550=$I$10,$I1550=$I$11),(($J1550*$H1550)/2),0),0),2)</f>
        <v>0</v>
      </c>
      <c r="M1550" s="89">
        <f t="shared" si="56"/>
        <v>0</v>
      </c>
      <c r="N1550" s="100">
        <f t="shared" si="59"/>
        <v>0</v>
      </c>
      <c r="O1550" s="67"/>
    </row>
    <row r="1551" spans="2:15">
      <c r="B1551" s="63"/>
      <c r="C1551" s="65"/>
      <c r="D1551" s="65"/>
      <c r="E1551" s="66"/>
      <c r="F1551" s="67"/>
      <c r="G1551" s="69"/>
      <c r="H1551" s="70"/>
      <c r="I1551" s="71"/>
      <c r="J1551" s="68">
        <v>0</v>
      </c>
      <c r="K1551" s="89">
        <f>ROUND(IF(AND($G1551&lt;&gt;Summary!$C$11),IF(OR($I1551=$I$6,$I1551=$I$7,$I1551=$I$8,$I1551=$I$9,$I1551=$I$10,$I1551=$I$11),($J1551*$H1551),0),0),2)</f>
        <v>0</v>
      </c>
      <c r="L1551" s="89">
        <f>ROUND(IF(AND($G1551=Summary!$C$11),IF(OR($I1551=$I$6,$I1551=$I$7,$I1551=$I$8,$I1551=$I$9,$I1551=$I$10,$I1551=$I$11),(($J1551*$H1551)/2),0),0),2)</f>
        <v>0</v>
      </c>
      <c r="M1551" s="89">
        <f t="shared" si="56"/>
        <v>0</v>
      </c>
      <c r="N1551" s="100">
        <f t="shared" si="59"/>
        <v>0</v>
      </c>
      <c r="O1551" s="67"/>
    </row>
    <row r="1552" spans="2:15">
      <c r="B1552" s="63"/>
      <c r="C1552" s="65"/>
      <c r="D1552" s="65"/>
      <c r="E1552" s="66"/>
      <c r="F1552" s="67"/>
      <c r="G1552" s="69"/>
      <c r="H1552" s="70"/>
      <c r="I1552" s="71"/>
      <c r="J1552" s="68">
        <v>0</v>
      </c>
      <c r="K1552" s="89">
        <f>ROUND(IF(AND($G1552&lt;&gt;Summary!$C$11),IF(OR($I1552=$I$6,$I1552=$I$7,$I1552=$I$8,$I1552=$I$9,$I1552=$I$10,$I1552=$I$11),($J1552*$H1552),0),0),2)</f>
        <v>0</v>
      </c>
      <c r="L1552" s="89">
        <f>ROUND(IF(AND($G1552=Summary!$C$11),IF(OR($I1552=$I$6,$I1552=$I$7,$I1552=$I$8,$I1552=$I$9,$I1552=$I$10,$I1552=$I$11),(($J1552*$H1552)/2),0),0),2)</f>
        <v>0</v>
      </c>
      <c r="M1552" s="89">
        <f t="shared" si="56"/>
        <v>0</v>
      </c>
      <c r="N1552" s="100">
        <f t="shared" si="59"/>
        <v>0</v>
      </c>
      <c r="O1552" s="67"/>
    </row>
    <row r="1553" spans="2:15">
      <c r="B1553" s="63"/>
      <c r="C1553" s="65"/>
      <c r="D1553" s="65"/>
      <c r="E1553" s="66"/>
      <c r="F1553" s="67"/>
      <c r="G1553" s="69"/>
      <c r="H1553" s="70"/>
      <c r="I1553" s="71"/>
      <c r="J1553" s="68">
        <v>0</v>
      </c>
      <c r="K1553" s="89">
        <f>ROUND(IF(AND($G1553&lt;&gt;Summary!$C$11),IF(OR($I1553=$I$6,$I1553=$I$7,$I1553=$I$8,$I1553=$I$9,$I1553=$I$10,$I1553=$I$11),($J1553*$H1553),0),0),2)</f>
        <v>0</v>
      </c>
      <c r="L1553" s="89">
        <f>ROUND(IF(AND($G1553=Summary!$C$11),IF(OR($I1553=$I$6,$I1553=$I$7,$I1553=$I$8,$I1553=$I$9,$I1553=$I$10,$I1553=$I$11),(($J1553*$H1553)/2),0),0),2)</f>
        <v>0</v>
      </c>
      <c r="M1553" s="89">
        <f t="shared" si="56"/>
        <v>0</v>
      </c>
      <c r="N1553" s="100">
        <f t="shared" si="59"/>
        <v>0</v>
      </c>
      <c r="O1553" s="67"/>
    </row>
    <row r="1554" spans="2:15">
      <c r="B1554" s="63"/>
      <c r="C1554" s="65"/>
      <c r="D1554" s="65"/>
      <c r="E1554" s="66"/>
      <c r="F1554" s="67"/>
      <c r="G1554" s="69"/>
      <c r="H1554" s="70"/>
      <c r="I1554" s="71"/>
      <c r="J1554" s="68">
        <v>0</v>
      </c>
      <c r="K1554" s="89">
        <f>ROUND(IF(AND($G1554&lt;&gt;Summary!$C$11),IF(OR($I1554=$I$6,$I1554=$I$7,$I1554=$I$8,$I1554=$I$9,$I1554=$I$10,$I1554=$I$11),($J1554*$H1554),0),0),2)</f>
        <v>0</v>
      </c>
      <c r="L1554" s="89">
        <f>ROUND(IF(AND($G1554=Summary!$C$11),IF(OR($I1554=$I$6,$I1554=$I$7,$I1554=$I$8,$I1554=$I$9,$I1554=$I$10,$I1554=$I$11),(($J1554*$H1554)/2),0),0),2)</f>
        <v>0</v>
      </c>
      <c r="M1554" s="89">
        <f t="shared" si="56"/>
        <v>0</v>
      </c>
      <c r="N1554" s="100">
        <f t="shared" si="59"/>
        <v>0</v>
      </c>
      <c r="O1554" s="67"/>
    </row>
    <row r="1555" spans="2:15">
      <c r="B1555" s="63"/>
      <c r="C1555" s="65"/>
      <c r="D1555" s="65"/>
      <c r="E1555" s="66"/>
      <c r="F1555" s="67"/>
      <c r="G1555" s="69"/>
      <c r="H1555" s="70"/>
      <c r="I1555" s="71"/>
      <c r="J1555" s="68">
        <v>0</v>
      </c>
      <c r="K1555" s="89">
        <f>ROUND(IF(AND($G1555&lt;&gt;Summary!$C$11),IF(OR($I1555=$I$6,$I1555=$I$7,$I1555=$I$8,$I1555=$I$9,$I1555=$I$10,$I1555=$I$11),($J1555*$H1555),0),0),2)</f>
        <v>0</v>
      </c>
      <c r="L1555" s="89">
        <f>ROUND(IF(AND($G1555=Summary!$C$11),IF(OR($I1555=$I$6,$I1555=$I$7,$I1555=$I$8,$I1555=$I$9,$I1555=$I$10,$I1555=$I$11),(($J1555*$H1555)/2),0),0),2)</f>
        <v>0</v>
      </c>
      <c r="M1555" s="89">
        <f t="shared" si="56"/>
        <v>0</v>
      </c>
      <c r="N1555" s="100">
        <f t="shared" si="59"/>
        <v>0</v>
      </c>
      <c r="O1555" s="67"/>
    </row>
    <row r="1556" spans="2:15">
      <c r="B1556" s="63"/>
      <c r="C1556" s="65"/>
      <c r="D1556" s="65"/>
      <c r="E1556" s="66"/>
      <c r="F1556" s="67"/>
      <c r="G1556" s="69"/>
      <c r="H1556" s="70"/>
      <c r="I1556" s="71"/>
      <c r="J1556" s="68">
        <v>0</v>
      </c>
      <c r="K1556" s="89">
        <f>ROUND(IF(AND($G1556&lt;&gt;Summary!$C$11),IF(OR($I1556=$I$6,$I1556=$I$7,$I1556=$I$8,$I1556=$I$9,$I1556=$I$10,$I1556=$I$11),($J1556*$H1556),0),0),2)</f>
        <v>0</v>
      </c>
      <c r="L1556" s="89">
        <f>ROUND(IF(AND($G1556=Summary!$C$11),IF(OR($I1556=$I$6,$I1556=$I$7,$I1556=$I$8,$I1556=$I$9,$I1556=$I$10,$I1556=$I$11),(($J1556*$H1556)/2),0),0),2)</f>
        <v>0</v>
      </c>
      <c r="M1556" s="89">
        <f t="shared" si="56"/>
        <v>0</v>
      </c>
      <c r="N1556" s="100">
        <f t="shared" si="59"/>
        <v>0</v>
      </c>
      <c r="O1556" s="67"/>
    </row>
    <row r="1557" spans="2:15">
      <c r="B1557" s="63"/>
      <c r="C1557" s="65"/>
      <c r="D1557" s="65"/>
      <c r="E1557" s="66"/>
      <c r="F1557" s="67"/>
      <c r="G1557" s="69"/>
      <c r="H1557" s="70"/>
      <c r="I1557" s="71"/>
      <c r="J1557" s="68">
        <v>0</v>
      </c>
      <c r="K1557" s="89">
        <f>ROUND(IF(AND($G1557&lt;&gt;Summary!$C$11),IF(OR($I1557=$I$6,$I1557=$I$7,$I1557=$I$8,$I1557=$I$9,$I1557=$I$10,$I1557=$I$11),($J1557*$H1557),0),0),2)</f>
        <v>0</v>
      </c>
      <c r="L1557" s="89">
        <f>ROUND(IF(AND($G1557=Summary!$C$11),IF(OR($I1557=$I$6,$I1557=$I$7,$I1557=$I$8,$I1557=$I$9,$I1557=$I$10,$I1557=$I$11),(($J1557*$H1557)/2),0),0),2)</f>
        <v>0</v>
      </c>
      <c r="M1557" s="89">
        <f t="shared" si="56"/>
        <v>0</v>
      </c>
      <c r="N1557" s="100">
        <f t="shared" si="59"/>
        <v>0</v>
      </c>
      <c r="O1557" s="67"/>
    </row>
    <row r="1558" spans="2:15">
      <c r="B1558" s="63"/>
      <c r="C1558" s="65"/>
      <c r="D1558" s="65"/>
      <c r="E1558" s="66"/>
      <c r="F1558" s="67"/>
      <c r="G1558" s="69"/>
      <c r="H1558" s="70"/>
      <c r="I1558" s="71"/>
      <c r="J1558" s="68">
        <v>0</v>
      </c>
      <c r="K1558" s="89">
        <f>ROUND(IF(AND($G1558&lt;&gt;Summary!$C$11),IF(OR($I1558=$I$6,$I1558=$I$7,$I1558=$I$8,$I1558=$I$9,$I1558=$I$10,$I1558=$I$11),($J1558*$H1558),0),0),2)</f>
        <v>0</v>
      </c>
      <c r="L1558" s="89">
        <f>ROUND(IF(AND($G1558=Summary!$C$11),IF(OR($I1558=$I$6,$I1558=$I$7,$I1558=$I$8,$I1558=$I$9,$I1558=$I$10,$I1558=$I$11),(($J1558*$H1558)/2),0),0),2)</f>
        <v>0</v>
      </c>
      <c r="M1558" s="89">
        <f t="shared" si="56"/>
        <v>0</v>
      </c>
      <c r="N1558" s="100">
        <f t="shared" si="59"/>
        <v>0</v>
      </c>
      <c r="O1558" s="67"/>
    </row>
    <row r="1559" spans="2:15">
      <c r="B1559" s="63"/>
      <c r="C1559" s="65"/>
      <c r="D1559" s="65"/>
      <c r="E1559" s="66"/>
      <c r="F1559" s="67"/>
      <c r="G1559" s="69"/>
      <c r="H1559" s="70"/>
      <c r="I1559" s="71"/>
      <c r="J1559" s="68">
        <v>0</v>
      </c>
      <c r="K1559" s="89">
        <f>ROUND(IF(AND($G1559&lt;&gt;Summary!$C$11),IF(OR($I1559=$I$6,$I1559=$I$7,$I1559=$I$8,$I1559=$I$9,$I1559=$I$10,$I1559=$I$11),($J1559*$H1559),0),0),2)</f>
        <v>0</v>
      </c>
      <c r="L1559" s="89">
        <f>ROUND(IF(AND($G1559=Summary!$C$11),IF(OR($I1559=$I$6,$I1559=$I$7,$I1559=$I$8,$I1559=$I$9,$I1559=$I$10,$I1559=$I$11),(($J1559*$H1559)/2),0),0),2)</f>
        <v>0</v>
      </c>
      <c r="M1559" s="89">
        <f t="shared" ref="M1559:M1622" si="60">L1559</f>
        <v>0</v>
      </c>
      <c r="N1559" s="100">
        <f t="shared" si="59"/>
        <v>0</v>
      </c>
      <c r="O1559" s="67"/>
    </row>
    <row r="1560" spans="2:15">
      <c r="B1560" s="63"/>
      <c r="C1560" s="65"/>
      <c r="D1560" s="65"/>
      <c r="E1560" s="66"/>
      <c r="F1560" s="67"/>
      <c r="G1560" s="69"/>
      <c r="H1560" s="70"/>
      <c r="I1560" s="71"/>
      <c r="J1560" s="68">
        <v>0</v>
      </c>
      <c r="K1560" s="89">
        <f>ROUND(IF(AND($G1560&lt;&gt;Summary!$C$11),IF(OR($I1560=$I$6,$I1560=$I$7,$I1560=$I$8,$I1560=$I$9,$I1560=$I$10,$I1560=$I$11),($J1560*$H1560),0),0),2)</f>
        <v>0</v>
      </c>
      <c r="L1560" s="89">
        <f>ROUND(IF(AND($G1560=Summary!$C$11),IF(OR($I1560=$I$6,$I1560=$I$7,$I1560=$I$8,$I1560=$I$9,$I1560=$I$10,$I1560=$I$11),(($J1560*$H1560)/2),0),0),2)</f>
        <v>0</v>
      </c>
      <c r="M1560" s="89">
        <f t="shared" si="60"/>
        <v>0</v>
      </c>
      <c r="N1560" s="100">
        <f t="shared" si="59"/>
        <v>0</v>
      </c>
      <c r="O1560" s="67"/>
    </row>
    <row r="1561" spans="2:15">
      <c r="B1561" s="63"/>
      <c r="C1561" s="65"/>
      <c r="D1561" s="65"/>
      <c r="E1561" s="66"/>
      <c r="F1561" s="67"/>
      <c r="G1561" s="69"/>
      <c r="H1561" s="70"/>
      <c r="I1561" s="71"/>
      <c r="J1561" s="68">
        <v>0</v>
      </c>
      <c r="K1561" s="89">
        <f>ROUND(IF(AND($G1561&lt;&gt;Summary!$C$11),IF(OR($I1561=$I$6,$I1561=$I$7,$I1561=$I$8,$I1561=$I$9,$I1561=$I$10,$I1561=$I$11),($J1561*$H1561),0),0),2)</f>
        <v>0</v>
      </c>
      <c r="L1561" s="89">
        <f>ROUND(IF(AND($G1561=Summary!$C$11),IF(OR($I1561=$I$6,$I1561=$I$7,$I1561=$I$8,$I1561=$I$9,$I1561=$I$10,$I1561=$I$11),(($J1561*$H1561)/2),0),0),2)</f>
        <v>0</v>
      </c>
      <c r="M1561" s="89">
        <f t="shared" si="60"/>
        <v>0</v>
      </c>
      <c r="N1561" s="100">
        <f t="shared" si="59"/>
        <v>0</v>
      </c>
      <c r="O1561" s="67"/>
    </row>
    <row r="1562" spans="2:15">
      <c r="B1562" s="63"/>
      <c r="C1562" s="65"/>
      <c r="D1562" s="65"/>
      <c r="E1562" s="66"/>
      <c r="F1562" s="67"/>
      <c r="G1562" s="69"/>
      <c r="H1562" s="70"/>
      <c r="I1562" s="71"/>
      <c r="J1562" s="68">
        <v>0</v>
      </c>
      <c r="K1562" s="89">
        <f>ROUND(IF(AND($G1562&lt;&gt;Summary!$C$11),IF(OR($I1562=$I$6,$I1562=$I$7,$I1562=$I$8,$I1562=$I$9,$I1562=$I$10,$I1562=$I$11),($J1562*$H1562),0),0),2)</f>
        <v>0</v>
      </c>
      <c r="L1562" s="89">
        <f>ROUND(IF(AND($G1562=Summary!$C$11),IF(OR($I1562=$I$6,$I1562=$I$7,$I1562=$I$8,$I1562=$I$9,$I1562=$I$10,$I1562=$I$11),(($J1562*$H1562)/2),0),0),2)</f>
        <v>0</v>
      </c>
      <c r="M1562" s="89">
        <f t="shared" si="60"/>
        <v>0</v>
      </c>
      <c r="N1562" s="100">
        <f t="shared" si="59"/>
        <v>0</v>
      </c>
      <c r="O1562" s="67"/>
    </row>
    <row r="1563" spans="2:15">
      <c r="B1563" s="63"/>
      <c r="C1563" s="65"/>
      <c r="D1563" s="65"/>
      <c r="E1563" s="66"/>
      <c r="F1563" s="67"/>
      <c r="G1563" s="69"/>
      <c r="H1563" s="70"/>
      <c r="I1563" s="71"/>
      <c r="J1563" s="68">
        <v>0</v>
      </c>
      <c r="K1563" s="89">
        <f>ROUND(IF(AND($G1563&lt;&gt;Summary!$C$11),IF(OR($I1563=$I$6,$I1563=$I$7,$I1563=$I$8,$I1563=$I$9,$I1563=$I$10,$I1563=$I$11),($J1563*$H1563),0),0),2)</f>
        <v>0</v>
      </c>
      <c r="L1563" s="89">
        <f>ROUND(IF(AND($G1563=Summary!$C$11),IF(OR($I1563=$I$6,$I1563=$I$7,$I1563=$I$8,$I1563=$I$9,$I1563=$I$10,$I1563=$I$11),(($J1563*$H1563)/2),0),0),2)</f>
        <v>0</v>
      </c>
      <c r="M1563" s="89">
        <f t="shared" si="60"/>
        <v>0</v>
      </c>
      <c r="N1563" s="100">
        <f t="shared" si="59"/>
        <v>0</v>
      </c>
      <c r="O1563" s="67"/>
    </row>
    <row r="1564" spans="2:15">
      <c r="B1564" s="63"/>
      <c r="C1564" s="65"/>
      <c r="D1564" s="65"/>
      <c r="E1564" s="66"/>
      <c r="F1564" s="67"/>
      <c r="G1564" s="69"/>
      <c r="H1564" s="70"/>
      <c r="I1564" s="71"/>
      <c r="J1564" s="68">
        <v>0</v>
      </c>
      <c r="K1564" s="89">
        <f>ROUND(IF(AND($G1564&lt;&gt;Summary!$C$11),IF(OR($I1564=$I$6,$I1564=$I$7,$I1564=$I$8,$I1564=$I$9,$I1564=$I$10,$I1564=$I$11),($J1564*$H1564),0),0),2)</f>
        <v>0</v>
      </c>
      <c r="L1564" s="89">
        <f>ROUND(IF(AND($G1564=Summary!$C$11),IF(OR($I1564=$I$6,$I1564=$I$7,$I1564=$I$8,$I1564=$I$9,$I1564=$I$10,$I1564=$I$11),(($J1564*$H1564)/2),0),0),2)</f>
        <v>0</v>
      </c>
      <c r="M1564" s="89">
        <f t="shared" si="60"/>
        <v>0</v>
      </c>
      <c r="N1564" s="100">
        <f t="shared" si="59"/>
        <v>0</v>
      </c>
      <c r="O1564" s="67"/>
    </row>
    <row r="1565" spans="2:15">
      <c r="B1565" s="63"/>
      <c r="C1565" s="65"/>
      <c r="D1565" s="65"/>
      <c r="E1565" s="66"/>
      <c r="F1565" s="67"/>
      <c r="G1565" s="69"/>
      <c r="H1565" s="70"/>
      <c r="I1565" s="71"/>
      <c r="J1565" s="68">
        <v>0</v>
      </c>
      <c r="K1565" s="89">
        <f>ROUND(IF(AND($G1565&lt;&gt;Summary!$C$11),IF(OR($I1565=$I$6,$I1565=$I$7,$I1565=$I$8,$I1565=$I$9,$I1565=$I$10,$I1565=$I$11),($J1565*$H1565),0),0),2)</f>
        <v>0</v>
      </c>
      <c r="L1565" s="89">
        <f>ROUND(IF(AND($G1565=Summary!$C$11),IF(OR($I1565=$I$6,$I1565=$I$7,$I1565=$I$8,$I1565=$I$9,$I1565=$I$10,$I1565=$I$11),(($J1565*$H1565)/2),0),0),2)</f>
        <v>0</v>
      </c>
      <c r="M1565" s="89">
        <f t="shared" si="60"/>
        <v>0</v>
      </c>
      <c r="N1565" s="100">
        <f t="shared" si="59"/>
        <v>0</v>
      </c>
      <c r="O1565" s="67"/>
    </row>
    <row r="1566" spans="2:15">
      <c r="B1566" s="63"/>
      <c r="C1566" s="65"/>
      <c r="D1566" s="65"/>
      <c r="E1566" s="66"/>
      <c r="F1566" s="67"/>
      <c r="G1566" s="69"/>
      <c r="H1566" s="70"/>
      <c r="I1566" s="71"/>
      <c r="J1566" s="68">
        <v>0</v>
      </c>
      <c r="K1566" s="89">
        <f>ROUND(IF(AND($G1566&lt;&gt;Summary!$C$11),IF(OR($I1566=$I$6,$I1566=$I$7,$I1566=$I$8,$I1566=$I$9,$I1566=$I$10,$I1566=$I$11),($J1566*$H1566),0),0),2)</f>
        <v>0</v>
      </c>
      <c r="L1566" s="89">
        <f>ROUND(IF(AND($G1566=Summary!$C$11),IF(OR($I1566=$I$6,$I1566=$I$7,$I1566=$I$8,$I1566=$I$9,$I1566=$I$10,$I1566=$I$11),(($J1566*$H1566)/2),0),0),2)</f>
        <v>0</v>
      </c>
      <c r="M1566" s="89">
        <f t="shared" si="60"/>
        <v>0</v>
      </c>
      <c r="N1566" s="100">
        <f t="shared" si="59"/>
        <v>0</v>
      </c>
      <c r="O1566" s="67"/>
    </row>
    <row r="1567" spans="2:15">
      <c r="B1567" s="63"/>
      <c r="C1567" s="65"/>
      <c r="D1567" s="65"/>
      <c r="E1567" s="66"/>
      <c r="F1567" s="67"/>
      <c r="G1567" s="69"/>
      <c r="H1567" s="70"/>
      <c r="I1567" s="71"/>
      <c r="J1567" s="68">
        <v>0</v>
      </c>
      <c r="K1567" s="89">
        <f>ROUND(IF(AND($G1567&lt;&gt;Summary!$C$11),IF(OR($I1567=$I$6,$I1567=$I$7,$I1567=$I$8,$I1567=$I$9,$I1567=$I$10,$I1567=$I$11),($J1567*$H1567),0),0),2)</f>
        <v>0</v>
      </c>
      <c r="L1567" s="89">
        <f>ROUND(IF(AND($G1567=Summary!$C$11),IF(OR($I1567=$I$6,$I1567=$I$7,$I1567=$I$8,$I1567=$I$9,$I1567=$I$10,$I1567=$I$11),(($J1567*$H1567)/2),0),0),2)</f>
        <v>0</v>
      </c>
      <c r="M1567" s="89">
        <f t="shared" si="60"/>
        <v>0</v>
      </c>
      <c r="N1567" s="100">
        <f t="shared" si="59"/>
        <v>0</v>
      </c>
      <c r="O1567" s="67"/>
    </row>
    <row r="1568" spans="2:15">
      <c r="B1568" s="63"/>
      <c r="C1568" s="65"/>
      <c r="D1568" s="65"/>
      <c r="E1568" s="66"/>
      <c r="F1568" s="67"/>
      <c r="G1568" s="69"/>
      <c r="H1568" s="70"/>
      <c r="I1568" s="71"/>
      <c r="J1568" s="68">
        <v>0</v>
      </c>
      <c r="K1568" s="89">
        <f>ROUND(IF(AND($G1568&lt;&gt;Summary!$C$11),IF(OR($I1568=$I$6,$I1568=$I$7,$I1568=$I$8,$I1568=$I$9,$I1568=$I$10,$I1568=$I$11),($J1568*$H1568),0),0),2)</f>
        <v>0</v>
      </c>
      <c r="L1568" s="89">
        <f>ROUND(IF(AND($G1568=Summary!$C$11),IF(OR($I1568=$I$6,$I1568=$I$7,$I1568=$I$8,$I1568=$I$9,$I1568=$I$10,$I1568=$I$11),(($J1568*$H1568)/2),0),0),2)</f>
        <v>0</v>
      </c>
      <c r="M1568" s="89">
        <f t="shared" si="60"/>
        <v>0</v>
      </c>
      <c r="N1568" s="100">
        <f t="shared" si="59"/>
        <v>0</v>
      </c>
      <c r="O1568" s="67"/>
    </row>
    <row r="1569" spans="2:15">
      <c r="B1569" s="63"/>
      <c r="C1569" s="65"/>
      <c r="D1569" s="65"/>
      <c r="E1569" s="66"/>
      <c r="F1569" s="67"/>
      <c r="G1569" s="69"/>
      <c r="H1569" s="70"/>
      <c r="I1569" s="71"/>
      <c r="J1569" s="68">
        <v>0</v>
      </c>
      <c r="K1569" s="89">
        <f>ROUND(IF(AND($G1569&lt;&gt;Summary!$C$11),IF(OR($I1569=$I$6,$I1569=$I$7,$I1569=$I$8,$I1569=$I$9,$I1569=$I$10,$I1569=$I$11),($J1569*$H1569),0),0),2)</f>
        <v>0</v>
      </c>
      <c r="L1569" s="89">
        <f>ROUND(IF(AND($G1569=Summary!$C$11),IF(OR($I1569=$I$6,$I1569=$I$7,$I1569=$I$8,$I1569=$I$9,$I1569=$I$10,$I1569=$I$11),(($J1569*$H1569)/2),0),0),2)</f>
        <v>0</v>
      </c>
      <c r="M1569" s="89">
        <f t="shared" si="60"/>
        <v>0</v>
      </c>
      <c r="N1569" s="100">
        <f t="shared" si="59"/>
        <v>0</v>
      </c>
      <c r="O1569" s="67"/>
    </row>
    <row r="1570" spans="2:15">
      <c r="B1570" s="63"/>
      <c r="C1570" s="65"/>
      <c r="D1570" s="65"/>
      <c r="E1570" s="66"/>
      <c r="F1570" s="67"/>
      <c r="G1570" s="69"/>
      <c r="H1570" s="70"/>
      <c r="I1570" s="71"/>
      <c r="J1570" s="68">
        <v>0</v>
      </c>
      <c r="K1570" s="89">
        <f>ROUND(IF(AND($G1570&lt;&gt;Summary!$C$11),IF(OR($I1570=$I$6,$I1570=$I$7,$I1570=$I$8,$I1570=$I$9,$I1570=$I$10,$I1570=$I$11),($J1570*$H1570),0),0),2)</f>
        <v>0</v>
      </c>
      <c r="L1570" s="89">
        <f>ROUND(IF(AND($G1570=Summary!$C$11),IF(OR($I1570=$I$6,$I1570=$I$7,$I1570=$I$8,$I1570=$I$9,$I1570=$I$10,$I1570=$I$11),(($J1570*$H1570)/2),0),0),2)</f>
        <v>0</v>
      </c>
      <c r="M1570" s="89">
        <f t="shared" si="60"/>
        <v>0</v>
      </c>
      <c r="N1570" s="100">
        <f t="shared" si="59"/>
        <v>0</v>
      </c>
      <c r="O1570" s="67"/>
    </row>
    <row r="1571" spans="2:15">
      <c r="B1571" s="63"/>
      <c r="C1571" s="65"/>
      <c r="D1571" s="65"/>
      <c r="E1571" s="66"/>
      <c r="F1571" s="67"/>
      <c r="G1571" s="69"/>
      <c r="H1571" s="70"/>
      <c r="I1571" s="71"/>
      <c r="J1571" s="68">
        <v>0</v>
      </c>
      <c r="K1571" s="89">
        <f>ROUND(IF(AND($G1571&lt;&gt;Summary!$C$11),IF(OR($I1571=$I$6,$I1571=$I$7,$I1571=$I$8,$I1571=$I$9,$I1571=$I$10,$I1571=$I$11),($J1571*$H1571),0),0),2)</f>
        <v>0</v>
      </c>
      <c r="L1571" s="89">
        <f>ROUND(IF(AND($G1571=Summary!$C$11),IF(OR($I1571=$I$6,$I1571=$I$7,$I1571=$I$8,$I1571=$I$9,$I1571=$I$10,$I1571=$I$11),(($J1571*$H1571)/2),0),0),2)</f>
        <v>0</v>
      </c>
      <c r="M1571" s="89">
        <f t="shared" si="60"/>
        <v>0</v>
      </c>
      <c r="N1571" s="100">
        <f t="shared" si="59"/>
        <v>0</v>
      </c>
      <c r="O1571" s="67"/>
    </row>
    <row r="1572" spans="2:15">
      <c r="B1572" s="63"/>
      <c r="C1572" s="65"/>
      <c r="D1572" s="65"/>
      <c r="E1572" s="66"/>
      <c r="F1572" s="67"/>
      <c r="G1572" s="69"/>
      <c r="H1572" s="70"/>
      <c r="I1572" s="71"/>
      <c r="J1572" s="68">
        <v>0</v>
      </c>
      <c r="K1572" s="89">
        <f>ROUND(IF(AND($G1572&lt;&gt;Summary!$C$11),IF(OR($I1572=$I$6,$I1572=$I$7,$I1572=$I$8,$I1572=$I$9,$I1572=$I$10,$I1572=$I$11),($J1572*$H1572),0),0),2)</f>
        <v>0</v>
      </c>
      <c r="L1572" s="89">
        <f>ROUND(IF(AND($G1572=Summary!$C$11),IF(OR($I1572=$I$6,$I1572=$I$7,$I1572=$I$8,$I1572=$I$9,$I1572=$I$10,$I1572=$I$11),(($J1572*$H1572)/2),0),0),2)</f>
        <v>0</v>
      </c>
      <c r="M1572" s="89">
        <f t="shared" si="60"/>
        <v>0</v>
      </c>
      <c r="N1572" s="100">
        <f t="shared" si="59"/>
        <v>0</v>
      </c>
      <c r="O1572" s="67"/>
    </row>
    <row r="1573" spans="2:15">
      <c r="B1573" s="63"/>
      <c r="C1573" s="65"/>
      <c r="D1573" s="65"/>
      <c r="E1573" s="66"/>
      <c r="F1573" s="67"/>
      <c r="G1573" s="69"/>
      <c r="H1573" s="70"/>
      <c r="I1573" s="71"/>
      <c r="J1573" s="68">
        <v>0</v>
      </c>
      <c r="K1573" s="89">
        <f>ROUND(IF(AND($G1573&lt;&gt;Summary!$C$11),IF(OR($I1573=$I$6,$I1573=$I$7,$I1573=$I$8,$I1573=$I$9,$I1573=$I$10,$I1573=$I$11),($J1573*$H1573),0),0),2)</f>
        <v>0</v>
      </c>
      <c r="L1573" s="89">
        <f>ROUND(IF(AND($G1573=Summary!$C$11),IF(OR($I1573=$I$6,$I1573=$I$7,$I1573=$I$8,$I1573=$I$9,$I1573=$I$10,$I1573=$I$11),(($J1573*$H1573)/2),0),0),2)</f>
        <v>0</v>
      </c>
      <c r="M1573" s="89">
        <f t="shared" si="60"/>
        <v>0</v>
      </c>
      <c r="N1573" s="100">
        <f t="shared" si="59"/>
        <v>0</v>
      </c>
      <c r="O1573" s="67"/>
    </row>
    <row r="1574" spans="2:15">
      <c r="B1574" s="63"/>
      <c r="C1574" s="65"/>
      <c r="D1574" s="65"/>
      <c r="E1574" s="66"/>
      <c r="F1574" s="67"/>
      <c r="G1574" s="69"/>
      <c r="H1574" s="70"/>
      <c r="I1574" s="71"/>
      <c r="J1574" s="68">
        <v>0</v>
      </c>
      <c r="K1574" s="89">
        <f>ROUND(IF(AND($G1574&lt;&gt;Summary!$C$11),IF(OR($I1574=$I$6,$I1574=$I$7,$I1574=$I$8,$I1574=$I$9,$I1574=$I$10,$I1574=$I$11),($J1574*$H1574),0),0),2)</f>
        <v>0</v>
      </c>
      <c r="L1574" s="89">
        <f>ROUND(IF(AND($G1574=Summary!$C$11),IF(OR($I1574=$I$6,$I1574=$I$7,$I1574=$I$8,$I1574=$I$9,$I1574=$I$10,$I1574=$I$11),(($J1574*$H1574)/2),0),0),2)</f>
        <v>0</v>
      </c>
      <c r="M1574" s="89">
        <f t="shared" si="60"/>
        <v>0</v>
      </c>
      <c r="N1574" s="100">
        <f t="shared" si="59"/>
        <v>0</v>
      </c>
      <c r="O1574" s="67"/>
    </row>
    <row r="1575" spans="2:15">
      <c r="B1575" s="63"/>
      <c r="C1575" s="65"/>
      <c r="D1575" s="65"/>
      <c r="E1575" s="66"/>
      <c r="F1575" s="67"/>
      <c r="G1575" s="69"/>
      <c r="H1575" s="70"/>
      <c r="I1575" s="71"/>
      <c r="J1575" s="68">
        <v>0</v>
      </c>
      <c r="K1575" s="89">
        <f>ROUND(IF(AND($G1575&lt;&gt;Summary!$C$11),IF(OR($I1575=$I$6,$I1575=$I$7,$I1575=$I$8,$I1575=$I$9,$I1575=$I$10,$I1575=$I$11),($J1575*$H1575),0),0),2)</f>
        <v>0</v>
      </c>
      <c r="L1575" s="89">
        <f>ROUND(IF(AND($G1575=Summary!$C$11),IF(OR($I1575=$I$6,$I1575=$I$7,$I1575=$I$8,$I1575=$I$9,$I1575=$I$10,$I1575=$I$11),(($J1575*$H1575)/2),0),0),2)</f>
        <v>0</v>
      </c>
      <c r="M1575" s="89">
        <f t="shared" si="60"/>
        <v>0</v>
      </c>
      <c r="N1575" s="100">
        <f t="shared" si="59"/>
        <v>0</v>
      </c>
      <c r="O1575" s="67"/>
    </row>
    <row r="1576" spans="2:15">
      <c r="B1576" s="63"/>
      <c r="C1576" s="65"/>
      <c r="D1576" s="65"/>
      <c r="E1576" s="66"/>
      <c r="F1576" s="67"/>
      <c r="G1576" s="69"/>
      <c r="H1576" s="70"/>
      <c r="I1576" s="71"/>
      <c r="J1576" s="68">
        <v>0</v>
      </c>
      <c r="K1576" s="89">
        <f>ROUND(IF(AND($G1576&lt;&gt;Summary!$C$11),IF(OR($I1576=$I$6,$I1576=$I$7,$I1576=$I$8,$I1576=$I$9,$I1576=$I$10,$I1576=$I$11),($J1576*$H1576),0),0),2)</f>
        <v>0</v>
      </c>
      <c r="L1576" s="89">
        <f>ROUND(IF(AND($G1576=Summary!$C$11),IF(OR($I1576=$I$6,$I1576=$I$7,$I1576=$I$8,$I1576=$I$9,$I1576=$I$10,$I1576=$I$11),(($J1576*$H1576)/2),0),0),2)</f>
        <v>0</v>
      </c>
      <c r="M1576" s="89">
        <f t="shared" si="60"/>
        <v>0</v>
      </c>
      <c r="N1576" s="100">
        <f t="shared" si="59"/>
        <v>0</v>
      </c>
      <c r="O1576" s="67"/>
    </row>
    <row r="1577" spans="2:15">
      <c r="B1577" s="63"/>
      <c r="C1577" s="65"/>
      <c r="D1577" s="65"/>
      <c r="E1577" s="66"/>
      <c r="F1577" s="67"/>
      <c r="G1577" s="69"/>
      <c r="H1577" s="70"/>
      <c r="I1577" s="71"/>
      <c r="J1577" s="68">
        <v>0</v>
      </c>
      <c r="K1577" s="89">
        <f>ROUND(IF(AND($G1577&lt;&gt;Summary!$C$11),IF(OR($I1577=$I$6,$I1577=$I$7,$I1577=$I$8,$I1577=$I$9,$I1577=$I$10,$I1577=$I$11),($J1577*$H1577),0),0),2)</f>
        <v>0</v>
      </c>
      <c r="L1577" s="89">
        <f>ROUND(IF(AND($G1577=Summary!$C$11),IF(OR($I1577=$I$6,$I1577=$I$7,$I1577=$I$8,$I1577=$I$9,$I1577=$I$10,$I1577=$I$11),(($J1577*$H1577)/2),0),0),2)</f>
        <v>0</v>
      </c>
      <c r="M1577" s="89">
        <f t="shared" si="60"/>
        <v>0</v>
      </c>
      <c r="N1577" s="100">
        <f t="shared" si="59"/>
        <v>0</v>
      </c>
      <c r="O1577" s="67"/>
    </row>
    <row r="1578" spans="2:15">
      <c r="B1578" s="63"/>
      <c r="C1578" s="65"/>
      <c r="D1578" s="65"/>
      <c r="E1578" s="66"/>
      <c r="F1578" s="67"/>
      <c r="G1578" s="69"/>
      <c r="H1578" s="70"/>
      <c r="I1578" s="71"/>
      <c r="J1578" s="68">
        <v>0</v>
      </c>
      <c r="K1578" s="89">
        <f>ROUND(IF(AND($G1578&lt;&gt;Summary!$C$11),IF(OR($I1578=$I$6,$I1578=$I$7,$I1578=$I$8,$I1578=$I$9,$I1578=$I$10,$I1578=$I$11),($J1578*$H1578),0),0),2)</f>
        <v>0</v>
      </c>
      <c r="L1578" s="89">
        <f>ROUND(IF(AND($G1578=Summary!$C$11),IF(OR($I1578=$I$6,$I1578=$I$7,$I1578=$I$8,$I1578=$I$9,$I1578=$I$10,$I1578=$I$11),(($J1578*$H1578)/2),0),0),2)</f>
        <v>0</v>
      </c>
      <c r="M1578" s="89">
        <f t="shared" si="60"/>
        <v>0</v>
      </c>
      <c r="N1578" s="100">
        <f t="shared" si="59"/>
        <v>0</v>
      </c>
      <c r="O1578" s="67"/>
    </row>
    <row r="1579" spans="2:15">
      <c r="B1579" s="63"/>
      <c r="C1579" s="65"/>
      <c r="D1579" s="65"/>
      <c r="E1579" s="66"/>
      <c r="F1579" s="67"/>
      <c r="G1579" s="69"/>
      <c r="H1579" s="70"/>
      <c r="I1579" s="71"/>
      <c r="J1579" s="68">
        <v>0</v>
      </c>
      <c r="K1579" s="89">
        <f>ROUND(IF(AND($G1579&lt;&gt;Summary!$C$11),IF(OR($I1579=$I$6,$I1579=$I$7,$I1579=$I$8,$I1579=$I$9,$I1579=$I$10,$I1579=$I$11),($J1579*$H1579),0),0),2)</f>
        <v>0</v>
      </c>
      <c r="L1579" s="89">
        <f>ROUND(IF(AND($G1579=Summary!$C$11),IF(OR($I1579=$I$6,$I1579=$I$7,$I1579=$I$8,$I1579=$I$9,$I1579=$I$10,$I1579=$I$11),(($J1579*$H1579)/2),0),0),2)</f>
        <v>0</v>
      </c>
      <c r="M1579" s="89">
        <f t="shared" si="60"/>
        <v>0</v>
      </c>
      <c r="N1579" s="100">
        <f t="shared" ref="N1579:N1609" si="61">SUM(J1579:M1579)</f>
        <v>0</v>
      </c>
      <c r="O1579" s="67"/>
    </row>
    <row r="1580" spans="2:15">
      <c r="B1580" s="63"/>
      <c r="C1580" s="65"/>
      <c r="D1580" s="65"/>
      <c r="E1580" s="66"/>
      <c r="F1580" s="67"/>
      <c r="G1580" s="69"/>
      <c r="H1580" s="70"/>
      <c r="I1580" s="71"/>
      <c r="J1580" s="68">
        <v>0</v>
      </c>
      <c r="K1580" s="89">
        <f>ROUND(IF(AND($G1580&lt;&gt;Summary!$C$11),IF(OR($I1580=$I$6,$I1580=$I$7,$I1580=$I$8,$I1580=$I$9,$I1580=$I$10,$I1580=$I$11),($J1580*$H1580),0),0),2)</f>
        <v>0</v>
      </c>
      <c r="L1580" s="89">
        <f>ROUND(IF(AND($G1580=Summary!$C$11),IF(OR($I1580=$I$6,$I1580=$I$7,$I1580=$I$8,$I1580=$I$9,$I1580=$I$10,$I1580=$I$11),(($J1580*$H1580)/2),0),0),2)</f>
        <v>0</v>
      </c>
      <c r="M1580" s="89">
        <f t="shared" si="60"/>
        <v>0</v>
      </c>
      <c r="N1580" s="100">
        <f t="shared" si="61"/>
        <v>0</v>
      </c>
      <c r="O1580" s="67"/>
    </row>
    <row r="1581" spans="2:15">
      <c r="B1581" s="63"/>
      <c r="C1581" s="65"/>
      <c r="D1581" s="65"/>
      <c r="E1581" s="66"/>
      <c r="F1581" s="67"/>
      <c r="G1581" s="69"/>
      <c r="H1581" s="70"/>
      <c r="I1581" s="71"/>
      <c r="J1581" s="68">
        <v>0</v>
      </c>
      <c r="K1581" s="89">
        <f>ROUND(IF(AND($G1581&lt;&gt;Summary!$C$11),IF(OR($I1581=$I$6,$I1581=$I$7,$I1581=$I$8,$I1581=$I$9,$I1581=$I$10,$I1581=$I$11),($J1581*$H1581),0),0),2)</f>
        <v>0</v>
      </c>
      <c r="L1581" s="89">
        <f>ROUND(IF(AND($G1581=Summary!$C$11),IF(OR($I1581=$I$6,$I1581=$I$7,$I1581=$I$8,$I1581=$I$9,$I1581=$I$10,$I1581=$I$11),(($J1581*$H1581)/2),0),0),2)</f>
        <v>0</v>
      </c>
      <c r="M1581" s="89">
        <f t="shared" si="60"/>
        <v>0</v>
      </c>
      <c r="N1581" s="100">
        <f t="shared" si="61"/>
        <v>0</v>
      </c>
      <c r="O1581" s="67"/>
    </row>
    <row r="1582" spans="2:15">
      <c r="B1582" s="63"/>
      <c r="C1582" s="65"/>
      <c r="D1582" s="65"/>
      <c r="E1582" s="66"/>
      <c r="F1582" s="67"/>
      <c r="G1582" s="69"/>
      <c r="H1582" s="70"/>
      <c r="I1582" s="71"/>
      <c r="J1582" s="68">
        <v>0</v>
      </c>
      <c r="K1582" s="89">
        <f>ROUND(IF(AND($G1582&lt;&gt;Summary!$C$11),IF(OR($I1582=$I$6,$I1582=$I$7,$I1582=$I$8,$I1582=$I$9,$I1582=$I$10,$I1582=$I$11),($J1582*$H1582),0),0),2)</f>
        <v>0</v>
      </c>
      <c r="L1582" s="89">
        <f>ROUND(IF(AND($G1582=Summary!$C$11),IF(OR($I1582=$I$6,$I1582=$I$7,$I1582=$I$8,$I1582=$I$9,$I1582=$I$10,$I1582=$I$11),(($J1582*$H1582)/2),0),0),2)</f>
        <v>0</v>
      </c>
      <c r="M1582" s="89">
        <f t="shared" si="60"/>
        <v>0</v>
      </c>
      <c r="N1582" s="100">
        <f t="shared" si="61"/>
        <v>0</v>
      </c>
      <c r="O1582" s="67"/>
    </row>
    <row r="1583" spans="2:15">
      <c r="B1583" s="63"/>
      <c r="C1583" s="65"/>
      <c r="D1583" s="65"/>
      <c r="E1583" s="66"/>
      <c r="F1583" s="67"/>
      <c r="G1583" s="69"/>
      <c r="H1583" s="70"/>
      <c r="I1583" s="71"/>
      <c r="J1583" s="68">
        <v>0</v>
      </c>
      <c r="K1583" s="89">
        <f>ROUND(IF(AND($G1583&lt;&gt;Summary!$C$11),IF(OR($I1583=$I$6,$I1583=$I$7,$I1583=$I$8,$I1583=$I$9,$I1583=$I$10,$I1583=$I$11),($J1583*$H1583),0),0),2)</f>
        <v>0</v>
      </c>
      <c r="L1583" s="89">
        <f>ROUND(IF(AND($G1583=Summary!$C$11),IF(OR($I1583=$I$6,$I1583=$I$7,$I1583=$I$8,$I1583=$I$9,$I1583=$I$10,$I1583=$I$11),(($J1583*$H1583)/2),0),0),2)</f>
        <v>0</v>
      </c>
      <c r="M1583" s="89">
        <f t="shared" si="60"/>
        <v>0</v>
      </c>
      <c r="N1583" s="100">
        <f t="shared" si="61"/>
        <v>0</v>
      </c>
      <c r="O1583" s="67"/>
    </row>
    <row r="1584" spans="2:15">
      <c r="B1584" s="63"/>
      <c r="C1584" s="65"/>
      <c r="D1584" s="65"/>
      <c r="E1584" s="66"/>
      <c r="F1584" s="67"/>
      <c r="G1584" s="69"/>
      <c r="H1584" s="70"/>
      <c r="I1584" s="71"/>
      <c r="J1584" s="68">
        <v>0</v>
      </c>
      <c r="K1584" s="89">
        <f>ROUND(IF(AND($G1584&lt;&gt;Summary!$C$11),IF(OR($I1584=$I$6,$I1584=$I$7,$I1584=$I$8,$I1584=$I$9,$I1584=$I$10,$I1584=$I$11),($J1584*$H1584),0),0),2)</f>
        <v>0</v>
      </c>
      <c r="L1584" s="89">
        <f>ROUND(IF(AND($G1584=Summary!$C$11),IF(OR($I1584=$I$6,$I1584=$I$7,$I1584=$I$8,$I1584=$I$9,$I1584=$I$10,$I1584=$I$11),(($J1584*$H1584)/2),0),0),2)</f>
        <v>0</v>
      </c>
      <c r="M1584" s="89">
        <f t="shared" si="60"/>
        <v>0</v>
      </c>
      <c r="N1584" s="100">
        <f t="shared" si="61"/>
        <v>0</v>
      </c>
      <c r="O1584" s="67"/>
    </row>
    <row r="1585" spans="2:15">
      <c r="B1585" s="63"/>
      <c r="C1585" s="65"/>
      <c r="D1585" s="65"/>
      <c r="E1585" s="66"/>
      <c r="F1585" s="67"/>
      <c r="G1585" s="69"/>
      <c r="H1585" s="70"/>
      <c r="I1585" s="71"/>
      <c r="J1585" s="68">
        <v>0</v>
      </c>
      <c r="K1585" s="89">
        <f>ROUND(IF(AND($G1585&lt;&gt;Summary!$C$11),IF(OR($I1585=$I$6,$I1585=$I$7,$I1585=$I$8,$I1585=$I$9,$I1585=$I$10,$I1585=$I$11),($J1585*$H1585),0),0),2)</f>
        <v>0</v>
      </c>
      <c r="L1585" s="89">
        <f>ROUND(IF(AND($G1585=Summary!$C$11),IF(OR($I1585=$I$6,$I1585=$I$7,$I1585=$I$8,$I1585=$I$9,$I1585=$I$10,$I1585=$I$11),(($J1585*$H1585)/2),0),0),2)</f>
        <v>0</v>
      </c>
      <c r="M1585" s="89">
        <f t="shared" si="60"/>
        <v>0</v>
      </c>
      <c r="N1585" s="100">
        <f t="shared" si="61"/>
        <v>0</v>
      </c>
      <c r="O1585" s="67"/>
    </row>
    <row r="1586" spans="2:15">
      <c r="B1586" s="63"/>
      <c r="C1586" s="65"/>
      <c r="D1586" s="65"/>
      <c r="E1586" s="66"/>
      <c r="F1586" s="67"/>
      <c r="G1586" s="69"/>
      <c r="H1586" s="70"/>
      <c r="I1586" s="71"/>
      <c r="J1586" s="68">
        <v>0</v>
      </c>
      <c r="K1586" s="89">
        <f>ROUND(IF(AND($G1586&lt;&gt;Summary!$C$11),IF(OR($I1586=$I$6,$I1586=$I$7,$I1586=$I$8,$I1586=$I$9,$I1586=$I$10,$I1586=$I$11),($J1586*$H1586),0),0),2)</f>
        <v>0</v>
      </c>
      <c r="L1586" s="89">
        <f>ROUND(IF(AND($G1586=Summary!$C$11),IF(OR($I1586=$I$6,$I1586=$I$7,$I1586=$I$8,$I1586=$I$9,$I1586=$I$10,$I1586=$I$11),(($J1586*$H1586)/2),0),0),2)</f>
        <v>0</v>
      </c>
      <c r="M1586" s="89">
        <f t="shared" si="60"/>
        <v>0</v>
      </c>
      <c r="N1586" s="100">
        <f t="shared" si="61"/>
        <v>0</v>
      </c>
      <c r="O1586" s="67"/>
    </row>
    <row r="1587" spans="2:15">
      <c r="B1587" s="63"/>
      <c r="C1587" s="65"/>
      <c r="D1587" s="65"/>
      <c r="E1587" s="66"/>
      <c r="F1587" s="67"/>
      <c r="G1587" s="69"/>
      <c r="H1587" s="70"/>
      <c r="I1587" s="71"/>
      <c r="J1587" s="68">
        <v>0</v>
      </c>
      <c r="K1587" s="89">
        <f>ROUND(IF(AND($G1587&lt;&gt;Summary!$C$11),IF(OR($I1587=$I$6,$I1587=$I$7,$I1587=$I$8,$I1587=$I$9,$I1587=$I$10,$I1587=$I$11),($J1587*$H1587),0),0),2)</f>
        <v>0</v>
      </c>
      <c r="L1587" s="89">
        <f>ROUND(IF(AND($G1587=Summary!$C$11),IF(OR($I1587=$I$6,$I1587=$I$7,$I1587=$I$8,$I1587=$I$9,$I1587=$I$10,$I1587=$I$11),(($J1587*$H1587)/2),0),0),2)</f>
        <v>0</v>
      </c>
      <c r="M1587" s="89">
        <f t="shared" si="60"/>
        <v>0</v>
      </c>
      <c r="N1587" s="100">
        <f t="shared" si="61"/>
        <v>0</v>
      </c>
      <c r="O1587" s="67"/>
    </row>
    <row r="1588" spans="2:15">
      <c r="B1588" s="63"/>
      <c r="C1588" s="65"/>
      <c r="D1588" s="65"/>
      <c r="E1588" s="66"/>
      <c r="F1588" s="67"/>
      <c r="G1588" s="69"/>
      <c r="H1588" s="70"/>
      <c r="I1588" s="71"/>
      <c r="J1588" s="68">
        <v>0</v>
      </c>
      <c r="K1588" s="89">
        <f>ROUND(IF(AND($G1588&lt;&gt;Summary!$C$11),IF(OR($I1588=$I$6,$I1588=$I$7,$I1588=$I$8,$I1588=$I$9,$I1588=$I$10,$I1588=$I$11),($J1588*$H1588),0),0),2)</f>
        <v>0</v>
      </c>
      <c r="L1588" s="89">
        <f>ROUND(IF(AND($G1588=Summary!$C$11),IF(OR($I1588=$I$6,$I1588=$I$7,$I1588=$I$8,$I1588=$I$9,$I1588=$I$10,$I1588=$I$11),(($J1588*$H1588)/2),0),0),2)</f>
        <v>0</v>
      </c>
      <c r="M1588" s="89">
        <f t="shared" si="60"/>
        <v>0</v>
      </c>
      <c r="N1588" s="100">
        <f t="shared" si="61"/>
        <v>0</v>
      </c>
      <c r="O1588" s="67"/>
    </row>
    <row r="1589" spans="2:15">
      <c r="B1589" s="63"/>
      <c r="C1589" s="65"/>
      <c r="D1589" s="65"/>
      <c r="E1589" s="66"/>
      <c r="F1589" s="67"/>
      <c r="G1589" s="69"/>
      <c r="H1589" s="70"/>
      <c r="I1589" s="71"/>
      <c r="J1589" s="68">
        <v>0</v>
      </c>
      <c r="K1589" s="89">
        <f>ROUND(IF(AND($G1589&lt;&gt;Summary!$C$11),IF(OR($I1589=$I$6,$I1589=$I$7,$I1589=$I$8,$I1589=$I$9,$I1589=$I$10,$I1589=$I$11),($J1589*$H1589),0),0),2)</f>
        <v>0</v>
      </c>
      <c r="L1589" s="89">
        <f>ROUND(IF(AND($G1589=Summary!$C$11),IF(OR($I1589=$I$6,$I1589=$I$7,$I1589=$I$8,$I1589=$I$9,$I1589=$I$10,$I1589=$I$11),(($J1589*$H1589)/2),0),0),2)</f>
        <v>0</v>
      </c>
      <c r="M1589" s="89">
        <f t="shared" si="60"/>
        <v>0</v>
      </c>
      <c r="N1589" s="100">
        <f t="shared" si="61"/>
        <v>0</v>
      </c>
      <c r="O1589" s="67"/>
    </row>
    <row r="1590" spans="2:15">
      <c r="B1590" s="63"/>
      <c r="C1590" s="65"/>
      <c r="D1590" s="65"/>
      <c r="E1590" s="66"/>
      <c r="F1590" s="67"/>
      <c r="G1590" s="69"/>
      <c r="H1590" s="70"/>
      <c r="I1590" s="71"/>
      <c r="J1590" s="68">
        <v>0</v>
      </c>
      <c r="K1590" s="89">
        <f>ROUND(IF(AND($G1590&lt;&gt;Summary!$C$11),IF(OR($I1590=$I$6,$I1590=$I$7,$I1590=$I$8,$I1590=$I$9,$I1590=$I$10,$I1590=$I$11),($J1590*$H1590),0),0),2)</f>
        <v>0</v>
      </c>
      <c r="L1590" s="89">
        <f>ROUND(IF(AND($G1590=Summary!$C$11),IF(OR($I1590=$I$6,$I1590=$I$7,$I1590=$I$8,$I1590=$I$9,$I1590=$I$10,$I1590=$I$11),(($J1590*$H1590)/2),0),0),2)</f>
        <v>0</v>
      </c>
      <c r="M1590" s="89">
        <f t="shared" si="60"/>
        <v>0</v>
      </c>
      <c r="N1590" s="100">
        <f t="shared" si="61"/>
        <v>0</v>
      </c>
      <c r="O1590" s="67"/>
    </row>
    <row r="1591" spans="2:15">
      <c r="B1591" s="63"/>
      <c r="C1591" s="65"/>
      <c r="D1591" s="65"/>
      <c r="E1591" s="66"/>
      <c r="F1591" s="67"/>
      <c r="G1591" s="69"/>
      <c r="H1591" s="70"/>
      <c r="I1591" s="71"/>
      <c r="J1591" s="68">
        <v>0</v>
      </c>
      <c r="K1591" s="89">
        <f>ROUND(IF(AND($G1591&lt;&gt;Summary!$C$11),IF(OR($I1591=$I$6,$I1591=$I$7,$I1591=$I$8,$I1591=$I$9,$I1591=$I$10,$I1591=$I$11),($J1591*$H1591),0),0),2)</f>
        <v>0</v>
      </c>
      <c r="L1591" s="89">
        <f>ROUND(IF(AND($G1591=Summary!$C$11),IF(OR($I1591=$I$6,$I1591=$I$7,$I1591=$I$8,$I1591=$I$9,$I1591=$I$10,$I1591=$I$11),(($J1591*$H1591)/2),0),0),2)</f>
        <v>0</v>
      </c>
      <c r="M1591" s="89">
        <f t="shared" si="60"/>
        <v>0</v>
      </c>
      <c r="N1591" s="100">
        <f t="shared" si="61"/>
        <v>0</v>
      </c>
      <c r="O1591" s="67"/>
    </row>
    <row r="1592" spans="2:15">
      <c r="B1592" s="63"/>
      <c r="C1592" s="65"/>
      <c r="D1592" s="65"/>
      <c r="E1592" s="66"/>
      <c r="F1592" s="67"/>
      <c r="G1592" s="69"/>
      <c r="H1592" s="70"/>
      <c r="I1592" s="71"/>
      <c r="J1592" s="68">
        <v>0</v>
      </c>
      <c r="K1592" s="89">
        <f>ROUND(IF(AND($G1592&lt;&gt;Summary!$C$11),IF(OR($I1592=$I$6,$I1592=$I$7,$I1592=$I$8,$I1592=$I$9,$I1592=$I$10,$I1592=$I$11),($J1592*$H1592),0),0),2)</f>
        <v>0</v>
      </c>
      <c r="L1592" s="89">
        <f>ROUND(IF(AND($G1592=Summary!$C$11),IF(OR($I1592=$I$6,$I1592=$I$7,$I1592=$I$8,$I1592=$I$9,$I1592=$I$10,$I1592=$I$11),(($J1592*$H1592)/2),0),0),2)</f>
        <v>0</v>
      </c>
      <c r="M1592" s="89">
        <f t="shared" si="60"/>
        <v>0</v>
      </c>
      <c r="N1592" s="100">
        <f t="shared" si="61"/>
        <v>0</v>
      </c>
      <c r="O1592" s="67"/>
    </row>
    <row r="1593" spans="2:15">
      <c r="B1593" s="63"/>
      <c r="C1593" s="65"/>
      <c r="D1593" s="65"/>
      <c r="E1593" s="66"/>
      <c r="F1593" s="67"/>
      <c r="G1593" s="69"/>
      <c r="H1593" s="70"/>
      <c r="I1593" s="71"/>
      <c r="J1593" s="68">
        <v>0</v>
      </c>
      <c r="K1593" s="89">
        <f>ROUND(IF(AND($G1593&lt;&gt;Summary!$C$11),IF(OR($I1593=$I$6,$I1593=$I$7,$I1593=$I$8,$I1593=$I$9,$I1593=$I$10,$I1593=$I$11),($J1593*$H1593),0),0),2)</f>
        <v>0</v>
      </c>
      <c r="L1593" s="89">
        <f>ROUND(IF(AND($G1593=Summary!$C$11),IF(OR($I1593=$I$6,$I1593=$I$7,$I1593=$I$8,$I1593=$I$9,$I1593=$I$10,$I1593=$I$11),(($J1593*$H1593)/2),0),0),2)</f>
        <v>0</v>
      </c>
      <c r="M1593" s="89">
        <f t="shared" si="60"/>
        <v>0</v>
      </c>
      <c r="N1593" s="100">
        <f t="shared" si="61"/>
        <v>0</v>
      </c>
      <c r="O1593" s="67"/>
    </row>
    <row r="1594" spans="2:15">
      <c r="B1594" s="63"/>
      <c r="C1594" s="65"/>
      <c r="D1594" s="65"/>
      <c r="E1594" s="66"/>
      <c r="F1594" s="67"/>
      <c r="G1594" s="69"/>
      <c r="H1594" s="70"/>
      <c r="I1594" s="71"/>
      <c r="J1594" s="68">
        <v>0</v>
      </c>
      <c r="K1594" s="89">
        <f>ROUND(IF(AND($G1594&lt;&gt;Summary!$C$11),IF(OR($I1594=$I$6,$I1594=$I$7,$I1594=$I$8,$I1594=$I$9,$I1594=$I$10,$I1594=$I$11),($J1594*$H1594),0),0),2)</f>
        <v>0</v>
      </c>
      <c r="L1594" s="89">
        <f>ROUND(IF(AND($G1594=Summary!$C$11),IF(OR($I1594=$I$6,$I1594=$I$7,$I1594=$I$8,$I1594=$I$9,$I1594=$I$10,$I1594=$I$11),(($J1594*$H1594)/2),0),0),2)</f>
        <v>0</v>
      </c>
      <c r="M1594" s="89">
        <f t="shared" si="60"/>
        <v>0</v>
      </c>
      <c r="N1594" s="100">
        <f t="shared" si="61"/>
        <v>0</v>
      </c>
      <c r="O1594" s="67"/>
    </row>
    <row r="1595" spans="2:15">
      <c r="B1595" s="63"/>
      <c r="C1595" s="65"/>
      <c r="D1595" s="65"/>
      <c r="E1595" s="66"/>
      <c r="F1595" s="67"/>
      <c r="G1595" s="69"/>
      <c r="H1595" s="70"/>
      <c r="I1595" s="71"/>
      <c r="J1595" s="68">
        <v>0</v>
      </c>
      <c r="K1595" s="89">
        <f>ROUND(IF(AND($G1595&lt;&gt;Summary!$C$11),IF(OR($I1595=$I$6,$I1595=$I$7,$I1595=$I$8,$I1595=$I$9,$I1595=$I$10,$I1595=$I$11),($J1595*$H1595),0),0),2)</f>
        <v>0</v>
      </c>
      <c r="L1595" s="89">
        <f>ROUND(IF(AND($G1595=Summary!$C$11),IF(OR($I1595=$I$6,$I1595=$I$7,$I1595=$I$8,$I1595=$I$9,$I1595=$I$10,$I1595=$I$11),(($J1595*$H1595)/2),0),0),2)</f>
        <v>0</v>
      </c>
      <c r="M1595" s="89">
        <f t="shared" si="60"/>
        <v>0</v>
      </c>
      <c r="N1595" s="100">
        <f t="shared" si="61"/>
        <v>0</v>
      </c>
      <c r="O1595" s="67"/>
    </row>
    <row r="1596" spans="2:15">
      <c r="B1596" s="63"/>
      <c r="C1596" s="65"/>
      <c r="D1596" s="65"/>
      <c r="E1596" s="66"/>
      <c r="F1596" s="67"/>
      <c r="G1596" s="69"/>
      <c r="H1596" s="70"/>
      <c r="I1596" s="71"/>
      <c r="J1596" s="68">
        <v>0</v>
      </c>
      <c r="K1596" s="89">
        <f>ROUND(IF(AND($G1596&lt;&gt;Summary!$C$11),IF(OR($I1596=$I$6,$I1596=$I$7,$I1596=$I$8,$I1596=$I$9,$I1596=$I$10,$I1596=$I$11),($J1596*$H1596),0),0),2)</f>
        <v>0</v>
      </c>
      <c r="L1596" s="89">
        <f>ROUND(IF(AND($G1596=Summary!$C$11),IF(OR($I1596=$I$6,$I1596=$I$7,$I1596=$I$8,$I1596=$I$9,$I1596=$I$10,$I1596=$I$11),(($J1596*$H1596)/2),0),0),2)</f>
        <v>0</v>
      </c>
      <c r="M1596" s="89">
        <f t="shared" si="60"/>
        <v>0</v>
      </c>
      <c r="N1596" s="100">
        <f t="shared" si="61"/>
        <v>0</v>
      </c>
      <c r="O1596" s="67"/>
    </row>
    <row r="1597" spans="2:15">
      <c r="B1597" s="63"/>
      <c r="C1597" s="65"/>
      <c r="D1597" s="65"/>
      <c r="E1597" s="66"/>
      <c r="F1597" s="67"/>
      <c r="G1597" s="69"/>
      <c r="H1597" s="70"/>
      <c r="I1597" s="71"/>
      <c r="J1597" s="68">
        <v>0</v>
      </c>
      <c r="K1597" s="89">
        <f>ROUND(IF(AND($G1597&lt;&gt;Summary!$C$11),IF(OR($I1597=$I$6,$I1597=$I$7,$I1597=$I$8,$I1597=$I$9,$I1597=$I$10,$I1597=$I$11),($J1597*$H1597),0),0),2)</f>
        <v>0</v>
      </c>
      <c r="L1597" s="89">
        <f>ROUND(IF(AND($G1597=Summary!$C$11),IF(OR($I1597=$I$6,$I1597=$I$7,$I1597=$I$8,$I1597=$I$9,$I1597=$I$10,$I1597=$I$11),(($J1597*$H1597)/2),0),0),2)</f>
        <v>0</v>
      </c>
      <c r="M1597" s="89">
        <f t="shared" si="60"/>
        <v>0</v>
      </c>
      <c r="N1597" s="100">
        <f t="shared" si="61"/>
        <v>0</v>
      </c>
      <c r="O1597" s="67"/>
    </row>
    <row r="1598" spans="2:15">
      <c r="B1598" s="63"/>
      <c r="C1598" s="65"/>
      <c r="D1598" s="65"/>
      <c r="E1598" s="66"/>
      <c r="F1598" s="67"/>
      <c r="G1598" s="69"/>
      <c r="H1598" s="70"/>
      <c r="I1598" s="71"/>
      <c r="J1598" s="68">
        <v>0</v>
      </c>
      <c r="K1598" s="89">
        <f>ROUND(IF(AND($G1598&lt;&gt;Summary!$C$11),IF(OR($I1598=$I$6,$I1598=$I$7,$I1598=$I$8,$I1598=$I$9,$I1598=$I$10,$I1598=$I$11),($J1598*$H1598),0),0),2)</f>
        <v>0</v>
      </c>
      <c r="L1598" s="89">
        <f>ROUND(IF(AND($G1598=Summary!$C$11),IF(OR($I1598=$I$6,$I1598=$I$7,$I1598=$I$8,$I1598=$I$9,$I1598=$I$10,$I1598=$I$11),(($J1598*$H1598)/2),0),0),2)</f>
        <v>0</v>
      </c>
      <c r="M1598" s="89">
        <f t="shared" si="60"/>
        <v>0</v>
      </c>
      <c r="N1598" s="100">
        <f t="shared" si="61"/>
        <v>0</v>
      </c>
      <c r="O1598" s="67"/>
    </row>
    <row r="1599" spans="2:15">
      <c r="B1599" s="63"/>
      <c r="C1599" s="65"/>
      <c r="D1599" s="65"/>
      <c r="E1599" s="66"/>
      <c r="F1599" s="67"/>
      <c r="G1599" s="69"/>
      <c r="H1599" s="70"/>
      <c r="I1599" s="71"/>
      <c r="J1599" s="68">
        <v>0</v>
      </c>
      <c r="K1599" s="89">
        <f>ROUND(IF(AND($G1599&lt;&gt;Summary!$C$11),IF(OR($I1599=$I$6,$I1599=$I$7,$I1599=$I$8,$I1599=$I$9,$I1599=$I$10,$I1599=$I$11),($J1599*$H1599),0),0),2)</f>
        <v>0</v>
      </c>
      <c r="L1599" s="89">
        <f>ROUND(IF(AND($G1599=Summary!$C$11),IF(OR($I1599=$I$6,$I1599=$I$7,$I1599=$I$8,$I1599=$I$9,$I1599=$I$10,$I1599=$I$11),(($J1599*$H1599)/2),0),0),2)</f>
        <v>0</v>
      </c>
      <c r="M1599" s="89">
        <f t="shared" si="60"/>
        <v>0</v>
      </c>
      <c r="N1599" s="100">
        <f t="shared" si="61"/>
        <v>0</v>
      </c>
      <c r="O1599" s="67"/>
    </row>
    <row r="1600" spans="2:15">
      <c r="B1600" s="63"/>
      <c r="C1600" s="65"/>
      <c r="D1600" s="65"/>
      <c r="E1600" s="66"/>
      <c r="F1600" s="67"/>
      <c r="G1600" s="69"/>
      <c r="H1600" s="70"/>
      <c r="I1600" s="71"/>
      <c r="J1600" s="68">
        <v>0</v>
      </c>
      <c r="K1600" s="89">
        <f>ROUND(IF(AND($G1600&lt;&gt;Summary!$C$11),IF(OR($I1600=$I$6,$I1600=$I$7,$I1600=$I$8,$I1600=$I$9,$I1600=$I$10,$I1600=$I$11),($J1600*$H1600),0),0),2)</f>
        <v>0</v>
      </c>
      <c r="L1600" s="89">
        <f>ROUND(IF(AND($G1600=Summary!$C$11),IF(OR($I1600=$I$6,$I1600=$I$7,$I1600=$I$8,$I1600=$I$9,$I1600=$I$10,$I1600=$I$11),(($J1600*$H1600)/2),0),0),2)</f>
        <v>0</v>
      </c>
      <c r="M1600" s="89">
        <f t="shared" si="60"/>
        <v>0</v>
      </c>
      <c r="N1600" s="100">
        <f t="shared" si="61"/>
        <v>0</v>
      </c>
      <c r="O1600" s="67"/>
    </row>
    <row r="1601" spans="2:15">
      <c r="B1601" s="63"/>
      <c r="C1601" s="65"/>
      <c r="D1601" s="65"/>
      <c r="E1601" s="66"/>
      <c r="F1601" s="67"/>
      <c r="G1601" s="69"/>
      <c r="H1601" s="70"/>
      <c r="I1601" s="71"/>
      <c r="J1601" s="68">
        <v>0</v>
      </c>
      <c r="K1601" s="89">
        <f>ROUND(IF(AND($G1601&lt;&gt;Summary!$C$11),IF(OR($I1601=$I$6,$I1601=$I$7,$I1601=$I$8,$I1601=$I$9,$I1601=$I$10,$I1601=$I$11),($J1601*$H1601),0),0),2)</f>
        <v>0</v>
      </c>
      <c r="L1601" s="89">
        <f>ROUND(IF(AND($G1601=Summary!$C$11),IF(OR($I1601=$I$6,$I1601=$I$7,$I1601=$I$8,$I1601=$I$9,$I1601=$I$10,$I1601=$I$11),(($J1601*$H1601)/2),0),0),2)</f>
        <v>0</v>
      </c>
      <c r="M1601" s="89">
        <f t="shared" si="60"/>
        <v>0</v>
      </c>
      <c r="N1601" s="100">
        <f t="shared" si="61"/>
        <v>0</v>
      </c>
      <c r="O1601" s="67"/>
    </row>
    <row r="1602" spans="2:15">
      <c r="B1602" s="63"/>
      <c r="C1602" s="65"/>
      <c r="D1602" s="65"/>
      <c r="E1602" s="66"/>
      <c r="F1602" s="67"/>
      <c r="G1602" s="69"/>
      <c r="H1602" s="70"/>
      <c r="I1602" s="71"/>
      <c r="J1602" s="68">
        <v>0</v>
      </c>
      <c r="K1602" s="89">
        <f>ROUND(IF(AND($G1602&lt;&gt;Summary!$C$11),IF(OR($I1602=$I$6,$I1602=$I$7,$I1602=$I$8,$I1602=$I$9,$I1602=$I$10,$I1602=$I$11),($J1602*$H1602),0),0),2)</f>
        <v>0</v>
      </c>
      <c r="L1602" s="89">
        <f>ROUND(IF(AND($G1602=Summary!$C$11),IF(OR($I1602=$I$6,$I1602=$I$7,$I1602=$I$8,$I1602=$I$9,$I1602=$I$10,$I1602=$I$11),(($J1602*$H1602)/2),0),0),2)</f>
        <v>0</v>
      </c>
      <c r="M1602" s="89">
        <f t="shared" si="60"/>
        <v>0</v>
      </c>
      <c r="N1602" s="100">
        <f t="shared" si="61"/>
        <v>0</v>
      </c>
      <c r="O1602" s="67"/>
    </row>
    <row r="1603" spans="2:15">
      <c r="B1603" s="63"/>
      <c r="C1603" s="65"/>
      <c r="D1603" s="65"/>
      <c r="E1603" s="66"/>
      <c r="F1603" s="67"/>
      <c r="G1603" s="69"/>
      <c r="H1603" s="70"/>
      <c r="I1603" s="71"/>
      <c r="J1603" s="68">
        <v>0</v>
      </c>
      <c r="K1603" s="89">
        <f>ROUND(IF(AND($G1603&lt;&gt;Summary!$C$11),IF(OR($I1603=$I$6,$I1603=$I$7,$I1603=$I$8,$I1603=$I$9,$I1603=$I$10,$I1603=$I$11),($J1603*$H1603),0),0),2)</f>
        <v>0</v>
      </c>
      <c r="L1603" s="89">
        <f>ROUND(IF(AND($G1603=Summary!$C$11),IF(OR($I1603=$I$6,$I1603=$I$7,$I1603=$I$8,$I1603=$I$9,$I1603=$I$10,$I1603=$I$11),(($J1603*$H1603)/2),0),0),2)</f>
        <v>0</v>
      </c>
      <c r="M1603" s="89">
        <f t="shared" si="60"/>
        <v>0</v>
      </c>
      <c r="N1603" s="100">
        <f t="shared" si="61"/>
        <v>0</v>
      </c>
      <c r="O1603" s="67"/>
    </row>
    <row r="1604" spans="2:15">
      <c r="B1604" s="63"/>
      <c r="C1604" s="65"/>
      <c r="D1604" s="65"/>
      <c r="E1604" s="66"/>
      <c r="F1604" s="67"/>
      <c r="G1604" s="69"/>
      <c r="H1604" s="70"/>
      <c r="I1604" s="71"/>
      <c r="J1604" s="68">
        <v>0</v>
      </c>
      <c r="K1604" s="89">
        <f>ROUND(IF(AND($G1604&lt;&gt;Summary!$C$11),IF(OR($I1604=$I$6,$I1604=$I$7,$I1604=$I$8,$I1604=$I$9,$I1604=$I$10,$I1604=$I$11),($J1604*$H1604),0),0),2)</f>
        <v>0</v>
      </c>
      <c r="L1604" s="89">
        <f>ROUND(IF(AND($G1604=Summary!$C$11),IF(OR($I1604=$I$6,$I1604=$I$7,$I1604=$I$8,$I1604=$I$9,$I1604=$I$10,$I1604=$I$11),(($J1604*$H1604)/2),0),0),2)</f>
        <v>0</v>
      </c>
      <c r="M1604" s="89">
        <f t="shared" si="60"/>
        <v>0</v>
      </c>
      <c r="N1604" s="100">
        <f t="shared" si="61"/>
        <v>0</v>
      </c>
      <c r="O1604" s="67"/>
    </row>
    <row r="1605" spans="2:15">
      <c r="B1605" s="63"/>
      <c r="C1605" s="65"/>
      <c r="D1605" s="65"/>
      <c r="E1605" s="66"/>
      <c r="F1605" s="67"/>
      <c r="G1605" s="69"/>
      <c r="H1605" s="70"/>
      <c r="I1605" s="71"/>
      <c r="J1605" s="68">
        <v>0</v>
      </c>
      <c r="K1605" s="89">
        <f>ROUND(IF(AND($G1605&lt;&gt;Summary!$C$11),IF(OR($I1605=$I$6,$I1605=$I$7,$I1605=$I$8,$I1605=$I$9,$I1605=$I$10,$I1605=$I$11),($J1605*$H1605),0),0),2)</f>
        <v>0</v>
      </c>
      <c r="L1605" s="89">
        <f>ROUND(IF(AND($G1605=Summary!$C$11),IF(OR($I1605=$I$6,$I1605=$I$7,$I1605=$I$8,$I1605=$I$9,$I1605=$I$10,$I1605=$I$11),(($J1605*$H1605)/2),0),0),2)</f>
        <v>0</v>
      </c>
      <c r="M1605" s="89">
        <f t="shared" si="60"/>
        <v>0</v>
      </c>
      <c r="N1605" s="100">
        <f t="shared" si="61"/>
        <v>0</v>
      </c>
      <c r="O1605" s="67"/>
    </row>
    <row r="1606" spans="2:15">
      <c r="B1606" s="63"/>
      <c r="C1606" s="65"/>
      <c r="D1606" s="65"/>
      <c r="E1606" s="66"/>
      <c r="F1606" s="67"/>
      <c r="G1606" s="69"/>
      <c r="H1606" s="70"/>
      <c r="I1606" s="71"/>
      <c r="J1606" s="68">
        <v>0</v>
      </c>
      <c r="K1606" s="89">
        <f>ROUND(IF(AND($G1606&lt;&gt;Summary!$C$11),IF(OR($I1606=$I$6,$I1606=$I$7,$I1606=$I$8,$I1606=$I$9,$I1606=$I$10,$I1606=$I$11),($J1606*$H1606),0),0),2)</f>
        <v>0</v>
      </c>
      <c r="L1606" s="89">
        <f>ROUND(IF(AND($G1606=Summary!$C$11),IF(OR($I1606=$I$6,$I1606=$I$7,$I1606=$I$8,$I1606=$I$9,$I1606=$I$10,$I1606=$I$11),(($J1606*$H1606)/2),0),0),2)</f>
        <v>0</v>
      </c>
      <c r="M1606" s="89">
        <f t="shared" si="60"/>
        <v>0</v>
      </c>
      <c r="N1606" s="100">
        <f t="shared" si="61"/>
        <v>0</v>
      </c>
      <c r="O1606" s="67"/>
    </row>
    <row r="1607" spans="2:15">
      <c r="B1607" s="63"/>
      <c r="C1607" s="65"/>
      <c r="D1607" s="65"/>
      <c r="E1607" s="66"/>
      <c r="F1607" s="67"/>
      <c r="G1607" s="69"/>
      <c r="H1607" s="70"/>
      <c r="I1607" s="71"/>
      <c r="J1607" s="68">
        <v>0</v>
      </c>
      <c r="K1607" s="89">
        <f>ROUND(IF(AND($G1607&lt;&gt;Summary!$C$11),IF(OR($I1607=$I$6,$I1607=$I$7,$I1607=$I$8,$I1607=$I$9,$I1607=$I$10,$I1607=$I$11),($J1607*$H1607),0),0),2)</f>
        <v>0</v>
      </c>
      <c r="L1607" s="89">
        <f>ROUND(IF(AND($G1607=Summary!$C$11),IF(OR($I1607=$I$6,$I1607=$I$7,$I1607=$I$8,$I1607=$I$9,$I1607=$I$10,$I1607=$I$11),(($J1607*$H1607)/2),0),0),2)</f>
        <v>0</v>
      </c>
      <c r="M1607" s="89">
        <f t="shared" si="60"/>
        <v>0</v>
      </c>
      <c r="N1607" s="100">
        <f t="shared" si="61"/>
        <v>0</v>
      </c>
      <c r="O1607" s="67"/>
    </row>
    <row r="1608" spans="2:15">
      <c r="B1608" s="63"/>
      <c r="C1608" s="65"/>
      <c r="D1608" s="65"/>
      <c r="E1608" s="66"/>
      <c r="F1608" s="67"/>
      <c r="G1608" s="69"/>
      <c r="H1608" s="70"/>
      <c r="I1608" s="71"/>
      <c r="J1608" s="68">
        <v>0</v>
      </c>
      <c r="K1608" s="89">
        <f>ROUND(IF(AND($G1608&lt;&gt;Summary!$C$11),IF(OR($I1608=$I$6,$I1608=$I$7,$I1608=$I$8,$I1608=$I$9,$I1608=$I$10,$I1608=$I$11),($J1608*$H1608),0),0),2)</f>
        <v>0</v>
      </c>
      <c r="L1608" s="89">
        <f>ROUND(IF(AND($G1608=Summary!$C$11),IF(OR($I1608=$I$6,$I1608=$I$7,$I1608=$I$8,$I1608=$I$9,$I1608=$I$10,$I1608=$I$11),(($J1608*$H1608)/2),0),0),2)</f>
        <v>0</v>
      </c>
      <c r="M1608" s="89">
        <f t="shared" si="60"/>
        <v>0</v>
      </c>
      <c r="N1608" s="100">
        <f t="shared" si="61"/>
        <v>0</v>
      </c>
      <c r="O1608" s="67"/>
    </row>
    <row r="1609" spans="2:15">
      <c r="B1609" s="63"/>
      <c r="C1609" s="65"/>
      <c r="D1609" s="65"/>
      <c r="E1609" s="66"/>
      <c r="F1609" s="67"/>
      <c r="G1609" s="69"/>
      <c r="H1609" s="70"/>
      <c r="I1609" s="71"/>
      <c r="J1609" s="68">
        <v>0</v>
      </c>
      <c r="K1609" s="89">
        <f>ROUND(IF(AND($G1609&lt;&gt;Summary!$C$11),IF(OR($I1609=$I$6,$I1609=$I$7,$I1609=$I$8,$I1609=$I$9,$I1609=$I$10,$I1609=$I$11),($J1609*$H1609),0),0),2)</f>
        <v>0</v>
      </c>
      <c r="L1609" s="89">
        <f>ROUND(IF(AND($G1609=Summary!$C$11),IF(OR($I1609=$I$6,$I1609=$I$7,$I1609=$I$8,$I1609=$I$9,$I1609=$I$10,$I1609=$I$11),(($J1609*$H1609)/2),0),0),2)</f>
        <v>0</v>
      </c>
      <c r="M1609" s="89">
        <f t="shared" si="60"/>
        <v>0</v>
      </c>
      <c r="N1609" s="100">
        <f t="shared" si="61"/>
        <v>0</v>
      </c>
      <c r="O1609" s="67"/>
    </row>
    <row r="1610" spans="2:15">
      <c r="B1610" s="63"/>
      <c r="C1610" s="65"/>
      <c r="D1610" s="65"/>
      <c r="E1610" s="66"/>
      <c r="F1610" s="67"/>
      <c r="G1610" s="69"/>
      <c r="H1610" s="70"/>
      <c r="I1610" s="71"/>
      <c r="J1610" s="68">
        <v>0</v>
      </c>
      <c r="K1610" s="89">
        <f>ROUND(IF(AND($G1610&lt;&gt;Summary!$C$11),IF(OR($I1610=$I$6,$I1610=$I$7,$I1610=$I$8,$I1610=$I$9,$I1610=$I$10,$I1610=$I$11),($J1610*$H1610),0),0),2)</f>
        <v>0</v>
      </c>
      <c r="L1610" s="89">
        <f>ROUND(IF(AND($G1610=Summary!$C$11),IF(OR($I1610=$I$6,$I1610=$I$7,$I1610=$I$8,$I1610=$I$9,$I1610=$I$10,$I1610=$I$11),(($J1610*$H1610)/2),0),0),2)</f>
        <v>0</v>
      </c>
      <c r="M1610" s="89">
        <f t="shared" si="60"/>
        <v>0</v>
      </c>
      <c r="N1610" s="100">
        <f t="shared" si="58"/>
        <v>0</v>
      </c>
      <c r="O1610" s="67"/>
    </row>
    <row r="1611" spans="2:15">
      <c r="B1611" s="63"/>
      <c r="C1611" s="65"/>
      <c r="D1611" s="65"/>
      <c r="E1611" s="66"/>
      <c r="F1611" s="67"/>
      <c r="G1611" s="69"/>
      <c r="H1611" s="70"/>
      <c r="I1611" s="71"/>
      <c r="J1611" s="68">
        <v>0</v>
      </c>
      <c r="K1611" s="89">
        <f>ROUND(IF(AND($G1611&lt;&gt;Summary!$C$11),IF(OR($I1611=$I$6,$I1611=$I$7,$I1611=$I$8,$I1611=$I$9,$I1611=$I$10,$I1611=$I$11),($J1611*$H1611),0),0),2)</f>
        <v>0</v>
      </c>
      <c r="L1611" s="89">
        <f>ROUND(IF(AND($G1611=Summary!$C$11),IF(OR($I1611=$I$6,$I1611=$I$7,$I1611=$I$8,$I1611=$I$9,$I1611=$I$10,$I1611=$I$11),(($J1611*$H1611)/2),0),0),2)</f>
        <v>0</v>
      </c>
      <c r="M1611" s="89">
        <f t="shared" si="60"/>
        <v>0</v>
      </c>
      <c r="N1611" s="100">
        <f t="shared" si="58"/>
        <v>0</v>
      </c>
      <c r="O1611" s="67"/>
    </row>
    <row r="1612" spans="2:15">
      <c r="B1612" s="63"/>
      <c r="C1612" s="65"/>
      <c r="D1612" s="65"/>
      <c r="E1612" s="66"/>
      <c r="F1612" s="67"/>
      <c r="G1612" s="69"/>
      <c r="H1612" s="70"/>
      <c r="I1612" s="71"/>
      <c r="J1612" s="68">
        <v>0</v>
      </c>
      <c r="K1612" s="89">
        <f>ROUND(IF(AND($G1612&lt;&gt;Summary!$C$11),IF(OR($I1612=$I$6,$I1612=$I$7,$I1612=$I$8,$I1612=$I$9,$I1612=$I$10,$I1612=$I$11),($J1612*$H1612),0),0),2)</f>
        <v>0</v>
      </c>
      <c r="L1612" s="89">
        <f>ROUND(IF(AND($G1612=Summary!$C$11),IF(OR($I1612=$I$6,$I1612=$I$7,$I1612=$I$8,$I1612=$I$9,$I1612=$I$10,$I1612=$I$11),(($J1612*$H1612)/2),0),0),2)</f>
        <v>0</v>
      </c>
      <c r="M1612" s="89">
        <f t="shared" si="60"/>
        <v>0</v>
      </c>
      <c r="N1612" s="100">
        <f t="shared" si="58"/>
        <v>0</v>
      </c>
      <c r="O1612" s="67"/>
    </row>
    <row r="1613" spans="2:15">
      <c r="B1613" s="63"/>
      <c r="C1613" s="65"/>
      <c r="D1613" s="65"/>
      <c r="E1613" s="66"/>
      <c r="F1613" s="67"/>
      <c r="G1613" s="69"/>
      <c r="H1613" s="70"/>
      <c r="I1613" s="71"/>
      <c r="J1613" s="68">
        <v>0</v>
      </c>
      <c r="K1613" s="89">
        <f>ROUND(IF(AND($G1613&lt;&gt;Summary!$C$11),IF(OR($I1613=$I$6,$I1613=$I$7,$I1613=$I$8,$I1613=$I$9,$I1613=$I$10,$I1613=$I$11),($J1613*$H1613),0),0),2)</f>
        <v>0</v>
      </c>
      <c r="L1613" s="89">
        <f>ROUND(IF(AND($G1613=Summary!$C$11),IF(OR($I1613=$I$6,$I1613=$I$7,$I1613=$I$8,$I1613=$I$9,$I1613=$I$10,$I1613=$I$11),(($J1613*$H1613)/2),0),0),2)</f>
        <v>0</v>
      </c>
      <c r="M1613" s="89">
        <f t="shared" si="60"/>
        <v>0</v>
      </c>
      <c r="N1613" s="100">
        <f t="shared" si="58"/>
        <v>0</v>
      </c>
      <c r="O1613" s="67"/>
    </row>
    <row r="1614" spans="2:15">
      <c r="B1614" s="63"/>
      <c r="C1614" s="65"/>
      <c r="D1614" s="65"/>
      <c r="E1614" s="66"/>
      <c r="F1614" s="67"/>
      <c r="G1614" s="69"/>
      <c r="H1614" s="70"/>
      <c r="I1614" s="71"/>
      <c r="J1614" s="68">
        <v>0</v>
      </c>
      <c r="K1614" s="89">
        <f>ROUND(IF(AND($G1614&lt;&gt;Summary!$C$11),IF(OR($I1614=$I$6,$I1614=$I$7,$I1614=$I$8,$I1614=$I$9,$I1614=$I$10,$I1614=$I$11),($J1614*$H1614),0),0),2)</f>
        <v>0</v>
      </c>
      <c r="L1614" s="89">
        <f>ROUND(IF(AND($G1614=Summary!$C$11),IF(OR($I1614=$I$6,$I1614=$I$7,$I1614=$I$8,$I1614=$I$9,$I1614=$I$10,$I1614=$I$11),(($J1614*$H1614)/2),0),0),2)</f>
        <v>0</v>
      </c>
      <c r="M1614" s="89">
        <f t="shared" si="60"/>
        <v>0</v>
      </c>
      <c r="N1614" s="100">
        <f t="shared" si="58"/>
        <v>0</v>
      </c>
      <c r="O1614" s="67"/>
    </row>
    <row r="1615" spans="2:15">
      <c r="B1615" s="63"/>
      <c r="C1615" s="65"/>
      <c r="D1615" s="65"/>
      <c r="E1615" s="66"/>
      <c r="F1615" s="67"/>
      <c r="G1615" s="69"/>
      <c r="H1615" s="70"/>
      <c r="I1615" s="71"/>
      <c r="J1615" s="68">
        <v>0</v>
      </c>
      <c r="K1615" s="89">
        <f>ROUND(IF(AND($G1615&lt;&gt;Summary!$C$11),IF(OR($I1615=$I$6,$I1615=$I$7,$I1615=$I$8,$I1615=$I$9,$I1615=$I$10,$I1615=$I$11),($J1615*$H1615),0),0),2)</f>
        <v>0</v>
      </c>
      <c r="L1615" s="89">
        <f>ROUND(IF(AND($G1615=Summary!$C$11),IF(OR($I1615=$I$6,$I1615=$I$7,$I1615=$I$8,$I1615=$I$9,$I1615=$I$10,$I1615=$I$11),(($J1615*$H1615)/2),0),0),2)</f>
        <v>0</v>
      </c>
      <c r="M1615" s="89">
        <f t="shared" si="60"/>
        <v>0</v>
      </c>
      <c r="N1615" s="100">
        <f t="shared" si="58"/>
        <v>0</v>
      </c>
      <c r="O1615" s="67"/>
    </row>
    <row r="1616" spans="2:15">
      <c r="B1616" s="63"/>
      <c r="C1616" s="65"/>
      <c r="D1616" s="65"/>
      <c r="E1616" s="66"/>
      <c r="F1616" s="67"/>
      <c r="G1616" s="69"/>
      <c r="H1616" s="70"/>
      <c r="I1616" s="71"/>
      <c r="J1616" s="68">
        <v>0</v>
      </c>
      <c r="K1616" s="89">
        <f>ROUND(IF(AND($G1616&lt;&gt;Summary!$C$11),IF(OR($I1616=$I$6,$I1616=$I$7,$I1616=$I$8,$I1616=$I$9,$I1616=$I$10,$I1616=$I$11),($J1616*$H1616),0),0),2)</f>
        <v>0</v>
      </c>
      <c r="L1616" s="89">
        <f>ROUND(IF(AND($G1616=Summary!$C$11),IF(OR($I1616=$I$6,$I1616=$I$7,$I1616=$I$8,$I1616=$I$9,$I1616=$I$10,$I1616=$I$11),(($J1616*$H1616)/2),0),0),2)</f>
        <v>0</v>
      </c>
      <c r="M1616" s="89">
        <f t="shared" si="60"/>
        <v>0</v>
      </c>
      <c r="N1616" s="100">
        <f t="shared" si="58"/>
        <v>0</v>
      </c>
      <c r="O1616" s="67"/>
    </row>
    <row r="1617" spans="2:15">
      <c r="B1617" s="63"/>
      <c r="C1617" s="65"/>
      <c r="D1617" s="65"/>
      <c r="E1617" s="66"/>
      <c r="F1617" s="67"/>
      <c r="G1617" s="69"/>
      <c r="H1617" s="70"/>
      <c r="I1617" s="71"/>
      <c r="J1617" s="68">
        <v>0</v>
      </c>
      <c r="K1617" s="89">
        <f>ROUND(IF(AND($G1617&lt;&gt;Summary!$C$11),IF(OR($I1617=$I$6,$I1617=$I$7,$I1617=$I$8,$I1617=$I$9,$I1617=$I$10,$I1617=$I$11),($J1617*$H1617),0),0),2)</f>
        <v>0</v>
      </c>
      <c r="L1617" s="89">
        <f>ROUND(IF(AND($G1617=Summary!$C$11),IF(OR($I1617=$I$6,$I1617=$I$7,$I1617=$I$8,$I1617=$I$9,$I1617=$I$10,$I1617=$I$11),(($J1617*$H1617)/2),0),0),2)</f>
        <v>0</v>
      </c>
      <c r="M1617" s="89">
        <f t="shared" si="60"/>
        <v>0</v>
      </c>
      <c r="N1617" s="100">
        <f t="shared" si="58"/>
        <v>0</v>
      </c>
      <c r="O1617" s="67"/>
    </row>
    <row r="1618" spans="2:15">
      <c r="B1618" s="63"/>
      <c r="C1618" s="65"/>
      <c r="D1618" s="65"/>
      <c r="E1618" s="66"/>
      <c r="F1618" s="67"/>
      <c r="G1618" s="69"/>
      <c r="H1618" s="70"/>
      <c r="I1618" s="71"/>
      <c r="J1618" s="68">
        <v>0</v>
      </c>
      <c r="K1618" s="89">
        <f>ROUND(IF(AND($G1618&lt;&gt;Summary!$C$11),IF(OR($I1618=$I$6,$I1618=$I$7,$I1618=$I$8,$I1618=$I$9,$I1618=$I$10,$I1618=$I$11),($J1618*$H1618),0),0),2)</f>
        <v>0</v>
      </c>
      <c r="L1618" s="89">
        <f>ROUND(IF(AND($G1618=Summary!$C$11),IF(OR($I1618=$I$6,$I1618=$I$7,$I1618=$I$8,$I1618=$I$9,$I1618=$I$10,$I1618=$I$11),(($J1618*$H1618)/2),0),0),2)</f>
        <v>0</v>
      </c>
      <c r="M1618" s="89">
        <f t="shared" si="60"/>
        <v>0</v>
      </c>
      <c r="N1618" s="100">
        <f t="shared" si="58"/>
        <v>0</v>
      </c>
      <c r="O1618" s="67"/>
    </row>
    <row r="1619" spans="2:15">
      <c r="B1619" s="63"/>
      <c r="C1619" s="65"/>
      <c r="D1619" s="65"/>
      <c r="E1619" s="66"/>
      <c r="F1619" s="67"/>
      <c r="G1619" s="69"/>
      <c r="H1619" s="70"/>
      <c r="I1619" s="71"/>
      <c r="J1619" s="68">
        <v>0</v>
      </c>
      <c r="K1619" s="89">
        <f>ROUND(IF(AND($G1619&lt;&gt;Summary!$C$11),IF(OR($I1619=$I$6,$I1619=$I$7,$I1619=$I$8,$I1619=$I$9,$I1619=$I$10,$I1619=$I$11),($J1619*$H1619),0),0),2)</f>
        <v>0</v>
      </c>
      <c r="L1619" s="89">
        <f>ROUND(IF(AND($G1619=Summary!$C$11),IF(OR($I1619=$I$6,$I1619=$I$7,$I1619=$I$8,$I1619=$I$9,$I1619=$I$10,$I1619=$I$11),(($J1619*$H1619)/2),0),0),2)</f>
        <v>0</v>
      </c>
      <c r="M1619" s="89">
        <f t="shared" si="60"/>
        <v>0</v>
      </c>
      <c r="N1619" s="100">
        <f t="shared" si="58"/>
        <v>0</v>
      </c>
      <c r="O1619" s="67"/>
    </row>
    <row r="1620" spans="2:15">
      <c r="B1620" s="63"/>
      <c r="C1620" s="65"/>
      <c r="D1620" s="65"/>
      <c r="E1620" s="66"/>
      <c r="F1620" s="67"/>
      <c r="G1620" s="69"/>
      <c r="H1620" s="70"/>
      <c r="I1620" s="71"/>
      <c r="J1620" s="68">
        <v>0</v>
      </c>
      <c r="K1620" s="89">
        <f>ROUND(IF(AND($G1620&lt;&gt;Summary!$C$11),IF(OR($I1620=$I$6,$I1620=$I$7,$I1620=$I$8,$I1620=$I$9,$I1620=$I$10,$I1620=$I$11),($J1620*$H1620),0),0),2)</f>
        <v>0</v>
      </c>
      <c r="L1620" s="89">
        <f>ROUND(IF(AND($G1620=Summary!$C$11),IF(OR($I1620=$I$6,$I1620=$I$7,$I1620=$I$8,$I1620=$I$9,$I1620=$I$10,$I1620=$I$11),(($J1620*$H1620)/2),0),0),2)</f>
        <v>0</v>
      </c>
      <c r="M1620" s="89">
        <f t="shared" si="60"/>
        <v>0</v>
      </c>
      <c r="N1620" s="100">
        <f t="shared" si="58"/>
        <v>0</v>
      </c>
      <c r="O1620" s="67"/>
    </row>
    <row r="1621" spans="2:15">
      <c r="B1621" s="63"/>
      <c r="C1621" s="65"/>
      <c r="D1621" s="65"/>
      <c r="E1621" s="66"/>
      <c r="F1621" s="67"/>
      <c r="G1621" s="69"/>
      <c r="H1621" s="70"/>
      <c r="I1621" s="71"/>
      <c r="J1621" s="68">
        <v>0</v>
      </c>
      <c r="K1621" s="89">
        <f>ROUND(IF(AND($G1621&lt;&gt;Summary!$C$11),IF(OR($I1621=$I$6,$I1621=$I$7,$I1621=$I$8,$I1621=$I$9,$I1621=$I$10,$I1621=$I$11),($J1621*$H1621),0),0),2)</f>
        <v>0</v>
      </c>
      <c r="L1621" s="89">
        <f>ROUND(IF(AND($G1621=Summary!$C$11),IF(OR($I1621=$I$6,$I1621=$I$7,$I1621=$I$8,$I1621=$I$9,$I1621=$I$10,$I1621=$I$11),(($J1621*$H1621)/2),0),0),2)</f>
        <v>0</v>
      </c>
      <c r="M1621" s="89">
        <f t="shared" si="60"/>
        <v>0</v>
      </c>
      <c r="N1621" s="100">
        <f t="shared" si="58"/>
        <v>0</v>
      </c>
      <c r="O1621" s="67"/>
    </row>
    <row r="1622" spans="2:15">
      <c r="B1622" s="63"/>
      <c r="C1622" s="65"/>
      <c r="D1622" s="65"/>
      <c r="E1622" s="66"/>
      <c r="F1622" s="67"/>
      <c r="G1622" s="69"/>
      <c r="H1622" s="70"/>
      <c r="I1622" s="71"/>
      <c r="J1622" s="68">
        <v>0</v>
      </c>
      <c r="K1622" s="89">
        <f>ROUND(IF(AND($G1622&lt;&gt;Summary!$C$11),IF(OR($I1622=$I$6,$I1622=$I$7,$I1622=$I$8,$I1622=$I$9,$I1622=$I$10,$I1622=$I$11),($J1622*$H1622),0),0),2)</f>
        <v>0</v>
      </c>
      <c r="L1622" s="89">
        <f>ROUND(IF(AND($G1622=Summary!$C$11),IF(OR($I1622=$I$6,$I1622=$I$7,$I1622=$I$8,$I1622=$I$9,$I1622=$I$10,$I1622=$I$11),(($J1622*$H1622)/2),0),0),2)</f>
        <v>0</v>
      </c>
      <c r="M1622" s="89">
        <f t="shared" si="60"/>
        <v>0</v>
      </c>
      <c r="N1622" s="100">
        <f t="shared" si="58"/>
        <v>0</v>
      </c>
      <c r="O1622" s="67"/>
    </row>
    <row r="1623" spans="2:15">
      <c r="B1623" s="63"/>
      <c r="C1623" s="65"/>
      <c r="D1623" s="65"/>
      <c r="E1623" s="66"/>
      <c r="F1623" s="67"/>
      <c r="G1623" s="69"/>
      <c r="H1623" s="70"/>
      <c r="I1623" s="71"/>
      <c r="J1623" s="68">
        <v>0</v>
      </c>
      <c r="K1623" s="89">
        <f>ROUND(IF(AND($G1623&lt;&gt;Summary!$C$11),IF(OR($I1623=$I$6,$I1623=$I$7,$I1623=$I$8,$I1623=$I$9,$I1623=$I$10,$I1623=$I$11),($J1623*$H1623),0),0),2)</f>
        <v>0</v>
      </c>
      <c r="L1623" s="89">
        <f>ROUND(IF(AND($G1623=Summary!$C$11),IF(OR($I1623=$I$6,$I1623=$I$7,$I1623=$I$8,$I1623=$I$9,$I1623=$I$10,$I1623=$I$11),(($J1623*$H1623)/2),0),0),2)</f>
        <v>0</v>
      </c>
      <c r="M1623" s="89">
        <f t="shared" ref="M1623:M1686" si="62">L1623</f>
        <v>0</v>
      </c>
      <c r="N1623" s="100">
        <f t="shared" si="58"/>
        <v>0</v>
      </c>
      <c r="O1623" s="67"/>
    </row>
    <row r="1624" spans="2:15">
      <c r="B1624" s="63"/>
      <c r="C1624" s="65"/>
      <c r="D1624" s="65"/>
      <c r="E1624" s="66"/>
      <c r="F1624" s="67"/>
      <c r="G1624" s="69"/>
      <c r="H1624" s="70"/>
      <c r="I1624" s="71"/>
      <c r="J1624" s="68">
        <v>0</v>
      </c>
      <c r="K1624" s="89">
        <f>ROUND(IF(AND($G1624&lt;&gt;Summary!$C$11),IF(OR($I1624=$I$6,$I1624=$I$7,$I1624=$I$8,$I1624=$I$9,$I1624=$I$10,$I1624=$I$11),($J1624*$H1624),0),0),2)</f>
        <v>0</v>
      </c>
      <c r="L1624" s="89">
        <f>ROUND(IF(AND($G1624=Summary!$C$11),IF(OR($I1624=$I$6,$I1624=$I$7,$I1624=$I$8,$I1624=$I$9,$I1624=$I$10,$I1624=$I$11),(($J1624*$H1624)/2),0),0),2)</f>
        <v>0</v>
      </c>
      <c r="M1624" s="89">
        <f t="shared" si="62"/>
        <v>0</v>
      </c>
      <c r="N1624" s="100">
        <f t="shared" si="58"/>
        <v>0</v>
      </c>
      <c r="O1624" s="67"/>
    </row>
    <row r="1625" spans="2:15">
      <c r="B1625" s="63"/>
      <c r="C1625" s="65"/>
      <c r="D1625" s="65"/>
      <c r="E1625" s="66"/>
      <c r="F1625" s="67"/>
      <c r="G1625" s="69"/>
      <c r="H1625" s="70"/>
      <c r="I1625" s="71"/>
      <c r="J1625" s="68">
        <v>0</v>
      </c>
      <c r="K1625" s="89">
        <f>ROUND(IF(AND($G1625&lt;&gt;Summary!$C$11),IF(OR($I1625=$I$6,$I1625=$I$7,$I1625=$I$8,$I1625=$I$9,$I1625=$I$10,$I1625=$I$11),($J1625*$H1625),0),0),2)</f>
        <v>0</v>
      </c>
      <c r="L1625" s="89">
        <f>ROUND(IF(AND($G1625=Summary!$C$11),IF(OR($I1625=$I$6,$I1625=$I$7,$I1625=$I$8,$I1625=$I$9,$I1625=$I$10,$I1625=$I$11),(($J1625*$H1625)/2),0),0),2)</f>
        <v>0</v>
      </c>
      <c r="M1625" s="89">
        <f t="shared" si="62"/>
        <v>0</v>
      </c>
      <c r="N1625" s="100">
        <f t="shared" si="58"/>
        <v>0</v>
      </c>
      <c r="O1625" s="67"/>
    </row>
    <row r="1626" spans="2:15">
      <c r="B1626" s="63"/>
      <c r="C1626" s="65"/>
      <c r="D1626" s="65"/>
      <c r="E1626" s="66"/>
      <c r="F1626" s="67"/>
      <c r="G1626" s="69"/>
      <c r="H1626" s="70"/>
      <c r="I1626" s="71"/>
      <c r="J1626" s="68">
        <v>0</v>
      </c>
      <c r="K1626" s="89">
        <f>ROUND(IF(AND($G1626&lt;&gt;Summary!$C$11),IF(OR($I1626=$I$6,$I1626=$I$7,$I1626=$I$8,$I1626=$I$9,$I1626=$I$10,$I1626=$I$11),($J1626*$H1626),0),0),2)</f>
        <v>0</v>
      </c>
      <c r="L1626" s="89">
        <f>ROUND(IF(AND($G1626=Summary!$C$11),IF(OR($I1626=$I$6,$I1626=$I$7,$I1626=$I$8,$I1626=$I$9,$I1626=$I$10,$I1626=$I$11),(($J1626*$H1626)/2),0),0),2)</f>
        <v>0</v>
      </c>
      <c r="M1626" s="89">
        <f t="shared" si="62"/>
        <v>0</v>
      </c>
      <c r="N1626" s="100">
        <f t="shared" si="58"/>
        <v>0</v>
      </c>
      <c r="O1626" s="67"/>
    </row>
    <row r="1627" spans="2:15">
      <c r="B1627" s="63"/>
      <c r="C1627" s="65"/>
      <c r="D1627" s="65"/>
      <c r="E1627" s="66"/>
      <c r="F1627" s="67"/>
      <c r="G1627" s="69"/>
      <c r="H1627" s="70"/>
      <c r="I1627" s="71"/>
      <c r="J1627" s="68">
        <v>0</v>
      </c>
      <c r="K1627" s="89">
        <f>ROUND(IF(AND($G1627&lt;&gt;Summary!$C$11),IF(OR($I1627=$I$6,$I1627=$I$7,$I1627=$I$8,$I1627=$I$9,$I1627=$I$10,$I1627=$I$11),($J1627*$H1627),0),0),2)</f>
        <v>0</v>
      </c>
      <c r="L1627" s="89">
        <f>ROUND(IF(AND($G1627=Summary!$C$11),IF(OR($I1627=$I$6,$I1627=$I$7,$I1627=$I$8,$I1627=$I$9,$I1627=$I$10,$I1627=$I$11),(($J1627*$H1627)/2),0),0),2)</f>
        <v>0</v>
      </c>
      <c r="M1627" s="89">
        <f t="shared" si="62"/>
        <v>0</v>
      </c>
      <c r="N1627" s="100">
        <f t="shared" si="58"/>
        <v>0</v>
      </c>
      <c r="O1627" s="67"/>
    </row>
    <row r="1628" spans="2:15">
      <c r="B1628" s="63"/>
      <c r="C1628" s="65"/>
      <c r="D1628" s="65"/>
      <c r="E1628" s="66"/>
      <c r="F1628" s="67"/>
      <c r="G1628" s="69"/>
      <c r="H1628" s="70"/>
      <c r="I1628" s="71"/>
      <c r="J1628" s="68">
        <v>0</v>
      </c>
      <c r="K1628" s="89">
        <f>ROUND(IF(AND($G1628&lt;&gt;Summary!$C$11),IF(OR($I1628=$I$6,$I1628=$I$7,$I1628=$I$8,$I1628=$I$9,$I1628=$I$10,$I1628=$I$11),($J1628*$H1628),0),0),2)</f>
        <v>0</v>
      </c>
      <c r="L1628" s="89">
        <f>ROUND(IF(AND($G1628=Summary!$C$11),IF(OR($I1628=$I$6,$I1628=$I$7,$I1628=$I$8,$I1628=$I$9,$I1628=$I$10,$I1628=$I$11),(($J1628*$H1628)/2),0),0),2)</f>
        <v>0</v>
      </c>
      <c r="M1628" s="89">
        <f t="shared" si="62"/>
        <v>0</v>
      </c>
      <c r="N1628" s="100">
        <f t="shared" si="58"/>
        <v>0</v>
      </c>
      <c r="O1628" s="67"/>
    </row>
    <row r="1629" spans="2:15">
      <c r="B1629" s="63"/>
      <c r="C1629" s="65"/>
      <c r="D1629" s="65"/>
      <c r="E1629" s="66"/>
      <c r="F1629" s="67"/>
      <c r="G1629" s="69"/>
      <c r="H1629" s="70"/>
      <c r="I1629" s="71"/>
      <c r="J1629" s="68">
        <v>0</v>
      </c>
      <c r="K1629" s="89">
        <f>ROUND(IF(AND($G1629&lt;&gt;Summary!$C$11),IF(OR($I1629=$I$6,$I1629=$I$7,$I1629=$I$8,$I1629=$I$9,$I1629=$I$10,$I1629=$I$11),($J1629*$H1629),0),0),2)</f>
        <v>0</v>
      </c>
      <c r="L1629" s="89">
        <f>ROUND(IF(AND($G1629=Summary!$C$11),IF(OR($I1629=$I$6,$I1629=$I$7,$I1629=$I$8,$I1629=$I$9,$I1629=$I$10,$I1629=$I$11),(($J1629*$H1629)/2),0),0),2)</f>
        <v>0</v>
      </c>
      <c r="M1629" s="89">
        <f t="shared" si="62"/>
        <v>0</v>
      </c>
      <c r="N1629" s="100">
        <f t="shared" si="58"/>
        <v>0</v>
      </c>
      <c r="O1629" s="67"/>
    </row>
    <row r="1630" spans="2:15">
      <c r="B1630" s="63"/>
      <c r="C1630" s="65"/>
      <c r="D1630" s="65"/>
      <c r="E1630" s="66"/>
      <c r="F1630" s="67"/>
      <c r="G1630" s="69"/>
      <c r="H1630" s="70"/>
      <c r="I1630" s="71"/>
      <c r="J1630" s="68">
        <v>0</v>
      </c>
      <c r="K1630" s="89">
        <f>ROUND(IF(AND($G1630&lt;&gt;Summary!$C$11),IF(OR($I1630=$I$6,$I1630=$I$7,$I1630=$I$8,$I1630=$I$9,$I1630=$I$10,$I1630=$I$11),($J1630*$H1630),0),0),2)</f>
        <v>0</v>
      </c>
      <c r="L1630" s="89">
        <f>ROUND(IF(AND($G1630=Summary!$C$11),IF(OR($I1630=$I$6,$I1630=$I$7,$I1630=$I$8,$I1630=$I$9,$I1630=$I$10,$I1630=$I$11),(($J1630*$H1630)/2),0),0),2)</f>
        <v>0</v>
      </c>
      <c r="M1630" s="89">
        <f t="shared" si="62"/>
        <v>0</v>
      </c>
      <c r="N1630" s="100">
        <f t="shared" si="58"/>
        <v>0</v>
      </c>
      <c r="O1630" s="67"/>
    </row>
    <row r="1631" spans="2:15">
      <c r="B1631" s="63"/>
      <c r="C1631" s="65"/>
      <c r="D1631" s="65"/>
      <c r="E1631" s="66"/>
      <c r="F1631" s="67"/>
      <c r="G1631" s="69"/>
      <c r="H1631" s="70"/>
      <c r="I1631" s="71"/>
      <c r="J1631" s="68">
        <v>0</v>
      </c>
      <c r="K1631" s="89">
        <f>ROUND(IF(AND($G1631&lt;&gt;Summary!$C$11),IF(OR($I1631=$I$6,$I1631=$I$7,$I1631=$I$8,$I1631=$I$9,$I1631=$I$10,$I1631=$I$11),($J1631*$H1631),0),0),2)</f>
        <v>0</v>
      </c>
      <c r="L1631" s="89">
        <f>ROUND(IF(AND($G1631=Summary!$C$11),IF(OR($I1631=$I$6,$I1631=$I$7,$I1631=$I$8,$I1631=$I$9,$I1631=$I$10,$I1631=$I$11),(($J1631*$H1631)/2),0),0),2)</f>
        <v>0</v>
      </c>
      <c r="M1631" s="89">
        <f t="shared" si="62"/>
        <v>0</v>
      </c>
      <c r="N1631" s="100">
        <f t="shared" si="58"/>
        <v>0</v>
      </c>
      <c r="O1631" s="67"/>
    </row>
    <row r="1632" spans="2:15">
      <c r="B1632" s="63"/>
      <c r="C1632" s="65"/>
      <c r="D1632" s="65"/>
      <c r="E1632" s="66"/>
      <c r="F1632" s="67"/>
      <c r="G1632" s="69"/>
      <c r="H1632" s="70"/>
      <c r="I1632" s="71"/>
      <c r="J1632" s="68">
        <v>0</v>
      </c>
      <c r="K1632" s="89">
        <f>ROUND(IF(AND($G1632&lt;&gt;Summary!$C$11),IF(OR($I1632=$I$6,$I1632=$I$7,$I1632=$I$8,$I1632=$I$9,$I1632=$I$10,$I1632=$I$11),($J1632*$H1632),0),0),2)</f>
        <v>0</v>
      </c>
      <c r="L1632" s="89">
        <f>ROUND(IF(AND($G1632=Summary!$C$11),IF(OR($I1632=$I$6,$I1632=$I$7,$I1632=$I$8,$I1632=$I$9,$I1632=$I$10,$I1632=$I$11),(($J1632*$H1632)/2),0),0),2)</f>
        <v>0</v>
      </c>
      <c r="M1632" s="89">
        <f t="shared" si="62"/>
        <v>0</v>
      </c>
      <c r="N1632" s="100">
        <f t="shared" si="58"/>
        <v>0</v>
      </c>
      <c r="O1632" s="67"/>
    </row>
    <row r="1633" spans="2:15">
      <c r="B1633" s="63"/>
      <c r="C1633" s="65"/>
      <c r="D1633" s="65"/>
      <c r="E1633" s="66"/>
      <c r="F1633" s="67"/>
      <c r="G1633" s="69"/>
      <c r="H1633" s="70"/>
      <c r="I1633" s="71"/>
      <c r="J1633" s="68">
        <v>0</v>
      </c>
      <c r="K1633" s="89">
        <f>ROUND(IF(AND($G1633&lt;&gt;Summary!$C$11),IF(OR($I1633=$I$6,$I1633=$I$7,$I1633=$I$8,$I1633=$I$9,$I1633=$I$10,$I1633=$I$11),($J1633*$H1633),0),0),2)</f>
        <v>0</v>
      </c>
      <c r="L1633" s="89">
        <f>ROUND(IF(AND($G1633=Summary!$C$11),IF(OR($I1633=$I$6,$I1633=$I$7,$I1633=$I$8,$I1633=$I$9,$I1633=$I$10,$I1633=$I$11),(($J1633*$H1633)/2),0),0),2)</f>
        <v>0</v>
      </c>
      <c r="M1633" s="89">
        <f t="shared" si="62"/>
        <v>0</v>
      </c>
      <c r="N1633" s="100">
        <f t="shared" si="58"/>
        <v>0</v>
      </c>
      <c r="O1633" s="67"/>
    </row>
    <row r="1634" spans="2:15">
      <c r="B1634" s="63"/>
      <c r="C1634" s="65"/>
      <c r="D1634" s="65"/>
      <c r="E1634" s="66"/>
      <c r="F1634" s="67"/>
      <c r="G1634" s="69"/>
      <c r="H1634" s="70"/>
      <c r="I1634" s="71"/>
      <c r="J1634" s="68">
        <v>0</v>
      </c>
      <c r="K1634" s="89">
        <f>ROUND(IF(AND($G1634&lt;&gt;Summary!$C$11),IF(OR($I1634=$I$6,$I1634=$I$7,$I1634=$I$8,$I1634=$I$9,$I1634=$I$10,$I1634=$I$11),($J1634*$H1634),0),0),2)</f>
        <v>0</v>
      </c>
      <c r="L1634" s="89">
        <f>ROUND(IF(AND($G1634=Summary!$C$11),IF(OR($I1634=$I$6,$I1634=$I$7,$I1634=$I$8,$I1634=$I$9,$I1634=$I$10,$I1634=$I$11),(($J1634*$H1634)/2),0),0),2)</f>
        <v>0</v>
      </c>
      <c r="M1634" s="89">
        <f t="shared" si="62"/>
        <v>0</v>
      </c>
      <c r="N1634" s="100">
        <f t="shared" si="58"/>
        <v>0</v>
      </c>
      <c r="O1634" s="67"/>
    </row>
    <row r="1635" spans="2:15">
      <c r="B1635" s="63"/>
      <c r="C1635" s="65"/>
      <c r="D1635" s="65"/>
      <c r="E1635" s="66"/>
      <c r="F1635" s="67"/>
      <c r="G1635" s="69"/>
      <c r="H1635" s="70"/>
      <c r="I1635" s="71"/>
      <c r="J1635" s="68">
        <v>0</v>
      </c>
      <c r="K1635" s="89">
        <f>ROUND(IF(AND($G1635&lt;&gt;Summary!$C$11),IF(OR($I1635=$I$6,$I1635=$I$7,$I1635=$I$8,$I1635=$I$9,$I1635=$I$10,$I1635=$I$11),($J1635*$H1635),0),0),2)</f>
        <v>0</v>
      </c>
      <c r="L1635" s="89">
        <f>ROUND(IF(AND($G1635=Summary!$C$11),IF(OR($I1635=$I$6,$I1635=$I$7,$I1635=$I$8,$I1635=$I$9,$I1635=$I$10,$I1635=$I$11),(($J1635*$H1635)/2),0),0),2)</f>
        <v>0</v>
      </c>
      <c r="M1635" s="89">
        <f t="shared" si="62"/>
        <v>0</v>
      </c>
      <c r="N1635" s="100">
        <f t="shared" si="58"/>
        <v>0</v>
      </c>
      <c r="O1635" s="67"/>
    </row>
    <row r="1636" spans="2:15">
      <c r="B1636" s="63"/>
      <c r="C1636" s="65"/>
      <c r="D1636" s="65"/>
      <c r="E1636" s="66"/>
      <c r="F1636" s="67"/>
      <c r="G1636" s="69"/>
      <c r="H1636" s="70"/>
      <c r="I1636" s="71"/>
      <c r="J1636" s="68">
        <v>0</v>
      </c>
      <c r="K1636" s="89">
        <f>ROUND(IF(AND($G1636&lt;&gt;Summary!$C$11),IF(OR($I1636=$I$6,$I1636=$I$7,$I1636=$I$8,$I1636=$I$9,$I1636=$I$10,$I1636=$I$11),($J1636*$H1636),0),0),2)</f>
        <v>0</v>
      </c>
      <c r="L1636" s="89">
        <f>ROUND(IF(AND($G1636=Summary!$C$11),IF(OR($I1636=$I$6,$I1636=$I$7,$I1636=$I$8,$I1636=$I$9,$I1636=$I$10,$I1636=$I$11),(($J1636*$H1636)/2),0),0),2)</f>
        <v>0</v>
      </c>
      <c r="M1636" s="89">
        <f t="shared" si="62"/>
        <v>0</v>
      </c>
      <c r="N1636" s="100">
        <f t="shared" si="58"/>
        <v>0</v>
      </c>
      <c r="O1636" s="67"/>
    </row>
    <row r="1637" spans="2:15">
      <c r="B1637" s="63"/>
      <c r="C1637" s="65"/>
      <c r="D1637" s="65"/>
      <c r="E1637" s="66"/>
      <c r="F1637" s="67"/>
      <c r="G1637" s="69"/>
      <c r="H1637" s="70"/>
      <c r="I1637" s="71"/>
      <c r="J1637" s="68">
        <v>0</v>
      </c>
      <c r="K1637" s="89">
        <f>ROUND(IF(AND($G1637&lt;&gt;Summary!$C$11),IF(OR($I1637=$I$6,$I1637=$I$7,$I1637=$I$8,$I1637=$I$9,$I1637=$I$10,$I1637=$I$11),($J1637*$H1637),0),0),2)</f>
        <v>0</v>
      </c>
      <c r="L1637" s="89">
        <f>ROUND(IF(AND($G1637=Summary!$C$11),IF(OR($I1637=$I$6,$I1637=$I$7,$I1637=$I$8,$I1637=$I$9,$I1637=$I$10,$I1637=$I$11),(($J1637*$H1637)/2),0),0),2)</f>
        <v>0</v>
      </c>
      <c r="M1637" s="89">
        <f t="shared" si="62"/>
        <v>0</v>
      </c>
      <c r="N1637" s="100">
        <f t="shared" si="58"/>
        <v>0</v>
      </c>
      <c r="O1637" s="67"/>
    </row>
    <row r="1638" spans="2:15">
      <c r="B1638" s="63"/>
      <c r="C1638" s="65"/>
      <c r="D1638" s="65"/>
      <c r="E1638" s="66"/>
      <c r="F1638" s="67"/>
      <c r="G1638" s="69"/>
      <c r="H1638" s="70"/>
      <c r="I1638" s="71"/>
      <c r="J1638" s="68">
        <v>0</v>
      </c>
      <c r="K1638" s="89">
        <f>ROUND(IF(AND($G1638&lt;&gt;Summary!$C$11),IF(OR($I1638=$I$6,$I1638=$I$7,$I1638=$I$8,$I1638=$I$9,$I1638=$I$10,$I1638=$I$11),($J1638*$H1638),0),0),2)</f>
        <v>0</v>
      </c>
      <c r="L1638" s="89">
        <f>ROUND(IF(AND($G1638=Summary!$C$11),IF(OR($I1638=$I$6,$I1638=$I$7,$I1638=$I$8,$I1638=$I$9,$I1638=$I$10,$I1638=$I$11),(($J1638*$H1638)/2),0),0),2)</f>
        <v>0</v>
      </c>
      <c r="M1638" s="89">
        <f t="shared" si="62"/>
        <v>0</v>
      </c>
      <c r="N1638" s="100">
        <f t="shared" si="58"/>
        <v>0</v>
      </c>
      <c r="O1638" s="67"/>
    </row>
    <row r="1639" spans="2:15">
      <c r="B1639" s="63"/>
      <c r="C1639" s="65"/>
      <c r="D1639" s="65"/>
      <c r="E1639" s="66"/>
      <c r="F1639" s="67"/>
      <c r="G1639" s="69"/>
      <c r="H1639" s="70"/>
      <c r="I1639" s="71"/>
      <c r="J1639" s="68">
        <v>0</v>
      </c>
      <c r="K1639" s="89">
        <f>ROUND(IF(AND($G1639&lt;&gt;Summary!$C$11),IF(OR($I1639=$I$6,$I1639=$I$7,$I1639=$I$8,$I1639=$I$9,$I1639=$I$10,$I1639=$I$11),($J1639*$H1639),0),0),2)</f>
        <v>0</v>
      </c>
      <c r="L1639" s="89">
        <f>ROUND(IF(AND($G1639=Summary!$C$11),IF(OR($I1639=$I$6,$I1639=$I$7,$I1639=$I$8,$I1639=$I$9,$I1639=$I$10,$I1639=$I$11),(($J1639*$H1639)/2),0),0),2)</f>
        <v>0</v>
      </c>
      <c r="M1639" s="89">
        <f t="shared" si="62"/>
        <v>0</v>
      </c>
      <c r="N1639" s="100">
        <f t="shared" si="58"/>
        <v>0</v>
      </c>
      <c r="O1639" s="67"/>
    </row>
    <row r="1640" spans="2:15">
      <c r="B1640" s="63"/>
      <c r="C1640" s="65"/>
      <c r="D1640" s="65"/>
      <c r="E1640" s="66"/>
      <c r="F1640" s="67"/>
      <c r="G1640" s="69"/>
      <c r="H1640" s="70"/>
      <c r="I1640" s="71"/>
      <c r="J1640" s="68">
        <v>0</v>
      </c>
      <c r="K1640" s="89">
        <f>ROUND(IF(AND($G1640&lt;&gt;Summary!$C$11),IF(OR($I1640=$I$6,$I1640=$I$7,$I1640=$I$8,$I1640=$I$9,$I1640=$I$10,$I1640=$I$11),($J1640*$H1640),0),0),2)</f>
        <v>0</v>
      </c>
      <c r="L1640" s="89">
        <f>ROUND(IF(AND($G1640=Summary!$C$11),IF(OR($I1640=$I$6,$I1640=$I$7,$I1640=$I$8,$I1640=$I$9,$I1640=$I$10,$I1640=$I$11),(($J1640*$H1640)/2),0),0),2)</f>
        <v>0</v>
      </c>
      <c r="M1640" s="89">
        <f t="shared" si="62"/>
        <v>0</v>
      </c>
      <c r="N1640" s="100">
        <f t="shared" si="58"/>
        <v>0</v>
      </c>
      <c r="O1640" s="67"/>
    </row>
    <row r="1641" spans="2:15">
      <c r="B1641" s="63"/>
      <c r="C1641" s="65"/>
      <c r="D1641" s="65"/>
      <c r="E1641" s="66"/>
      <c r="F1641" s="67"/>
      <c r="G1641" s="69"/>
      <c r="H1641" s="70"/>
      <c r="I1641" s="71"/>
      <c r="J1641" s="68">
        <v>0</v>
      </c>
      <c r="K1641" s="89">
        <f>ROUND(IF(AND($G1641&lt;&gt;Summary!$C$11),IF(OR($I1641=$I$6,$I1641=$I$7,$I1641=$I$8,$I1641=$I$9,$I1641=$I$10,$I1641=$I$11),($J1641*$H1641),0),0),2)</f>
        <v>0</v>
      </c>
      <c r="L1641" s="89">
        <f>ROUND(IF(AND($G1641=Summary!$C$11),IF(OR($I1641=$I$6,$I1641=$I$7,$I1641=$I$8,$I1641=$I$9,$I1641=$I$10,$I1641=$I$11),(($J1641*$H1641)/2),0),0),2)</f>
        <v>0</v>
      </c>
      <c r="M1641" s="89">
        <f t="shared" si="62"/>
        <v>0</v>
      </c>
      <c r="N1641" s="100">
        <f t="shared" si="58"/>
        <v>0</v>
      </c>
      <c r="O1641" s="67"/>
    </row>
    <row r="1642" spans="2:15">
      <c r="B1642" s="63"/>
      <c r="C1642" s="65"/>
      <c r="D1642" s="65"/>
      <c r="E1642" s="66"/>
      <c r="F1642" s="67"/>
      <c r="G1642" s="69"/>
      <c r="H1642" s="70"/>
      <c r="I1642" s="71"/>
      <c r="J1642" s="68">
        <v>0</v>
      </c>
      <c r="K1642" s="89">
        <f>ROUND(IF(AND($G1642&lt;&gt;Summary!$C$11),IF(OR($I1642=$I$6,$I1642=$I$7,$I1642=$I$8,$I1642=$I$9,$I1642=$I$10,$I1642=$I$11),($J1642*$H1642),0),0),2)</f>
        <v>0</v>
      </c>
      <c r="L1642" s="89">
        <f>ROUND(IF(AND($G1642=Summary!$C$11),IF(OR($I1642=$I$6,$I1642=$I$7,$I1642=$I$8,$I1642=$I$9,$I1642=$I$10,$I1642=$I$11),(($J1642*$H1642)/2),0),0),2)</f>
        <v>0</v>
      </c>
      <c r="M1642" s="89">
        <f t="shared" si="62"/>
        <v>0</v>
      </c>
      <c r="N1642" s="100">
        <f t="shared" si="58"/>
        <v>0</v>
      </c>
      <c r="O1642" s="67"/>
    </row>
    <row r="1643" spans="2:15">
      <c r="B1643" s="63"/>
      <c r="C1643" s="65"/>
      <c r="D1643" s="65"/>
      <c r="E1643" s="66"/>
      <c r="F1643" s="67"/>
      <c r="G1643" s="69"/>
      <c r="H1643" s="70"/>
      <c r="I1643" s="71"/>
      <c r="J1643" s="68">
        <v>0</v>
      </c>
      <c r="K1643" s="89">
        <f>ROUND(IF(AND($G1643&lt;&gt;Summary!$C$11),IF(OR($I1643=$I$6,$I1643=$I$7,$I1643=$I$8,$I1643=$I$9,$I1643=$I$10,$I1643=$I$11),($J1643*$H1643),0),0),2)</f>
        <v>0</v>
      </c>
      <c r="L1643" s="89">
        <f>ROUND(IF(AND($G1643=Summary!$C$11),IF(OR($I1643=$I$6,$I1643=$I$7,$I1643=$I$8,$I1643=$I$9,$I1643=$I$10,$I1643=$I$11),(($J1643*$H1643)/2),0),0),2)</f>
        <v>0</v>
      </c>
      <c r="M1643" s="89">
        <f t="shared" si="62"/>
        <v>0</v>
      </c>
      <c r="N1643" s="100">
        <f t="shared" si="58"/>
        <v>0</v>
      </c>
      <c r="O1643" s="67"/>
    </row>
    <row r="1644" spans="2:15">
      <c r="B1644" s="63"/>
      <c r="C1644" s="65"/>
      <c r="D1644" s="65"/>
      <c r="E1644" s="66"/>
      <c r="F1644" s="67"/>
      <c r="G1644" s="69"/>
      <c r="H1644" s="70"/>
      <c r="I1644" s="71"/>
      <c r="J1644" s="68">
        <v>0</v>
      </c>
      <c r="K1644" s="89">
        <f>ROUND(IF(AND($G1644&lt;&gt;Summary!$C$11),IF(OR($I1644=$I$6,$I1644=$I$7,$I1644=$I$8,$I1644=$I$9,$I1644=$I$10,$I1644=$I$11),($J1644*$H1644),0),0),2)</f>
        <v>0</v>
      </c>
      <c r="L1644" s="89">
        <f>ROUND(IF(AND($G1644=Summary!$C$11),IF(OR($I1644=$I$6,$I1644=$I$7,$I1644=$I$8,$I1644=$I$9,$I1644=$I$10,$I1644=$I$11),(($J1644*$H1644)/2),0),0),2)</f>
        <v>0</v>
      </c>
      <c r="M1644" s="89">
        <f t="shared" si="62"/>
        <v>0</v>
      </c>
      <c r="N1644" s="100">
        <f t="shared" si="58"/>
        <v>0</v>
      </c>
      <c r="O1644" s="67"/>
    </row>
    <row r="1645" spans="2:15">
      <c r="B1645" s="63"/>
      <c r="C1645" s="65"/>
      <c r="D1645" s="65"/>
      <c r="E1645" s="66"/>
      <c r="F1645" s="67"/>
      <c r="G1645" s="69"/>
      <c r="H1645" s="70"/>
      <c r="I1645" s="71"/>
      <c r="J1645" s="68">
        <v>0</v>
      </c>
      <c r="K1645" s="89">
        <f>ROUND(IF(AND($G1645&lt;&gt;Summary!$C$11),IF(OR($I1645=$I$6,$I1645=$I$7,$I1645=$I$8,$I1645=$I$9,$I1645=$I$10,$I1645=$I$11),($J1645*$H1645),0),0),2)</f>
        <v>0</v>
      </c>
      <c r="L1645" s="89">
        <f>ROUND(IF(AND($G1645=Summary!$C$11),IF(OR($I1645=$I$6,$I1645=$I$7,$I1645=$I$8,$I1645=$I$9,$I1645=$I$10,$I1645=$I$11),(($J1645*$H1645)/2),0),0),2)</f>
        <v>0</v>
      </c>
      <c r="M1645" s="89">
        <f t="shared" si="62"/>
        <v>0</v>
      </c>
      <c r="N1645" s="100">
        <f t="shared" si="58"/>
        <v>0</v>
      </c>
      <c r="O1645" s="67"/>
    </row>
    <row r="1646" spans="2:15">
      <c r="B1646" s="63"/>
      <c r="C1646" s="65"/>
      <c r="D1646" s="65"/>
      <c r="E1646" s="66"/>
      <c r="F1646" s="67"/>
      <c r="G1646" s="69"/>
      <c r="H1646" s="70"/>
      <c r="I1646" s="71"/>
      <c r="J1646" s="68">
        <v>0</v>
      </c>
      <c r="K1646" s="89">
        <f>ROUND(IF(AND($G1646&lt;&gt;Summary!$C$11),IF(OR($I1646=$I$6,$I1646=$I$7,$I1646=$I$8,$I1646=$I$9,$I1646=$I$10,$I1646=$I$11),($J1646*$H1646),0),0),2)</f>
        <v>0</v>
      </c>
      <c r="L1646" s="89">
        <f>ROUND(IF(AND($G1646=Summary!$C$11),IF(OR($I1646=$I$6,$I1646=$I$7,$I1646=$I$8,$I1646=$I$9,$I1646=$I$10,$I1646=$I$11),(($J1646*$H1646)/2),0),0),2)</f>
        <v>0</v>
      </c>
      <c r="M1646" s="89">
        <f t="shared" si="62"/>
        <v>0</v>
      </c>
      <c r="N1646" s="100">
        <f t="shared" si="58"/>
        <v>0</v>
      </c>
      <c r="O1646" s="67"/>
    </row>
    <row r="1647" spans="2:15">
      <c r="B1647" s="63"/>
      <c r="C1647" s="65"/>
      <c r="D1647" s="65"/>
      <c r="E1647" s="66"/>
      <c r="F1647" s="67"/>
      <c r="G1647" s="69"/>
      <c r="H1647" s="70"/>
      <c r="I1647" s="71"/>
      <c r="J1647" s="68">
        <v>0</v>
      </c>
      <c r="K1647" s="89">
        <f>ROUND(IF(AND($G1647&lt;&gt;Summary!$C$11),IF(OR($I1647=$I$6,$I1647=$I$7,$I1647=$I$8,$I1647=$I$9,$I1647=$I$10,$I1647=$I$11),($J1647*$H1647),0),0),2)</f>
        <v>0</v>
      </c>
      <c r="L1647" s="89">
        <f>ROUND(IF(AND($G1647=Summary!$C$11),IF(OR($I1647=$I$6,$I1647=$I$7,$I1647=$I$8,$I1647=$I$9,$I1647=$I$10,$I1647=$I$11),(($J1647*$H1647)/2),0),0),2)</f>
        <v>0</v>
      </c>
      <c r="M1647" s="89">
        <f t="shared" si="62"/>
        <v>0</v>
      </c>
      <c r="N1647" s="100">
        <f t="shared" si="58"/>
        <v>0</v>
      </c>
      <c r="O1647" s="67"/>
    </row>
    <row r="1648" spans="2:15">
      <c r="B1648" s="63"/>
      <c r="C1648" s="65"/>
      <c r="D1648" s="65"/>
      <c r="E1648" s="66"/>
      <c r="F1648" s="67"/>
      <c r="G1648" s="69"/>
      <c r="H1648" s="70"/>
      <c r="I1648" s="71"/>
      <c r="J1648" s="68">
        <v>0</v>
      </c>
      <c r="K1648" s="89">
        <f>ROUND(IF(AND($G1648&lt;&gt;Summary!$C$11),IF(OR($I1648=$I$6,$I1648=$I$7,$I1648=$I$8,$I1648=$I$9,$I1648=$I$10,$I1648=$I$11),($J1648*$H1648),0),0),2)</f>
        <v>0</v>
      </c>
      <c r="L1648" s="89">
        <f>ROUND(IF(AND($G1648=Summary!$C$11),IF(OR($I1648=$I$6,$I1648=$I$7,$I1648=$I$8,$I1648=$I$9,$I1648=$I$10,$I1648=$I$11),(($J1648*$H1648)/2),0),0),2)</f>
        <v>0</v>
      </c>
      <c r="M1648" s="89">
        <f t="shared" si="62"/>
        <v>0</v>
      </c>
      <c r="N1648" s="100">
        <f t="shared" si="58"/>
        <v>0</v>
      </c>
      <c r="O1648" s="67"/>
    </row>
    <row r="1649" spans="2:15">
      <c r="B1649" s="63"/>
      <c r="C1649" s="65"/>
      <c r="D1649" s="65"/>
      <c r="E1649" s="66"/>
      <c r="F1649" s="67"/>
      <c r="G1649" s="69"/>
      <c r="H1649" s="70"/>
      <c r="I1649" s="71"/>
      <c r="J1649" s="68">
        <v>0</v>
      </c>
      <c r="K1649" s="89">
        <f>ROUND(IF(AND($G1649&lt;&gt;Summary!$C$11),IF(OR($I1649=$I$6,$I1649=$I$7,$I1649=$I$8,$I1649=$I$9,$I1649=$I$10,$I1649=$I$11),($J1649*$H1649),0),0),2)</f>
        <v>0</v>
      </c>
      <c r="L1649" s="89">
        <f>ROUND(IF(AND($G1649=Summary!$C$11),IF(OR($I1649=$I$6,$I1649=$I$7,$I1649=$I$8,$I1649=$I$9,$I1649=$I$10,$I1649=$I$11),(($J1649*$H1649)/2),0),0),2)</f>
        <v>0</v>
      </c>
      <c r="M1649" s="89">
        <f t="shared" si="62"/>
        <v>0</v>
      </c>
      <c r="N1649" s="100">
        <f t="shared" si="58"/>
        <v>0</v>
      </c>
      <c r="O1649" s="67"/>
    </row>
    <row r="1650" spans="2:15">
      <c r="B1650" s="63"/>
      <c r="C1650" s="65"/>
      <c r="D1650" s="65"/>
      <c r="E1650" s="66"/>
      <c r="F1650" s="67"/>
      <c r="G1650" s="69"/>
      <c r="H1650" s="70"/>
      <c r="I1650" s="71"/>
      <c r="J1650" s="68">
        <v>0</v>
      </c>
      <c r="K1650" s="89">
        <f>ROUND(IF(AND($G1650&lt;&gt;Summary!$C$11),IF(OR($I1650=$I$6,$I1650=$I$7,$I1650=$I$8,$I1650=$I$9,$I1650=$I$10,$I1650=$I$11),($J1650*$H1650),0),0),2)</f>
        <v>0</v>
      </c>
      <c r="L1650" s="89">
        <f>ROUND(IF(AND($G1650=Summary!$C$11),IF(OR($I1650=$I$6,$I1650=$I$7,$I1650=$I$8,$I1650=$I$9,$I1650=$I$10,$I1650=$I$11),(($J1650*$H1650)/2),0),0),2)</f>
        <v>0</v>
      </c>
      <c r="M1650" s="89">
        <f t="shared" si="62"/>
        <v>0</v>
      </c>
      <c r="N1650" s="100">
        <f t="shared" si="58"/>
        <v>0</v>
      </c>
      <c r="O1650" s="67"/>
    </row>
    <row r="1651" spans="2:15">
      <c r="B1651" s="63"/>
      <c r="C1651" s="65"/>
      <c r="D1651" s="65"/>
      <c r="E1651" s="66"/>
      <c r="F1651" s="67"/>
      <c r="G1651" s="69"/>
      <c r="H1651" s="70"/>
      <c r="I1651" s="71"/>
      <c r="J1651" s="68">
        <v>0</v>
      </c>
      <c r="K1651" s="89">
        <f>ROUND(IF(AND($G1651&lt;&gt;Summary!$C$11),IF(OR($I1651=$I$6,$I1651=$I$7,$I1651=$I$8,$I1651=$I$9,$I1651=$I$10,$I1651=$I$11),($J1651*$H1651),0),0),2)</f>
        <v>0</v>
      </c>
      <c r="L1651" s="89">
        <f>ROUND(IF(AND($G1651=Summary!$C$11),IF(OR($I1651=$I$6,$I1651=$I$7,$I1651=$I$8,$I1651=$I$9,$I1651=$I$10,$I1651=$I$11),(($J1651*$H1651)/2),0),0),2)</f>
        <v>0</v>
      </c>
      <c r="M1651" s="89">
        <f t="shared" si="62"/>
        <v>0</v>
      </c>
      <c r="N1651" s="100">
        <f t="shared" si="58"/>
        <v>0</v>
      </c>
      <c r="O1651" s="67"/>
    </row>
    <row r="1652" spans="2:15">
      <c r="B1652" s="63"/>
      <c r="C1652" s="65"/>
      <c r="D1652" s="65"/>
      <c r="E1652" s="66"/>
      <c r="F1652" s="67"/>
      <c r="G1652" s="69"/>
      <c r="H1652" s="70"/>
      <c r="I1652" s="71"/>
      <c r="J1652" s="68">
        <v>0</v>
      </c>
      <c r="K1652" s="89">
        <f>ROUND(IF(AND($G1652&lt;&gt;Summary!$C$11),IF(OR($I1652=$I$6,$I1652=$I$7,$I1652=$I$8,$I1652=$I$9,$I1652=$I$10,$I1652=$I$11),($J1652*$H1652),0),0),2)</f>
        <v>0</v>
      </c>
      <c r="L1652" s="89">
        <f>ROUND(IF(AND($G1652=Summary!$C$11),IF(OR($I1652=$I$6,$I1652=$I$7,$I1652=$I$8,$I1652=$I$9,$I1652=$I$10,$I1652=$I$11),(($J1652*$H1652)/2),0),0),2)</f>
        <v>0</v>
      </c>
      <c r="M1652" s="89">
        <f t="shared" si="62"/>
        <v>0</v>
      </c>
      <c r="N1652" s="100">
        <f t="shared" si="58"/>
        <v>0</v>
      </c>
      <c r="O1652" s="67"/>
    </row>
    <row r="1653" spans="2:15">
      <c r="B1653" s="63"/>
      <c r="C1653" s="65"/>
      <c r="D1653" s="65"/>
      <c r="E1653" s="66"/>
      <c r="F1653" s="67"/>
      <c r="G1653" s="69"/>
      <c r="H1653" s="70"/>
      <c r="I1653" s="71"/>
      <c r="J1653" s="68">
        <v>0</v>
      </c>
      <c r="K1653" s="89">
        <f>ROUND(IF(AND($G1653&lt;&gt;Summary!$C$11),IF(OR($I1653=$I$6,$I1653=$I$7,$I1653=$I$8,$I1653=$I$9,$I1653=$I$10,$I1653=$I$11),($J1653*$H1653),0),0),2)</f>
        <v>0</v>
      </c>
      <c r="L1653" s="89">
        <f>ROUND(IF(AND($G1653=Summary!$C$11),IF(OR($I1653=$I$6,$I1653=$I$7,$I1653=$I$8,$I1653=$I$9,$I1653=$I$10,$I1653=$I$11),(($J1653*$H1653)/2),0),0),2)</f>
        <v>0</v>
      </c>
      <c r="M1653" s="89">
        <f t="shared" si="62"/>
        <v>0</v>
      </c>
      <c r="N1653" s="100">
        <f t="shared" si="58"/>
        <v>0</v>
      </c>
      <c r="O1653" s="67"/>
    </row>
    <row r="1654" spans="2:15">
      <c r="B1654" s="63"/>
      <c r="C1654" s="65"/>
      <c r="D1654" s="65"/>
      <c r="E1654" s="66"/>
      <c r="F1654" s="67"/>
      <c r="G1654" s="69"/>
      <c r="H1654" s="70"/>
      <c r="I1654" s="71"/>
      <c r="J1654" s="68">
        <v>0</v>
      </c>
      <c r="K1654" s="89">
        <f>ROUND(IF(AND($G1654&lt;&gt;Summary!$C$11),IF(OR($I1654=$I$6,$I1654=$I$7,$I1654=$I$8,$I1654=$I$9,$I1654=$I$10,$I1654=$I$11),($J1654*$H1654),0),0),2)</f>
        <v>0</v>
      </c>
      <c r="L1654" s="89">
        <f>ROUND(IF(AND($G1654=Summary!$C$11),IF(OR($I1654=$I$6,$I1654=$I$7,$I1654=$I$8,$I1654=$I$9,$I1654=$I$10,$I1654=$I$11),(($J1654*$H1654)/2),0),0),2)</f>
        <v>0</v>
      </c>
      <c r="M1654" s="89">
        <f t="shared" si="62"/>
        <v>0</v>
      </c>
      <c r="N1654" s="100">
        <f t="shared" si="58"/>
        <v>0</v>
      </c>
      <c r="O1654" s="67"/>
    </row>
    <row r="1655" spans="2:15">
      <c r="B1655" s="63"/>
      <c r="C1655" s="65"/>
      <c r="D1655" s="65"/>
      <c r="E1655" s="66"/>
      <c r="F1655" s="67"/>
      <c r="G1655" s="69"/>
      <c r="H1655" s="70"/>
      <c r="I1655" s="71"/>
      <c r="J1655" s="68">
        <v>0</v>
      </c>
      <c r="K1655" s="89">
        <f>ROUND(IF(AND($G1655&lt;&gt;Summary!$C$11),IF(OR($I1655=$I$6,$I1655=$I$7,$I1655=$I$8,$I1655=$I$9,$I1655=$I$10,$I1655=$I$11),($J1655*$H1655),0),0),2)</f>
        <v>0</v>
      </c>
      <c r="L1655" s="89">
        <f>ROUND(IF(AND($G1655=Summary!$C$11),IF(OR($I1655=$I$6,$I1655=$I$7,$I1655=$I$8,$I1655=$I$9,$I1655=$I$10,$I1655=$I$11),(($J1655*$H1655)/2),0),0),2)</f>
        <v>0</v>
      </c>
      <c r="M1655" s="89">
        <f t="shared" si="62"/>
        <v>0</v>
      </c>
      <c r="N1655" s="100">
        <f t="shared" si="58"/>
        <v>0</v>
      </c>
      <c r="O1655" s="67"/>
    </row>
    <row r="1656" spans="2:15">
      <c r="B1656" s="63"/>
      <c r="C1656" s="65"/>
      <c r="D1656" s="65"/>
      <c r="E1656" s="66"/>
      <c r="F1656" s="67"/>
      <c r="G1656" s="69"/>
      <c r="H1656" s="70"/>
      <c r="I1656" s="71"/>
      <c r="J1656" s="68">
        <v>0</v>
      </c>
      <c r="K1656" s="89">
        <f>ROUND(IF(AND($G1656&lt;&gt;Summary!$C$11),IF(OR($I1656=$I$6,$I1656=$I$7,$I1656=$I$8,$I1656=$I$9,$I1656=$I$10,$I1656=$I$11),($J1656*$H1656),0),0),2)</f>
        <v>0</v>
      </c>
      <c r="L1656" s="89">
        <f>ROUND(IF(AND($G1656=Summary!$C$11),IF(OR($I1656=$I$6,$I1656=$I$7,$I1656=$I$8,$I1656=$I$9,$I1656=$I$10,$I1656=$I$11),(($J1656*$H1656)/2),0),0),2)</f>
        <v>0</v>
      </c>
      <c r="M1656" s="89">
        <f t="shared" si="62"/>
        <v>0</v>
      </c>
      <c r="N1656" s="100">
        <f t="shared" si="58"/>
        <v>0</v>
      </c>
      <c r="O1656" s="67"/>
    </row>
    <row r="1657" spans="2:15">
      <c r="B1657" s="63"/>
      <c r="C1657" s="65"/>
      <c r="D1657" s="65"/>
      <c r="E1657" s="66"/>
      <c r="F1657" s="67"/>
      <c r="G1657" s="69"/>
      <c r="H1657" s="70"/>
      <c r="I1657" s="71"/>
      <c r="J1657" s="68">
        <v>0</v>
      </c>
      <c r="K1657" s="89">
        <f>ROUND(IF(AND($G1657&lt;&gt;Summary!$C$11),IF(OR($I1657=$I$6,$I1657=$I$7,$I1657=$I$8,$I1657=$I$9,$I1657=$I$10,$I1657=$I$11),($J1657*$H1657),0),0),2)</f>
        <v>0</v>
      </c>
      <c r="L1657" s="89">
        <f>ROUND(IF(AND($G1657=Summary!$C$11),IF(OR($I1657=$I$6,$I1657=$I$7,$I1657=$I$8,$I1657=$I$9,$I1657=$I$10,$I1657=$I$11),(($J1657*$H1657)/2),0),0),2)</f>
        <v>0</v>
      </c>
      <c r="M1657" s="89">
        <f t="shared" si="62"/>
        <v>0</v>
      </c>
      <c r="N1657" s="100">
        <f t="shared" si="58"/>
        <v>0</v>
      </c>
      <c r="O1657" s="67"/>
    </row>
    <row r="1658" spans="2:15">
      <c r="B1658" s="63"/>
      <c r="C1658" s="65"/>
      <c r="D1658" s="65"/>
      <c r="E1658" s="66"/>
      <c r="F1658" s="67"/>
      <c r="G1658" s="69"/>
      <c r="H1658" s="70"/>
      <c r="I1658" s="71"/>
      <c r="J1658" s="68">
        <v>0</v>
      </c>
      <c r="K1658" s="89">
        <f>ROUND(IF(AND($G1658&lt;&gt;Summary!$C$11),IF(OR($I1658=$I$6,$I1658=$I$7,$I1658=$I$8,$I1658=$I$9,$I1658=$I$10,$I1658=$I$11),($J1658*$H1658),0),0),2)</f>
        <v>0</v>
      </c>
      <c r="L1658" s="89">
        <f>ROUND(IF(AND($G1658=Summary!$C$11),IF(OR($I1658=$I$6,$I1658=$I$7,$I1658=$I$8,$I1658=$I$9,$I1658=$I$10,$I1658=$I$11),(($J1658*$H1658)/2),0),0),2)</f>
        <v>0</v>
      </c>
      <c r="M1658" s="89">
        <f t="shared" si="62"/>
        <v>0</v>
      </c>
      <c r="N1658" s="100">
        <f t="shared" si="58"/>
        <v>0</v>
      </c>
      <c r="O1658" s="67"/>
    </row>
    <row r="1659" spans="2:15">
      <c r="B1659" s="63"/>
      <c r="C1659" s="65"/>
      <c r="D1659" s="65"/>
      <c r="E1659" s="66"/>
      <c r="F1659" s="67"/>
      <c r="G1659" s="69"/>
      <c r="H1659" s="70"/>
      <c r="I1659" s="71"/>
      <c r="J1659" s="68">
        <v>0</v>
      </c>
      <c r="K1659" s="89">
        <f>ROUND(IF(AND($G1659&lt;&gt;Summary!$C$11),IF(OR($I1659=$I$6,$I1659=$I$7,$I1659=$I$8,$I1659=$I$9,$I1659=$I$10,$I1659=$I$11),($J1659*$H1659),0),0),2)</f>
        <v>0</v>
      </c>
      <c r="L1659" s="89">
        <f>ROUND(IF(AND($G1659=Summary!$C$11),IF(OR($I1659=$I$6,$I1659=$I$7,$I1659=$I$8,$I1659=$I$9,$I1659=$I$10,$I1659=$I$11),(($J1659*$H1659)/2),0),0),2)</f>
        <v>0</v>
      </c>
      <c r="M1659" s="89">
        <f t="shared" si="62"/>
        <v>0</v>
      </c>
      <c r="N1659" s="100">
        <f t="shared" si="58"/>
        <v>0</v>
      </c>
      <c r="O1659" s="67"/>
    </row>
    <row r="1660" spans="2:15">
      <c r="B1660" s="63"/>
      <c r="C1660" s="65"/>
      <c r="D1660" s="65"/>
      <c r="E1660" s="66"/>
      <c r="F1660" s="67"/>
      <c r="G1660" s="69"/>
      <c r="H1660" s="70"/>
      <c r="I1660" s="71"/>
      <c r="J1660" s="68">
        <v>0</v>
      </c>
      <c r="K1660" s="89">
        <f>ROUND(IF(AND($G1660&lt;&gt;Summary!$C$11),IF(OR($I1660=$I$6,$I1660=$I$7,$I1660=$I$8,$I1660=$I$9,$I1660=$I$10,$I1660=$I$11),($J1660*$H1660),0),0),2)</f>
        <v>0</v>
      </c>
      <c r="L1660" s="89">
        <f>ROUND(IF(AND($G1660=Summary!$C$11),IF(OR($I1660=$I$6,$I1660=$I$7,$I1660=$I$8,$I1660=$I$9,$I1660=$I$10,$I1660=$I$11),(($J1660*$H1660)/2),0),0),2)</f>
        <v>0</v>
      </c>
      <c r="M1660" s="89">
        <f t="shared" si="62"/>
        <v>0</v>
      </c>
      <c r="N1660" s="100">
        <f t="shared" si="58"/>
        <v>0</v>
      </c>
      <c r="O1660" s="67"/>
    </row>
    <row r="1661" spans="2:15">
      <c r="B1661" s="63"/>
      <c r="C1661" s="65"/>
      <c r="D1661" s="65"/>
      <c r="E1661" s="66"/>
      <c r="F1661" s="67"/>
      <c r="G1661" s="69"/>
      <c r="H1661" s="70"/>
      <c r="I1661" s="71"/>
      <c r="J1661" s="68">
        <v>0</v>
      </c>
      <c r="K1661" s="89">
        <f>ROUND(IF(AND($G1661&lt;&gt;Summary!$C$11),IF(OR($I1661=$I$6,$I1661=$I$7,$I1661=$I$8,$I1661=$I$9,$I1661=$I$10,$I1661=$I$11),($J1661*$H1661),0),0),2)</f>
        <v>0</v>
      </c>
      <c r="L1661" s="89">
        <f>ROUND(IF(AND($G1661=Summary!$C$11),IF(OR($I1661=$I$6,$I1661=$I$7,$I1661=$I$8,$I1661=$I$9,$I1661=$I$10,$I1661=$I$11),(($J1661*$H1661)/2),0),0),2)</f>
        <v>0</v>
      </c>
      <c r="M1661" s="89">
        <f t="shared" si="62"/>
        <v>0</v>
      </c>
      <c r="N1661" s="100">
        <f t="shared" si="58"/>
        <v>0</v>
      </c>
      <c r="O1661" s="67"/>
    </row>
    <row r="1662" spans="2:15">
      <c r="B1662" s="63"/>
      <c r="C1662" s="65"/>
      <c r="D1662" s="65"/>
      <c r="E1662" s="66"/>
      <c r="F1662" s="67"/>
      <c r="G1662" s="69"/>
      <c r="H1662" s="70"/>
      <c r="I1662" s="71"/>
      <c r="J1662" s="68">
        <v>0</v>
      </c>
      <c r="K1662" s="89">
        <f>ROUND(IF(AND($G1662&lt;&gt;Summary!$C$11),IF(OR($I1662=$I$6,$I1662=$I$7,$I1662=$I$8,$I1662=$I$9,$I1662=$I$10,$I1662=$I$11),($J1662*$H1662),0),0),2)</f>
        <v>0</v>
      </c>
      <c r="L1662" s="89">
        <f>ROUND(IF(AND($G1662=Summary!$C$11),IF(OR($I1662=$I$6,$I1662=$I$7,$I1662=$I$8,$I1662=$I$9,$I1662=$I$10,$I1662=$I$11),(($J1662*$H1662)/2),0),0),2)</f>
        <v>0</v>
      </c>
      <c r="M1662" s="89">
        <f t="shared" si="62"/>
        <v>0</v>
      </c>
      <c r="N1662" s="100">
        <f t="shared" si="58"/>
        <v>0</v>
      </c>
      <c r="O1662" s="67"/>
    </row>
    <row r="1663" spans="2:15">
      <c r="B1663" s="63"/>
      <c r="C1663" s="65"/>
      <c r="D1663" s="65"/>
      <c r="E1663" s="66"/>
      <c r="F1663" s="67"/>
      <c r="G1663" s="69"/>
      <c r="H1663" s="70"/>
      <c r="I1663" s="71"/>
      <c r="J1663" s="68">
        <v>0</v>
      </c>
      <c r="K1663" s="89">
        <f>ROUND(IF(AND($G1663&lt;&gt;Summary!$C$11),IF(OR($I1663=$I$6,$I1663=$I$7,$I1663=$I$8,$I1663=$I$9,$I1663=$I$10,$I1663=$I$11),($J1663*$H1663),0),0),2)</f>
        <v>0</v>
      </c>
      <c r="L1663" s="89">
        <f>ROUND(IF(AND($G1663=Summary!$C$11),IF(OR($I1663=$I$6,$I1663=$I$7,$I1663=$I$8,$I1663=$I$9,$I1663=$I$10,$I1663=$I$11),(($J1663*$H1663)/2),0),0),2)</f>
        <v>0</v>
      </c>
      <c r="M1663" s="89">
        <f t="shared" si="62"/>
        <v>0</v>
      </c>
      <c r="N1663" s="100">
        <f t="shared" si="58"/>
        <v>0</v>
      </c>
      <c r="O1663" s="67"/>
    </row>
    <row r="1664" spans="2:15">
      <c r="B1664" s="63"/>
      <c r="C1664" s="65"/>
      <c r="D1664" s="65"/>
      <c r="E1664" s="66"/>
      <c r="F1664" s="67"/>
      <c r="G1664" s="69"/>
      <c r="H1664" s="70"/>
      <c r="I1664" s="71"/>
      <c r="J1664" s="68">
        <v>0</v>
      </c>
      <c r="K1664" s="89">
        <f>ROUND(IF(AND($G1664&lt;&gt;Summary!$C$11),IF(OR($I1664=$I$6,$I1664=$I$7,$I1664=$I$8,$I1664=$I$9,$I1664=$I$10,$I1664=$I$11),($J1664*$H1664),0),0),2)</f>
        <v>0</v>
      </c>
      <c r="L1664" s="89">
        <f>ROUND(IF(AND($G1664=Summary!$C$11),IF(OR($I1664=$I$6,$I1664=$I$7,$I1664=$I$8,$I1664=$I$9,$I1664=$I$10,$I1664=$I$11),(($J1664*$H1664)/2),0),0),2)</f>
        <v>0</v>
      </c>
      <c r="M1664" s="89">
        <f t="shared" si="62"/>
        <v>0</v>
      </c>
      <c r="N1664" s="100">
        <f t="shared" si="58"/>
        <v>0</v>
      </c>
      <c r="O1664" s="67"/>
    </row>
    <row r="1665" spans="2:15">
      <c r="B1665" s="63"/>
      <c r="C1665" s="65"/>
      <c r="D1665" s="65"/>
      <c r="E1665" s="66"/>
      <c r="F1665" s="67"/>
      <c r="G1665" s="69"/>
      <c r="H1665" s="70"/>
      <c r="I1665" s="71"/>
      <c r="J1665" s="68">
        <v>0</v>
      </c>
      <c r="K1665" s="89">
        <f>ROUND(IF(AND($G1665&lt;&gt;Summary!$C$11),IF(OR($I1665=$I$6,$I1665=$I$7,$I1665=$I$8,$I1665=$I$9,$I1665=$I$10,$I1665=$I$11),($J1665*$H1665),0),0),2)</f>
        <v>0</v>
      </c>
      <c r="L1665" s="89">
        <f>ROUND(IF(AND($G1665=Summary!$C$11),IF(OR($I1665=$I$6,$I1665=$I$7,$I1665=$I$8,$I1665=$I$9,$I1665=$I$10,$I1665=$I$11),(($J1665*$H1665)/2),0),0),2)</f>
        <v>0</v>
      </c>
      <c r="M1665" s="89">
        <f t="shared" si="62"/>
        <v>0</v>
      </c>
      <c r="N1665" s="100">
        <f t="shared" si="58"/>
        <v>0</v>
      </c>
      <c r="O1665" s="67"/>
    </row>
    <row r="1666" spans="2:15">
      <c r="B1666" s="63"/>
      <c r="C1666" s="65"/>
      <c r="D1666" s="65"/>
      <c r="E1666" s="66"/>
      <c r="F1666" s="67"/>
      <c r="G1666" s="69"/>
      <c r="H1666" s="70"/>
      <c r="I1666" s="71"/>
      <c r="J1666" s="68">
        <v>0</v>
      </c>
      <c r="K1666" s="89">
        <f>ROUND(IF(AND($G1666&lt;&gt;Summary!$C$11),IF(OR($I1666=$I$6,$I1666=$I$7,$I1666=$I$8,$I1666=$I$9,$I1666=$I$10,$I1666=$I$11),($J1666*$H1666),0),0),2)</f>
        <v>0</v>
      </c>
      <c r="L1666" s="89">
        <f>ROUND(IF(AND($G1666=Summary!$C$11),IF(OR($I1666=$I$6,$I1666=$I$7,$I1666=$I$8,$I1666=$I$9,$I1666=$I$10,$I1666=$I$11),(($J1666*$H1666)/2),0),0),2)</f>
        <v>0</v>
      </c>
      <c r="M1666" s="89">
        <f t="shared" si="62"/>
        <v>0</v>
      </c>
      <c r="N1666" s="100">
        <f t="shared" si="58"/>
        <v>0</v>
      </c>
      <c r="O1666" s="67"/>
    </row>
    <row r="1667" spans="2:15">
      <c r="B1667" s="63"/>
      <c r="C1667" s="65"/>
      <c r="D1667" s="65"/>
      <c r="E1667" s="66"/>
      <c r="F1667" s="67"/>
      <c r="G1667" s="69"/>
      <c r="H1667" s="70"/>
      <c r="I1667" s="71"/>
      <c r="J1667" s="68">
        <v>0</v>
      </c>
      <c r="K1667" s="89">
        <f>ROUND(IF(AND($G1667&lt;&gt;Summary!$C$11),IF(OR($I1667=$I$6,$I1667=$I$7,$I1667=$I$8,$I1667=$I$9,$I1667=$I$10,$I1667=$I$11),($J1667*$H1667),0),0),2)</f>
        <v>0</v>
      </c>
      <c r="L1667" s="89">
        <f>ROUND(IF(AND($G1667=Summary!$C$11),IF(OR($I1667=$I$6,$I1667=$I$7,$I1667=$I$8,$I1667=$I$9,$I1667=$I$10,$I1667=$I$11),(($J1667*$H1667)/2),0),0),2)</f>
        <v>0</v>
      </c>
      <c r="M1667" s="89">
        <f t="shared" si="62"/>
        <v>0</v>
      </c>
      <c r="N1667" s="100">
        <f t="shared" si="58"/>
        <v>0</v>
      </c>
      <c r="O1667" s="67"/>
    </row>
    <row r="1668" spans="2:15">
      <c r="B1668" s="63"/>
      <c r="C1668" s="65"/>
      <c r="D1668" s="65"/>
      <c r="E1668" s="66"/>
      <c r="F1668" s="67"/>
      <c r="G1668" s="69"/>
      <c r="H1668" s="70"/>
      <c r="I1668" s="71"/>
      <c r="J1668" s="68">
        <v>0</v>
      </c>
      <c r="K1668" s="89">
        <f>ROUND(IF(AND($G1668&lt;&gt;Summary!$C$11),IF(OR($I1668=$I$6,$I1668=$I$7,$I1668=$I$8,$I1668=$I$9,$I1668=$I$10,$I1668=$I$11),($J1668*$H1668),0),0),2)</f>
        <v>0</v>
      </c>
      <c r="L1668" s="89">
        <f>ROUND(IF(AND($G1668=Summary!$C$11),IF(OR($I1668=$I$6,$I1668=$I$7,$I1668=$I$8,$I1668=$I$9,$I1668=$I$10,$I1668=$I$11),(($J1668*$H1668)/2),0),0),2)</f>
        <v>0</v>
      </c>
      <c r="M1668" s="89">
        <f t="shared" si="62"/>
        <v>0</v>
      </c>
      <c r="N1668" s="100">
        <f t="shared" si="58"/>
        <v>0</v>
      </c>
      <c r="O1668" s="67"/>
    </row>
    <row r="1669" spans="2:15">
      <c r="B1669" s="63"/>
      <c r="C1669" s="65"/>
      <c r="D1669" s="65"/>
      <c r="E1669" s="66"/>
      <c r="F1669" s="67"/>
      <c r="G1669" s="69"/>
      <c r="H1669" s="70"/>
      <c r="I1669" s="71"/>
      <c r="J1669" s="68">
        <v>0</v>
      </c>
      <c r="K1669" s="89">
        <f>ROUND(IF(AND($G1669&lt;&gt;Summary!$C$11),IF(OR($I1669=$I$6,$I1669=$I$7,$I1669=$I$8,$I1669=$I$9,$I1669=$I$10,$I1669=$I$11),($J1669*$H1669),0),0),2)</f>
        <v>0</v>
      </c>
      <c r="L1669" s="89">
        <f>ROUND(IF(AND($G1669=Summary!$C$11),IF(OR($I1669=$I$6,$I1669=$I$7,$I1669=$I$8,$I1669=$I$9,$I1669=$I$10,$I1669=$I$11),(($J1669*$H1669)/2),0),0),2)</f>
        <v>0</v>
      </c>
      <c r="M1669" s="89">
        <f t="shared" si="62"/>
        <v>0</v>
      </c>
      <c r="N1669" s="100">
        <f t="shared" si="58"/>
        <v>0</v>
      </c>
      <c r="O1669" s="67"/>
    </row>
    <row r="1670" spans="2:15">
      <c r="B1670" s="63"/>
      <c r="C1670" s="65"/>
      <c r="D1670" s="65"/>
      <c r="E1670" s="66"/>
      <c r="F1670" s="67"/>
      <c r="G1670" s="69"/>
      <c r="H1670" s="70"/>
      <c r="I1670" s="71"/>
      <c r="J1670" s="68">
        <v>0</v>
      </c>
      <c r="K1670" s="89">
        <f>ROUND(IF(AND($G1670&lt;&gt;Summary!$C$11),IF(OR($I1670=$I$6,$I1670=$I$7,$I1670=$I$8,$I1670=$I$9,$I1670=$I$10,$I1670=$I$11),($J1670*$H1670),0),0),2)</f>
        <v>0</v>
      </c>
      <c r="L1670" s="89">
        <f>ROUND(IF(AND($G1670=Summary!$C$11),IF(OR($I1670=$I$6,$I1670=$I$7,$I1670=$I$8,$I1670=$I$9,$I1670=$I$10,$I1670=$I$11),(($J1670*$H1670)/2),0),0),2)</f>
        <v>0</v>
      </c>
      <c r="M1670" s="89">
        <f t="shared" si="62"/>
        <v>0</v>
      </c>
      <c r="N1670" s="100">
        <f t="shared" ref="N1670:N1733" si="63">SUM(J1670:M1670)</f>
        <v>0</v>
      </c>
      <c r="O1670" s="67"/>
    </row>
    <row r="1671" spans="2:15">
      <c r="B1671" s="63"/>
      <c r="C1671" s="65"/>
      <c r="D1671" s="65"/>
      <c r="E1671" s="66"/>
      <c r="F1671" s="67"/>
      <c r="G1671" s="69"/>
      <c r="H1671" s="70"/>
      <c r="I1671" s="71"/>
      <c r="J1671" s="68">
        <v>0</v>
      </c>
      <c r="K1671" s="89">
        <f>ROUND(IF(AND($G1671&lt;&gt;Summary!$C$11),IF(OR($I1671=$I$6,$I1671=$I$7,$I1671=$I$8,$I1671=$I$9,$I1671=$I$10,$I1671=$I$11),($J1671*$H1671),0),0),2)</f>
        <v>0</v>
      </c>
      <c r="L1671" s="89">
        <f>ROUND(IF(AND($G1671=Summary!$C$11),IF(OR($I1671=$I$6,$I1671=$I$7,$I1671=$I$8,$I1671=$I$9,$I1671=$I$10,$I1671=$I$11),(($J1671*$H1671)/2),0),0),2)</f>
        <v>0</v>
      </c>
      <c r="M1671" s="89">
        <f t="shared" si="62"/>
        <v>0</v>
      </c>
      <c r="N1671" s="100">
        <f t="shared" si="63"/>
        <v>0</v>
      </c>
      <c r="O1671" s="67"/>
    </row>
    <row r="1672" spans="2:15">
      <c r="B1672" s="63"/>
      <c r="C1672" s="65"/>
      <c r="D1672" s="65"/>
      <c r="E1672" s="66"/>
      <c r="F1672" s="67"/>
      <c r="G1672" s="69"/>
      <c r="H1672" s="70"/>
      <c r="I1672" s="71"/>
      <c r="J1672" s="68">
        <v>0</v>
      </c>
      <c r="K1672" s="89">
        <f>ROUND(IF(AND($G1672&lt;&gt;Summary!$C$11),IF(OR($I1672=$I$6,$I1672=$I$7,$I1672=$I$8,$I1672=$I$9,$I1672=$I$10,$I1672=$I$11),($J1672*$H1672),0),0),2)</f>
        <v>0</v>
      </c>
      <c r="L1672" s="89">
        <f>ROUND(IF(AND($G1672=Summary!$C$11),IF(OR($I1672=$I$6,$I1672=$I$7,$I1672=$I$8,$I1672=$I$9,$I1672=$I$10,$I1672=$I$11),(($J1672*$H1672)/2),0),0),2)</f>
        <v>0</v>
      </c>
      <c r="M1672" s="89">
        <f t="shared" si="62"/>
        <v>0</v>
      </c>
      <c r="N1672" s="100">
        <f t="shared" si="63"/>
        <v>0</v>
      </c>
      <c r="O1672" s="67"/>
    </row>
    <row r="1673" spans="2:15">
      <c r="B1673" s="63"/>
      <c r="C1673" s="65"/>
      <c r="D1673" s="65"/>
      <c r="E1673" s="66"/>
      <c r="F1673" s="67"/>
      <c r="G1673" s="69"/>
      <c r="H1673" s="70"/>
      <c r="I1673" s="71"/>
      <c r="J1673" s="68">
        <v>0</v>
      </c>
      <c r="K1673" s="89">
        <f>ROUND(IF(AND($G1673&lt;&gt;Summary!$C$11),IF(OR($I1673=$I$6,$I1673=$I$7,$I1673=$I$8,$I1673=$I$9,$I1673=$I$10,$I1673=$I$11),($J1673*$H1673),0),0),2)</f>
        <v>0</v>
      </c>
      <c r="L1673" s="89">
        <f>ROUND(IF(AND($G1673=Summary!$C$11),IF(OR($I1673=$I$6,$I1673=$I$7,$I1673=$I$8,$I1673=$I$9,$I1673=$I$10,$I1673=$I$11),(($J1673*$H1673)/2),0),0),2)</f>
        <v>0</v>
      </c>
      <c r="M1673" s="89">
        <f t="shared" si="62"/>
        <v>0</v>
      </c>
      <c r="N1673" s="100">
        <f t="shared" si="63"/>
        <v>0</v>
      </c>
      <c r="O1673" s="67"/>
    </row>
    <row r="1674" spans="2:15">
      <c r="B1674" s="63"/>
      <c r="C1674" s="65"/>
      <c r="D1674" s="65"/>
      <c r="E1674" s="66"/>
      <c r="F1674" s="67"/>
      <c r="G1674" s="69"/>
      <c r="H1674" s="70"/>
      <c r="I1674" s="71"/>
      <c r="J1674" s="68">
        <v>0</v>
      </c>
      <c r="K1674" s="89">
        <f>ROUND(IF(AND($G1674&lt;&gt;Summary!$C$11),IF(OR($I1674=$I$6,$I1674=$I$7,$I1674=$I$8,$I1674=$I$9,$I1674=$I$10,$I1674=$I$11),($J1674*$H1674),0),0),2)</f>
        <v>0</v>
      </c>
      <c r="L1674" s="89">
        <f>ROUND(IF(AND($G1674=Summary!$C$11),IF(OR($I1674=$I$6,$I1674=$I$7,$I1674=$I$8,$I1674=$I$9,$I1674=$I$10,$I1674=$I$11),(($J1674*$H1674)/2),0),0),2)</f>
        <v>0</v>
      </c>
      <c r="M1674" s="89">
        <f t="shared" si="62"/>
        <v>0</v>
      </c>
      <c r="N1674" s="100">
        <f t="shared" si="63"/>
        <v>0</v>
      </c>
      <c r="O1674" s="67"/>
    </row>
    <row r="1675" spans="2:15">
      <c r="B1675" s="63"/>
      <c r="C1675" s="65"/>
      <c r="D1675" s="65"/>
      <c r="E1675" s="66"/>
      <c r="F1675" s="67"/>
      <c r="G1675" s="69"/>
      <c r="H1675" s="70"/>
      <c r="I1675" s="71"/>
      <c r="J1675" s="68">
        <v>0</v>
      </c>
      <c r="K1675" s="89">
        <f>ROUND(IF(AND($G1675&lt;&gt;Summary!$C$11),IF(OR($I1675=$I$6,$I1675=$I$7,$I1675=$I$8,$I1675=$I$9,$I1675=$I$10,$I1675=$I$11),($J1675*$H1675),0),0),2)</f>
        <v>0</v>
      </c>
      <c r="L1675" s="89">
        <f>ROUND(IF(AND($G1675=Summary!$C$11),IF(OR($I1675=$I$6,$I1675=$I$7,$I1675=$I$8,$I1675=$I$9,$I1675=$I$10,$I1675=$I$11),(($J1675*$H1675)/2),0),0),2)</f>
        <v>0</v>
      </c>
      <c r="M1675" s="89">
        <f t="shared" si="62"/>
        <v>0</v>
      </c>
      <c r="N1675" s="100">
        <f t="shared" si="63"/>
        <v>0</v>
      </c>
      <c r="O1675" s="67"/>
    </row>
    <row r="1676" spans="2:15">
      <c r="B1676" s="63"/>
      <c r="C1676" s="65"/>
      <c r="D1676" s="65"/>
      <c r="E1676" s="66"/>
      <c r="F1676" s="67"/>
      <c r="G1676" s="69"/>
      <c r="H1676" s="70"/>
      <c r="I1676" s="71"/>
      <c r="J1676" s="68">
        <v>0</v>
      </c>
      <c r="K1676" s="89">
        <f>ROUND(IF(AND($G1676&lt;&gt;Summary!$C$11),IF(OR($I1676=$I$6,$I1676=$I$7,$I1676=$I$8,$I1676=$I$9,$I1676=$I$10,$I1676=$I$11),($J1676*$H1676),0),0),2)</f>
        <v>0</v>
      </c>
      <c r="L1676" s="89">
        <f>ROUND(IF(AND($G1676=Summary!$C$11),IF(OR($I1676=$I$6,$I1676=$I$7,$I1676=$I$8,$I1676=$I$9,$I1676=$I$10,$I1676=$I$11),(($J1676*$H1676)/2),0),0),2)</f>
        <v>0</v>
      </c>
      <c r="M1676" s="89">
        <f t="shared" si="62"/>
        <v>0</v>
      </c>
      <c r="N1676" s="100">
        <f t="shared" si="63"/>
        <v>0</v>
      </c>
      <c r="O1676" s="67"/>
    </row>
    <row r="1677" spans="2:15">
      <c r="B1677" s="63"/>
      <c r="C1677" s="65"/>
      <c r="D1677" s="65"/>
      <c r="E1677" s="66"/>
      <c r="F1677" s="67"/>
      <c r="G1677" s="69"/>
      <c r="H1677" s="70"/>
      <c r="I1677" s="71"/>
      <c r="J1677" s="68">
        <v>0</v>
      </c>
      <c r="K1677" s="89">
        <f>ROUND(IF(AND($G1677&lt;&gt;Summary!$C$11),IF(OR($I1677=$I$6,$I1677=$I$7,$I1677=$I$8,$I1677=$I$9,$I1677=$I$10,$I1677=$I$11),($J1677*$H1677),0),0),2)</f>
        <v>0</v>
      </c>
      <c r="L1677" s="89">
        <f>ROUND(IF(AND($G1677=Summary!$C$11),IF(OR($I1677=$I$6,$I1677=$I$7,$I1677=$I$8,$I1677=$I$9,$I1677=$I$10,$I1677=$I$11),(($J1677*$H1677)/2),0),0),2)</f>
        <v>0</v>
      </c>
      <c r="M1677" s="89">
        <f t="shared" si="62"/>
        <v>0</v>
      </c>
      <c r="N1677" s="100">
        <f t="shared" si="63"/>
        <v>0</v>
      </c>
      <c r="O1677" s="67"/>
    </row>
    <row r="1678" spans="2:15">
      <c r="B1678" s="63"/>
      <c r="C1678" s="65"/>
      <c r="D1678" s="65"/>
      <c r="E1678" s="66"/>
      <c r="F1678" s="67"/>
      <c r="G1678" s="69"/>
      <c r="H1678" s="70"/>
      <c r="I1678" s="71"/>
      <c r="J1678" s="68">
        <v>0</v>
      </c>
      <c r="K1678" s="89">
        <f>ROUND(IF(AND($G1678&lt;&gt;Summary!$C$11),IF(OR($I1678=$I$6,$I1678=$I$7,$I1678=$I$8,$I1678=$I$9,$I1678=$I$10,$I1678=$I$11),($J1678*$H1678),0),0),2)</f>
        <v>0</v>
      </c>
      <c r="L1678" s="89">
        <f>ROUND(IF(AND($G1678=Summary!$C$11),IF(OR($I1678=$I$6,$I1678=$I$7,$I1678=$I$8,$I1678=$I$9,$I1678=$I$10,$I1678=$I$11),(($J1678*$H1678)/2),0),0),2)</f>
        <v>0</v>
      </c>
      <c r="M1678" s="89">
        <f t="shared" si="62"/>
        <v>0</v>
      </c>
      <c r="N1678" s="100">
        <f t="shared" si="63"/>
        <v>0</v>
      </c>
      <c r="O1678" s="67"/>
    </row>
    <row r="1679" spans="2:15">
      <c r="B1679" s="63"/>
      <c r="C1679" s="65"/>
      <c r="D1679" s="65"/>
      <c r="E1679" s="66"/>
      <c r="F1679" s="67"/>
      <c r="G1679" s="69"/>
      <c r="H1679" s="70"/>
      <c r="I1679" s="71"/>
      <c r="J1679" s="68">
        <v>0</v>
      </c>
      <c r="K1679" s="89">
        <f>ROUND(IF(AND($G1679&lt;&gt;Summary!$C$11),IF(OR($I1679=$I$6,$I1679=$I$7,$I1679=$I$8,$I1679=$I$9,$I1679=$I$10,$I1679=$I$11),($J1679*$H1679),0),0),2)</f>
        <v>0</v>
      </c>
      <c r="L1679" s="89">
        <f>ROUND(IF(AND($G1679=Summary!$C$11),IF(OR($I1679=$I$6,$I1679=$I$7,$I1679=$I$8,$I1679=$I$9,$I1679=$I$10,$I1679=$I$11),(($J1679*$H1679)/2),0),0),2)</f>
        <v>0</v>
      </c>
      <c r="M1679" s="89">
        <f t="shared" si="62"/>
        <v>0</v>
      </c>
      <c r="N1679" s="100">
        <f t="shared" si="63"/>
        <v>0</v>
      </c>
      <c r="O1679" s="67"/>
    </row>
    <row r="1680" spans="2:15">
      <c r="B1680" s="63"/>
      <c r="C1680" s="65"/>
      <c r="D1680" s="65"/>
      <c r="E1680" s="66"/>
      <c r="F1680" s="67"/>
      <c r="G1680" s="69"/>
      <c r="H1680" s="70"/>
      <c r="I1680" s="71"/>
      <c r="J1680" s="68">
        <v>0</v>
      </c>
      <c r="K1680" s="89">
        <f>ROUND(IF(AND($G1680&lt;&gt;Summary!$C$11),IF(OR($I1680=$I$6,$I1680=$I$7,$I1680=$I$8,$I1680=$I$9,$I1680=$I$10,$I1680=$I$11),($J1680*$H1680),0),0),2)</f>
        <v>0</v>
      </c>
      <c r="L1680" s="89">
        <f>ROUND(IF(AND($G1680=Summary!$C$11),IF(OR($I1680=$I$6,$I1680=$I$7,$I1680=$I$8,$I1680=$I$9,$I1680=$I$10,$I1680=$I$11),(($J1680*$H1680)/2),0),0),2)</f>
        <v>0</v>
      </c>
      <c r="M1680" s="89">
        <f t="shared" si="62"/>
        <v>0</v>
      </c>
      <c r="N1680" s="100">
        <f t="shared" si="63"/>
        <v>0</v>
      </c>
      <c r="O1680" s="67"/>
    </row>
    <row r="1681" spans="2:15">
      <c r="B1681" s="63"/>
      <c r="C1681" s="65"/>
      <c r="D1681" s="65"/>
      <c r="E1681" s="66"/>
      <c r="F1681" s="67"/>
      <c r="G1681" s="69"/>
      <c r="H1681" s="70"/>
      <c r="I1681" s="71"/>
      <c r="J1681" s="68">
        <v>0</v>
      </c>
      <c r="K1681" s="89">
        <f>ROUND(IF(AND($G1681&lt;&gt;Summary!$C$11),IF(OR($I1681=$I$6,$I1681=$I$7,$I1681=$I$8,$I1681=$I$9,$I1681=$I$10,$I1681=$I$11),($J1681*$H1681),0),0),2)</f>
        <v>0</v>
      </c>
      <c r="L1681" s="89">
        <f>ROUND(IF(AND($G1681=Summary!$C$11),IF(OR($I1681=$I$6,$I1681=$I$7,$I1681=$I$8,$I1681=$I$9,$I1681=$I$10,$I1681=$I$11),(($J1681*$H1681)/2),0),0),2)</f>
        <v>0</v>
      </c>
      <c r="M1681" s="89">
        <f t="shared" si="62"/>
        <v>0</v>
      </c>
      <c r="N1681" s="100">
        <f t="shared" si="63"/>
        <v>0</v>
      </c>
      <c r="O1681" s="67"/>
    </row>
    <row r="1682" spans="2:15">
      <c r="B1682" s="63"/>
      <c r="C1682" s="65"/>
      <c r="D1682" s="65"/>
      <c r="E1682" s="66"/>
      <c r="F1682" s="67"/>
      <c r="G1682" s="69"/>
      <c r="H1682" s="70"/>
      <c r="I1682" s="71"/>
      <c r="J1682" s="68">
        <v>0</v>
      </c>
      <c r="K1682" s="89">
        <f>ROUND(IF(AND($G1682&lt;&gt;Summary!$C$11),IF(OR($I1682=$I$6,$I1682=$I$7,$I1682=$I$8,$I1682=$I$9,$I1682=$I$10,$I1682=$I$11),($J1682*$H1682),0),0),2)</f>
        <v>0</v>
      </c>
      <c r="L1682" s="89">
        <f>ROUND(IF(AND($G1682=Summary!$C$11),IF(OR($I1682=$I$6,$I1682=$I$7,$I1682=$I$8,$I1682=$I$9,$I1682=$I$10,$I1682=$I$11),(($J1682*$H1682)/2),0),0),2)</f>
        <v>0</v>
      </c>
      <c r="M1682" s="89">
        <f t="shared" si="62"/>
        <v>0</v>
      </c>
      <c r="N1682" s="100">
        <f t="shared" si="63"/>
        <v>0</v>
      </c>
      <c r="O1682" s="67"/>
    </row>
    <row r="1683" spans="2:15">
      <c r="B1683" s="63"/>
      <c r="C1683" s="65"/>
      <c r="D1683" s="65"/>
      <c r="E1683" s="66"/>
      <c r="F1683" s="67"/>
      <c r="G1683" s="69"/>
      <c r="H1683" s="70"/>
      <c r="I1683" s="71"/>
      <c r="J1683" s="68">
        <v>0</v>
      </c>
      <c r="K1683" s="89">
        <f>ROUND(IF(AND($G1683&lt;&gt;Summary!$C$11),IF(OR($I1683=$I$6,$I1683=$I$7,$I1683=$I$8,$I1683=$I$9,$I1683=$I$10,$I1683=$I$11),($J1683*$H1683),0),0),2)</f>
        <v>0</v>
      </c>
      <c r="L1683" s="89">
        <f>ROUND(IF(AND($G1683=Summary!$C$11),IF(OR($I1683=$I$6,$I1683=$I$7,$I1683=$I$8,$I1683=$I$9,$I1683=$I$10,$I1683=$I$11),(($J1683*$H1683)/2),0),0),2)</f>
        <v>0</v>
      </c>
      <c r="M1683" s="89">
        <f t="shared" si="62"/>
        <v>0</v>
      </c>
      <c r="N1683" s="100">
        <f t="shared" si="63"/>
        <v>0</v>
      </c>
      <c r="O1683" s="67"/>
    </row>
    <row r="1684" spans="2:15">
      <c r="B1684" s="63"/>
      <c r="C1684" s="65"/>
      <c r="D1684" s="65"/>
      <c r="E1684" s="66"/>
      <c r="F1684" s="67"/>
      <c r="G1684" s="69"/>
      <c r="H1684" s="70"/>
      <c r="I1684" s="71"/>
      <c r="J1684" s="68">
        <v>0</v>
      </c>
      <c r="K1684" s="89">
        <f>ROUND(IF(AND($G1684&lt;&gt;Summary!$C$11),IF(OR($I1684=$I$6,$I1684=$I$7,$I1684=$I$8,$I1684=$I$9,$I1684=$I$10,$I1684=$I$11),($J1684*$H1684),0),0),2)</f>
        <v>0</v>
      </c>
      <c r="L1684" s="89">
        <f>ROUND(IF(AND($G1684=Summary!$C$11),IF(OR($I1684=$I$6,$I1684=$I$7,$I1684=$I$8,$I1684=$I$9,$I1684=$I$10,$I1684=$I$11),(($J1684*$H1684)/2),0),0),2)</f>
        <v>0</v>
      </c>
      <c r="M1684" s="89">
        <f t="shared" si="62"/>
        <v>0</v>
      </c>
      <c r="N1684" s="100">
        <f t="shared" si="63"/>
        <v>0</v>
      </c>
      <c r="O1684" s="67"/>
    </row>
    <row r="1685" spans="2:15">
      <c r="B1685" s="63"/>
      <c r="C1685" s="65"/>
      <c r="D1685" s="65"/>
      <c r="E1685" s="66"/>
      <c r="F1685" s="67"/>
      <c r="G1685" s="69"/>
      <c r="H1685" s="70"/>
      <c r="I1685" s="71"/>
      <c r="J1685" s="68">
        <v>0</v>
      </c>
      <c r="K1685" s="89">
        <f>ROUND(IF(AND($G1685&lt;&gt;Summary!$C$11),IF(OR($I1685=$I$6,$I1685=$I$7,$I1685=$I$8,$I1685=$I$9,$I1685=$I$10,$I1685=$I$11),($J1685*$H1685),0),0),2)</f>
        <v>0</v>
      </c>
      <c r="L1685" s="89">
        <f>ROUND(IF(AND($G1685=Summary!$C$11),IF(OR($I1685=$I$6,$I1685=$I$7,$I1685=$I$8,$I1685=$I$9,$I1685=$I$10,$I1685=$I$11),(($J1685*$H1685)/2),0),0),2)</f>
        <v>0</v>
      </c>
      <c r="M1685" s="89">
        <f t="shared" si="62"/>
        <v>0</v>
      </c>
      <c r="N1685" s="100">
        <f t="shared" si="63"/>
        <v>0</v>
      </c>
      <c r="O1685" s="67"/>
    </row>
    <row r="1686" spans="2:15">
      <c r="B1686" s="63"/>
      <c r="C1686" s="65"/>
      <c r="D1686" s="65"/>
      <c r="E1686" s="66"/>
      <c r="F1686" s="67"/>
      <c r="G1686" s="69"/>
      <c r="H1686" s="70"/>
      <c r="I1686" s="71"/>
      <c r="J1686" s="68">
        <v>0</v>
      </c>
      <c r="K1686" s="89">
        <f>ROUND(IF(AND($G1686&lt;&gt;Summary!$C$11),IF(OR($I1686=$I$6,$I1686=$I$7,$I1686=$I$8,$I1686=$I$9,$I1686=$I$10,$I1686=$I$11),($J1686*$H1686),0),0),2)</f>
        <v>0</v>
      </c>
      <c r="L1686" s="89">
        <f>ROUND(IF(AND($G1686=Summary!$C$11),IF(OR($I1686=$I$6,$I1686=$I$7,$I1686=$I$8,$I1686=$I$9,$I1686=$I$10,$I1686=$I$11),(($J1686*$H1686)/2),0),0),2)</f>
        <v>0</v>
      </c>
      <c r="M1686" s="89">
        <f t="shared" si="62"/>
        <v>0</v>
      </c>
      <c r="N1686" s="100">
        <f t="shared" si="63"/>
        <v>0</v>
      </c>
      <c r="O1686" s="67"/>
    </row>
    <row r="1687" spans="2:15">
      <c r="B1687" s="63"/>
      <c r="C1687" s="65"/>
      <c r="D1687" s="65"/>
      <c r="E1687" s="66"/>
      <c r="F1687" s="67"/>
      <c r="G1687" s="69"/>
      <c r="H1687" s="70"/>
      <c r="I1687" s="71"/>
      <c r="J1687" s="68">
        <v>0</v>
      </c>
      <c r="K1687" s="89">
        <f>ROUND(IF(AND($G1687&lt;&gt;Summary!$C$11),IF(OR($I1687=$I$6,$I1687=$I$7,$I1687=$I$8,$I1687=$I$9,$I1687=$I$10,$I1687=$I$11),($J1687*$H1687),0),0),2)</f>
        <v>0</v>
      </c>
      <c r="L1687" s="89">
        <f>ROUND(IF(AND($G1687=Summary!$C$11),IF(OR($I1687=$I$6,$I1687=$I$7,$I1687=$I$8,$I1687=$I$9,$I1687=$I$10,$I1687=$I$11),(($J1687*$H1687)/2),0),0),2)</f>
        <v>0</v>
      </c>
      <c r="M1687" s="89">
        <f t="shared" ref="M1687:M1750" si="64">L1687</f>
        <v>0</v>
      </c>
      <c r="N1687" s="100">
        <f t="shared" si="63"/>
        <v>0</v>
      </c>
      <c r="O1687" s="67"/>
    </row>
    <row r="1688" spans="2:15">
      <c r="B1688" s="63"/>
      <c r="C1688" s="65"/>
      <c r="D1688" s="65"/>
      <c r="E1688" s="66"/>
      <c r="F1688" s="67"/>
      <c r="G1688" s="69"/>
      <c r="H1688" s="70"/>
      <c r="I1688" s="71"/>
      <c r="J1688" s="68">
        <v>0</v>
      </c>
      <c r="K1688" s="89">
        <f>ROUND(IF(AND($G1688&lt;&gt;Summary!$C$11),IF(OR($I1688=$I$6,$I1688=$I$7,$I1688=$I$8,$I1688=$I$9,$I1688=$I$10,$I1688=$I$11),($J1688*$H1688),0),0),2)</f>
        <v>0</v>
      </c>
      <c r="L1688" s="89">
        <f>ROUND(IF(AND($G1688=Summary!$C$11),IF(OR($I1688=$I$6,$I1688=$I$7,$I1688=$I$8,$I1688=$I$9,$I1688=$I$10,$I1688=$I$11),(($J1688*$H1688)/2),0),0),2)</f>
        <v>0</v>
      </c>
      <c r="M1688" s="89">
        <f t="shared" si="64"/>
        <v>0</v>
      </c>
      <c r="N1688" s="100">
        <f t="shared" si="63"/>
        <v>0</v>
      </c>
      <c r="O1688" s="67"/>
    </row>
    <row r="1689" spans="2:15">
      <c r="B1689" s="63"/>
      <c r="C1689" s="65"/>
      <c r="D1689" s="65"/>
      <c r="E1689" s="66"/>
      <c r="F1689" s="67"/>
      <c r="G1689" s="69"/>
      <c r="H1689" s="70"/>
      <c r="I1689" s="71"/>
      <c r="J1689" s="68">
        <v>0</v>
      </c>
      <c r="K1689" s="89">
        <f>ROUND(IF(AND($G1689&lt;&gt;Summary!$C$11),IF(OR($I1689=$I$6,$I1689=$I$7,$I1689=$I$8,$I1689=$I$9,$I1689=$I$10,$I1689=$I$11),($J1689*$H1689),0),0),2)</f>
        <v>0</v>
      </c>
      <c r="L1689" s="89">
        <f>ROUND(IF(AND($G1689=Summary!$C$11),IF(OR($I1689=$I$6,$I1689=$I$7,$I1689=$I$8,$I1689=$I$9,$I1689=$I$10,$I1689=$I$11),(($J1689*$H1689)/2),0),0),2)</f>
        <v>0</v>
      </c>
      <c r="M1689" s="89">
        <f t="shared" si="64"/>
        <v>0</v>
      </c>
      <c r="N1689" s="100">
        <f t="shared" si="63"/>
        <v>0</v>
      </c>
      <c r="O1689" s="67"/>
    </row>
    <row r="1690" spans="2:15">
      <c r="B1690" s="63"/>
      <c r="C1690" s="65"/>
      <c r="D1690" s="65"/>
      <c r="E1690" s="66"/>
      <c r="F1690" s="67"/>
      <c r="G1690" s="69"/>
      <c r="H1690" s="70"/>
      <c r="I1690" s="71"/>
      <c r="J1690" s="68">
        <v>0</v>
      </c>
      <c r="K1690" s="89">
        <f>ROUND(IF(AND($G1690&lt;&gt;Summary!$C$11),IF(OR($I1690=$I$6,$I1690=$I$7,$I1690=$I$8,$I1690=$I$9,$I1690=$I$10,$I1690=$I$11),($J1690*$H1690),0),0),2)</f>
        <v>0</v>
      </c>
      <c r="L1690" s="89">
        <f>ROUND(IF(AND($G1690=Summary!$C$11),IF(OR($I1690=$I$6,$I1690=$I$7,$I1690=$I$8,$I1690=$I$9,$I1690=$I$10,$I1690=$I$11),(($J1690*$H1690)/2),0),0),2)</f>
        <v>0</v>
      </c>
      <c r="M1690" s="89">
        <f t="shared" si="64"/>
        <v>0</v>
      </c>
      <c r="N1690" s="100">
        <f t="shared" si="63"/>
        <v>0</v>
      </c>
      <c r="O1690" s="67"/>
    </row>
    <row r="1691" spans="2:15">
      <c r="B1691" s="63"/>
      <c r="C1691" s="65"/>
      <c r="D1691" s="65"/>
      <c r="E1691" s="66"/>
      <c r="F1691" s="67"/>
      <c r="G1691" s="69"/>
      <c r="H1691" s="70"/>
      <c r="I1691" s="71"/>
      <c r="J1691" s="68">
        <v>0</v>
      </c>
      <c r="K1691" s="89">
        <f>ROUND(IF(AND($G1691&lt;&gt;Summary!$C$11),IF(OR($I1691=$I$6,$I1691=$I$7,$I1691=$I$8,$I1691=$I$9,$I1691=$I$10,$I1691=$I$11),($J1691*$H1691),0),0),2)</f>
        <v>0</v>
      </c>
      <c r="L1691" s="89">
        <f>ROUND(IF(AND($G1691=Summary!$C$11),IF(OR($I1691=$I$6,$I1691=$I$7,$I1691=$I$8,$I1691=$I$9,$I1691=$I$10,$I1691=$I$11),(($J1691*$H1691)/2),0),0),2)</f>
        <v>0</v>
      </c>
      <c r="M1691" s="89">
        <f t="shared" si="64"/>
        <v>0</v>
      </c>
      <c r="N1691" s="100">
        <f t="shared" si="63"/>
        <v>0</v>
      </c>
      <c r="O1691" s="67"/>
    </row>
    <row r="1692" spans="2:15">
      <c r="B1692" s="63"/>
      <c r="C1692" s="65"/>
      <c r="D1692" s="65"/>
      <c r="E1692" s="66"/>
      <c r="F1692" s="67"/>
      <c r="G1692" s="69"/>
      <c r="H1692" s="70"/>
      <c r="I1692" s="71"/>
      <c r="J1692" s="68">
        <v>0</v>
      </c>
      <c r="K1692" s="89">
        <f>ROUND(IF(AND($G1692&lt;&gt;Summary!$C$11),IF(OR($I1692=$I$6,$I1692=$I$7,$I1692=$I$8,$I1692=$I$9,$I1692=$I$10,$I1692=$I$11),($J1692*$H1692),0),0),2)</f>
        <v>0</v>
      </c>
      <c r="L1692" s="89">
        <f>ROUND(IF(AND($G1692=Summary!$C$11),IF(OR($I1692=$I$6,$I1692=$I$7,$I1692=$I$8,$I1692=$I$9,$I1692=$I$10,$I1692=$I$11),(($J1692*$H1692)/2),0),0),2)</f>
        <v>0</v>
      </c>
      <c r="M1692" s="89">
        <f t="shared" si="64"/>
        <v>0</v>
      </c>
      <c r="N1692" s="100">
        <f t="shared" si="63"/>
        <v>0</v>
      </c>
      <c r="O1692" s="67"/>
    </row>
    <row r="1693" spans="2:15">
      <c r="B1693" s="63"/>
      <c r="C1693" s="65"/>
      <c r="D1693" s="65"/>
      <c r="E1693" s="66"/>
      <c r="F1693" s="67"/>
      <c r="G1693" s="69"/>
      <c r="H1693" s="70"/>
      <c r="I1693" s="71"/>
      <c r="J1693" s="68">
        <v>0</v>
      </c>
      <c r="K1693" s="89">
        <f>ROUND(IF(AND($G1693&lt;&gt;Summary!$C$11),IF(OR($I1693=$I$6,$I1693=$I$7,$I1693=$I$8,$I1693=$I$9,$I1693=$I$10,$I1693=$I$11),($J1693*$H1693),0),0),2)</f>
        <v>0</v>
      </c>
      <c r="L1693" s="89">
        <f>ROUND(IF(AND($G1693=Summary!$C$11),IF(OR($I1693=$I$6,$I1693=$I$7,$I1693=$I$8,$I1693=$I$9,$I1693=$I$10,$I1693=$I$11),(($J1693*$H1693)/2),0),0),2)</f>
        <v>0</v>
      </c>
      <c r="M1693" s="89">
        <f t="shared" si="64"/>
        <v>0</v>
      </c>
      <c r="N1693" s="100">
        <f t="shared" si="63"/>
        <v>0</v>
      </c>
      <c r="O1693" s="67"/>
    </row>
    <row r="1694" spans="2:15">
      <c r="B1694" s="63"/>
      <c r="C1694" s="65"/>
      <c r="D1694" s="65"/>
      <c r="E1694" s="66"/>
      <c r="F1694" s="67"/>
      <c r="G1694" s="69"/>
      <c r="H1694" s="70"/>
      <c r="I1694" s="71"/>
      <c r="J1694" s="68">
        <v>0</v>
      </c>
      <c r="K1694" s="89">
        <f>ROUND(IF(AND($G1694&lt;&gt;Summary!$C$11),IF(OR($I1694=$I$6,$I1694=$I$7,$I1694=$I$8,$I1694=$I$9,$I1694=$I$10,$I1694=$I$11),($J1694*$H1694),0),0),2)</f>
        <v>0</v>
      </c>
      <c r="L1694" s="89">
        <f>ROUND(IF(AND($G1694=Summary!$C$11),IF(OR($I1694=$I$6,$I1694=$I$7,$I1694=$I$8,$I1694=$I$9,$I1694=$I$10,$I1694=$I$11),(($J1694*$H1694)/2),0),0),2)</f>
        <v>0</v>
      </c>
      <c r="M1694" s="89">
        <f t="shared" si="64"/>
        <v>0</v>
      </c>
      <c r="N1694" s="100">
        <f t="shared" si="63"/>
        <v>0</v>
      </c>
      <c r="O1694" s="67"/>
    </row>
    <row r="1695" spans="2:15">
      <c r="B1695" s="63"/>
      <c r="C1695" s="65"/>
      <c r="D1695" s="65"/>
      <c r="E1695" s="66"/>
      <c r="F1695" s="67"/>
      <c r="G1695" s="69"/>
      <c r="H1695" s="70"/>
      <c r="I1695" s="71"/>
      <c r="J1695" s="68">
        <v>0</v>
      </c>
      <c r="K1695" s="89">
        <f>ROUND(IF(AND($G1695&lt;&gt;Summary!$C$11),IF(OR($I1695=$I$6,$I1695=$I$7,$I1695=$I$8,$I1695=$I$9,$I1695=$I$10,$I1695=$I$11),($J1695*$H1695),0),0),2)</f>
        <v>0</v>
      </c>
      <c r="L1695" s="89">
        <f>ROUND(IF(AND($G1695=Summary!$C$11),IF(OR($I1695=$I$6,$I1695=$I$7,$I1695=$I$8,$I1695=$I$9,$I1695=$I$10,$I1695=$I$11),(($J1695*$H1695)/2),0),0),2)</f>
        <v>0</v>
      </c>
      <c r="M1695" s="89">
        <f t="shared" si="64"/>
        <v>0</v>
      </c>
      <c r="N1695" s="100">
        <f t="shared" si="63"/>
        <v>0</v>
      </c>
      <c r="O1695" s="67"/>
    </row>
    <row r="1696" spans="2:15">
      <c r="B1696" s="63"/>
      <c r="C1696" s="65"/>
      <c r="D1696" s="65"/>
      <c r="E1696" s="66"/>
      <c r="F1696" s="67"/>
      <c r="G1696" s="69"/>
      <c r="H1696" s="70"/>
      <c r="I1696" s="71"/>
      <c r="J1696" s="68">
        <v>0</v>
      </c>
      <c r="K1696" s="89">
        <f>ROUND(IF(AND($G1696&lt;&gt;Summary!$C$11),IF(OR($I1696=$I$6,$I1696=$I$7,$I1696=$I$8,$I1696=$I$9,$I1696=$I$10,$I1696=$I$11),($J1696*$H1696),0),0),2)</f>
        <v>0</v>
      </c>
      <c r="L1696" s="89">
        <f>ROUND(IF(AND($G1696=Summary!$C$11),IF(OR($I1696=$I$6,$I1696=$I$7,$I1696=$I$8,$I1696=$I$9,$I1696=$I$10,$I1696=$I$11),(($J1696*$H1696)/2),0),0),2)</f>
        <v>0</v>
      </c>
      <c r="M1696" s="89">
        <f t="shared" si="64"/>
        <v>0</v>
      </c>
      <c r="N1696" s="100">
        <f t="shared" si="63"/>
        <v>0</v>
      </c>
      <c r="O1696" s="67"/>
    </row>
    <row r="1697" spans="2:15">
      <c r="B1697" s="63"/>
      <c r="C1697" s="65"/>
      <c r="D1697" s="65"/>
      <c r="E1697" s="66"/>
      <c r="F1697" s="67"/>
      <c r="G1697" s="69"/>
      <c r="H1697" s="70"/>
      <c r="I1697" s="71"/>
      <c r="J1697" s="68">
        <v>0</v>
      </c>
      <c r="K1697" s="89">
        <f>ROUND(IF(AND($G1697&lt;&gt;Summary!$C$11),IF(OR($I1697=$I$6,$I1697=$I$7,$I1697=$I$8,$I1697=$I$9,$I1697=$I$10,$I1697=$I$11),($J1697*$H1697),0),0),2)</f>
        <v>0</v>
      </c>
      <c r="L1697" s="89">
        <f>ROUND(IF(AND($G1697=Summary!$C$11),IF(OR($I1697=$I$6,$I1697=$I$7,$I1697=$I$8,$I1697=$I$9,$I1697=$I$10,$I1697=$I$11),(($J1697*$H1697)/2),0),0),2)</f>
        <v>0</v>
      </c>
      <c r="M1697" s="89">
        <f t="shared" si="64"/>
        <v>0</v>
      </c>
      <c r="N1697" s="100">
        <f t="shared" si="63"/>
        <v>0</v>
      </c>
      <c r="O1697" s="67"/>
    </row>
    <row r="1698" spans="2:15">
      <c r="B1698" s="63"/>
      <c r="C1698" s="65"/>
      <c r="D1698" s="65"/>
      <c r="E1698" s="66"/>
      <c r="F1698" s="67"/>
      <c r="G1698" s="69"/>
      <c r="H1698" s="70"/>
      <c r="I1698" s="71"/>
      <c r="J1698" s="68">
        <v>0</v>
      </c>
      <c r="K1698" s="89">
        <f>ROUND(IF(AND($G1698&lt;&gt;Summary!$C$11),IF(OR($I1698=$I$6,$I1698=$I$7,$I1698=$I$8,$I1698=$I$9,$I1698=$I$10,$I1698=$I$11),($J1698*$H1698),0),0),2)</f>
        <v>0</v>
      </c>
      <c r="L1698" s="89">
        <f>ROUND(IF(AND($G1698=Summary!$C$11),IF(OR($I1698=$I$6,$I1698=$I$7,$I1698=$I$8,$I1698=$I$9,$I1698=$I$10,$I1698=$I$11),(($J1698*$H1698)/2),0),0),2)</f>
        <v>0</v>
      </c>
      <c r="M1698" s="89">
        <f t="shared" si="64"/>
        <v>0</v>
      </c>
      <c r="N1698" s="100">
        <f t="shared" si="63"/>
        <v>0</v>
      </c>
      <c r="O1698" s="67"/>
    </row>
    <row r="1699" spans="2:15">
      <c r="B1699" s="63"/>
      <c r="C1699" s="65"/>
      <c r="D1699" s="65"/>
      <c r="E1699" s="66"/>
      <c r="F1699" s="67"/>
      <c r="G1699" s="69"/>
      <c r="H1699" s="70"/>
      <c r="I1699" s="71"/>
      <c r="J1699" s="68">
        <v>0</v>
      </c>
      <c r="K1699" s="89">
        <f>ROUND(IF(AND($G1699&lt;&gt;Summary!$C$11),IF(OR($I1699=$I$6,$I1699=$I$7,$I1699=$I$8,$I1699=$I$9,$I1699=$I$10,$I1699=$I$11),($J1699*$H1699),0),0),2)</f>
        <v>0</v>
      </c>
      <c r="L1699" s="89">
        <f>ROUND(IF(AND($G1699=Summary!$C$11),IF(OR($I1699=$I$6,$I1699=$I$7,$I1699=$I$8,$I1699=$I$9,$I1699=$I$10,$I1699=$I$11),(($J1699*$H1699)/2),0),0),2)</f>
        <v>0</v>
      </c>
      <c r="M1699" s="89">
        <f t="shared" si="64"/>
        <v>0</v>
      </c>
      <c r="N1699" s="100">
        <f t="shared" si="63"/>
        <v>0</v>
      </c>
      <c r="O1699" s="67"/>
    </row>
    <row r="1700" spans="2:15">
      <c r="B1700" s="63"/>
      <c r="C1700" s="65"/>
      <c r="D1700" s="65"/>
      <c r="E1700" s="66"/>
      <c r="F1700" s="67"/>
      <c r="G1700" s="69"/>
      <c r="H1700" s="70"/>
      <c r="I1700" s="71"/>
      <c r="J1700" s="68">
        <v>0</v>
      </c>
      <c r="K1700" s="89">
        <f>ROUND(IF(AND($G1700&lt;&gt;Summary!$C$11),IF(OR($I1700=$I$6,$I1700=$I$7,$I1700=$I$8,$I1700=$I$9,$I1700=$I$10,$I1700=$I$11),($J1700*$H1700),0),0),2)</f>
        <v>0</v>
      </c>
      <c r="L1700" s="89">
        <f>ROUND(IF(AND($G1700=Summary!$C$11),IF(OR($I1700=$I$6,$I1700=$I$7,$I1700=$I$8,$I1700=$I$9,$I1700=$I$10,$I1700=$I$11),(($J1700*$H1700)/2),0),0),2)</f>
        <v>0</v>
      </c>
      <c r="M1700" s="89">
        <f t="shared" si="64"/>
        <v>0</v>
      </c>
      <c r="N1700" s="100">
        <f t="shared" si="63"/>
        <v>0</v>
      </c>
      <c r="O1700" s="67"/>
    </row>
    <row r="1701" spans="2:15">
      <c r="B1701" s="63"/>
      <c r="C1701" s="65"/>
      <c r="D1701" s="65"/>
      <c r="E1701" s="66"/>
      <c r="F1701" s="67"/>
      <c r="G1701" s="69"/>
      <c r="H1701" s="70"/>
      <c r="I1701" s="71"/>
      <c r="J1701" s="68">
        <v>0</v>
      </c>
      <c r="K1701" s="89">
        <f>ROUND(IF(AND($G1701&lt;&gt;Summary!$C$11),IF(OR($I1701=$I$6,$I1701=$I$7,$I1701=$I$8,$I1701=$I$9,$I1701=$I$10,$I1701=$I$11),($J1701*$H1701),0),0),2)</f>
        <v>0</v>
      </c>
      <c r="L1701" s="89">
        <f>ROUND(IF(AND($G1701=Summary!$C$11),IF(OR($I1701=$I$6,$I1701=$I$7,$I1701=$I$8,$I1701=$I$9,$I1701=$I$10,$I1701=$I$11),(($J1701*$H1701)/2),0),0),2)</f>
        <v>0</v>
      </c>
      <c r="M1701" s="89">
        <f t="shared" si="64"/>
        <v>0</v>
      </c>
      <c r="N1701" s="100">
        <f t="shared" si="63"/>
        <v>0</v>
      </c>
      <c r="O1701" s="67"/>
    </row>
    <row r="1702" spans="2:15">
      <c r="B1702" s="63"/>
      <c r="C1702" s="65"/>
      <c r="D1702" s="65"/>
      <c r="E1702" s="66"/>
      <c r="F1702" s="67"/>
      <c r="G1702" s="69"/>
      <c r="H1702" s="70"/>
      <c r="I1702" s="71"/>
      <c r="J1702" s="68">
        <v>0</v>
      </c>
      <c r="K1702" s="89">
        <f>ROUND(IF(AND($G1702&lt;&gt;Summary!$C$11),IF(OR($I1702=$I$6,$I1702=$I$7,$I1702=$I$8,$I1702=$I$9,$I1702=$I$10,$I1702=$I$11),($J1702*$H1702),0),0),2)</f>
        <v>0</v>
      </c>
      <c r="L1702" s="89">
        <f>ROUND(IF(AND($G1702=Summary!$C$11),IF(OR($I1702=$I$6,$I1702=$I$7,$I1702=$I$8,$I1702=$I$9,$I1702=$I$10,$I1702=$I$11),(($J1702*$H1702)/2),0),0),2)</f>
        <v>0</v>
      </c>
      <c r="M1702" s="89">
        <f t="shared" si="64"/>
        <v>0</v>
      </c>
      <c r="N1702" s="100">
        <f t="shared" si="63"/>
        <v>0</v>
      </c>
      <c r="O1702" s="67"/>
    </row>
    <row r="1703" spans="2:15">
      <c r="B1703" s="63"/>
      <c r="C1703" s="65"/>
      <c r="D1703" s="65"/>
      <c r="E1703" s="66"/>
      <c r="F1703" s="67"/>
      <c r="G1703" s="69"/>
      <c r="H1703" s="70"/>
      <c r="I1703" s="71"/>
      <c r="J1703" s="68">
        <v>0</v>
      </c>
      <c r="K1703" s="89">
        <f>ROUND(IF(AND($G1703&lt;&gt;Summary!$C$11),IF(OR($I1703=$I$6,$I1703=$I$7,$I1703=$I$8,$I1703=$I$9,$I1703=$I$10,$I1703=$I$11),($J1703*$H1703),0),0),2)</f>
        <v>0</v>
      </c>
      <c r="L1703" s="89">
        <f>ROUND(IF(AND($G1703=Summary!$C$11),IF(OR($I1703=$I$6,$I1703=$I$7,$I1703=$I$8,$I1703=$I$9,$I1703=$I$10,$I1703=$I$11),(($J1703*$H1703)/2),0),0),2)</f>
        <v>0</v>
      </c>
      <c r="M1703" s="89">
        <f t="shared" si="64"/>
        <v>0</v>
      </c>
      <c r="N1703" s="100">
        <f t="shared" si="63"/>
        <v>0</v>
      </c>
      <c r="O1703" s="67"/>
    </row>
    <row r="1704" spans="2:15">
      <c r="B1704" s="63"/>
      <c r="C1704" s="65"/>
      <c r="D1704" s="65"/>
      <c r="E1704" s="66"/>
      <c r="F1704" s="67"/>
      <c r="G1704" s="69"/>
      <c r="H1704" s="70"/>
      <c r="I1704" s="71"/>
      <c r="J1704" s="68">
        <v>0</v>
      </c>
      <c r="K1704" s="89">
        <f>ROUND(IF(AND($G1704&lt;&gt;Summary!$C$11),IF(OR($I1704=$I$6,$I1704=$I$7,$I1704=$I$8,$I1704=$I$9,$I1704=$I$10,$I1704=$I$11),($J1704*$H1704),0),0),2)</f>
        <v>0</v>
      </c>
      <c r="L1704" s="89">
        <f>ROUND(IF(AND($G1704=Summary!$C$11),IF(OR($I1704=$I$6,$I1704=$I$7,$I1704=$I$8,$I1704=$I$9,$I1704=$I$10,$I1704=$I$11),(($J1704*$H1704)/2),0),0),2)</f>
        <v>0</v>
      </c>
      <c r="M1704" s="89">
        <f t="shared" si="64"/>
        <v>0</v>
      </c>
      <c r="N1704" s="100">
        <f t="shared" si="63"/>
        <v>0</v>
      </c>
      <c r="O1704" s="67"/>
    </row>
    <row r="1705" spans="2:15">
      <c r="B1705" s="63"/>
      <c r="C1705" s="65"/>
      <c r="D1705" s="65"/>
      <c r="E1705" s="66"/>
      <c r="F1705" s="67"/>
      <c r="G1705" s="69"/>
      <c r="H1705" s="70"/>
      <c r="I1705" s="71"/>
      <c r="J1705" s="68">
        <v>0</v>
      </c>
      <c r="K1705" s="89">
        <f>ROUND(IF(AND($G1705&lt;&gt;Summary!$C$11),IF(OR($I1705=$I$6,$I1705=$I$7,$I1705=$I$8,$I1705=$I$9,$I1705=$I$10,$I1705=$I$11),($J1705*$H1705),0),0),2)</f>
        <v>0</v>
      </c>
      <c r="L1705" s="89">
        <f>ROUND(IF(AND($G1705=Summary!$C$11),IF(OR($I1705=$I$6,$I1705=$I$7,$I1705=$I$8,$I1705=$I$9,$I1705=$I$10,$I1705=$I$11),(($J1705*$H1705)/2),0),0),2)</f>
        <v>0</v>
      </c>
      <c r="M1705" s="89">
        <f t="shared" si="64"/>
        <v>0</v>
      </c>
      <c r="N1705" s="100">
        <f t="shared" si="63"/>
        <v>0</v>
      </c>
      <c r="O1705" s="67"/>
    </row>
    <row r="1706" spans="2:15">
      <c r="B1706" s="63"/>
      <c r="C1706" s="65"/>
      <c r="D1706" s="65"/>
      <c r="E1706" s="66"/>
      <c r="F1706" s="67"/>
      <c r="G1706" s="69"/>
      <c r="H1706" s="70"/>
      <c r="I1706" s="71"/>
      <c r="J1706" s="68">
        <v>0</v>
      </c>
      <c r="K1706" s="89">
        <f>ROUND(IF(AND($G1706&lt;&gt;Summary!$C$11),IF(OR($I1706=$I$6,$I1706=$I$7,$I1706=$I$8,$I1706=$I$9,$I1706=$I$10,$I1706=$I$11),($J1706*$H1706),0),0),2)</f>
        <v>0</v>
      </c>
      <c r="L1706" s="89">
        <f>ROUND(IF(AND($G1706=Summary!$C$11),IF(OR($I1706=$I$6,$I1706=$I$7,$I1706=$I$8,$I1706=$I$9,$I1706=$I$10,$I1706=$I$11),(($J1706*$H1706)/2),0),0),2)</f>
        <v>0</v>
      </c>
      <c r="M1706" s="89">
        <f t="shared" si="64"/>
        <v>0</v>
      </c>
      <c r="N1706" s="100">
        <f t="shared" si="63"/>
        <v>0</v>
      </c>
      <c r="O1706" s="67"/>
    </row>
    <row r="1707" spans="2:15">
      <c r="B1707" s="63"/>
      <c r="C1707" s="65"/>
      <c r="D1707" s="65"/>
      <c r="E1707" s="66"/>
      <c r="F1707" s="67"/>
      <c r="G1707" s="69"/>
      <c r="H1707" s="70"/>
      <c r="I1707" s="71"/>
      <c r="J1707" s="68">
        <v>0</v>
      </c>
      <c r="K1707" s="89">
        <f>ROUND(IF(AND($G1707&lt;&gt;Summary!$C$11),IF(OR($I1707=$I$6,$I1707=$I$7,$I1707=$I$8,$I1707=$I$9,$I1707=$I$10,$I1707=$I$11),($J1707*$H1707),0),0),2)</f>
        <v>0</v>
      </c>
      <c r="L1707" s="89">
        <f>ROUND(IF(AND($G1707=Summary!$C$11),IF(OR($I1707=$I$6,$I1707=$I$7,$I1707=$I$8,$I1707=$I$9,$I1707=$I$10,$I1707=$I$11),(($J1707*$H1707)/2),0),0),2)</f>
        <v>0</v>
      </c>
      <c r="M1707" s="89">
        <f t="shared" si="64"/>
        <v>0</v>
      </c>
      <c r="N1707" s="100">
        <f t="shared" si="63"/>
        <v>0</v>
      </c>
      <c r="O1707" s="67"/>
    </row>
    <row r="1708" spans="2:15">
      <c r="B1708" s="63"/>
      <c r="C1708" s="65"/>
      <c r="D1708" s="65"/>
      <c r="E1708" s="66"/>
      <c r="F1708" s="67"/>
      <c r="G1708" s="69"/>
      <c r="H1708" s="70"/>
      <c r="I1708" s="71"/>
      <c r="J1708" s="68">
        <v>0</v>
      </c>
      <c r="K1708" s="89">
        <f>ROUND(IF(AND($G1708&lt;&gt;Summary!$C$11),IF(OR($I1708=$I$6,$I1708=$I$7,$I1708=$I$8,$I1708=$I$9,$I1708=$I$10,$I1708=$I$11),($J1708*$H1708),0),0),2)</f>
        <v>0</v>
      </c>
      <c r="L1708" s="89">
        <f>ROUND(IF(AND($G1708=Summary!$C$11),IF(OR($I1708=$I$6,$I1708=$I$7,$I1708=$I$8,$I1708=$I$9,$I1708=$I$10,$I1708=$I$11),(($J1708*$H1708)/2),0),0),2)</f>
        <v>0</v>
      </c>
      <c r="M1708" s="89">
        <f t="shared" si="64"/>
        <v>0</v>
      </c>
      <c r="N1708" s="100">
        <f t="shared" si="63"/>
        <v>0</v>
      </c>
      <c r="O1708" s="67"/>
    </row>
    <row r="1709" spans="2:15">
      <c r="B1709" s="63"/>
      <c r="C1709" s="65"/>
      <c r="D1709" s="65"/>
      <c r="E1709" s="66"/>
      <c r="F1709" s="67"/>
      <c r="G1709" s="69"/>
      <c r="H1709" s="70"/>
      <c r="I1709" s="71"/>
      <c r="J1709" s="68">
        <v>0</v>
      </c>
      <c r="K1709" s="89">
        <f>ROUND(IF(AND($G1709&lt;&gt;Summary!$C$11),IF(OR($I1709=$I$6,$I1709=$I$7,$I1709=$I$8,$I1709=$I$9,$I1709=$I$10,$I1709=$I$11),($J1709*$H1709),0),0),2)</f>
        <v>0</v>
      </c>
      <c r="L1709" s="89">
        <f>ROUND(IF(AND($G1709=Summary!$C$11),IF(OR($I1709=$I$6,$I1709=$I$7,$I1709=$I$8,$I1709=$I$9,$I1709=$I$10,$I1709=$I$11),(($J1709*$H1709)/2),0),0),2)</f>
        <v>0</v>
      </c>
      <c r="M1709" s="89">
        <f t="shared" si="64"/>
        <v>0</v>
      </c>
      <c r="N1709" s="100">
        <f t="shared" si="63"/>
        <v>0</v>
      </c>
      <c r="O1709" s="67"/>
    </row>
    <row r="1710" spans="2:15">
      <c r="B1710" s="63"/>
      <c r="C1710" s="65"/>
      <c r="D1710" s="65"/>
      <c r="E1710" s="66"/>
      <c r="F1710" s="67"/>
      <c r="G1710" s="69"/>
      <c r="H1710" s="70"/>
      <c r="I1710" s="71"/>
      <c r="J1710" s="68">
        <v>0</v>
      </c>
      <c r="K1710" s="89">
        <f>ROUND(IF(AND($G1710&lt;&gt;Summary!$C$11),IF(OR($I1710=$I$6,$I1710=$I$7,$I1710=$I$8,$I1710=$I$9,$I1710=$I$10,$I1710=$I$11),($J1710*$H1710),0),0),2)</f>
        <v>0</v>
      </c>
      <c r="L1710" s="89">
        <f>ROUND(IF(AND($G1710=Summary!$C$11),IF(OR($I1710=$I$6,$I1710=$I$7,$I1710=$I$8,$I1710=$I$9,$I1710=$I$10,$I1710=$I$11),(($J1710*$H1710)/2),0),0),2)</f>
        <v>0</v>
      </c>
      <c r="M1710" s="89">
        <f t="shared" si="64"/>
        <v>0</v>
      </c>
      <c r="N1710" s="100">
        <f t="shared" si="63"/>
        <v>0</v>
      </c>
      <c r="O1710" s="67"/>
    </row>
    <row r="1711" spans="2:15">
      <c r="B1711" s="63"/>
      <c r="C1711" s="65"/>
      <c r="D1711" s="65"/>
      <c r="E1711" s="66"/>
      <c r="F1711" s="67"/>
      <c r="G1711" s="69"/>
      <c r="H1711" s="70"/>
      <c r="I1711" s="71"/>
      <c r="J1711" s="68">
        <v>0</v>
      </c>
      <c r="K1711" s="89">
        <f>ROUND(IF(AND($G1711&lt;&gt;Summary!$C$11),IF(OR($I1711=$I$6,$I1711=$I$7,$I1711=$I$8,$I1711=$I$9,$I1711=$I$10,$I1711=$I$11),($J1711*$H1711),0),0),2)</f>
        <v>0</v>
      </c>
      <c r="L1711" s="89">
        <f>ROUND(IF(AND($G1711=Summary!$C$11),IF(OR($I1711=$I$6,$I1711=$I$7,$I1711=$I$8,$I1711=$I$9,$I1711=$I$10,$I1711=$I$11),(($J1711*$H1711)/2),0),0),2)</f>
        <v>0</v>
      </c>
      <c r="M1711" s="89">
        <f t="shared" si="64"/>
        <v>0</v>
      </c>
      <c r="N1711" s="100">
        <f t="shared" si="63"/>
        <v>0</v>
      </c>
      <c r="O1711" s="67"/>
    </row>
    <row r="1712" spans="2:15">
      <c r="B1712" s="63"/>
      <c r="C1712" s="65"/>
      <c r="D1712" s="65"/>
      <c r="E1712" s="66"/>
      <c r="F1712" s="67"/>
      <c r="G1712" s="69"/>
      <c r="H1712" s="70"/>
      <c r="I1712" s="71"/>
      <c r="J1712" s="68">
        <v>0</v>
      </c>
      <c r="K1712" s="89">
        <f>ROUND(IF(AND($G1712&lt;&gt;Summary!$C$11),IF(OR($I1712=$I$6,$I1712=$I$7,$I1712=$I$8,$I1712=$I$9,$I1712=$I$10,$I1712=$I$11),($J1712*$H1712),0),0),2)</f>
        <v>0</v>
      </c>
      <c r="L1712" s="89">
        <f>ROUND(IF(AND($G1712=Summary!$C$11),IF(OR($I1712=$I$6,$I1712=$I$7,$I1712=$I$8,$I1712=$I$9,$I1712=$I$10,$I1712=$I$11),(($J1712*$H1712)/2),0),0),2)</f>
        <v>0</v>
      </c>
      <c r="M1712" s="89">
        <f t="shared" si="64"/>
        <v>0</v>
      </c>
      <c r="N1712" s="100">
        <f t="shared" si="63"/>
        <v>0</v>
      </c>
      <c r="O1712" s="67"/>
    </row>
    <row r="1713" spans="2:15">
      <c r="B1713" s="63"/>
      <c r="C1713" s="65"/>
      <c r="D1713" s="65"/>
      <c r="E1713" s="66"/>
      <c r="F1713" s="67"/>
      <c r="G1713" s="69"/>
      <c r="H1713" s="70"/>
      <c r="I1713" s="71"/>
      <c r="J1713" s="68">
        <v>0</v>
      </c>
      <c r="K1713" s="89">
        <f>ROUND(IF(AND($G1713&lt;&gt;Summary!$C$11),IF(OR($I1713=$I$6,$I1713=$I$7,$I1713=$I$8,$I1713=$I$9,$I1713=$I$10,$I1713=$I$11),($J1713*$H1713),0),0),2)</f>
        <v>0</v>
      </c>
      <c r="L1713" s="89">
        <f>ROUND(IF(AND($G1713=Summary!$C$11),IF(OR($I1713=$I$6,$I1713=$I$7,$I1713=$I$8,$I1713=$I$9,$I1713=$I$10,$I1713=$I$11),(($J1713*$H1713)/2),0),0),2)</f>
        <v>0</v>
      </c>
      <c r="M1713" s="89">
        <f t="shared" si="64"/>
        <v>0</v>
      </c>
      <c r="N1713" s="100">
        <f t="shared" si="63"/>
        <v>0</v>
      </c>
      <c r="O1713" s="67"/>
    </row>
    <row r="1714" spans="2:15">
      <c r="B1714" s="63"/>
      <c r="C1714" s="65"/>
      <c r="D1714" s="65"/>
      <c r="E1714" s="66"/>
      <c r="F1714" s="67"/>
      <c r="G1714" s="69"/>
      <c r="H1714" s="70"/>
      <c r="I1714" s="71"/>
      <c r="J1714" s="68">
        <v>0</v>
      </c>
      <c r="K1714" s="89">
        <f>ROUND(IF(AND($G1714&lt;&gt;Summary!$C$11),IF(OR($I1714=$I$6,$I1714=$I$7,$I1714=$I$8,$I1714=$I$9,$I1714=$I$10,$I1714=$I$11),($J1714*$H1714),0),0),2)</f>
        <v>0</v>
      </c>
      <c r="L1714" s="89">
        <f>ROUND(IF(AND($G1714=Summary!$C$11),IF(OR($I1714=$I$6,$I1714=$I$7,$I1714=$I$8,$I1714=$I$9,$I1714=$I$10,$I1714=$I$11),(($J1714*$H1714)/2),0),0),2)</f>
        <v>0</v>
      </c>
      <c r="M1714" s="89">
        <f t="shared" si="64"/>
        <v>0</v>
      </c>
      <c r="N1714" s="100">
        <f t="shared" si="63"/>
        <v>0</v>
      </c>
      <c r="O1714" s="67"/>
    </row>
    <row r="1715" spans="2:15">
      <c r="B1715" s="63"/>
      <c r="C1715" s="65"/>
      <c r="D1715" s="65"/>
      <c r="E1715" s="66"/>
      <c r="F1715" s="67"/>
      <c r="G1715" s="69"/>
      <c r="H1715" s="70"/>
      <c r="I1715" s="71"/>
      <c r="J1715" s="68">
        <v>0</v>
      </c>
      <c r="K1715" s="89">
        <f>ROUND(IF(AND($G1715&lt;&gt;Summary!$C$11),IF(OR($I1715=$I$6,$I1715=$I$7,$I1715=$I$8,$I1715=$I$9,$I1715=$I$10,$I1715=$I$11),($J1715*$H1715),0),0),2)</f>
        <v>0</v>
      </c>
      <c r="L1715" s="89">
        <f>ROUND(IF(AND($G1715=Summary!$C$11),IF(OR($I1715=$I$6,$I1715=$I$7,$I1715=$I$8,$I1715=$I$9,$I1715=$I$10,$I1715=$I$11),(($J1715*$H1715)/2),0),0),2)</f>
        <v>0</v>
      </c>
      <c r="M1715" s="89">
        <f t="shared" si="64"/>
        <v>0</v>
      </c>
      <c r="N1715" s="100">
        <f t="shared" si="63"/>
        <v>0</v>
      </c>
      <c r="O1715" s="67"/>
    </row>
    <row r="1716" spans="2:15">
      <c r="B1716" s="63"/>
      <c r="C1716" s="65"/>
      <c r="D1716" s="65"/>
      <c r="E1716" s="66"/>
      <c r="F1716" s="67"/>
      <c r="G1716" s="69"/>
      <c r="H1716" s="70"/>
      <c r="I1716" s="71"/>
      <c r="J1716" s="68">
        <v>0</v>
      </c>
      <c r="K1716" s="89">
        <f>ROUND(IF(AND($G1716&lt;&gt;Summary!$C$11),IF(OR($I1716=$I$6,$I1716=$I$7,$I1716=$I$8,$I1716=$I$9,$I1716=$I$10,$I1716=$I$11),($J1716*$H1716),0),0),2)</f>
        <v>0</v>
      </c>
      <c r="L1716" s="89">
        <f>ROUND(IF(AND($G1716=Summary!$C$11),IF(OR($I1716=$I$6,$I1716=$I$7,$I1716=$I$8,$I1716=$I$9,$I1716=$I$10,$I1716=$I$11),(($J1716*$H1716)/2),0),0),2)</f>
        <v>0</v>
      </c>
      <c r="M1716" s="89">
        <f t="shared" si="64"/>
        <v>0</v>
      </c>
      <c r="N1716" s="100">
        <f t="shared" si="63"/>
        <v>0</v>
      </c>
      <c r="O1716" s="67"/>
    </row>
    <row r="1717" spans="2:15">
      <c r="B1717" s="63"/>
      <c r="C1717" s="65"/>
      <c r="D1717" s="65"/>
      <c r="E1717" s="66"/>
      <c r="F1717" s="67"/>
      <c r="G1717" s="69"/>
      <c r="H1717" s="70"/>
      <c r="I1717" s="71"/>
      <c r="J1717" s="68">
        <v>0</v>
      </c>
      <c r="K1717" s="89">
        <f>ROUND(IF(AND($G1717&lt;&gt;Summary!$C$11),IF(OR($I1717=$I$6,$I1717=$I$7,$I1717=$I$8,$I1717=$I$9,$I1717=$I$10,$I1717=$I$11),($J1717*$H1717),0),0),2)</f>
        <v>0</v>
      </c>
      <c r="L1717" s="89">
        <f>ROUND(IF(AND($G1717=Summary!$C$11),IF(OR($I1717=$I$6,$I1717=$I$7,$I1717=$I$8,$I1717=$I$9,$I1717=$I$10,$I1717=$I$11),(($J1717*$H1717)/2),0),0),2)</f>
        <v>0</v>
      </c>
      <c r="M1717" s="89">
        <f t="shared" si="64"/>
        <v>0</v>
      </c>
      <c r="N1717" s="100">
        <f t="shared" si="63"/>
        <v>0</v>
      </c>
      <c r="O1717" s="67"/>
    </row>
    <row r="1718" spans="2:15">
      <c r="B1718" s="63"/>
      <c r="C1718" s="65"/>
      <c r="D1718" s="65"/>
      <c r="E1718" s="66"/>
      <c r="F1718" s="67"/>
      <c r="G1718" s="69"/>
      <c r="H1718" s="70"/>
      <c r="I1718" s="71"/>
      <c r="J1718" s="68">
        <v>0</v>
      </c>
      <c r="K1718" s="89">
        <f>ROUND(IF(AND($G1718&lt;&gt;Summary!$C$11),IF(OR($I1718=$I$6,$I1718=$I$7,$I1718=$I$8,$I1718=$I$9,$I1718=$I$10,$I1718=$I$11),($J1718*$H1718),0),0),2)</f>
        <v>0</v>
      </c>
      <c r="L1718" s="89">
        <f>ROUND(IF(AND($G1718=Summary!$C$11),IF(OR($I1718=$I$6,$I1718=$I$7,$I1718=$I$8,$I1718=$I$9,$I1718=$I$10,$I1718=$I$11),(($J1718*$H1718)/2),0),0),2)</f>
        <v>0</v>
      </c>
      <c r="M1718" s="89">
        <f t="shared" si="64"/>
        <v>0</v>
      </c>
      <c r="N1718" s="100">
        <f t="shared" si="63"/>
        <v>0</v>
      </c>
      <c r="O1718" s="67"/>
    </row>
    <row r="1719" spans="2:15">
      <c r="B1719" s="63"/>
      <c r="C1719" s="65"/>
      <c r="D1719" s="65"/>
      <c r="E1719" s="66"/>
      <c r="F1719" s="67"/>
      <c r="G1719" s="69"/>
      <c r="H1719" s="70"/>
      <c r="I1719" s="71"/>
      <c r="J1719" s="68">
        <v>0</v>
      </c>
      <c r="K1719" s="89">
        <f>ROUND(IF(AND($G1719&lt;&gt;Summary!$C$11),IF(OR($I1719=$I$6,$I1719=$I$7,$I1719=$I$8,$I1719=$I$9,$I1719=$I$10,$I1719=$I$11),($J1719*$H1719),0),0),2)</f>
        <v>0</v>
      </c>
      <c r="L1719" s="89">
        <f>ROUND(IF(AND($G1719=Summary!$C$11),IF(OR($I1719=$I$6,$I1719=$I$7,$I1719=$I$8,$I1719=$I$9,$I1719=$I$10,$I1719=$I$11),(($J1719*$H1719)/2),0),0),2)</f>
        <v>0</v>
      </c>
      <c r="M1719" s="89">
        <f t="shared" si="64"/>
        <v>0</v>
      </c>
      <c r="N1719" s="100">
        <f t="shared" si="63"/>
        <v>0</v>
      </c>
      <c r="O1719" s="67"/>
    </row>
    <row r="1720" spans="2:15">
      <c r="B1720" s="63"/>
      <c r="C1720" s="65"/>
      <c r="D1720" s="65"/>
      <c r="E1720" s="66"/>
      <c r="F1720" s="67"/>
      <c r="G1720" s="69"/>
      <c r="H1720" s="70"/>
      <c r="I1720" s="71"/>
      <c r="J1720" s="68">
        <v>0</v>
      </c>
      <c r="K1720" s="89">
        <f>ROUND(IF(AND($G1720&lt;&gt;Summary!$C$11),IF(OR($I1720=$I$6,$I1720=$I$7,$I1720=$I$8,$I1720=$I$9,$I1720=$I$10,$I1720=$I$11),($J1720*$H1720),0),0),2)</f>
        <v>0</v>
      </c>
      <c r="L1720" s="89">
        <f>ROUND(IF(AND($G1720=Summary!$C$11),IF(OR($I1720=$I$6,$I1720=$I$7,$I1720=$I$8,$I1720=$I$9,$I1720=$I$10,$I1720=$I$11),(($J1720*$H1720)/2),0),0),2)</f>
        <v>0</v>
      </c>
      <c r="M1720" s="89">
        <f t="shared" si="64"/>
        <v>0</v>
      </c>
      <c r="N1720" s="100">
        <f t="shared" si="63"/>
        <v>0</v>
      </c>
      <c r="O1720" s="67"/>
    </row>
    <row r="1721" spans="2:15">
      <c r="B1721" s="63"/>
      <c r="C1721" s="65"/>
      <c r="D1721" s="65"/>
      <c r="E1721" s="66"/>
      <c r="F1721" s="67"/>
      <c r="G1721" s="69"/>
      <c r="H1721" s="70"/>
      <c r="I1721" s="71"/>
      <c r="J1721" s="68">
        <v>0</v>
      </c>
      <c r="K1721" s="89">
        <f>ROUND(IF(AND($G1721&lt;&gt;Summary!$C$11),IF(OR($I1721=$I$6,$I1721=$I$7,$I1721=$I$8,$I1721=$I$9,$I1721=$I$10,$I1721=$I$11),($J1721*$H1721),0),0),2)</f>
        <v>0</v>
      </c>
      <c r="L1721" s="89">
        <f>ROUND(IF(AND($G1721=Summary!$C$11),IF(OR($I1721=$I$6,$I1721=$I$7,$I1721=$I$8,$I1721=$I$9,$I1721=$I$10,$I1721=$I$11),(($J1721*$H1721)/2),0),0),2)</f>
        <v>0</v>
      </c>
      <c r="M1721" s="89">
        <f t="shared" si="64"/>
        <v>0</v>
      </c>
      <c r="N1721" s="100">
        <f t="shared" si="63"/>
        <v>0</v>
      </c>
      <c r="O1721" s="67"/>
    </row>
    <row r="1722" spans="2:15">
      <c r="B1722" s="63"/>
      <c r="C1722" s="65"/>
      <c r="D1722" s="65"/>
      <c r="E1722" s="66"/>
      <c r="F1722" s="67"/>
      <c r="G1722" s="69"/>
      <c r="H1722" s="70"/>
      <c r="I1722" s="71"/>
      <c r="J1722" s="68">
        <v>0</v>
      </c>
      <c r="K1722" s="89">
        <f>ROUND(IF(AND($G1722&lt;&gt;Summary!$C$11),IF(OR($I1722=$I$6,$I1722=$I$7,$I1722=$I$8,$I1722=$I$9,$I1722=$I$10,$I1722=$I$11),($J1722*$H1722),0),0),2)</f>
        <v>0</v>
      </c>
      <c r="L1722" s="89">
        <f>ROUND(IF(AND($G1722=Summary!$C$11),IF(OR($I1722=$I$6,$I1722=$I$7,$I1722=$I$8,$I1722=$I$9,$I1722=$I$10,$I1722=$I$11),(($J1722*$H1722)/2),0),0),2)</f>
        <v>0</v>
      </c>
      <c r="M1722" s="89">
        <f t="shared" si="64"/>
        <v>0</v>
      </c>
      <c r="N1722" s="100">
        <f t="shared" si="63"/>
        <v>0</v>
      </c>
      <c r="O1722" s="67"/>
    </row>
    <row r="1723" spans="2:15">
      <c r="B1723" s="63"/>
      <c r="C1723" s="65"/>
      <c r="D1723" s="65"/>
      <c r="E1723" s="66"/>
      <c r="F1723" s="67"/>
      <c r="G1723" s="69"/>
      <c r="H1723" s="70"/>
      <c r="I1723" s="71"/>
      <c r="J1723" s="68">
        <v>0</v>
      </c>
      <c r="K1723" s="89">
        <f>ROUND(IF(AND($G1723&lt;&gt;Summary!$C$11),IF(OR($I1723=$I$6,$I1723=$I$7,$I1723=$I$8,$I1723=$I$9,$I1723=$I$10,$I1723=$I$11),($J1723*$H1723),0),0),2)</f>
        <v>0</v>
      </c>
      <c r="L1723" s="89">
        <f>ROUND(IF(AND($G1723=Summary!$C$11),IF(OR($I1723=$I$6,$I1723=$I$7,$I1723=$I$8,$I1723=$I$9,$I1723=$I$10,$I1723=$I$11),(($J1723*$H1723)/2),0),0),2)</f>
        <v>0</v>
      </c>
      <c r="M1723" s="89">
        <f t="shared" si="64"/>
        <v>0</v>
      </c>
      <c r="N1723" s="100">
        <f t="shared" si="63"/>
        <v>0</v>
      </c>
      <c r="O1723" s="67"/>
    </row>
    <row r="1724" spans="2:15">
      <c r="B1724" s="63"/>
      <c r="C1724" s="65"/>
      <c r="D1724" s="65"/>
      <c r="E1724" s="66"/>
      <c r="F1724" s="67"/>
      <c r="G1724" s="69"/>
      <c r="H1724" s="70"/>
      <c r="I1724" s="71"/>
      <c r="J1724" s="68">
        <v>0</v>
      </c>
      <c r="K1724" s="89">
        <f>ROUND(IF(AND($G1724&lt;&gt;Summary!$C$11),IF(OR($I1724=$I$6,$I1724=$I$7,$I1724=$I$8,$I1724=$I$9,$I1724=$I$10,$I1724=$I$11),($J1724*$H1724),0),0),2)</f>
        <v>0</v>
      </c>
      <c r="L1724" s="89">
        <f>ROUND(IF(AND($G1724=Summary!$C$11),IF(OR($I1724=$I$6,$I1724=$I$7,$I1724=$I$8,$I1724=$I$9,$I1724=$I$10,$I1724=$I$11),(($J1724*$H1724)/2),0),0),2)</f>
        <v>0</v>
      </c>
      <c r="M1724" s="89">
        <f t="shared" si="64"/>
        <v>0</v>
      </c>
      <c r="N1724" s="100">
        <f t="shared" si="63"/>
        <v>0</v>
      </c>
      <c r="O1724" s="67"/>
    </row>
    <row r="1725" spans="2:15">
      <c r="B1725" s="63"/>
      <c r="C1725" s="65"/>
      <c r="D1725" s="65"/>
      <c r="E1725" s="66"/>
      <c r="F1725" s="67"/>
      <c r="G1725" s="69"/>
      <c r="H1725" s="70"/>
      <c r="I1725" s="71"/>
      <c r="J1725" s="68">
        <v>0</v>
      </c>
      <c r="K1725" s="89">
        <f>ROUND(IF(AND($G1725&lt;&gt;Summary!$C$11),IF(OR($I1725=$I$6,$I1725=$I$7,$I1725=$I$8,$I1725=$I$9,$I1725=$I$10,$I1725=$I$11),($J1725*$H1725),0),0),2)</f>
        <v>0</v>
      </c>
      <c r="L1725" s="89">
        <f>ROUND(IF(AND($G1725=Summary!$C$11),IF(OR($I1725=$I$6,$I1725=$I$7,$I1725=$I$8,$I1725=$I$9,$I1725=$I$10,$I1725=$I$11),(($J1725*$H1725)/2),0),0),2)</f>
        <v>0</v>
      </c>
      <c r="M1725" s="89">
        <f t="shared" si="64"/>
        <v>0</v>
      </c>
      <c r="N1725" s="100">
        <f t="shared" si="63"/>
        <v>0</v>
      </c>
      <c r="O1725" s="67"/>
    </row>
    <row r="1726" spans="2:15">
      <c r="B1726" s="63"/>
      <c r="C1726" s="65"/>
      <c r="D1726" s="65"/>
      <c r="E1726" s="66"/>
      <c r="F1726" s="67"/>
      <c r="G1726" s="69"/>
      <c r="H1726" s="70"/>
      <c r="I1726" s="71"/>
      <c r="J1726" s="68">
        <v>0</v>
      </c>
      <c r="K1726" s="89">
        <f>ROUND(IF(AND($G1726&lt;&gt;Summary!$C$11),IF(OR($I1726=$I$6,$I1726=$I$7,$I1726=$I$8,$I1726=$I$9,$I1726=$I$10,$I1726=$I$11),($J1726*$H1726),0),0),2)</f>
        <v>0</v>
      </c>
      <c r="L1726" s="89">
        <f>ROUND(IF(AND($G1726=Summary!$C$11),IF(OR($I1726=$I$6,$I1726=$I$7,$I1726=$I$8,$I1726=$I$9,$I1726=$I$10,$I1726=$I$11),(($J1726*$H1726)/2),0),0),2)</f>
        <v>0</v>
      </c>
      <c r="M1726" s="89">
        <f t="shared" si="64"/>
        <v>0</v>
      </c>
      <c r="N1726" s="100">
        <f t="shared" si="63"/>
        <v>0</v>
      </c>
      <c r="O1726" s="67"/>
    </row>
    <row r="1727" spans="2:15">
      <c r="B1727" s="63"/>
      <c r="C1727" s="65"/>
      <c r="D1727" s="65"/>
      <c r="E1727" s="66"/>
      <c r="F1727" s="67"/>
      <c r="G1727" s="69"/>
      <c r="H1727" s="70"/>
      <c r="I1727" s="71"/>
      <c r="J1727" s="68">
        <v>0</v>
      </c>
      <c r="K1727" s="89">
        <f>ROUND(IF(AND($G1727&lt;&gt;Summary!$C$11),IF(OR($I1727=$I$6,$I1727=$I$7,$I1727=$I$8,$I1727=$I$9,$I1727=$I$10,$I1727=$I$11),($J1727*$H1727),0),0),2)</f>
        <v>0</v>
      </c>
      <c r="L1727" s="89">
        <f>ROUND(IF(AND($G1727=Summary!$C$11),IF(OR($I1727=$I$6,$I1727=$I$7,$I1727=$I$8,$I1727=$I$9,$I1727=$I$10,$I1727=$I$11),(($J1727*$H1727)/2),0),0),2)</f>
        <v>0</v>
      </c>
      <c r="M1727" s="89">
        <f t="shared" si="64"/>
        <v>0</v>
      </c>
      <c r="N1727" s="100">
        <f t="shared" si="63"/>
        <v>0</v>
      </c>
      <c r="O1727" s="67"/>
    </row>
    <row r="1728" spans="2:15">
      <c r="B1728" s="63"/>
      <c r="C1728" s="65"/>
      <c r="D1728" s="65"/>
      <c r="E1728" s="66"/>
      <c r="F1728" s="67"/>
      <c r="G1728" s="69"/>
      <c r="H1728" s="70"/>
      <c r="I1728" s="71"/>
      <c r="J1728" s="68">
        <v>0</v>
      </c>
      <c r="K1728" s="89">
        <f>ROUND(IF(AND($G1728&lt;&gt;Summary!$C$11),IF(OR($I1728=$I$6,$I1728=$I$7,$I1728=$I$8,$I1728=$I$9,$I1728=$I$10,$I1728=$I$11),($J1728*$H1728),0),0),2)</f>
        <v>0</v>
      </c>
      <c r="L1728" s="89">
        <f>ROUND(IF(AND($G1728=Summary!$C$11),IF(OR($I1728=$I$6,$I1728=$I$7,$I1728=$I$8,$I1728=$I$9,$I1728=$I$10,$I1728=$I$11),(($J1728*$H1728)/2),0),0),2)</f>
        <v>0</v>
      </c>
      <c r="M1728" s="89">
        <f t="shared" si="64"/>
        <v>0</v>
      </c>
      <c r="N1728" s="100">
        <f t="shared" si="63"/>
        <v>0</v>
      </c>
      <c r="O1728" s="67"/>
    </row>
    <row r="1729" spans="2:15">
      <c r="B1729" s="63"/>
      <c r="C1729" s="65"/>
      <c r="D1729" s="65"/>
      <c r="E1729" s="66"/>
      <c r="F1729" s="67"/>
      <c r="G1729" s="69"/>
      <c r="H1729" s="70"/>
      <c r="I1729" s="71"/>
      <c r="J1729" s="68">
        <v>0</v>
      </c>
      <c r="K1729" s="89">
        <f>ROUND(IF(AND($G1729&lt;&gt;Summary!$C$11),IF(OR($I1729=$I$6,$I1729=$I$7,$I1729=$I$8,$I1729=$I$9,$I1729=$I$10,$I1729=$I$11),($J1729*$H1729),0),0),2)</f>
        <v>0</v>
      </c>
      <c r="L1729" s="89">
        <f>ROUND(IF(AND($G1729=Summary!$C$11),IF(OR($I1729=$I$6,$I1729=$I$7,$I1729=$I$8,$I1729=$I$9,$I1729=$I$10,$I1729=$I$11),(($J1729*$H1729)/2),0),0),2)</f>
        <v>0</v>
      </c>
      <c r="M1729" s="89">
        <f t="shared" si="64"/>
        <v>0</v>
      </c>
      <c r="N1729" s="100">
        <f t="shared" si="63"/>
        <v>0</v>
      </c>
      <c r="O1729" s="67"/>
    </row>
    <row r="1730" spans="2:15">
      <c r="B1730" s="63"/>
      <c r="C1730" s="65"/>
      <c r="D1730" s="65"/>
      <c r="E1730" s="66"/>
      <c r="F1730" s="67"/>
      <c r="G1730" s="69"/>
      <c r="H1730" s="70"/>
      <c r="I1730" s="71"/>
      <c r="J1730" s="68">
        <v>0</v>
      </c>
      <c r="K1730" s="89">
        <f>ROUND(IF(AND($G1730&lt;&gt;Summary!$C$11),IF(OR($I1730=$I$6,$I1730=$I$7,$I1730=$I$8,$I1730=$I$9,$I1730=$I$10,$I1730=$I$11),($J1730*$H1730),0),0),2)</f>
        <v>0</v>
      </c>
      <c r="L1730" s="89">
        <f>ROUND(IF(AND($G1730=Summary!$C$11),IF(OR($I1730=$I$6,$I1730=$I$7,$I1730=$I$8,$I1730=$I$9,$I1730=$I$10,$I1730=$I$11),(($J1730*$H1730)/2),0),0),2)</f>
        <v>0</v>
      </c>
      <c r="M1730" s="89">
        <f t="shared" si="64"/>
        <v>0</v>
      </c>
      <c r="N1730" s="100">
        <f t="shared" si="63"/>
        <v>0</v>
      </c>
      <c r="O1730" s="67"/>
    </row>
    <row r="1731" spans="2:15">
      <c r="B1731" s="63"/>
      <c r="C1731" s="65"/>
      <c r="D1731" s="65"/>
      <c r="E1731" s="66"/>
      <c r="F1731" s="67"/>
      <c r="G1731" s="69"/>
      <c r="H1731" s="70"/>
      <c r="I1731" s="71"/>
      <c r="J1731" s="68">
        <v>0</v>
      </c>
      <c r="K1731" s="89">
        <f>ROUND(IF(AND($G1731&lt;&gt;Summary!$C$11),IF(OR($I1731=$I$6,$I1731=$I$7,$I1731=$I$8,$I1731=$I$9,$I1731=$I$10,$I1731=$I$11),($J1731*$H1731),0),0),2)</f>
        <v>0</v>
      </c>
      <c r="L1731" s="89">
        <f>ROUND(IF(AND($G1731=Summary!$C$11),IF(OR($I1731=$I$6,$I1731=$I$7,$I1731=$I$8,$I1731=$I$9,$I1731=$I$10,$I1731=$I$11),(($J1731*$H1731)/2),0),0),2)</f>
        <v>0</v>
      </c>
      <c r="M1731" s="89">
        <f t="shared" si="64"/>
        <v>0</v>
      </c>
      <c r="N1731" s="100">
        <f t="shared" si="63"/>
        <v>0</v>
      </c>
      <c r="O1731" s="67"/>
    </row>
    <row r="1732" spans="2:15">
      <c r="B1732" s="63"/>
      <c r="C1732" s="65"/>
      <c r="D1732" s="65"/>
      <c r="E1732" s="66"/>
      <c r="F1732" s="67"/>
      <c r="G1732" s="69"/>
      <c r="H1732" s="70"/>
      <c r="I1732" s="71"/>
      <c r="J1732" s="68">
        <v>0</v>
      </c>
      <c r="K1732" s="89">
        <f>ROUND(IF(AND($G1732&lt;&gt;Summary!$C$11),IF(OR($I1732=$I$6,$I1732=$I$7,$I1732=$I$8,$I1732=$I$9,$I1732=$I$10,$I1732=$I$11),($J1732*$H1732),0),0),2)</f>
        <v>0</v>
      </c>
      <c r="L1732" s="89">
        <f>ROUND(IF(AND($G1732=Summary!$C$11),IF(OR($I1732=$I$6,$I1732=$I$7,$I1732=$I$8,$I1732=$I$9,$I1732=$I$10,$I1732=$I$11),(($J1732*$H1732)/2),0),0),2)</f>
        <v>0</v>
      </c>
      <c r="M1732" s="89">
        <f t="shared" si="64"/>
        <v>0</v>
      </c>
      <c r="N1732" s="100">
        <f t="shared" si="63"/>
        <v>0</v>
      </c>
      <c r="O1732" s="67"/>
    </row>
    <row r="1733" spans="2:15">
      <c r="B1733" s="63"/>
      <c r="C1733" s="65"/>
      <c r="D1733" s="65"/>
      <c r="E1733" s="66"/>
      <c r="F1733" s="67"/>
      <c r="G1733" s="69"/>
      <c r="H1733" s="70"/>
      <c r="I1733" s="71"/>
      <c r="J1733" s="68">
        <v>0</v>
      </c>
      <c r="K1733" s="89">
        <f>ROUND(IF(AND($G1733&lt;&gt;Summary!$C$11),IF(OR($I1733=$I$6,$I1733=$I$7,$I1733=$I$8,$I1733=$I$9,$I1733=$I$10,$I1733=$I$11),($J1733*$H1733),0),0),2)</f>
        <v>0</v>
      </c>
      <c r="L1733" s="89">
        <f>ROUND(IF(AND($G1733=Summary!$C$11),IF(OR($I1733=$I$6,$I1733=$I$7,$I1733=$I$8,$I1733=$I$9,$I1733=$I$10,$I1733=$I$11),(($J1733*$H1733)/2),0),0),2)</f>
        <v>0</v>
      </c>
      <c r="M1733" s="89">
        <f t="shared" si="64"/>
        <v>0</v>
      </c>
      <c r="N1733" s="100">
        <f t="shared" si="63"/>
        <v>0</v>
      </c>
      <c r="O1733" s="67"/>
    </row>
    <row r="1734" spans="2:15">
      <c r="B1734" s="63"/>
      <c r="C1734" s="65"/>
      <c r="D1734" s="65"/>
      <c r="E1734" s="66"/>
      <c r="F1734" s="67"/>
      <c r="G1734" s="69"/>
      <c r="H1734" s="70"/>
      <c r="I1734" s="71"/>
      <c r="J1734" s="68">
        <v>0</v>
      </c>
      <c r="K1734" s="89">
        <f>ROUND(IF(AND($G1734&lt;&gt;Summary!$C$11),IF(OR($I1734=$I$6,$I1734=$I$7,$I1734=$I$8,$I1734=$I$9,$I1734=$I$10,$I1734=$I$11),($J1734*$H1734),0),0),2)</f>
        <v>0</v>
      </c>
      <c r="L1734" s="89">
        <f>ROUND(IF(AND($G1734=Summary!$C$11),IF(OR($I1734=$I$6,$I1734=$I$7,$I1734=$I$8,$I1734=$I$9,$I1734=$I$10,$I1734=$I$11),(($J1734*$H1734)/2),0),0),2)</f>
        <v>0</v>
      </c>
      <c r="M1734" s="89">
        <f t="shared" si="64"/>
        <v>0</v>
      </c>
      <c r="N1734" s="100">
        <f t="shared" ref="N1734:N1797" si="65">SUM(J1734:M1734)</f>
        <v>0</v>
      </c>
      <c r="O1734" s="67"/>
    </row>
    <row r="1735" spans="2:15">
      <c r="B1735" s="63"/>
      <c r="C1735" s="65"/>
      <c r="D1735" s="65"/>
      <c r="E1735" s="66"/>
      <c r="F1735" s="67"/>
      <c r="G1735" s="69"/>
      <c r="H1735" s="70"/>
      <c r="I1735" s="71"/>
      <c r="J1735" s="68">
        <v>0</v>
      </c>
      <c r="K1735" s="89">
        <f>ROUND(IF(AND($G1735&lt;&gt;Summary!$C$11),IF(OR($I1735=$I$6,$I1735=$I$7,$I1735=$I$8,$I1735=$I$9,$I1735=$I$10,$I1735=$I$11),($J1735*$H1735),0),0),2)</f>
        <v>0</v>
      </c>
      <c r="L1735" s="89">
        <f>ROUND(IF(AND($G1735=Summary!$C$11),IF(OR($I1735=$I$6,$I1735=$I$7,$I1735=$I$8,$I1735=$I$9,$I1735=$I$10,$I1735=$I$11),(($J1735*$H1735)/2),0),0),2)</f>
        <v>0</v>
      </c>
      <c r="M1735" s="89">
        <f t="shared" si="64"/>
        <v>0</v>
      </c>
      <c r="N1735" s="100">
        <f t="shared" si="65"/>
        <v>0</v>
      </c>
      <c r="O1735" s="67"/>
    </row>
    <row r="1736" spans="2:15">
      <c r="B1736" s="63"/>
      <c r="C1736" s="65"/>
      <c r="D1736" s="65"/>
      <c r="E1736" s="66"/>
      <c r="F1736" s="67"/>
      <c r="G1736" s="69"/>
      <c r="H1736" s="70"/>
      <c r="I1736" s="71"/>
      <c r="J1736" s="68">
        <v>0</v>
      </c>
      <c r="K1736" s="89">
        <f>ROUND(IF(AND($G1736&lt;&gt;Summary!$C$11),IF(OR($I1736=$I$6,$I1736=$I$7,$I1736=$I$8,$I1736=$I$9,$I1736=$I$10,$I1736=$I$11),($J1736*$H1736),0),0),2)</f>
        <v>0</v>
      </c>
      <c r="L1736" s="89">
        <f>ROUND(IF(AND($G1736=Summary!$C$11),IF(OR($I1736=$I$6,$I1736=$I$7,$I1736=$I$8,$I1736=$I$9,$I1736=$I$10,$I1736=$I$11),(($J1736*$H1736)/2),0),0),2)</f>
        <v>0</v>
      </c>
      <c r="M1736" s="89">
        <f t="shared" si="64"/>
        <v>0</v>
      </c>
      <c r="N1736" s="100">
        <f t="shared" si="65"/>
        <v>0</v>
      </c>
      <c r="O1736" s="67"/>
    </row>
    <row r="1737" spans="2:15">
      <c r="B1737" s="63"/>
      <c r="C1737" s="65"/>
      <c r="D1737" s="65"/>
      <c r="E1737" s="66"/>
      <c r="F1737" s="67"/>
      <c r="G1737" s="69"/>
      <c r="H1737" s="70"/>
      <c r="I1737" s="71"/>
      <c r="J1737" s="68">
        <v>0</v>
      </c>
      <c r="K1737" s="89">
        <f>ROUND(IF(AND($G1737&lt;&gt;Summary!$C$11),IF(OR($I1737=$I$6,$I1737=$I$7,$I1737=$I$8,$I1737=$I$9,$I1737=$I$10,$I1737=$I$11),($J1737*$H1737),0),0),2)</f>
        <v>0</v>
      </c>
      <c r="L1737" s="89">
        <f>ROUND(IF(AND($G1737=Summary!$C$11),IF(OR($I1737=$I$6,$I1737=$I$7,$I1737=$I$8,$I1737=$I$9,$I1737=$I$10,$I1737=$I$11),(($J1737*$H1737)/2),0),0),2)</f>
        <v>0</v>
      </c>
      <c r="M1737" s="89">
        <f t="shared" si="64"/>
        <v>0</v>
      </c>
      <c r="N1737" s="100">
        <f t="shared" si="65"/>
        <v>0</v>
      </c>
      <c r="O1737" s="67"/>
    </row>
    <row r="1738" spans="2:15">
      <c r="B1738" s="63"/>
      <c r="C1738" s="65"/>
      <c r="D1738" s="65"/>
      <c r="E1738" s="66"/>
      <c r="F1738" s="67"/>
      <c r="G1738" s="69"/>
      <c r="H1738" s="70"/>
      <c r="I1738" s="71"/>
      <c r="J1738" s="68">
        <v>0</v>
      </c>
      <c r="K1738" s="89">
        <f>ROUND(IF(AND($G1738&lt;&gt;Summary!$C$11),IF(OR($I1738=$I$6,$I1738=$I$7,$I1738=$I$8,$I1738=$I$9,$I1738=$I$10,$I1738=$I$11),($J1738*$H1738),0),0),2)</f>
        <v>0</v>
      </c>
      <c r="L1738" s="89">
        <f>ROUND(IF(AND($G1738=Summary!$C$11),IF(OR($I1738=$I$6,$I1738=$I$7,$I1738=$I$8,$I1738=$I$9,$I1738=$I$10,$I1738=$I$11),(($J1738*$H1738)/2),0),0),2)</f>
        <v>0</v>
      </c>
      <c r="M1738" s="89">
        <f t="shared" si="64"/>
        <v>0</v>
      </c>
      <c r="N1738" s="100">
        <f t="shared" si="65"/>
        <v>0</v>
      </c>
      <c r="O1738" s="67"/>
    </row>
    <row r="1739" spans="2:15">
      <c r="B1739" s="63"/>
      <c r="C1739" s="65"/>
      <c r="D1739" s="65"/>
      <c r="E1739" s="66"/>
      <c r="F1739" s="67"/>
      <c r="G1739" s="69"/>
      <c r="H1739" s="70"/>
      <c r="I1739" s="71"/>
      <c r="J1739" s="68">
        <v>0</v>
      </c>
      <c r="K1739" s="89">
        <f>ROUND(IF(AND($G1739&lt;&gt;Summary!$C$11),IF(OR($I1739=$I$6,$I1739=$I$7,$I1739=$I$8,$I1739=$I$9,$I1739=$I$10,$I1739=$I$11),($J1739*$H1739),0),0),2)</f>
        <v>0</v>
      </c>
      <c r="L1739" s="89">
        <f>ROUND(IF(AND($G1739=Summary!$C$11),IF(OR($I1739=$I$6,$I1739=$I$7,$I1739=$I$8,$I1739=$I$9,$I1739=$I$10,$I1739=$I$11),(($J1739*$H1739)/2),0),0),2)</f>
        <v>0</v>
      </c>
      <c r="M1739" s="89">
        <f t="shared" si="64"/>
        <v>0</v>
      </c>
      <c r="N1739" s="100">
        <f t="shared" si="65"/>
        <v>0</v>
      </c>
      <c r="O1739" s="67"/>
    </row>
    <row r="1740" spans="2:15">
      <c r="B1740" s="63"/>
      <c r="C1740" s="65"/>
      <c r="D1740" s="65"/>
      <c r="E1740" s="66"/>
      <c r="F1740" s="67"/>
      <c r="G1740" s="69"/>
      <c r="H1740" s="70"/>
      <c r="I1740" s="71"/>
      <c r="J1740" s="68">
        <v>0</v>
      </c>
      <c r="K1740" s="89">
        <f>ROUND(IF(AND($G1740&lt;&gt;Summary!$C$11),IF(OR($I1740=$I$6,$I1740=$I$7,$I1740=$I$8,$I1740=$I$9,$I1740=$I$10,$I1740=$I$11),($J1740*$H1740),0),0),2)</f>
        <v>0</v>
      </c>
      <c r="L1740" s="89">
        <f>ROUND(IF(AND($G1740=Summary!$C$11),IF(OR($I1740=$I$6,$I1740=$I$7,$I1740=$I$8,$I1740=$I$9,$I1740=$I$10,$I1740=$I$11),(($J1740*$H1740)/2),0),0),2)</f>
        <v>0</v>
      </c>
      <c r="M1740" s="89">
        <f t="shared" si="64"/>
        <v>0</v>
      </c>
      <c r="N1740" s="100">
        <f t="shared" si="65"/>
        <v>0</v>
      </c>
      <c r="O1740" s="67"/>
    </row>
    <row r="1741" spans="2:15">
      <c r="B1741" s="63"/>
      <c r="C1741" s="65"/>
      <c r="D1741" s="65"/>
      <c r="E1741" s="66"/>
      <c r="F1741" s="67"/>
      <c r="G1741" s="69"/>
      <c r="H1741" s="70"/>
      <c r="I1741" s="71"/>
      <c r="J1741" s="68">
        <v>0</v>
      </c>
      <c r="K1741" s="89">
        <f>ROUND(IF(AND($G1741&lt;&gt;Summary!$C$11),IF(OR($I1741=$I$6,$I1741=$I$7,$I1741=$I$8,$I1741=$I$9,$I1741=$I$10,$I1741=$I$11),($J1741*$H1741),0),0),2)</f>
        <v>0</v>
      </c>
      <c r="L1741" s="89">
        <f>ROUND(IF(AND($G1741=Summary!$C$11),IF(OR($I1741=$I$6,$I1741=$I$7,$I1741=$I$8,$I1741=$I$9,$I1741=$I$10,$I1741=$I$11),(($J1741*$H1741)/2),0),0),2)</f>
        <v>0</v>
      </c>
      <c r="M1741" s="89">
        <f t="shared" si="64"/>
        <v>0</v>
      </c>
      <c r="N1741" s="100">
        <f t="shared" si="65"/>
        <v>0</v>
      </c>
      <c r="O1741" s="67"/>
    </row>
    <row r="1742" spans="2:15">
      <c r="B1742" s="63"/>
      <c r="C1742" s="65"/>
      <c r="D1742" s="65"/>
      <c r="E1742" s="66"/>
      <c r="F1742" s="67"/>
      <c r="G1742" s="69"/>
      <c r="H1742" s="70"/>
      <c r="I1742" s="71"/>
      <c r="J1742" s="68">
        <v>0</v>
      </c>
      <c r="K1742" s="89">
        <f>ROUND(IF(AND($G1742&lt;&gt;Summary!$C$11),IF(OR($I1742=$I$6,$I1742=$I$7,$I1742=$I$8,$I1742=$I$9,$I1742=$I$10,$I1742=$I$11),($J1742*$H1742),0),0),2)</f>
        <v>0</v>
      </c>
      <c r="L1742" s="89">
        <f>ROUND(IF(AND($G1742=Summary!$C$11),IF(OR($I1742=$I$6,$I1742=$I$7,$I1742=$I$8,$I1742=$I$9,$I1742=$I$10,$I1742=$I$11),(($J1742*$H1742)/2),0),0),2)</f>
        <v>0</v>
      </c>
      <c r="M1742" s="89">
        <f t="shared" si="64"/>
        <v>0</v>
      </c>
      <c r="N1742" s="100">
        <f t="shared" si="65"/>
        <v>0</v>
      </c>
      <c r="O1742" s="67"/>
    </row>
    <row r="1743" spans="2:15">
      <c r="B1743" s="63"/>
      <c r="C1743" s="65"/>
      <c r="D1743" s="65"/>
      <c r="E1743" s="66"/>
      <c r="F1743" s="67"/>
      <c r="G1743" s="69"/>
      <c r="H1743" s="70"/>
      <c r="I1743" s="71"/>
      <c r="J1743" s="68">
        <v>0</v>
      </c>
      <c r="K1743" s="89">
        <f>ROUND(IF(AND($G1743&lt;&gt;Summary!$C$11),IF(OR($I1743=$I$6,$I1743=$I$7,$I1743=$I$8,$I1743=$I$9,$I1743=$I$10,$I1743=$I$11),($J1743*$H1743),0),0),2)</f>
        <v>0</v>
      </c>
      <c r="L1743" s="89">
        <f>ROUND(IF(AND($G1743=Summary!$C$11),IF(OR($I1743=$I$6,$I1743=$I$7,$I1743=$I$8,$I1743=$I$9,$I1743=$I$10,$I1743=$I$11),(($J1743*$H1743)/2),0),0),2)</f>
        <v>0</v>
      </c>
      <c r="M1743" s="89">
        <f t="shared" si="64"/>
        <v>0</v>
      </c>
      <c r="N1743" s="100">
        <f t="shared" si="65"/>
        <v>0</v>
      </c>
      <c r="O1743" s="67"/>
    </row>
    <row r="1744" spans="2:15">
      <c r="B1744" s="63"/>
      <c r="C1744" s="65"/>
      <c r="D1744" s="65"/>
      <c r="E1744" s="66"/>
      <c r="F1744" s="67"/>
      <c r="G1744" s="69"/>
      <c r="H1744" s="70"/>
      <c r="I1744" s="71"/>
      <c r="J1744" s="68">
        <v>0</v>
      </c>
      <c r="K1744" s="89">
        <f>ROUND(IF(AND($G1744&lt;&gt;Summary!$C$11),IF(OR($I1744=$I$6,$I1744=$I$7,$I1744=$I$8,$I1744=$I$9,$I1744=$I$10,$I1744=$I$11),($J1744*$H1744),0),0),2)</f>
        <v>0</v>
      </c>
      <c r="L1744" s="89">
        <f>ROUND(IF(AND($G1744=Summary!$C$11),IF(OR($I1744=$I$6,$I1744=$I$7,$I1744=$I$8,$I1744=$I$9,$I1744=$I$10,$I1744=$I$11),(($J1744*$H1744)/2),0),0),2)</f>
        <v>0</v>
      </c>
      <c r="M1744" s="89">
        <f t="shared" si="64"/>
        <v>0</v>
      </c>
      <c r="N1744" s="100">
        <f t="shared" si="65"/>
        <v>0</v>
      </c>
      <c r="O1744" s="67"/>
    </row>
    <row r="1745" spans="2:15">
      <c r="B1745" s="63"/>
      <c r="C1745" s="65"/>
      <c r="D1745" s="65"/>
      <c r="E1745" s="66"/>
      <c r="F1745" s="67"/>
      <c r="G1745" s="69"/>
      <c r="H1745" s="70"/>
      <c r="I1745" s="71"/>
      <c r="J1745" s="68">
        <v>0</v>
      </c>
      <c r="K1745" s="89">
        <f>ROUND(IF(AND($G1745&lt;&gt;Summary!$C$11),IF(OR($I1745=$I$6,$I1745=$I$7,$I1745=$I$8,$I1745=$I$9,$I1745=$I$10,$I1745=$I$11),($J1745*$H1745),0),0),2)</f>
        <v>0</v>
      </c>
      <c r="L1745" s="89">
        <f>ROUND(IF(AND($G1745=Summary!$C$11),IF(OR($I1745=$I$6,$I1745=$I$7,$I1745=$I$8,$I1745=$I$9,$I1745=$I$10,$I1745=$I$11),(($J1745*$H1745)/2),0),0),2)</f>
        <v>0</v>
      </c>
      <c r="M1745" s="89">
        <f t="shared" si="64"/>
        <v>0</v>
      </c>
      <c r="N1745" s="100">
        <f t="shared" si="65"/>
        <v>0</v>
      </c>
      <c r="O1745" s="67"/>
    </row>
    <row r="1746" spans="2:15">
      <c r="B1746" s="63"/>
      <c r="C1746" s="65"/>
      <c r="D1746" s="65"/>
      <c r="E1746" s="66"/>
      <c r="F1746" s="67"/>
      <c r="G1746" s="69"/>
      <c r="H1746" s="70"/>
      <c r="I1746" s="71"/>
      <c r="J1746" s="68">
        <v>0</v>
      </c>
      <c r="K1746" s="89">
        <f>ROUND(IF(AND($G1746&lt;&gt;Summary!$C$11),IF(OR($I1746=$I$6,$I1746=$I$7,$I1746=$I$8,$I1746=$I$9,$I1746=$I$10,$I1746=$I$11),($J1746*$H1746),0),0),2)</f>
        <v>0</v>
      </c>
      <c r="L1746" s="89">
        <f>ROUND(IF(AND($G1746=Summary!$C$11),IF(OR($I1746=$I$6,$I1746=$I$7,$I1746=$I$8,$I1746=$I$9,$I1746=$I$10,$I1746=$I$11),(($J1746*$H1746)/2),0),0),2)</f>
        <v>0</v>
      </c>
      <c r="M1746" s="89">
        <f t="shared" si="64"/>
        <v>0</v>
      </c>
      <c r="N1746" s="100">
        <f t="shared" si="65"/>
        <v>0</v>
      </c>
      <c r="O1746" s="67"/>
    </row>
    <row r="1747" spans="2:15">
      <c r="B1747" s="63"/>
      <c r="C1747" s="65"/>
      <c r="D1747" s="65"/>
      <c r="E1747" s="66"/>
      <c r="F1747" s="67"/>
      <c r="G1747" s="69"/>
      <c r="H1747" s="70"/>
      <c r="I1747" s="71"/>
      <c r="J1747" s="68">
        <v>0</v>
      </c>
      <c r="K1747" s="89">
        <f>ROUND(IF(AND($G1747&lt;&gt;Summary!$C$11),IF(OR($I1747=$I$6,$I1747=$I$7,$I1747=$I$8,$I1747=$I$9,$I1747=$I$10,$I1747=$I$11),($J1747*$H1747),0),0),2)</f>
        <v>0</v>
      </c>
      <c r="L1747" s="89">
        <f>ROUND(IF(AND($G1747=Summary!$C$11),IF(OR($I1747=$I$6,$I1747=$I$7,$I1747=$I$8,$I1747=$I$9,$I1747=$I$10,$I1747=$I$11),(($J1747*$H1747)/2),0),0),2)</f>
        <v>0</v>
      </c>
      <c r="M1747" s="89">
        <f t="shared" si="64"/>
        <v>0</v>
      </c>
      <c r="N1747" s="100">
        <f t="shared" si="65"/>
        <v>0</v>
      </c>
      <c r="O1747" s="67"/>
    </row>
    <row r="1748" spans="2:15">
      <c r="B1748" s="63"/>
      <c r="C1748" s="65"/>
      <c r="D1748" s="65"/>
      <c r="E1748" s="66"/>
      <c r="F1748" s="67"/>
      <c r="G1748" s="69"/>
      <c r="H1748" s="70"/>
      <c r="I1748" s="71"/>
      <c r="J1748" s="68">
        <v>0</v>
      </c>
      <c r="K1748" s="89">
        <f>ROUND(IF(AND($G1748&lt;&gt;Summary!$C$11),IF(OR($I1748=$I$6,$I1748=$I$7,$I1748=$I$8,$I1748=$I$9,$I1748=$I$10,$I1748=$I$11),($J1748*$H1748),0),0),2)</f>
        <v>0</v>
      </c>
      <c r="L1748" s="89">
        <f>ROUND(IF(AND($G1748=Summary!$C$11),IF(OR($I1748=$I$6,$I1748=$I$7,$I1748=$I$8,$I1748=$I$9,$I1748=$I$10,$I1748=$I$11),(($J1748*$H1748)/2),0),0),2)</f>
        <v>0</v>
      </c>
      <c r="M1748" s="89">
        <f t="shared" si="64"/>
        <v>0</v>
      </c>
      <c r="N1748" s="100">
        <f t="shared" si="65"/>
        <v>0</v>
      </c>
      <c r="O1748" s="67"/>
    </row>
    <row r="1749" spans="2:15">
      <c r="B1749" s="63"/>
      <c r="C1749" s="65"/>
      <c r="D1749" s="65"/>
      <c r="E1749" s="66"/>
      <c r="F1749" s="67"/>
      <c r="G1749" s="69"/>
      <c r="H1749" s="70"/>
      <c r="I1749" s="71"/>
      <c r="J1749" s="68">
        <v>0</v>
      </c>
      <c r="K1749" s="89">
        <f>ROUND(IF(AND($G1749&lt;&gt;Summary!$C$11),IF(OR($I1749=$I$6,$I1749=$I$7,$I1749=$I$8,$I1749=$I$9,$I1749=$I$10,$I1749=$I$11),($J1749*$H1749),0),0),2)</f>
        <v>0</v>
      </c>
      <c r="L1749" s="89">
        <f>ROUND(IF(AND($G1749=Summary!$C$11),IF(OR($I1749=$I$6,$I1749=$I$7,$I1749=$I$8,$I1749=$I$9,$I1749=$I$10,$I1749=$I$11),(($J1749*$H1749)/2),0),0),2)</f>
        <v>0</v>
      </c>
      <c r="M1749" s="89">
        <f t="shared" si="64"/>
        <v>0</v>
      </c>
      <c r="N1749" s="100">
        <f t="shared" si="65"/>
        <v>0</v>
      </c>
      <c r="O1749" s="67"/>
    </row>
    <row r="1750" spans="2:15">
      <c r="B1750" s="63"/>
      <c r="C1750" s="65"/>
      <c r="D1750" s="65"/>
      <c r="E1750" s="66"/>
      <c r="F1750" s="67"/>
      <c r="G1750" s="69"/>
      <c r="H1750" s="70"/>
      <c r="I1750" s="71"/>
      <c r="J1750" s="68">
        <v>0</v>
      </c>
      <c r="K1750" s="89">
        <f>ROUND(IF(AND($G1750&lt;&gt;Summary!$C$11),IF(OR($I1750=$I$6,$I1750=$I$7,$I1750=$I$8,$I1750=$I$9,$I1750=$I$10,$I1750=$I$11),($J1750*$H1750),0),0),2)</f>
        <v>0</v>
      </c>
      <c r="L1750" s="89">
        <f>ROUND(IF(AND($G1750=Summary!$C$11),IF(OR($I1750=$I$6,$I1750=$I$7,$I1750=$I$8,$I1750=$I$9,$I1750=$I$10,$I1750=$I$11),(($J1750*$H1750)/2),0),0),2)</f>
        <v>0</v>
      </c>
      <c r="M1750" s="89">
        <f t="shared" si="64"/>
        <v>0</v>
      </c>
      <c r="N1750" s="100">
        <f t="shared" si="65"/>
        <v>0</v>
      </c>
      <c r="O1750" s="67"/>
    </row>
    <row r="1751" spans="2:15">
      <c r="B1751" s="63"/>
      <c r="C1751" s="65"/>
      <c r="D1751" s="65"/>
      <c r="E1751" s="66"/>
      <c r="F1751" s="67"/>
      <c r="G1751" s="69"/>
      <c r="H1751" s="70"/>
      <c r="I1751" s="71"/>
      <c r="J1751" s="68">
        <v>0</v>
      </c>
      <c r="K1751" s="89">
        <f>ROUND(IF(AND($G1751&lt;&gt;Summary!$C$11),IF(OR($I1751=$I$6,$I1751=$I$7,$I1751=$I$8,$I1751=$I$9,$I1751=$I$10,$I1751=$I$11),($J1751*$H1751),0),0),2)</f>
        <v>0</v>
      </c>
      <c r="L1751" s="89">
        <f>ROUND(IF(AND($G1751=Summary!$C$11),IF(OR($I1751=$I$6,$I1751=$I$7,$I1751=$I$8,$I1751=$I$9,$I1751=$I$10,$I1751=$I$11),(($J1751*$H1751)/2),0),0),2)</f>
        <v>0</v>
      </c>
      <c r="M1751" s="89">
        <f t="shared" ref="M1751:M1814" si="66">L1751</f>
        <v>0</v>
      </c>
      <c r="N1751" s="100">
        <f t="shared" si="65"/>
        <v>0</v>
      </c>
      <c r="O1751" s="67"/>
    </row>
    <row r="1752" spans="2:15">
      <c r="B1752" s="63"/>
      <c r="C1752" s="65"/>
      <c r="D1752" s="65"/>
      <c r="E1752" s="66"/>
      <c r="F1752" s="67"/>
      <c r="G1752" s="69"/>
      <c r="H1752" s="70"/>
      <c r="I1752" s="71"/>
      <c r="J1752" s="68">
        <v>0</v>
      </c>
      <c r="K1752" s="89">
        <f>ROUND(IF(AND($G1752&lt;&gt;Summary!$C$11),IF(OR($I1752=$I$6,$I1752=$I$7,$I1752=$I$8,$I1752=$I$9,$I1752=$I$10,$I1752=$I$11),($J1752*$H1752),0),0),2)</f>
        <v>0</v>
      </c>
      <c r="L1752" s="89">
        <f>ROUND(IF(AND($G1752=Summary!$C$11),IF(OR($I1752=$I$6,$I1752=$I$7,$I1752=$I$8,$I1752=$I$9,$I1752=$I$10,$I1752=$I$11),(($J1752*$H1752)/2),0),0),2)</f>
        <v>0</v>
      </c>
      <c r="M1752" s="89">
        <f t="shared" si="66"/>
        <v>0</v>
      </c>
      <c r="N1752" s="100">
        <f t="shared" si="65"/>
        <v>0</v>
      </c>
      <c r="O1752" s="67"/>
    </row>
    <row r="1753" spans="2:15">
      <c r="B1753" s="63"/>
      <c r="C1753" s="65"/>
      <c r="D1753" s="65"/>
      <c r="E1753" s="66"/>
      <c r="F1753" s="67"/>
      <c r="G1753" s="69"/>
      <c r="H1753" s="70"/>
      <c r="I1753" s="71"/>
      <c r="J1753" s="68">
        <v>0</v>
      </c>
      <c r="K1753" s="89">
        <f>ROUND(IF(AND($G1753&lt;&gt;Summary!$C$11),IF(OR($I1753=$I$6,$I1753=$I$7,$I1753=$I$8,$I1753=$I$9,$I1753=$I$10,$I1753=$I$11),($J1753*$H1753),0),0),2)</f>
        <v>0</v>
      </c>
      <c r="L1753" s="89">
        <f>ROUND(IF(AND($G1753=Summary!$C$11),IF(OR($I1753=$I$6,$I1753=$I$7,$I1753=$I$8,$I1753=$I$9,$I1753=$I$10,$I1753=$I$11),(($J1753*$H1753)/2),0),0),2)</f>
        <v>0</v>
      </c>
      <c r="M1753" s="89">
        <f t="shared" si="66"/>
        <v>0</v>
      </c>
      <c r="N1753" s="100">
        <f t="shared" si="65"/>
        <v>0</v>
      </c>
      <c r="O1753" s="67"/>
    </row>
    <row r="1754" spans="2:15">
      <c r="B1754" s="63"/>
      <c r="C1754" s="65"/>
      <c r="D1754" s="65"/>
      <c r="E1754" s="66"/>
      <c r="F1754" s="67"/>
      <c r="G1754" s="69"/>
      <c r="H1754" s="70"/>
      <c r="I1754" s="71"/>
      <c r="J1754" s="68">
        <v>0</v>
      </c>
      <c r="K1754" s="89">
        <f>ROUND(IF(AND($G1754&lt;&gt;Summary!$C$11),IF(OR($I1754=$I$6,$I1754=$I$7,$I1754=$I$8,$I1754=$I$9,$I1754=$I$10,$I1754=$I$11),($J1754*$H1754),0),0),2)</f>
        <v>0</v>
      </c>
      <c r="L1754" s="89">
        <f>ROUND(IF(AND($G1754=Summary!$C$11),IF(OR($I1754=$I$6,$I1754=$I$7,$I1754=$I$8,$I1754=$I$9,$I1754=$I$10,$I1754=$I$11),(($J1754*$H1754)/2),0),0),2)</f>
        <v>0</v>
      </c>
      <c r="M1754" s="89">
        <f t="shared" si="66"/>
        <v>0</v>
      </c>
      <c r="N1754" s="100">
        <f t="shared" si="65"/>
        <v>0</v>
      </c>
      <c r="O1754" s="67"/>
    </row>
    <row r="1755" spans="2:15">
      <c r="B1755" s="63"/>
      <c r="C1755" s="65"/>
      <c r="D1755" s="65"/>
      <c r="E1755" s="66"/>
      <c r="F1755" s="67"/>
      <c r="G1755" s="69"/>
      <c r="H1755" s="70"/>
      <c r="I1755" s="71"/>
      <c r="J1755" s="68">
        <v>0</v>
      </c>
      <c r="K1755" s="89">
        <f>ROUND(IF(AND($G1755&lt;&gt;Summary!$C$11),IF(OR($I1755=$I$6,$I1755=$I$7,$I1755=$I$8,$I1755=$I$9,$I1755=$I$10,$I1755=$I$11),($J1755*$H1755),0),0),2)</f>
        <v>0</v>
      </c>
      <c r="L1755" s="89">
        <f>ROUND(IF(AND($G1755=Summary!$C$11),IF(OR($I1755=$I$6,$I1755=$I$7,$I1755=$I$8,$I1755=$I$9,$I1755=$I$10,$I1755=$I$11),(($J1755*$H1755)/2),0),0),2)</f>
        <v>0</v>
      </c>
      <c r="M1755" s="89">
        <f t="shared" si="66"/>
        <v>0</v>
      </c>
      <c r="N1755" s="100">
        <f t="shared" si="65"/>
        <v>0</v>
      </c>
      <c r="O1755" s="67"/>
    </row>
    <row r="1756" spans="2:15">
      <c r="B1756" s="63"/>
      <c r="C1756" s="65"/>
      <c r="D1756" s="65"/>
      <c r="E1756" s="66"/>
      <c r="F1756" s="67"/>
      <c r="G1756" s="69"/>
      <c r="H1756" s="70"/>
      <c r="I1756" s="71"/>
      <c r="J1756" s="68">
        <v>0</v>
      </c>
      <c r="K1756" s="89">
        <f>ROUND(IF(AND($G1756&lt;&gt;Summary!$C$11),IF(OR($I1756=$I$6,$I1756=$I$7,$I1756=$I$8,$I1756=$I$9,$I1756=$I$10,$I1756=$I$11),($J1756*$H1756),0),0),2)</f>
        <v>0</v>
      </c>
      <c r="L1756" s="89">
        <f>ROUND(IF(AND($G1756=Summary!$C$11),IF(OR($I1756=$I$6,$I1756=$I$7,$I1756=$I$8,$I1756=$I$9,$I1756=$I$10,$I1756=$I$11),(($J1756*$H1756)/2),0),0),2)</f>
        <v>0</v>
      </c>
      <c r="M1756" s="89">
        <f t="shared" si="66"/>
        <v>0</v>
      </c>
      <c r="N1756" s="100">
        <f t="shared" si="65"/>
        <v>0</v>
      </c>
      <c r="O1756" s="67"/>
    </row>
    <row r="1757" spans="2:15">
      <c r="B1757" s="63"/>
      <c r="C1757" s="65"/>
      <c r="D1757" s="65"/>
      <c r="E1757" s="66"/>
      <c r="F1757" s="67"/>
      <c r="G1757" s="69"/>
      <c r="H1757" s="70"/>
      <c r="I1757" s="71"/>
      <c r="J1757" s="68">
        <v>0</v>
      </c>
      <c r="K1757" s="89">
        <f>ROUND(IF(AND($G1757&lt;&gt;Summary!$C$11),IF(OR($I1757=$I$6,$I1757=$I$7,$I1757=$I$8,$I1757=$I$9,$I1757=$I$10,$I1757=$I$11),($J1757*$H1757),0),0),2)</f>
        <v>0</v>
      </c>
      <c r="L1757" s="89">
        <f>ROUND(IF(AND($G1757=Summary!$C$11),IF(OR($I1757=$I$6,$I1757=$I$7,$I1757=$I$8,$I1757=$I$9,$I1757=$I$10,$I1757=$I$11),(($J1757*$H1757)/2),0),0),2)</f>
        <v>0</v>
      </c>
      <c r="M1757" s="89">
        <f t="shared" si="66"/>
        <v>0</v>
      </c>
      <c r="N1757" s="100">
        <f t="shared" si="65"/>
        <v>0</v>
      </c>
      <c r="O1757" s="67"/>
    </row>
    <row r="1758" spans="2:15">
      <c r="B1758" s="63"/>
      <c r="C1758" s="65"/>
      <c r="D1758" s="65"/>
      <c r="E1758" s="66"/>
      <c r="F1758" s="67"/>
      <c r="G1758" s="69"/>
      <c r="H1758" s="70"/>
      <c r="I1758" s="71"/>
      <c r="J1758" s="68">
        <v>0</v>
      </c>
      <c r="K1758" s="89">
        <f>ROUND(IF(AND($G1758&lt;&gt;Summary!$C$11),IF(OR($I1758=$I$6,$I1758=$I$7,$I1758=$I$8,$I1758=$I$9,$I1758=$I$10,$I1758=$I$11),($J1758*$H1758),0),0),2)</f>
        <v>0</v>
      </c>
      <c r="L1758" s="89">
        <f>ROUND(IF(AND($G1758=Summary!$C$11),IF(OR($I1758=$I$6,$I1758=$I$7,$I1758=$I$8,$I1758=$I$9,$I1758=$I$10,$I1758=$I$11),(($J1758*$H1758)/2),0),0),2)</f>
        <v>0</v>
      </c>
      <c r="M1758" s="89">
        <f t="shared" si="66"/>
        <v>0</v>
      </c>
      <c r="N1758" s="100">
        <f t="shared" si="65"/>
        <v>0</v>
      </c>
      <c r="O1758" s="67"/>
    </row>
    <row r="1759" spans="2:15">
      <c r="B1759" s="63"/>
      <c r="C1759" s="65"/>
      <c r="D1759" s="65"/>
      <c r="E1759" s="66"/>
      <c r="F1759" s="67"/>
      <c r="G1759" s="69"/>
      <c r="H1759" s="70"/>
      <c r="I1759" s="71"/>
      <c r="J1759" s="68">
        <v>0</v>
      </c>
      <c r="K1759" s="89">
        <f>ROUND(IF(AND($G1759&lt;&gt;Summary!$C$11),IF(OR($I1759=$I$6,$I1759=$I$7,$I1759=$I$8,$I1759=$I$9,$I1759=$I$10,$I1759=$I$11),($J1759*$H1759),0),0),2)</f>
        <v>0</v>
      </c>
      <c r="L1759" s="89">
        <f>ROUND(IF(AND($G1759=Summary!$C$11),IF(OR($I1759=$I$6,$I1759=$I$7,$I1759=$I$8,$I1759=$I$9,$I1759=$I$10,$I1759=$I$11),(($J1759*$H1759)/2),0),0),2)</f>
        <v>0</v>
      </c>
      <c r="M1759" s="89">
        <f t="shared" si="66"/>
        <v>0</v>
      </c>
      <c r="N1759" s="100">
        <f t="shared" si="65"/>
        <v>0</v>
      </c>
      <c r="O1759" s="67"/>
    </row>
    <row r="1760" spans="2:15">
      <c r="B1760" s="63"/>
      <c r="C1760" s="65"/>
      <c r="D1760" s="65"/>
      <c r="E1760" s="66"/>
      <c r="F1760" s="67"/>
      <c r="G1760" s="69"/>
      <c r="H1760" s="70"/>
      <c r="I1760" s="71"/>
      <c r="J1760" s="68">
        <v>0</v>
      </c>
      <c r="K1760" s="89">
        <f>ROUND(IF(AND($G1760&lt;&gt;Summary!$C$11),IF(OR($I1760=$I$6,$I1760=$I$7,$I1760=$I$8,$I1760=$I$9,$I1760=$I$10,$I1760=$I$11),($J1760*$H1760),0),0),2)</f>
        <v>0</v>
      </c>
      <c r="L1760" s="89">
        <f>ROUND(IF(AND($G1760=Summary!$C$11),IF(OR($I1760=$I$6,$I1760=$I$7,$I1760=$I$8,$I1760=$I$9,$I1760=$I$10,$I1760=$I$11),(($J1760*$H1760)/2),0),0),2)</f>
        <v>0</v>
      </c>
      <c r="M1760" s="89">
        <f t="shared" si="66"/>
        <v>0</v>
      </c>
      <c r="N1760" s="100">
        <f t="shared" si="65"/>
        <v>0</v>
      </c>
      <c r="O1760" s="67"/>
    </row>
    <row r="1761" spans="2:15">
      <c r="B1761" s="63"/>
      <c r="C1761" s="65"/>
      <c r="D1761" s="65"/>
      <c r="E1761" s="66"/>
      <c r="F1761" s="67"/>
      <c r="G1761" s="69"/>
      <c r="H1761" s="70"/>
      <c r="I1761" s="71"/>
      <c r="J1761" s="68">
        <v>0</v>
      </c>
      <c r="K1761" s="89">
        <f>ROUND(IF(AND($G1761&lt;&gt;Summary!$C$11),IF(OR($I1761=$I$6,$I1761=$I$7,$I1761=$I$8,$I1761=$I$9,$I1761=$I$10,$I1761=$I$11),($J1761*$H1761),0),0),2)</f>
        <v>0</v>
      </c>
      <c r="L1761" s="89">
        <f>ROUND(IF(AND($G1761=Summary!$C$11),IF(OR($I1761=$I$6,$I1761=$I$7,$I1761=$I$8,$I1761=$I$9,$I1761=$I$10,$I1761=$I$11),(($J1761*$H1761)/2),0),0),2)</f>
        <v>0</v>
      </c>
      <c r="M1761" s="89">
        <f t="shared" si="66"/>
        <v>0</v>
      </c>
      <c r="N1761" s="100">
        <f t="shared" si="65"/>
        <v>0</v>
      </c>
      <c r="O1761" s="67"/>
    </row>
    <row r="1762" spans="2:15">
      <c r="B1762" s="63"/>
      <c r="C1762" s="65"/>
      <c r="D1762" s="65"/>
      <c r="E1762" s="66"/>
      <c r="F1762" s="67"/>
      <c r="G1762" s="69"/>
      <c r="H1762" s="70"/>
      <c r="I1762" s="71"/>
      <c r="J1762" s="68">
        <v>0</v>
      </c>
      <c r="K1762" s="89">
        <f>ROUND(IF(AND($G1762&lt;&gt;Summary!$C$11),IF(OR($I1762=$I$6,$I1762=$I$7,$I1762=$I$8,$I1762=$I$9,$I1762=$I$10,$I1762=$I$11),($J1762*$H1762),0),0),2)</f>
        <v>0</v>
      </c>
      <c r="L1762" s="89">
        <f>ROUND(IF(AND($G1762=Summary!$C$11),IF(OR($I1762=$I$6,$I1762=$I$7,$I1762=$I$8,$I1762=$I$9,$I1762=$I$10,$I1762=$I$11),(($J1762*$H1762)/2),0),0),2)</f>
        <v>0</v>
      </c>
      <c r="M1762" s="89">
        <f t="shared" si="66"/>
        <v>0</v>
      </c>
      <c r="N1762" s="100">
        <f t="shared" si="65"/>
        <v>0</v>
      </c>
      <c r="O1762" s="67"/>
    </row>
    <row r="1763" spans="2:15">
      <c r="B1763" s="63"/>
      <c r="C1763" s="65"/>
      <c r="D1763" s="65"/>
      <c r="E1763" s="66"/>
      <c r="F1763" s="67"/>
      <c r="G1763" s="69"/>
      <c r="H1763" s="70"/>
      <c r="I1763" s="71"/>
      <c r="J1763" s="68">
        <v>0</v>
      </c>
      <c r="K1763" s="89">
        <f>ROUND(IF(AND($G1763&lt;&gt;Summary!$C$11),IF(OR($I1763=$I$6,$I1763=$I$7,$I1763=$I$8,$I1763=$I$9,$I1763=$I$10,$I1763=$I$11),($J1763*$H1763),0),0),2)</f>
        <v>0</v>
      </c>
      <c r="L1763" s="89">
        <f>ROUND(IF(AND($G1763=Summary!$C$11),IF(OR($I1763=$I$6,$I1763=$I$7,$I1763=$I$8,$I1763=$I$9,$I1763=$I$10,$I1763=$I$11),(($J1763*$H1763)/2),0),0),2)</f>
        <v>0</v>
      </c>
      <c r="M1763" s="89">
        <f t="shared" si="66"/>
        <v>0</v>
      </c>
      <c r="N1763" s="100">
        <f t="shared" si="65"/>
        <v>0</v>
      </c>
      <c r="O1763" s="67"/>
    </row>
    <row r="1764" spans="2:15">
      <c r="B1764" s="63"/>
      <c r="C1764" s="65"/>
      <c r="D1764" s="65"/>
      <c r="E1764" s="66"/>
      <c r="F1764" s="67"/>
      <c r="G1764" s="69"/>
      <c r="H1764" s="70"/>
      <c r="I1764" s="71"/>
      <c r="J1764" s="68">
        <v>0</v>
      </c>
      <c r="K1764" s="89">
        <f>ROUND(IF(AND($G1764&lt;&gt;Summary!$C$11),IF(OR($I1764=$I$6,$I1764=$I$7,$I1764=$I$8,$I1764=$I$9,$I1764=$I$10,$I1764=$I$11),($J1764*$H1764),0),0),2)</f>
        <v>0</v>
      </c>
      <c r="L1764" s="89">
        <f>ROUND(IF(AND($G1764=Summary!$C$11),IF(OR($I1764=$I$6,$I1764=$I$7,$I1764=$I$8,$I1764=$I$9,$I1764=$I$10,$I1764=$I$11),(($J1764*$H1764)/2),0),0),2)</f>
        <v>0</v>
      </c>
      <c r="M1764" s="89">
        <f t="shared" si="66"/>
        <v>0</v>
      </c>
      <c r="N1764" s="100">
        <f t="shared" si="65"/>
        <v>0</v>
      </c>
      <c r="O1764" s="67"/>
    </row>
    <row r="1765" spans="2:15">
      <c r="B1765" s="63"/>
      <c r="C1765" s="65"/>
      <c r="D1765" s="65"/>
      <c r="E1765" s="66"/>
      <c r="F1765" s="67"/>
      <c r="G1765" s="69"/>
      <c r="H1765" s="70"/>
      <c r="I1765" s="71"/>
      <c r="J1765" s="68">
        <v>0</v>
      </c>
      <c r="K1765" s="89">
        <f>ROUND(IF(AND($G1765&lt;&gt;Summary!$C$11),IF(OR($I1765=$I$6,$I1765=$I$7,$I1765=$I$8,$I1765=$I$9,$I1765=$I$10,$I1765=$I$11),($J1765*$H1765),0),0),2)</f>
        <v>0</v>
      </c>
      <c r="L1765" s="89">
        <f>ROUND(IF(AND($G1765=Summary!$C$11),IF(OR($I1765=$I$6,$I1765=$I$7,$I1765=$I$8,$I1765=$I$9,$I1765=$I$10,$I1765=$I$11),(($J1765*$H1765)/2),0),0),2)</f>
        <v>0</v>
      </c>
      <c r="M1765" s="89">
        <f t="shared" si="66"/>
        <v>0</v>
      </c>
      <c r="N1765" s="100">
        <f t="shared" si="65"/>
        <v>0</v>
      </c>
      <c r="O1765" s="67"/>
    </row>
    <row r="1766" spans="2:15">
      <c r="B1766" s="63"/>
      <c r="C1766" s="65"/>
      <c r="D1766" s="65"/>
      <c r="E1766" s="66"/>
      <c r="F1766" s="67"/>
      <c r="G1766" s="69"/>
      <c r="H1766" s="70"/>
      <c r="I1766" s="71"/>
      <c r="J1766" s="68">
        <v>0</v>
      </c>
      <c r="K1766" s="89">
        <f>ROUND(IF(AND($G1766&lt;&gt;Summary!$C$11),IF(OR($I1766=$I$6,$I1766=$I$7,$I1766=$I$8,$I1766=$I$9,$I1766=$I$10,$I1766=$I$11),($J1766*$H1766),0),0),2)</f>
        <v>0</v>
      </c>
      <c r="L1766" s="89">
        <f>ROUND(IF(AND($G1766=Summary!$C$11),IF(OR($I1766=$I$6,$I1766=$I$7,$I1766=$I$8,$I1766=$I$9,$I1766=$I$10,$I1766=$I$11),(($J1766*$H1766)/2),0),0),2)</f>
        <v>0</v>
      </c>
      <c r="M1766" s="89">
        <f t="shared" si="66"/>
        <v>0</v>
      </c>
      <c r="N1766" s="100">
        <f t="shared" si="65"/>
        <v>0</v>
      </c>
      <c r="O1766" s="67"/>
    </row>
    <row r="1767" spans="2:15">
      <c r="B1767" s="63"/>
      <c r="C1767" s="65"/>
      <c r="D1767" s="65"/>
      <c r="E1767" s="66"/>
      <c r="F1767" s="67"/>
      <c r="G1767" s="69"/>
      <c r="H1767" s="70"/>
      <c r="I1767" s="71"/>
      <c r="J1767" s="68">
        <v>0</v>
      </c>
      <c r="K1767" s="89">
        <f>ROUND(IF(AND($G1767&lt;&gt;Summary!$C$11),IF(OR($I1767=$I$6,$I1767=$I$7,$I1767=$I$8,$I1767=$I$9,$I1767=$I$10,$I1767=$I$11),($J1767*$H1767),0),0),2)</f>
        <v>0</v>
      </c>
      <c r="L1767" s="89">
        <f>ROUND(IF(AND($G1767=Summary!$C$11),IF(OR($I1767=$I$6,$I1767=$I$7,$I1767=$I$8,$I1767=$I$9,$I1767=$I$10,$I1767=$I$11),(($J1767*$H1767)/2),0),0),2)</f>
        <v>0</v>
      </c>
      <c r="M1767" s="89">
        <f t="shared" si="66"/>
        <v>0</v>
      </c>
      <c r="N1767" s="100">
        <f t="shared" si="65"/>
        <v>0</v>
      </c>
      <c r="O1767" s="67"/>
    </row>
    <row r="1768" spans="2:15">
      <c r="B1768" s="63"/>
      <c r="C1768" s="65"/>
      <c r="D1768" s="65"/>
      <c r="E1768" s="66"/>
      <c r="F1768" s="67"/>
      <c r="G1768" s="69"/>
      <c r="H1768" s="70"/>
      <c r="I1768" s="71"/>
      <c r="J1768" s="68">
        <v>0</v>
      </c>
      <c r="K1768" s="89">
        <f>ROUND(IF(AND($G1768&lt;&gt;Summary!$C$11),IF(OR($I1768=$I$6,$I1768=$I$7,$I1768=$I$8,$I1768=$I$9,$I1768=$I$10,$I1768=$I$11),($J1768*$H1768),0),0),2)</f>
        <v>0</v>
      </c>
      <c r="L1768" s="89">
        <f>ROUND(IF(AND($G1768=Summary!$C$11),IF(OR($I1768=$I$6,$I1768=$I$7,$I1768=$I$8,$I1768=$I$9,$I1768=$I$10,$I1768=$I$11),(($J1768*$H1768)/2),0),0),2)</f>
        <v>0</v>
      </c>
      <c r="M1768" s="89">
        <f t="shared" si="66"/>
        <v>0</v>
      </c>
      <c r="N1768" s="100">
        <f t="shared" si="65"/>
        <v>0</v>
      </c>
      <c r="O1768" s="67"/>
    </row>
    <row r="1769" spans="2:15">
      <c r="B1769" s="63"/>
      <c r="C1769" s="65"/>
      <c r="D1769" s="65"/>
      <c r="E1769" s="66"/>
      <c r="F1769" s="67"/>
      <c r="G1769" s="69"/>
      <c r="H1769" s="70"/>
      <c r="I1769" s="71"/>
      <c r="J1769" s="68">
        <v>0</v>
      </c>
      <c r="K1769" s="89">
        <f>ROUND(IF(AND($G1769&lt;&gt;Summary!$C$11),IF(OR($I1769=$I$6,$I1769=$I$7,$I1769=$I$8,$I1769=$I$9,$I1769=$I$10,$I1769=$I$11),($J1769*$H1769),0),0),2)</f>
        <v>0</v>
      </c>
      <c r="L1769" s="89">
        <f>ROUND(IF(AND($G1769=Summary!$C$11),IF(OR($I1769=$I$6,$I1769=$I$7,$I1769=$I$8,$I1769=$I$9,$I1769=$I$10,$I1769=$I$11),(($J1769*$H1769)/2),0),0),2)</f>
        <v>0</v>
      </c>
      <c r="M1769" s="89">
        <f t="shared" si="66"/>
        <v>0</v>
      </c>
      <c r="N1769" s="100">
        <f t="shared" si="65"/>
        <v>0</v>
      </c>
      <c r="O1769" s="67"/>
    </row>
    <row r="1770" spans="2:15">
      <c r="B1770" s="63"/>
      <c r="C1770" s="65"/>
      <c r="D1770" s="65"/>
      <c r="E1770" s="66"/>
      <c r="F1770" s="67"/>
      <c r="G1770" s="69"/>
      <c r="H1770" s="70"/>
      <c r="I1770" s="71"/>
      <c r="J1770" s="68">
        <v>0</v>
      </c>
      <c r="K1770" s="89">
        <f>ROUND(IF(AND($G1770&lt;&gt;Summary!$C$11),IF(OR($I1770=$I$6,$I1770=$I$7,$I1770=$I$8,$I1770=$I$9,$I1770=$I$10,$I1770=$I$11),($J1770*$H1770),0),0),2)</f>
        <v>0</v>
      </c>
      <c r="L1770" s="89">
        <f>ROUND(IF(AND($G1770=Summary!$C$11),IF(OR($I1770=$I$6,$I1770=$I$7,$I1770=$I$8,$I1770=$I$9,$I1770=$I$10,$I1770=$I$11),(($J1770*$H1770)/2),0),0),2)</f>
        <v>0</v>
      </c>
      <c r="M1770" s="89">
        <f t="shared" si="66"/>
        <v>0</v>
      </c>
      <c r="N1770" s="100">
        <f t="shared" si="65"/>
        <v>0</v>
      </c>
      <c r="O1770" s="67"/>
    </row>
    <row r="1771" spans="2:15">
      <c r="B1771" s="63"/>
      <c r="C1771" s="65"/>
      <c r="D1771" s="65"/>
      <c r="E1771" s="66"/>
      <c r="F1771" s="67"/>
      <c r="G1771" s="69"/>
      <c r="H1771" s="70"/>
      <c r="I1771" s="71"/>
      <c r="J1771" s="68">
        <v>0</v>
      </c>
      <c r="K1771" s="89">
        <f>ROUND(IF(AND($G1771&lt;&gt;Summary!$C$11),IF(OR($I1771=$I$6,$I1771=$I$7,$I1771=$I$8,$I1771=$I$9,$I1771=$I$10,$I1771=$I$11),($J1771*$H1771),0),0),2)</f>
        <v>0</v>
      </c>
      <c r="L1771" s="89">
        <f>ROUND(IF(AND($G1771=Summary!$C$11),IF(OR($I1771=$I$6,$I1771=$I$7,$I1771=$I$8,$I1771=$I$9,$I1771=$I$10,$I1771=$I$11),(($J1771*$H1771)/2),0),0),2)</f>
        <v>0</v>
      </c>
      <c r="M1771" s="89">
        <f t="shared" si="66"/>
        <v>0</v>
      </c>
      <c r="N1771" s="100">
        <f t="shared" si="65"/>
        <v>0</v>
      </c>
      <c r="O1771" s="67"/>
    </row>
    <row r="1772" spans="2:15">
      <c r="B1772" s="63"/>
      <c r="C1772" s="65"/>
      <c r="D1772" s="65"/>
      <c r="E1772" s="66"/>
      <c r="F1772" s="67"/>
      <c r="G1772" s="69"/>
      <c r="H1772" s="70"/>
      <c r="I1772" s="71"/>
      <c r="J1772" s="68">
        <v>0</v>
      </c>
      <c r="K1772" s="89">
        <f>ROUND(IF(AND($G1772&lt;&gt;Summary!$C$11),IF(OR($I1772=$I$6,$I1772=$I$7,$I1772=$I$8,$I1772=$I$9,$I1772=$I$10,$I1772=$I$11),($J1772*$H1772),0),0),2)</f>
        <v>0</v>
      </c>
      <c r="L1772" s="89">
        <f>ROUND(IF(AND($G1772=Summary!$C$11),IF(OR($I1772=$I$6,$I1772=$I$7,$I1772=$I$8,$I1772=$I$9,$I1772=$I$10,$I1772=$I$11),(($J1772*$H1772)/2),0),0),2)</f>
        <v>0</v>
      </c>
      <c r="M1772" s="89">
        <f t="shared" si="66"/>
        <v>0</v>
      </c>
      <c r="N1772" s="100">
        <f t="shared" si="65"/>
        <v>0</v>
      </c>
      <c r="O1772" s="67"/>
    </row>
    <row r="1773" spans="2:15">
      <c r="B1773" s="63"/>
      <c r="C1773" s="65"/>
      <c r="D1773" s="65"/>
      <c r="E1773" s="66"/>
      <c r="F1773" s="67"/>
      <c r="G1773" s="69"/>
      <c r="H1773" s="70"/>
      <c r="I1773" s="71"/>
      <c r="J1773" s="68">
        <v>0</v>
      </c>
      <c r="K1773" s="89">
        <f>ROUND(IF(AND($G1773&lt;&gt;Summary!$C$11),IF(OR($I1773=$I$6,$I1773=$I$7,$I1773=$I$8,$I1773=$I$9,$I1773=$I$10,$I1773=$I$11),($J1773*$H1773),0),0),2)</f>
        <v>0</v>
      </c>
      <c r="L1773" s="89">
        <f>ROUND(IF(AND($G1773=Summary!$C$11),IF(OR($I1773=$I$6,$I1773=$I$7,$I1773=$I$8,$I1773=$I$9,$I1773=$I$10,$I1773=$I$11),(($J1773*$H1773)/2),0),0),2)</f>
        <v>0</v>
      </c>
      <c r="M1773" s="89">
        <f t="shared" si="66"/>
        <v>0</v>
      </c>
      <c r="N1773" s="100">
        <f t="shared" si="65"/>
        <v>0</v>
      </c>
      <c r="O1773" s="67"/>
    </row>
    <row r="1774" spans="2:15">
      <c r="B1774" s="63"/>
      <c r="C1774" s="65"/>
      <c r="D1774" s="65"/>
      <c r="E1774" s="66"/>
      <c r="F1774" s="67"/>
      <c r="G1774" s="69"/>
      <c r="H1774" s="70"/>
      <c r="I1774" s="71"/>
      <c r="J1774" s="68">
        <v>0</v>
      </c>
      <c r="K1774" s="89">
        <f>ROUND(IF(AND($G1774&lt;&gt;Summary!$C$11),IF(OR($I1774=$I$6,$I1774=$I$7,$I1774=$I$8,$I1774=$I$9,$I1774=$I$10,$I1774=$I$11),($J1774*$H1774),0),0),2)</f>
        <v>0</v>
      </c>
      <c r="L1774" s="89">
        <f>ROUND(IF(AND($G1774=Summary!$C$11),IF(OR($I1774=$I$6,$I1774=$I$7,$I1774=$I$8,$I1774=$I$9,$I1774=$I$10,$I1774=$I$11),(($J1774*$H1774)/2),0),0),2)</f>
        <v>0</v>
      </c>
      <c r="M1774" s="89">
        <f t="shared" si="66"/>
        <v>0</v>
      </c>
      <c r="N1774" s="100">
        <f t="shared" si="65"/>
        <v>0</v>
      </c>
      <c r="O1774" s="67"/>
    </row>
    <row r="1775" spans="2:15">
      <c r="B1775" s="63"/>
      <c r="C1775" s="65"/>
      <c r="D1775" s="65"/>
      <c r="E1775" s="66"/>
      <c r="F1775" s="67"/>
      <c r="G1775" s="69"/>
      <c r="H1775" s="70"/>
      <c r="I1775" s="71"/>
      <c r="J1775" s="68">
        <v>0</v>
      </c>
      <c r="K1775" s="89">
        <f>ROUND(IF(AND($G1775&lt;&gt;Summary!$C$11),IF(OR($I1775=$I$6,$I1775=$I$7,$I1775=$I$8,$I1775=$I$9,$I1775=$I$10,$I1775=$I$11),($J1775*$H1775),0),0),2)</f>
        <v>0</v>
      </c>
      <c r="L1775" s="89">
        <f>ROUND(IF(AND($G1775=Summary!$C$11),IF(OR($I1775=$I$6,$I1775=$I$7,$I1775=$I$8,$I1775=$I$9,$I1775=$I$10,$I1775=$I$11),(($J1775*$H1775)/2),0),0),2)</f>
        <v>0</v>
      </c>
      <c r="M1775" s="89">
        <f t="shared" si="66"/>
        <v>0</v>
      </c>
      <c r="N1775" s="100">
        <f t="shared" si="65"/>
        <v>0</v>
      </c>
      <c r="O1775" s="67"/>
    </row>
    <row r="1776" spans="2:15">
      <c r="B1776" s="63"/>
      <c r="C1776" s="65"/>
      <c r="D1776" s="65"/>
      <c r="E1776" s="66"/>
      <c r="F1776" s="67"/>
      <c r="G1776" s="69"/>
      <c r="H1776" s="70"/>
      <c r="I1776" s="71"/>
      <c r="J1776" s="68">
        <v>0</v>
      </c>
      <c r="K1776" s="89">
        <f>ROUND(IF(AND($G1776&lt;&gt;Summary!$C$11),IF(OR($I1776=$I$6,$I1776=$I$7,$I1776=$I$8,$I1776=$I$9,$I1776=$I$10,$I1776=$I$11),($J1776*$H1776),0),0),2)</f>
        <v>0</v>
      </c>
      <c r="L1776" s="89">
        <f>ROUND(IF(AND($G1776=Summary!$C$11),IF(OR($I1776=$I$6,$I1776=$I$7,$I1776=$I$8,$I1776=$I$9,$I1776=$I$10,$I1776=$I$11),(($J1776*$H1776)/2),0),0),2)</f>
        <v>0</v>
      </c>
      <c r="M1776" s="89">
        <f t="shared" si="66"/>
        <v>0</v>
      </c>
      <c r="N1776" s="100">
        <f t="shared" si="65"/>
        <v>0</v>
      </c>
      <c r="O1776" s="67"/>
    </row>
    <row r="1777" spans="2:15">
      <c r="B1777" s="63"/>
      <c r="C1777" s="65"/>
      <c r="D1777" s="65"/>
      <c r="E1777" s="66"/>
      <c r="F1777" s="67"/>
      <c r="G1777" s="69"/>
      <c r="H1777" s="70"/>
      <c r="I1777" s="71"/>
      <c r="J1777" s="68">
        <v>0</v>
      </c>
      <c r="K1777" s="89">
        <f>ROUND(IF(AND($G1777&lt;&gt;Summary!$C$11),IF(OR($I1777=$I$6,$I1777=$I$7,$I1777=$I$8,$I1777=$I$9,$I1777=$I$10,$I1777=$I$11),($J1777*$H1777),0),0),2)</f>
        <v>0</v>
      </c>
      <c r="L1777" s="89">
        <f>ROUND(IF(AND($G1777=Summary!$C$11),IF(OR($I1777=$I$6,$I1777=$I$7,$I1777=$I$8,$I1777=$I$9,$I1777=$I$10,$I1777=$I$11),(($J1777*$H1777)/2),0),0),2)</f>
        <v>0</v>
      </c>
      <c r="M1777" s="89">
        <f t="shared" si="66"/>
        <v>0</v>
      </c>
      <c r="N1777" s="100">
        <f t="shared" si="65"/>
        <v>0</v>
      </c>
      <c r="O1777" s="67"/>
    </row>
    <row r="1778" spans="2:15">
      <c r="B1778" s="63"/>
      <c r="C1778" s="65"/>
      <c r="D1778" s="65"/>
      <c r="E1778" s="66"/>
      <c r="F1778" s="67"/>
      <c r="G1778" s="69"/>
      <c r="H1778" s="70"/>
      <c r="I1778" s="71"/>
      <c r="J1778" s="68">
        <v>0</v>
      </c>
      <c r="K1778" s="89">
        <f>ROUND(IF(AND($G1778&lt;&gt;Summary!$C$11),IF(OR($I1778=$I$6,$I1778=$I$7,$I1778=$I$8,$I1778=$I$9,$I1778=$I$10,$I1778=$I$11),($J1778*$H1778),0),0),2)</f>
        <v>0</v>
      </c>
      <c r="L1778" s="89">
        <f>ROUND(IF(AND($G1778=Summary!$C$11),IF(OR($I1778=$I$6,$I1778=$I$7,$I1778=$I$8,$I1778=$I$9,$I1778=$I$10,$I1778=$I$11),(($J1778*$H1778)/2),0),0),2)</f>
        <v>0</v>
      </c>
      <c r="M1778" s="89">
        <f t="shared" si="66"/>
        <v>0</v>
      </c>
      <c r="N1778" s="100">
        <f t="shared" si="65"/>
        <v>0</v>
      </c>
      <c r="O1778" s="67"/>
    </row>
    <row r="1779" spans="2:15">
      <c r="B1779" s="63"/>
      <c r="C1779" s="65"/>
      <c r="D1779" s="65"/>
      <c r="E1779" s="66"/>
      <c r="F1779" s="67"/>
      <c r="G1779" s="69"/>
      <c r="H1779" s="70"/>
      <c r="I1779" s="71"/>
      <c r="J1779" s="68">
        <v>0</v>
      </c>
      <c r="K1779" s="89">
        <f>ROUND(IF(AND($G1779&lt;&gt;Summary!$C$11),IF(OR($I1779=$I$6,$I1779=$I$7,$I1779=$I$8,$I1779=$I$9,$I1779=$I$10,$I1779=$I$11),($J1779*$H1779),0),0),2)</f>
        <v>0</v>
      </c>
      <c r="L1779" s="89">
        <f>ROUND(IF(AND($G1779=Summary!$C$11),IF(OR($I1779=$I$6,$I1779=$I$7,$I1779=$I$8,$I1779=$I$9,$I1779=$I$10,$I1779=$I$11),(($J1779*$H1779)/2),0),0),2)</f>
        <v>0</v>
      </c>
      <c r="M1779" s="89">
        <f t="shared" si="66"/>
        <v>0</v>
      </c>
      <c r="N1779" s="100">
        <f t="shared" si="65"/>
        <v>0</v>
      </c>
      <c r="O1779" s="67"/>
    </row>
    <row r="1780" spans="2:15">
      <c r="B1780" s="63"/>
      <c r="C1780" s="65"/>
      <c r="D1780" s="65"/>
      <c r="E1780" s="66"/>
      <c r="F1780" s="67"/>
      <c r="G1780" s="69"/>
      <c r="H1780" s="70"/>
      <c r="I1780" s="71"/>
      <c r="J1780" s="68">
        <v>0</v>
      </c>
      <c r="K1780" s="89">
        <f>ROUND(IF(AND($G1780&lt;&gt;Summary!$C$11),IF(OR($I1780=$I$6,$I1780=$I$7,$I1780=$I$8,$I1780=$I$9,$I1780=$I$10,$I1780=$I$11),($J1780*$H1780),0),0),2)</f>
        <v>0</v>
      </c>
      <c r="L1780" s="89">
        <f>ROUND(IF(AND($G1780=Summary!$C$11),IF(OR($I1780=$I$6,$I1780=$I$7,$I1780=$I$8,$I1780=$I$9,$I1780=$I$10,$I1780=$I$11),(($J1780*$H1780)/2),0),0),2)</f>
        <v>0</v>
      </c>
      <c r="M1780" s="89">
        <f t="shared" si="66"/>
        <v>0</v>
      </c>
      <c r="N1780" s="100">
        <f t="shared" si="65"/>
        <v>0</v>
      </c>
      <c r="O1780" s="67"/>
    </row>
    <row r="1781" spans="2:15">
      <c r="B1781" s="63"/>
      <c r="C1781" s="65"/>
      <c r="D1781" s="65"/>
      <c r="E1781" s="66"/>
      <c r="F1781" s="67"/>
      <c r="G1781" s="69"/>
      <c r="H1781" s="70"/>
      <c r="I1781" s="71"/>
      <c r="J1781" s="68">
        <v>0</v>
      </c>
      <c r="K1781" s="89">
        <f>ROUND(IF(AND($G1781&lt;&gt;Summary!$C$11),IF(OR($I1781=$I$6,$I1781=$I$7,$I1781=$I$8,$I1781=$I$9,$I1781=$I$10,$I1781=$I$11),($J1781*$H1781),0),0),2)</f>
        <v>0</v>
      </c>
      <c r="L1781" s="89">
        <f>ROUND(IF(AND($G1781=Summary!$C$11),IF(OR($I1781=$I$6,$I1781=$I$7,$I1781=$I$8,$I1781=$I$9,$I1781=$I$10,$I1781=$I$11),(($J1781*$H1781)/2),0),0),2)</f>
        <v>0</v>
      </c>
      <c r="M1781" s="89">
        <f t="shared" si="66"/>
        <v>0</v>
      </c>
      <c r="N1781" s="100">
        <f t="shared" si="65"/>
        <v>0</v>
      </c>
      <c r="O1781" s="67"/>
    </row>
    <row r="1782" spans="2:15">
      <c r="B1782" s="63"/>
      <c r="C1782" s="65"/>
      <c r="D1782" s="65"/>
      <c r="E1782" s="66"/>
      <c r="F1782" s="67"/>
      <c r="G1782" s="69"/>
      <c r="H1782" s="70"/>
      <c r="I1782" s="71"/>
      <c r="J1782" s="68">
        <v>0</v>
      </c>
      <c r="K1782" s="89">
        <f>ROUND(IF(AND($G1782&lt;&gt;Summary!$C$11),IF(OR($I1782=$I$6,$I1782=$I$7,$I1782=$I$8,$I1782=$I$9,$I1782=$I$10,$I1782=$I$11),($J1782*$H1782),0),0),2)</f>
        <v>0</v>
      </c>
      <c r="L1782" s="89">
        <f>ROUND(IF(AND($G1782=Summary!$C$11),IF(OR($I1782=$I$6,$I1782=$I$7,$I1782=$I$8,$I1782=$I$9,$I1782=$I$10,$I1782=$I$11),(($J1782*$H1782)/2),0),0),2)</f>
        <v>0</v>
      </c>
      <c r="M1782" s="89">
        <f t="shared" si="66"/>
        <v>0</v>
      </c>
      <c r="N1782" s="100">
        <f t="shared" si="65"/>
        <v>0</v>
      </c>
      <c r="O1782" s="67"/>
    </row>
    <row r="1783" spans="2:15">
      <c r="B1783" s="63"/>
      <c r="C1783" s="65"/>
      <c r="D1783" s="65"/>
      <c r="E1783" s="66"/>
      <c r="F1783" s="67"/>
      <c r="G1783" s="69"/>
      <c r="H1783" s="70"/>
      <c r="I1783" s="71"/>
      <c r="J1783" s="68">
        <v>0</v>
      </c>
      <c r="K1783" s="89">
        <f>ROUND(IF(AND($G1783&lt;&gt;Summary!$C$11),IF(OR($I1783=$I$6,$I1783=$I$7,$I1783=$I$8,$I1783=$I$9,$I1783=$I$10,$I1783=$I$11),($J1783*$H1783),0),0),2)</f>
        <v>0</v>
      </c>
      <c r="L1783" s="89">
        <f>ROUND(IF(AND($G1783=Summary!$C$11),IF(OR($I1783=$I$6,$I1783=$I$7,$I1783=$I$8,$I1783=$I$9,$I1783=$I$10,$I1783=$I$11),(($J1783*$H1783)/2),0),0),2)</f>
        <v>0</v>
      </c>
      <c r="M1783" s="89">
        <f t="shared" si="66"/>
        <v>0</v>
      </c>
      <c r="N1783" s="100">
        <f t="shared" si="65"/>
        <v>0</v>
      </c>
      <c r="O1783" s="67"/>
    </row>
    <row r="1784" spans="2:15">
      <c r="B1784" s="63"/>
      <c r="C1784" s="65"/>
      <c r="D1784" s="65"/>
      <c r="E1784" s="66"/>
      <c r="F1784" s="67"/>
      <c r="G1784" s="69"/>
      <c r="H1784" s="70"/>
      <c r="I1784" s="71"/>
      <c r="J1784" s="68">
        <v>0</v>
      </c>
      <c r="K1784" s="89">
        <f>ROUND(IF(AND($G1784&lt;&gt;Summary!$C$11),IF(OR($I1784=$I$6,$I1784=$I$7,$I1784=$I$8,$I1784=$I$9,$I1784=$I$10,$I1784=$I$11),($J1784*$H1784),0),0),2)</f>
        <v>0</v>
      </c>
      <c r="L1784" s="89">
        <f>ROUND(IF(AND($G1784=Summary!$C$11),IF(OR($I1784=$I$6,$I1784=$I$7,$I1784=$I$8,$I1784=$I$9,$I1784=$I$10,$I1784=$I$11),(($J1784*$H1784)/2),0),0),2)</f>
        <v>0</v>
      </c>
      <c r="M1784" s="89">
        <f t="shared" si="66"/>
        <v>0</v>
      </c>
      <c r="N1784" s="100">
        <f t="shared" si="65"/>
        <v>0</v>
      </c>
      <c r="O1784" s="67"/>
    </row>
    <row r="1785" spans="2:15">
      <c r="B1785" s="63"/>
      <c r="C1785" s="65"/>
      <c r="D1785" s="65"/>
      <c r="E1785" s="66"/>
      <c r="F1785" s="67"/>
      <c r="G1785" s="69"/>
      <c r="H1785" s="70"/>
      <c r="I1785" s="71"/>
      <c r="J1785" s="68">
        <v>0</v>
      </c>
      <c r="K1785" s="89">
        <f>ROUND(IF(AND($G1785&lt;&gt;Summary!$C$11),IF(OR($I1785=$I$6,$I1785=$I$7,$I1785=$I$8,$I1785=$I$9,$I1785=$I$10,$I1785=$I$11),($J1785*$H1785),0),0),2)</f>
        <v>0</v>
      </c>
      <c r="L1785" s="89">
        <f>ROUND(IF(AND($G1785=Summary!$C$11),IF(OR($I1785=$I$6,$I1785=$I$7,$I1785=$I$8,$I1785=$I$9,$I1785=$I$10,$I1785=$I$11),(($J1785*$H1785)/2),0),0),2)</f>
        <v>0</v>
      </c>
      <c r="M1785" s="89">
        <f t="shared" si="66"/>
        <v>0</v>
      </c>
      <c r="N1785" s="100">
        <f t="shared" si="65"/>
        <v>0</v>
      </c>
      <c r="O1785" s="67"/>
    </row>
    <row r="1786" spans="2:15">
      <c r="B1786" s="63"/>
      <c r="C1786" s="65"/>
      <c r="D1786" s="65"/>
      <c r="E1786" s="66"/>
      <c r="F1786" s="67"/>
      <c r="G1786" s="69"/>
      <c r="H1786" s="70"/>
      <c r="I1786" s="71"/>
      <c r="J1786" s="68">
        <v>0</v>
      </c>
      <c r="K1786" s="89">
        <f>ROUND(IF(AND($G1786&lt;&gt;Summary!$C$11),IF(OR($I1786=$I$6,$I1786=$I$7,$I1786=$I$8,$I1786=$I$9,$I1786=$I$10,$I1786=$I$11),($J1786*$H1786),0),0),2)</f>
        <v>0</v>
      </c>
      <c r="L1786" s="89">
        <f>ROUND(IF(AND($G1786=Summary!$C$11),IF(OR($I1786=$I$6,$I1786=$I$7,$I1786=$I$8,$I1786=$I$9,$I1786=$I$10,$I1786=$I$11),(($J1786*$H1786)/2),0),0),2)</f>
        <v>0</v>
      </c>
      <c r="M1786" s="89">
        <f t="shared" si="66"/>
        <v>0</v>
      </c>
      <c r="N1786" s="100">
        <f t="shared" si="65"/>
        <v>0</v>
      </c>
      <c r="O1786" s="67"/>
    </row>
    <row r="1787" spans="2:15">
      <c r="B1787" s="63"/>
      <c r="C1787" s="65"/>
      <c r="D1787" s="65"/>
      <c r="E1787" s="66"/>
      <c r="F1787" s="67"/>
      <c r="G1787" s="69"/>
      <c r="H1787" s="70"/>
      <c r="I1787" s="71"/>
      <c r="J1787" s="68">
        <v>0</v>
      </c>
      <c r="K1787" s="89">
        <f>ROUND(IF(AND($G1787&lt;&gt;Summary!$C$11),IF(OR($I1787=$I$6,$I1787=$I$7,$I1787=$I$8,$I1787=$I$9,$I1787=$I$10,$I1787=$I$11),($J1787*$H1787),0),0),2)</f>
        <v>0</v>
      </c>
      <c r="L1787" s="89">
        <f>ROUND(IF(AND($G1787=Summary!$C$11),IF(OR($I1787=$I$6,$I1787=$I$7,$I1787=$I$8,$I1787=$I$9,$I1787=$I$10,$I1787=$I$11),(($J1787*$H1787)/2),0),0),2)</f>
        <v>0</v>
      </c>
      <c r="M1787" s="89">
        <f t="shared" si="66"/>
        <v>0</v>
      </c>
      <c r="N1787" s="100">
        <f t="shared" si="65"/>
        <v>0</v>
      </c>
      <c r="O1787" s="67"/>
    </row>
    <row r="1788" spans="2:15">
      <c r="B1788" s="63"/>
      <c r="C1788" s="65"/>
      <c r="D1788" s="65"/>
      <c r="E1788" s="66"/>
      <c r="F1788" s="67"/>
      <c r="G1788" s="69"/>
      <c r="H1788" s="70"/>
      <c r="I1788" s="71"/>
      <c r="J1788" s="68">
        <v>0</v>
      </c>
      <c r="K1788" s="89">
        <f>ROUND(IF(AND($G1788&lt;&gt;Summary!$C$11),IF(OR($I1788=$I$6,$I1788=$I$7,$I1788=$I$8,$I1788=$I$9,$I1788=$I$10,$I1788=$I$11),($J1788*$H1788),0),0),2)</f>
        <v>0</v>
      </c>
      <c r="L1788" s="89">
        <f>ROUND(IF(AND($G1788=Summary!$C$11),IF(OR($I1788=$I$6,$I1788=$I$7,$I1788=$I$8,$I1788=$I$9,$I1788=$I$10,$I1788=$I$11),(($J1788*$H1788)/2),0),0),2)</f>
        <v>0</v>
      </c>
      <c r="M1788" s="89">
        <f t="shared" si="66"/>
        <v>0</v>
      </c>
      <c r="N1788" s="100">
        <f t="shared" si="65"/>
        <v>0</v>
      </c>
      <c r="O1788" s="67"/>
    </row>
    <row r="1789" spans="2:15">
      <c r="B1789" s="63"/>
      <c r="C1789" s="65"/>
      <c r="D1789" s="65"/>
      <c r="E1789" s="66"/>
      <c r="F1789" s="67"/>
      <c r="G1789" s="69"/>
      <c r="H1789" s="70"/>
      <c r="I1789" s="71"/>
      <c r="J1789" s="68">
        <v>0</v>
      </c>
      <c r="K1789" s="89">
        <f>ROUND(IF(AND($G1789&lt;&gt;Summary!$C$11),IF(OR($I1789=$I$6,$I1789=$I$7,$I1789=$I$8,$I1789=$I$9,$I1789=$I$10,$I1789=$I$11),($J1789*$H1789),0),0),2)</f>
        <v>0</v>
      </c>
      <c r="L1789" s="89">
        <f>ROUND(IF(AND($G1789=Summary!$C$11),IF(OR($I1789=$I$6,$I1789=$I$7,$I1789=$I$8,$I1789=$I$9,$I1789=$I$10,$I1789=$I$11),(($J1789*$H1789)/2),0),0),2)</f>
        <v>0</v>
      </c>
      <c r="M1789" s="89">
        <f t="shared" si="66"/>
        <v>0</v>
      </c>
      <c r="N1789" s="100">
        <f t="shared" si="65"/>
        <v>0</v>
      </c>
      <c r="O1789" s="67"/>
    </row>
    <row r="1790" spans="2:15">
      <c r="B1790" s="63"/>
      <c r="C1790" s="65"/>
      <c r="D1790" s="65"/>
      <c r="E1790" s="66"/>
      <c r="F1790" s="67"/>
      <c r="G1790" s="69"/>
      <c r="H1790" s="70"/>
      <c r="I1790" s="71"/>
      <c r="J1790" s="68">
        <v>0</v>
      </c>
      <c r="K1790" s="89">
        <f>ROUND(IF(AND($G1790&lt;&gt;Summary!$C$11),IF(OR($I1790=$I$6,$I1790=$I$7,$I1790=$I$8,$I1790=$I$9,$I1790=$I$10,$I1790=$I$11),($J1790*$H1790),0),0),2)</f>
        <v>0</v>
      </c>
      <c r="L1790" s="89">
        <f>ROUND(IF(AND($G1790=Summary!$C$11),IF(OR($I1790=$I$6,$I1790=$I$7,$I1790=$I$8,$I1790=$I$9,$I1790=$I$10,$I1790=$I$11),(($J1790*$H1790)/2),0),0),2)</f>
        <v>0</v>
      </c>
      <c r="M1790" s="89">
        <f t="shared" si="66"/>
        <v>0</v>
      </c>
      <c r="N1790" s="100">
        <f t="shared" si="65"/>
        <v>0</v>
      </c>
      <c r="O1790" s="67"/>
    </row>
    <row r="1791" spans="2:15">
      <c r="B1791" s="63"/>
      <c r="C1791" s="65"/>
      <c r="D1791" s="65"/>
      <c r="E1791" s="66"/>
      <c r="F1791" s="67"/>
      <c r="G1791" s="69"/>
      <c r="H1791" s="70"/>
      <c r="I1791" s="71"/>
      <c r="J1791" s="68">
        <v>0</v>
      </c>
      <c r="K1791" s="89">
        <f>ROUND(IF(AND($G1791&lt;&gt;Summary!$C$11),IF(OR($I1791=$I$6,$I1791=$I$7,$I1791=$I$8,$I1791=$I$9,$I1791=$I$10,$I1791=$I$11),($J1791*$H1791),0),0),2)</f>
        <v>0</v>
      </c>
      <c r="L1791" s="89">
        <f>ROUND(IF(AND($G1791=Summary!$C$11),IF(OR($I1791=$I$6,$I1791=$I$7,$I1791=$I$8,$I1791=$I$9,$I1791=$I$10,$I1791=$I$11),(($J1791*$H1791)/2),0),0),2)</f>
        <v>0</v>
      </c>
      <c r="M1791" s="89">
        <f t="shared" si="66"/>
        <v>0</v>
      </c>
      <c r="N1791" s="100">
        <f t="shared" si="65"/>
        <v>0</v>
      </c>
      <c r="O1791" s="67"/>
    </row>
    <row r="1792" spans="2:15">
      <c r="B1792" s="63"/>
      <c r="C1792" s="65"/>
      <c r="D1792" s="65"/>
      <c r="E1792" s="66"/>
      <c r="F1792" s="67"/>
      <c r="G1792" s="69"/>
      <c r="H1792" s="70"/>
      <c r="I1792" s="71"/>
      <c r="J1792" s="68">
        <v>0</v>
      </c>
      <c r="K1792" s="89">
        <f>ROUND(IF(AND($G1792&lt;&gt;Summary!$C$11),IF(OR($I1792=$I$6,$I1792=$I$7,$I1792=$I$8,$I1792=$I$9,$I1792=$I$10,$I1792=$I$11),($J1792*$H1792),0),0),2)</f>
        <v>0</v>
      </c>
      <c r="L1792" s="89">
        <f>ROUND(IF(AND($G1792=Summary!$C$11),IF(OR($I1792=$I$6,$I1792=$I$7,$I1792=$I$8,$I1792=$I$9,$I1792=$I$10,$I1792=$I$11),(($J1792*$H1792)/2),0),0),2)</f>
        <v>0</v>
      </c>
      <c r="M1792" s="89">
        <f t="shared" si="66"/>
        <v>0</v>
      </c>
      <c r="N1792" s="100">
        <f t="shared" si="65"/>
        <v>0</v>
      </c>
      <c r="O1792" s="67"/>
    </row>
    <row r="1793" spans="2:15">
      <c r="B1793" s="63"/>
      <c r="C1793" s="65"/>
      <c r="D1793" s="65"/>
      <c r="E1793" s="66"/>
      <c r="F1793" s="67"/>
      <c r="G1793" s="69"/>
      <c r="H1793" s="70"/>
      <c r="I1793" s="71"/>
      <c r="J1793" s="68">
        <v>0</v>
      </c>
      <c r="K1793" s="89">
        <f>ROUND(IF(AND($G1793&lt;&gt;Summary!$C$11),IF(OR($I1793=$I$6,$I1793=$I$7,$I1793=$I$8,$I1793=$I$9,$I1793=$I$10,$I1793=$I$11),($J1793*$H1793),0),0),2)</f>
        <v>0</v>
      </c>
      <c r="L1793" s="89">
        <f>ROUND(IF(AND($G1793=Summary!$C$11),IF(OR($I1793=$I$6,$I1793=$I$7,$I1793=$I$8,$I1793=$I$9,$I1793=$I$10,$I1793=$I$11),(($J1793*$H1793)/2),0),0),2)</f>
        <v>0</v>
      </c>
      <c r="M1793" s="89">
        <f t="shared" si="66"/>
        <v>0</v>
      </c>
      <c r="N1793" s="100">
        <f t="shared" si="65"/>
        <v>0</v>
      </c>
      <c r="O1793" s="67"/>
    </row>
    <row r="1794" spans="2:15">
      <c r="B1794" s="63"/>
      <c r="C1794" s="65"/>
      <c r="D1794" s="65"/>
      <c r="E1794" s="66"/>
      <c r="F1794" s="67"/>
      <c r="G1794" s="69"/>
      <c r="H1794" s="70"/>
      <c r="I1794" s="71"/>
      <c r="J1794" s="68">
        <v>0</v>
      </c>
      <c r="K1794" s="89">
        <f>ROUND(IF(AND($G1794&lt;&gt;Summary!$C$11),IF(OR($I1794=$I$6,$I1794=$I$7,$I1794=$I$8,$I1794=$I$9,$I1794=$I$10,$I1794=$I$11),($J1794*$H1794),0),0),2)</f>
        <v>0</v>
      </c>
      <c r="L1794" s="89">
        <f>ROUND(IF(AND($G1794=Summary!$C$11),IF(OR($I1794=$I$6,$I1794=$I$7,$I1794=$I$8,$I1794=$I$9,$I1794=$I$10,$I1794=$I$11),(($J1794*$H1794)/2),0),0),2)</f>
        <v>0</v>
      </c>
      <c r="M1794" s="89">
        <f t="shared" si="66"/>
        <v>0</v>
      </c>
      <c r="N1794" s="100">
        <f t="shared" si="65"/>
        <v>0</v>
      </c>
      <c r="O1794" s="67"/>
    </row>
    <row r="1795" spans="2:15">
      <c r="B1795" s="63"/>
      <c r="C1795" s="65"/>
      <c r="D1795" s="65"/>
      <c r="E1795" s="66"/>
      <c r="F1795" s="67"/>
      <c r="G1795" s="69"/>
      <c r="H1795" s="70"/>
      <c r="I1795" s="71"/>
      <c r="J1795" s="68">
        <v>0</v>
      </c>
      <c r="K1795" s="89">
        <f>ROUND(IF(AND($G1795&lt;&gt;Summary!$C$11),IF(OR($I1795=$I$6,$I1795=$I$7,$I1795=$I$8,$I1795=$I$9,$I1795=$I$10,$I1795=$I$11),($J1795*$H1795),0),0),2)</f>
        <v>0</v>
      </c>
      <c r="L1795" s="89">
        <f>ROUND(IF(AND($G1795=Summary!$C$11),IF(OR($I1795=$I$6,$I1795=$I$7,$I1795=$I$8,$I1795=$I$9,$I1795=$I$10,$I1795=$I$11),(($J1795*$H1795)/2),0),0),2)</f>
        <v>0</v>
      </c>
      <c r="M1795" s="89">
        <f t="shared" si="66"/>
        <v>0</v>
      </c>
      <c r="N1795" s="100">
        <f t="shared" si="65"/>
        <v>0</v>
      </c>
      <c r="O1795" s="67"/>
    </row>
    <row r="1796" spans="2:15">
      <c r="B1796" s="63"/>
      <c r="C1796" s="65"/>
      <c r="D1796" s="65"/>
      <c r="E1796" s="66"/>
      <c r="F1796" s="67"/>
      <c r="G1796" s="69"/>
      <c r="H1796" s="70"/>
      <c r="I1796" s="71"/>
      <c r="J1796" s="68">
        <v>0</v>
      </c>
      <c r="K1796" s="89">
        <f>ROUND(IF(AND($G1796&lt;&gt;Summary!$C$11),IF(OR($I1796=$I$6,$I1796=$I$7,$I1796=$I$8,$I1796=$I$9,$I1796=$I$10,$I1796=$I$11),($J1796*$H1796),0),0),2)</f>
        <v>0</v>
      </c>
      <c r="L1796" s="89">
        <f>ROUND(IF(AND($G1796=Summary!$C$11),IF(OR($I1796=$I$6,$I1796=$I$7,$I1796=$I$8,$I1796=$I$9,$I1796=$I$10,$I1796=$I$11),(($J1796*$H1796)/2),0),0),2)</f>
        <v>0</v>
      </c>
      <c r="M1796" s="89">
        <f t="shared" si="66"/>
        <v>0</v>
      </c>
      <c r="N1796" s="100">
        <f t="shared" si="65"/>
        <v>0</v>
      </c>
      <c r="O1796" s="67"/>
    </row>
    <row r="1797" spans="2:15">
      <c r="B1797" s="63"/>
      <c r="C1797" s="65"/>
      <c r="D1797" s="65"/>
      <c r="E1797" s="66"/>
      <c r="F1797" s="67"/>
      <c r="G1797" s="69"/>
      <c r="H1797" s="70"/>
      <c r="I1797" s="71"/>
      <c r="J1797" s="68">
        <v>0</v>
      </c>
      <c r="K1797" s="89">
        <f>ROUND(IF(AND($G1797&lt;&gt;Summary!$C$11),IF(OR($I1797=$I$6,$I1797=$I$7,$I1797=$I$8,$I1797=$I$9,$I1797=$I$10,$I1797=$I$11),($J1797*$H1797),0),0),2)</f>
        <v>0</v>
      </c>
      <c r="L1797" s="89">
        <f>ROUND(IF(AND($G1797=Summary!$C$11),IF(OR($I1797=$I$6,$I1797=$I$7,$I1797=$I$8,$I1797=$I$9,$I1797=$I$10,$I1797=$I$11),(($J1797*$H1797)/2),0),0),2)</f>
        <v>0</v>
      </c>
      <c r="M1797" s="89">
        <f t="shared" si="66"/>
        <v>0</v>
      </c>
      <c r="N1797" s="100">
        <f t="shared" si="65"/>
        <v>0</v>
      </c>
      <c r="O1797" s="67"/>
    </row>
    <row r="1798" spans="2:15">
      <c r="B1798" s="63"/>
      <c r="C1798" s="65"/>
      <c r="D1798" s="65"/>
      <c r="E1798" s="66"/>
      <c r="F1798" s="67"/>
      <c r="G1798" s="69"/>
      <c r="H1798" s="70"/>
      <c r="I1798" s="71"/>
      <c r="J1798" s="68">
        <v>0</v>
      </c>
      <c r="K1798" s="89">
        <f>ROUND(IF(AND($G1798&lt;&gt;Summary!$C$11),IF(OR($I1798=$I$6,$I1798=$I$7,$I1798=$I$8,$I1798=$I$9,$I1798=$I$10,$I1798=$I$11),($J1798*$H1798),0),0),2)</f>
        <v>0</v>
      </c>
      <c r="L1798" s="89">
        <f>ROUND(IF(AND($G1798=Summary!$C$11),IF(OR($I1798=$I$6,$I1798=$I$7,$I1798=$I$8,$I1798=$I$9,$I1798=$I$10,$I1798=$I$11),(($J1798*$H1798)/2),0),0),2)</f>
        <v>0</v>
      </c>
      <c r="M1798" s="89">
        <f t="shared" si="66"/>
        <v>0</v>
      </c>
      <c r="N1798" s="100">
        <f t="shared" ref="N1798:N1861" si="67">SUM(J1798:M1798)</f>
        <v>0</v>
      </c>
      <c r="O1798" s="67"/>
    </row>
    <row r="1799" spans="2:15">
      <c r="B1799" s="63"/>
      <c r="C1799" s="65"/>
      <c r="D1799" s="65"/>
      <c r="E1799" s="66"/>
      <c r="F1799" s="67"/>
      <c r="G1799" s="69"/>
      <c r="H1799" s="70"/>
      <c r="I1799" s="71"/>
      <c r="J1799" s="68">
        <v>0</v>
      </c>
      <c r="K1799" s="89">
        <f>ROUND(IF(AND($G1799&lt;&gt;Summary!$C$11),IF(OR($I1799=$I$6,$I1799=$I$7,$I1799=$I$8,$I1799=$I$9,$I1799=$I$10,$I1799=$I$11),($J1799*$H1799),0),0),2)</f>
        <v>0</v>
      </c>
      <c r="L1799" s="89">
        <f>ROUND(IF(AND($G1799=Summary!$C$11),IF(OR($I1799=$I$6,$I1799=$I$7,$I1799=$I$8,$I1799=$I$9,$I1799=$I$10,$I1799=$I$11),(($J1799*$H1799)/2),0),0),2)</f>
        <v>0</v>
      </c>
      <c r="M1799" s="89">
        <f t="shared" si="66"/>
        <v>0</v>
      </c>
      <c r="N1799" s="100">
        <f t="shared" si="67"/>
        <v>0</v>
      </c>
      <c r="O1799" s="67"/>
    </row>
    <row r="1800" spans="2:15">
      <c r="B1800" s="63"/>
      <c r="C1800" s="65"/>
      <c r="D1800" s="65"/>
      <c r="E1800" s="66"/>
      <c r="F1800" s="67"/>
      <c r="G1800" s="69"/>
      <c r="H1800" s="70"/>
      <c r="I1800" s="71"/>
      <c r="J1800" s="68">
        <v>0</v>
      </c>
      <c r="K1800" s="89">
        <f>ROUND(IF(AND($G1800&lt;&gt;Summary!$C$11),IF(OR($I1800=$I$6,$I1800=$I$7,$I1800=$I$8,$I1800=$I$9,$I1800=$I$10,$I1800=$I$11),($J1800*$H1800),0),0),2)</f>
        <v>0</v>
      </c>
      <c r="L1800" s="89">
        <f>ROUND(IF(AND($G1800=Summary!$C$11),IF(OR($I1800=$I$6,$I1800=$I$7,$I1800=$I$8,$I1800=$I$9,$I1800=$I$10,$I1800=$I$11),(($J1800*$H1800)/2),0),0),2)</f>
        <v>0</v>
      </c>
      <c r="M1800" s="89">
        <f t="shared" si="66"/>
        <v>0</v>
      </c>
      <c r="N1800" s="100">
        <f t="shared" si="67"/>
        <v>0</v>
      </c>
      <c r="O1800" s="67"/>
    </row>
    <row r="1801" spans="2:15">
      <c r="B1801" s="63"/>
      <c r="C1801" s="65"/>
      <c r="D1801" s="65"/>
      <c r="E1801" s="66"/>
      <c r="F1801" s="67"/>
      <c r="G1801" s="69"/>
      <c r="H1801" s="70"/>
      <c r="I1801" s="71"/>
      <c r="J1801" s="68">
        <v>0</v>
      </c>
      <c r="K1801" s="89">
        <f>ROUND(IF(AND($G1801&lt;&gt;Summary!$C$11),IF(OR($I1801=$I$6,$I1801=$I$7,$I1801=$I$8,$I1801=$I$9,$I1801=$I$10,$I1801=$I$11),($J1801*$H1801),0),0),2)</f>
        <v>0</v>
      </c>
      <c r="L1801" s="89">
        <f>ROUND(IF(AND($G1801=Summary!$C$11),IF(OR($I1801=$I$6,$I1801=$I$7,$I1801=$I$8,$I1801=$I$9,$I1801=$I$10,$I1801=$I$11),(($J1801*$H1801)/2),0),0),2)</f>
        <v>0</v>
      </c>
      <c r="M1801" s="89">
        <f t="shared" si="66"/>
        <v>0</v>
      </c>
      <c r="N1801" s="100">
        <f t="shared" si="67"/>
        <v>0</v>
      </c>
      <c r="O1801" s="67"/>
    </row>
    <row r="1802" spans="2:15">
      <c r="B1802" s="63"/>
      <c r="C1802" s="65"/>
      <c r="D1802" s="65"/>
      <c r="E1802" s="66"/>
      <c r="F1802" s="67"/>
      <c r="G1802" s="69"/>
      <c r="H1802" s="70"/>
      <c r="I1802" s="71"/>
      <c r="J1802" s="68">
        <v>0</v>
      </c>
      <c r="K1802" s="89">
        <f>ROUND(IF(AND($G1802&lt;&gt;Summary!$C$11),IF(OR($I1802=$I$6,$I1802=$I$7,$I1802=$I$8,$I1802=$I$9,$I1802=$I$10,$I1802=$I$11),($J1802*$H1802),0),0),2)</f>
        <v>0</v>
      </c>
      <c r="L1802" s="89">
        <f>ROUND(IF(AND($G1802=Summary!$C$11),IF(OR($I1802=$I$6,$I1802=$I$7,$I1802=$I$8,$I1802=$I$9,$I1802=$I$10,$I1802=$I$11),(($J1802*$H1802)/2),0),0),2)</f>
        <v>0</v>
      </c>
      <c r="M1802" s="89">
        <f t="shared" si="66"/>
        <v>0</v>
      </c>
      <c r="N1802" s="100">
        <f t="shared" si="67"/>
        <v>0</v>
      </c>
      <c r="O1802" s="67"/>
    </row>
    <row r="1803" spans="2:15">
      <c r="B1803" s="63"/>
      <c r="C1803" s="65"/>
      <c r="D1803" s="65"/>
      <c r="E1803" s="66"/>
      <c r="F1803" s="67"/>
      <c r="G1803" s="69"/>
      <c r="H1803" s="70"/>
      <c r="I1803" s="71"/>
      <c r="J1803" s="68">
        <v>0</v>
      </c>
      <c r="K1803" s="89">
        <f>ROUND(IF(AND($G1803&lt;&gt;Summary!$C$11),IF(OR($I1803=$I$6,$I1803=$I$7,$I1803=$I$8,$I1803=$I$9,$I1803=$I$10,$I1803=$I$11),($J1803*$H1803),0),0),2)</f>
        <v>0</v>
      </c>
      <c r="L1803" s="89">
        <f>ROUND(IF(AND($G1803=Summary!$C$11),IF(OR($I1803=$I$6,$I1803=$I$7,$I1803=$I$8,$I1803=$I$9,$I1803=$I$10,$I1803=$I$11),(($J1803*$H1803)/2),0),0),2)</f>
        <v>0</v>
      </c>
      <c r="M1803" s="89">
        <f t="shared" si="66"/>
        <v>0</v>
      </c>
      <c r="N1803" s="100">
        <f t="shared" si="67"/>
        <v>0</v>
      </c>
      <c r="O1803" s="67"/>
    </row>
    <row r="1804" spans="2:15">
      <c r="B1804" s="63"/>
      <c r="C1804" s="65"/>
      <c r="D1804" s="65"/>
      <c r="E1804" s="66"/>
      <c r="F1804" s="67"/>
      <c r="G1804" s="69"/>
      <c r="H1804" s="70"/>
      <c r="I1804" s="71"/>
      <c r="J1804" s="68">
        <v>0</v>
      </c>
      <c r="K1804" s="89">
        <f>ROUND(IF(AND($G1804&lt;&gt;Summary!$C$11),IF(OR($I1804=$I$6,$I1804=$I$7,$I1804=$I$8,$I1804=$I$9,$I1804=$I$10,$I1804=$I$11),($J1804*$H1804),0),0),2)</f>
        <v>0</v>
      </c>
      <c r="L1804" s="89">
        <f>ROUND(IF(AND($G1804=Summary!$C$11),IF(OR($I1804=$I$6,$I1804=$I$7,$I1804=$I$8,$I1804=$I$9,$I1804=$I$10,$I1804=$I$11),(($J1804*$H1804)/2),0),0),2)</f>
        <v>0</v>
      </c>
      <c r="M1804" s="89">
        <f t="shared" si="66"/>
        <v>0</v>
      </c>
      <c r="N1804" s="100">
        <f t="shared" si="67"/>
        <v>0</v>
      </c>
      <c r="O1804" s="67"/>
    </row>
    <row r="1805" spans="2:15">
      <c r="B1805" s="63"/>
      <c r="C1805" s="65"/>
      <c r="D1805" s="65"/>
      <c r="E1805" s="66"/>
      <c r="F1805" s="67"/>
      <c r="G1805" s="69"/>
      <c r="H1805" s="70"/>
      <c r="I1805" s="71"/>
      <c r="J1805" s="68">
        <v>0</v>
      </c>
      <c r="K1805" s="89">
        <f>ROUND(IF(AND($G1805&lt;&gt;Summary!$C$11),IF(OR($I1805=$I$6,$I1805=$I$7,$I1805=$I$8,$I1805=$I$9,$I1805=$I$10,$I1805=$I$11),($J1805*$H1805),0),0),2)</f>
        <v>0</v>
      </c>
      <c r="L1805" s="89">
        <f>ROUND(IF(AND($G1805=Summary!$C$11),IF(OR($I1805=$I$6,$I1805=$I$7,$I1805=$I$8,$I1805=$I$9,$I1805=$I$10,$I1805=$I$11),(($J1805*$H1805)/2),0),0),2)</f>
        <v>0</v>
      </c>
      <c r="M1805" s="89">
        <f t="shared" si="66"/>
        <v>0</v>
      </c>
      <c r="N1805" s="100">
        <f t="shared" si="67"/>
        <v>0</v>
      </c>
      <c r="O1805" s="67"/>
    </row>
    <row r="1806" spans="2:15">
      <c r="B1806" s="63"/>
      <c r="C1806" s="65"/>
      <c r="D1806" s="65"/>
      <c r="E1806" s="66"/>
      <c r="F1806" s="67"/>
      <c r="G1806" s="69"/>
      <c r="H1806" s="70"/>
      <c r="I1806" s="71"/>
      <c r="J1806" s="68">
        <v>0</v>
      </c>
      <c r="K1806" s="89">
        <f>ROUND(IF(AND($G1806&lt;&gt;Summary!$C$11),IF(OR($I1806=$I$6,$I1806=$I$7,$I1806=$I$8,$I1806=$I$9,$I1806=$I$10,$I1806=$I$11),($J1806*$H1806),0),0),2)</f>
        <v>0</v>
      </c>
      <c r="L1806" s="89">
        <f>ROUND(IF(AND($G1806=Summary!$C$11),IF(OR($I1806=$I$6,$I1806=$I$7,$I1806=$I$8,$I1806=$I$9,$I1806=$I$10,$I1806=$I$11),(($J1806*$H1806)/2),0),0),2)</f>
        <v>0</v>
      </c>
      <c r="M1806" s="89">
        <f t="shared" si="66"/>
        <v>0</v>
      </c>
      <c r="N1806" s="100">
        <f t="shared" si="67"/>
        <v>0</v>
      </c>
      <c r="O1806" s="67"/>
    </row>
    <row r="1807" spans="2:15">
      <c r="B1807" s="63"/>
      <c r="C1807" s="65"/>
      <c r="D1807" s="65"/>
      <c r="E1807" s="66"/>
      <c r="F1807" s="67"/>
      <c r="G1807" s="69"/>
      <c r="H1807" s="70"/>
      <c r="I1807" s="71"/>
      <c r="J1807" s="68">
        <v>0</v>
      </c>
      <c r="K1807" s="89">
        <f>ROUND(IF(AND($G1807&lt;&gt;Summary!$C$11),IF(OR($I1807=$I$6,$I1807=$I$7,$I1807=$I$8,$I1807=$I$9,$I1807=$I$10,$I1807=$I$11),($J1807*$H1807),0),0),2)</f>
        <v>0</v>
      </c>
      <c r="L1807" s="89">
        <f>ROUND(IF(AND($G1807=Summary!$C$11),IF(OR($I1807=$I$6,$I1807=$I$7,$I1807=$I$8,$I1807=$I$9,$I1807=$I$10,$I1807=$I$11),(($J1807*$H1807)/2),0),0),2)</f>
        <v>0</v>
      </c>
      <c r="M1807" s="89">
        <f t="shared" si="66"/>
        <v>0</v>
      </c>
      <c r="N1807" s="100">
        <f t="shared" si="67"/>
        <v>0</v>
      </c>
      <c r="O1807" s="67"/>
    </row>
    <row r="1808" spans="2:15">
      <c r="B1808" s="63"/>
      <c r="C1808" s="65"/>
      <c r="D1808" s="65"/>
      <c r="E1808" s="66"/>
      <c r="F1808" s="67"/>
      <c r="G1808" s="69"/>
      <c r="H1808" s="70"/>
      <c r="I1808" s="71"/>
      <c r="J1808" s="68">
        <v>0</v>
      </c>
      <c r="K1808" s="89">
        <f>ROUND(IF(AND($G1808&lt;&gt;Summary!$C$11),IF(OR($I1808=$I$6,$I1808=$I$7,$I1808=$I$8,$I1808=$I$9,$I1808=$I$10,$I1808=$I$11),($J1808*$H1808),0),0),2)</f>
        <v>0</v>
      </c>
      <c r="L1808" s="89">
        <f>ROUND(IF(AND($G1808=Summary!$C$11),IF(OR($I1808=$I$6,$I1808=$I$7,$I1808=$I$8,$I1808=$I$9,$I1808=$I$10,$I1808=$I$11),(($J1808*$H1808)/2),0),0),2)</f>
        <v>0</v>
      </c>
      <c r="M1808" s="89">
        <f t="shared" si="66"/>
        <v>0</v>
      </c>
      <c r="N1808" s="100">
        <f t="shared" si="67"/>
        <v>0</v>
      </c>
      <c r="O1808" s="67"/>
    </row>
    <row r="1809" spans="2:15">
      <c r="B1809" s="63"/>
      <c r="C1809" s="65"/>
      <c r="D1809" s="65"/>
      <c r="E1809" s="66"/>
      <c r="F1809" s="67"/>
      <c r="G1809" s="69"/>
      <c r="H1809" s="70"/>
      <c r="I1809" s="71"/>
      <c r="J1809" s="68">
        <v>0</v>
      </c>
      <c r="K1809" s="89">
        <f>ROUND(IF(AND($G1809&lt;&gt;Summary!$C$11),IF(OR($I1809=$I$6,$I1809=$I$7,$I1809=$I$8,$I1809=$I$9,$I1809=$I$10,$I1809=$I$11),($J1809*$H1809),0),0),2)</f>
        <v>0</v>
      </c>
      <c r="L1809" s="89">
        <f>ROUND(IF(AND($G1809=Summary!$C$11),IF(OR($I1809=$I$6,$I1809=$I$7,$I1809=$I$8,$I1809=$I$9,$I1809=$I$10,$I1809=$I$11),(($J1809*$H1809)/2),0),0),2)</f>
        <v>0</v>
      </c>
      <c r="M1809" s="89">
        <f t="shared" si="66"/>
        <v>0</v>
      </c>
      <c r="N1809" s="100">
        <f t="shared" si="67"/>
        <v>0</v>
      </c>
      <c r="O1809" s="67"/>
    </row>
    <row r="1810" spans="2:15">
      <c r="B1810" s="63"/>
      <c r="C1810" s="65"/>
      <c r="D1810" s="65"/>
      <c r="E1810" s="66"/>
      <c r="F1810" s="67"/>
      <c r="G1810" s="69"/>
      <c r="H1810" s="70"/>
      <c r="I1810" s="71"/>
      <c r="J1810" s="68">
        <v>0</v>
      </c>
      <c r="K1810" s="89">
        <f>ROUND(IF(AND($G1810&lt;&gt;Summary!$C$11),IF(OR($I1810=$I$6,$I1810=$I$7,$I1810=$I$8,$I1810=$I$9,$I1810=$I$10,$I1810=$I$11),($J1810*$H1810),0),0),2)</f>
        <v>0</v>
      </c>
      <c r="L1810" s="89">
        <f>ROUND(IF(AND($G1810=Summary!$C$11),IF(OR($I1810=$I$6,$I1810=$I$7,$I1810=$I$8,$I1810=$I$9,$I1810=$I$10,$I1810=$I$11),(($J1810*$H1810)/2),0),0),2)</f>
        <v>0</v>
      </c>
      <c r="M1810" s="89">
        <f t="shared" si="66"/>
        <v>0</v>
      </c>
      <c r="N1810" s="100">
        <f t="shared" si="67"/>
        <v>0</v>
      </c>
      <c r="O1810" s="67"/>
    </row>
    <row r="1811" spans="2:15">
      <c r="B1811" s="63"/>
      <c r="C1811" s="65"/>
      <c r="D1811" s="65"/>
      <c r="E1811" s="66"/>
      <c r="F1811" s="67"/>
      <c r="G1811" s="69"/>
      <c r="H1811" s="70"/>
      <c r="I1811" s="71"/>
      <c r="J1811" s="68">
        <v>0</v>
      </c>
      <c r="K1811" s="89">
        <f>ROUND(IF(AND($G1811&lt;&gt;Summary!$C$11),IF(OR($I1811=$I$6,$I1811=$I$7,$I1811=$I$8,$I1811=$I$9,$I1811=$I$10,$I1811=$I$11),($J1811*$H1811),0),0),2)</f>
        <v>0</v>
      </c>
      <c r="L1811" s="89">
        <f>ROUND(IF(AND($G1811=Summary!$C$11),IF(OR($I1811=$I$6,$I1811=$I$7,$I1811=$I$8,$I1811=$I$9,$I1811=$I$10,$I1811=$I$11),(($J1811*$H1811)/2),0),0),2)</f>
        <v>0</v>
      </c>
      <c r="M1811" s="89">
        <f t="shared" si="66"/>
        <v>0</v>
      </c>
      <c r="N1811" s="100">
        <f t="shared" si="67"/>
        <v>0</v>
      </c>
      <c r="O1811" s="67"/>
    </row>
    <row r="1812" spans="2:15">
      <c r="B1812" s="63"/>
      <c r="C1812" s="65"/>
      <c r="D1812" s="65"/>
      <c r="E1812" s="66"/>
      <c r="F1812" s="67"/>
      <c r="G1812" s="69"/>
      <c r="H1812" s="70"/>
      <c r="I1812" s="71"/>
      <c r="J1812" s="68">
        <v>0</v>
      </c>
      <c r="K1812" s="89">
        <f>ROUND(IF(AND($G1812&lt;&gt;Summary!$C$11),IF(OR($I1812=$I$6,$I1812=$I$7,$I1812=$I$8,$I1812=$I$9,$I1812=$I$10,$I1812=$I$11),($J1812*$H1812),0),0),2)</f>
        <v>0</v>
      </c>
      <c r="L1812" s="89">
        <f>ROUND(IF(AND($G1812=Summary!$C$11),IF(OR($I1812=$I$6,$I1812=$I$7,$I1812=$I$8,$I1812=$I$9,$I1812=$I$10,$I1812=$I$11),(($J1812*$H1812)/2),0),0),2)</f>
        <v>0</v>
      </c>
      <c r="M1812" s="89">
        <f t="shared" si="66"/>
        <v>0</v>
      </c>
      <c r="N1812" s="100">
        <f t="shared" si="67"/>
        <v>0</v>
      </c>
      <c r="O1812" s="67"/>
    </row>
    <row r="1813" spans="2:15">
      <c r="B1813" s="63"/>
      <c r="C1813" s="65"/>
      <c r="D1813" s="65"/>
      <c r="E1813" s="66"/>
      <c r="F1813" s="67"/>
      <c r="G1813" s="69"/>
      <c r="H1813" s="70"/>
      <c r="I1813" s="71"/>
      <c r="J1813" s="68">
        <v>0</v>
      </c>
      <c r="K1813" s="89">
        <f>ROUND(IF(AND($G1813&lt;&gt;Summary!$C$11),IF(OR($I1813=$I$6,$I1813=$I$7,$I1813=$I$8,$I1813=$I$9,$I1813=$I$10,$I1813=$I$11),($J1813*$H1813),0),0),2)</f>
        <v>0</v>
      </c>
      <c r="L1813" s="89">
        <f>ROUND(IF(AND($G1813=Summary!$C$11),IF(OR($I1813=$I$6,$I1813=$I$7,$I1813=$I$8,$I1813=$I$9,$I1813=$I$10,$I1813=$I$11),(($J1813*$H1813)/2),0),0),2)</f>
        <v>0</v>
      </c>
      <c r="M1813" s="89">
        <f t="shared" si="66"/>
        <v>0</v>
      </c>
      <c r="N1813" s="100">
        <f t="shared" si="67"/>
        <v>0</v>
      </c>
      <c r="O1813" s="67"/>
    </row>
    <row r="1814" spans="2:15">
      <c r="B1814" s="63"/>
      <c r="C1814" s="65"/>
      <c r="D1814" s="65"/>
      <c r="E1814" s="66"/>
      <c r="F1814" s="67"/>
      <c r="G1814" s="69"/>
      <c r="H1814" s="70"/>
      <c r="I1814" s="71"/>
      <c r="J1814" s="68">
        <v>0</v>
      </c>
      <c r="K1814" s="89">
        <f>ROUND(IF(AND($G1814&lt;&gt;Summary!$C$11),IF(OR($I1814=$I$6,$I1814=$I$7,$I1814=$I$8,$I1814=$I$9,$I1814=$I$10,$I1814=$I$11),($J1814*$H1814),0),0),2)</f>
        <v>0</v>
      </c>
      <c r="L1814" s="89">
        <f>ROUND(IF(AND($G1814=Summary!$C$11),IF(OR($I1814=$I$6,$I1814=$I$7,$I1814=$I$8,$I1814=$I$9,$I1814=$I$10,$I1814=$I$11),(($J1814*$H1814)/2),0),0),2)</f>
        <v>0</v>
      </c>
      <c r="M1814" s="89">
        <f t="shared" si="66"/>
        <v>0</v>
      </c>
      <c r="N1814" s="100">
        <f t="shared" si="67"/>
        <v>0</v>
      </c>
      <c r="O1814" s="67"/>
    </row>
    <row r="1815" spans="2:15">
      <c r="B1815" s="63"/>
      <c r="C1815" s="65"/>
      <c r="D1815" s="65"/>
      <c r="E1815" s="66"/>
      <c r="F1815" s="67"/>
      <c r="G1815" s="69"/>
      <c r="H1815" s="70"/>
      <c r="I1815" s="71"/>
      <c r="J1815" s="68">
        <v>0</v>
      </c>
      <c r="K1815" s="89">
        <f>ROUND(IF(AND($G1815&lt;&gt;Summary!$C$11),IF(OR($I1815=$I$6,$I1815=$I$7,$I1815=$I$8,$I1815=$I$9,$I1815=$I$10,$I1815=$I$11),($J1815*$H1815),0),0),2)</f>
        <v>0</v>
      </c>
      <c r="L1815" s="89">
        <f>ROUND(IF(AND($G1815=Summary!$C$11),IF(OR($I1815=$I$6,$I1815=$I$7,$I1815=$I$8,$I1815=$I$9,$I1815=$I$10,$I1815=$I$11),(($J1815*$H1815)/2),0),0),2)</f>
        <v>0</v>
      </c>
      <c r="M1815" s="89">
        <f t="shared" ref="M1815:M1878" si="68">L1815</f>
        <v>0</v>
      </c>
      <c r="N1815" s="100">
        <f t="shared" si="67"/>
        <v>0</v>
      </c>
      <c r="O1815" s="67"/>
    </row>
    <row r="1816" spans="2:15">
      <c r="B1816" s="63"/>
      <c r="C1816" s="65"/>
      <c r="D1816" s="65"/>
      <c r="E1816" s="66"/>
      <c r="F1816" s="67"/>
      <c r="G1816" s="69"/>
      <c r="H1816" s="70"/>
      <c r="I1816" s="71"/>
      <c r="J1816" s="68">
        <v>0</v>
      </c>
      <c r="K1816" s="89">
        <f>ROUND(IF(AND($G1816&lt;&gt;Summary!$C$11),IF(OR($I1816=$I$6,$I1816=$I$7,$I1816=$I$8,$I1816=$I$9,$I1816=$I$10,$I1816=$I$11),($J1816*$H1816),0),0),2)</f>
        <v>0</v>
      </c>
      <c r="L1816" s="89">
        <f>ROUND(IF(AND($G1816=Summary!$C$11),IF(OR($I1816=$I$6,$I1816=$I$7,$I1816=$I$8,$I1816=$I$9,$I1816=$I$10,$I1816=$I$11),(($J1816*$H1816)/2),0),0),2)</f>
        <v>0</v>
      </c>
      <c r="M1816" s="89">
        <f t="shared" si="68"/>
        <v>0</v>
      </c>
      <c r="N1816" s="100">
        <f t="shared" si="67"/>
        <v>0</v>
      </c>
      <c r="O1816" s="67"/>
    </row>
    <row r="1817" spans="2:15">
      <c r="B1817" s="63"/>
      <c r="C1817" s="65"/>
      <c r="D1817" s="65"/>
      <c r="E1817" s="66"/>
      <c r="F1817" s="67"/>
      <c r="G1817" s="69"/>
      <c r="H1817" s="70"/>
      <c r="I1817" s="71"/>
      <c r="J1817" s="68">
        <v>0</v>
      </c>
      <c r="K1817" s="89">
        <f>ROUND(IF(AND($G1817&lt;&gt;Summary!$C$11),IF(OR($I1817=$I$6,$I1817=$I$7,$I1817=$I$8,$I1817=$I$9,$I1817=$I$10,$I1817=$I$11),($J1817*$H1817),0),0),2)</f>
        <v>0</v>
      </c>
      <c r="L1817" s="89">
        <f>ROUND(IF(AND($G1817=Summary!$C$11),IF(OR($I1817=$I$6,$I1817=$I$7,$I1817=$I$8,$I1817=$I$9,$I1817=$I$10,$I1817=$I$11),(($J1817*$H1817)/2),0),0),2)</f>
        <v>0</v>
      </c>
      <c r="M1817" s="89">
        <f t="shared" si="68"/>
        <v>0</v>
      </c>
      <c r="N1817" s="100">
        <f t="shared" si="67"/>
        <v>0</v>
      </c>
      <c r="O1817" s="67"/>
    </row>
    <row r="1818" spans="2:15">
      <c r="B1818" s="63"/>
      <c r="C1818" s="65"/>
      <c r="D1818" s="65"/>
      <c r="E1818" s="66"/>
      <c r="F1818" s="67"/>
      <c r="G1818" s="69"/>
      <c r="H1818" s="70"/>
      <c r="I1818" s="71"/>
      <c r="J1818" s="68">
        <v>0</v>
      </c>
      <c r="K1818" s="89">
        <f>ROUND(IF(AND($G1818&lt;&gt;Summary!$C$11),IF(OR($I1818=$I$6,$I1818=$I$7,$I1818=$I$8,$I1818=$I$9,$I1818=$I$10,$I1818=$I$11),($J1818*$H1818),0),0),2)</f>
        <v>0</v>
      </c>
      <c r="L1818" s="89">
        <f>ROUND(IF(AND($G1818=Summary!$C$11),IF(OR($I1818=$I$6,$I1818=$I$7,$I1818=$I$8,$I1818=$I$9,$I1818=$I$10,$I1818=$I$11),(($J1818*$H1818)/2),0),0),2)</f>
        <v>0</v>
      </c>
      <c r="M1818" s="89">
        <f t="shared" si="68"/>
        <v>0</v>
      </c>
      <c r="N1818" s="100">
        <f t="shared" si="67"/>
        <v>0</v>
      </c>
      <c r="O1818" s="67"/>
    </row>
    <row r="1819" spans="2:15">
      <c r="B1819" s="63"/>
      <c r="C1819" s="65"/>
      <c r="D1819" s="65"/>
      <c r="E1819" s="66"/>
      <c r="F1819" s="67"/>
      <c r="G1819" s="69"/>
      <c r="H1819" s="70"/>
      <c r="I1819" s="71"/>
      <c r="J1819" s="68">
        <v>0</v>
      </c>
      <c r="K1819" s="89">
        <f>ROUND(IF(AND($G1819&lt;&gt;Summary!$C$11),IF(OR($I1819=$I$6,$I1819=$I$7,$I1819=$I$8,$I1819=$I$9,$I1819=$I$10,$I1819=$I$11),($J1819*$H1819),0),0),2)</f>
        <v>0</v>
      </c>
      <c r="L1819" s="89">
        <f>ROUND(IF(AND($G1819=Summary!$C$11),IF(OR($I1819=$I$6,$I1819=$I$7,$I1819=$I$8,$I1819=$I$9,$I1819=$I$10,$I1819=$I$11),(($J1819*$H1819)/2),0),0),2)</f>
        <v>0</v>
      </c>
      <c r="M1819" s="89">
        <f t="shared" si="68"/>
        <v>0</v>
      </c>
      <c r="N1819" s="100">
        <f t="shared" si="67"/>
        <v>0</v>
      </c>
      <c r="O1819" s="67"/>
    </row>
    <row r="1820" spans="2:15">
      <c r="B1820" s="63"/>
      <c r="C1820" s="65"/>
      <c r="D1820" s="65"/>
      <c r="E1820" s="66"/>
      <c r="F1820" s="67"/>
      <c r="G1820" s="69"/>
      <c r="H1820" s="70"/>
      <c r="I1820" s="71"/>
      <c r="J1820" s="68">
        <v>0</v>
      </c>
      <c r="K1820" s="89">
        <f>ROUND(IF(AND($G1820&lt;&gt;Summary!$C$11),IF(OR($I1820=$I$6,$I1820=$I$7,$I1820=$I$8,$I1820=$I$9,$I1820=$I$10,$I1820=$I$11),($J1820*$H1820),0),0),2)</f>
        <v>0</v>
      </c>
      <c r="L1820" s="89">
        <f>ROUND(IF(AND($G1820=Summary!$C$11),IF(OR($I1820=$I$6,$I1820=$I$7,$I1820=$I$8,$I1820=$I$9,$I1820=$I$10,$I1820=$I$11),(($J1820*$H1820)/2),0),0),2)</f>
        <v>0</v>
      </c>
      <c r="M1820" s="89">
        <f t="shared" si="68"/>
        <v>0</v>
      </c>
      <c r="N1820" s="100">
        <f t="shared" si="67"/>
        <v>0</v>
      </c>
      <c r="O1820" s="67"/>
    </row>
    <row r="1821" spans="2:15">
      <c r="B1821" s="63"/>
      <c r="C1821" s="65"/>
      <c r="D1821" s="65"/>
      <c r="E1821" s="66"/>
      <c r="F1821" s="67"/>
      <c r="G1821" s="69"/>
      <c r="H1821" s="70"/>
      <c r="I1821" s="71"/>
      <c r="J1821" s="68">
        <v>0</v>
      </c>
      <c r="K1821" s="89">
        <f>ROUND(IF(AND($G1821&lt;&gt;Summary!$C$11),IF(OR($I1821=$I$6,$I1821=$I$7,$I1821=$I$8,$I1821=$I$9,$I1821=$I$10,$I1821=$I$11),($J1821*$H1821),0),0),2)</f>
        <v>0</v>
      </c>
      <c r="L1821" s="89">
        <f>ROUND(IF(AND($G1821=Summary!$C$11),IF(OR($I1821=$I$6,$I1821=$I$7,$I1821=$I$8,$I1821=$I$9,$I1821=$I$10,$I1821=$I$11),(($J1821*$H1821)/2),0),0),2)</f>
        <v>0</v>
      </c>
      <c r="M1821" s="89">
        <f t="shared" si="68"/>
        <v>0</v>
      </c>
      <c r="N1821" s="100">
        <f t="shared" si="67"/>
        <v>0</v>
      </c>
      <c r="O1821" s="67"/>
    </row>
    <row r="1822" spans="2:15">
      <c r="B1822" s="63"/>
      <c r="C1822" s="65"/>
      <c r="D1822" s="65"/>
      <c r="E1822" s="66"/>
      <c r="F1822" s="67"/>
      <c r="G1822" s="69"/>
      <c r="H1822" s="70"/>
      <c r="I1822" s="71"/>
      <c r="J1822" s="68">
        <v>0</v>
      </c>
      <c r="K1822" s="89">
        <f>ROUND(IF(AND($G1822&lt;&gt;Summary!$C$11),IF(OR($I1822=$I$6,$I1822=$I$7,$I1822=$I$8,$I1822=$I$9,$I1822=$I$10,$I1822=$I$11),($J1822*$H1822),0),0),2)</f>
        <v>0</v>
      </c>
      <c r="L1822" s="89">
        <f>ROUND(IF(AND($G1822=Summary!$C$11),IF(OR($I1822=$I$6,$I1822=$I$7,$I1822=$I$8,$I1822=$I$9,$I1822=$I$10,$I1822=$I$11),(($J1822*$H1822)/2),0),0),2)</f>
        <v>0</v>
      </c>
      <c r="M1822" s="89">
        <f t="shared" si="68"/>
        <v>0</v>
      </c>
      <c r="N1822" s="100">
        <f t="shared" si="67"/>
        <v>0</v>
      </c>
      <c r="O1822" s="67"/>
    </row>
    <row r="1823" spans="2:15">
      <c r="B1823" s="63"/>
      <c r="C1823" s="65"/>
      <c r="D1823" s="65"/>
      <c r="E1823" s="66"/>
      <c r="F1823" s="67"/>
      <c r="G1823" s="69"/>
      <c r="H1823" s="70"/>
      <c r="I1823" s="71"/>
      <c r="J1823" s="68">
        <v>0</v>
      </c>
      <c r="K1823" s="89">
        <f>ROUND(IF(AND($G1823&lt;&gt;Summary!$C$11),IF(OR($I1823=$I$6,$I1823=$I$7,$I1823=$I$8,$I1823=$I$9,$I1823=$I$10,$I1823=$I$11),($J1823*$H1823),0),0),2)</f>
        <v>0</v>
      </c>
      <c r="L1823" s="89">
        <f>ROUND(IF(AND($G1823=Summary!$C$11),IF(OR($I1823=$I$6,$I1823=$I$7,$I1823=$I$8,$I1823=$I$9,$I1823=$I$10,$I1823=$I$11),(($J1823*$H1823)/2),0),0),2)</f>
        <v>0</v>
      </c>
      <c r="M1823" s="89">
        <f t="shared" si="68"/>
        <v>0</v>
      </c>
      <c r="N1823" s="100">
        <f t="shared" si="67"/>
        <v>0</v>
      </c>
      <c r="O1823" s="67"/>
    </row>
    <row r="1824" spans="2:15">
      <c r="B1824" s="63"/>
      <c r="C1824" s="65"/>
      <c r="D1824" s="65"/>
      <c r="E1824" s="66"/>
      <c r="F1824" s="67"/>
      <c r="G1824" s="69"/>
      <c r="H1824" s="70"/>
      <c r="I1824" s="71"/>
      <c r="J1824" s="68">
        <v>0</v>
      </c>
      <c r="K1824" s="89">
        <f>ROUND(IF(AND($G1824&lt;&gt;Summary!$C$11),IF(OR($I1824=$I$6,$I1824=$I$7,$I1824=$I$8,$I1824=$I$9,$I1824=$I$10,$I1824=$I$11),($J1824*$H1824),0),0),2)</f>
        <v>0</v>
      </c>
      <c r="L1824" s="89">
        <f>ROUND(IF(AND($G1824=Summary!$C$11),IF(OR($I1824=$I$6,$I1824=$I$7,$I1824=$I$8,$I1824=$I$9,$I1824=$I$10,$I1824=$I$11),(($J1824*$H1824)/2),0),0),2)</f>
        <v>0</v>
      </c>
      <c r="M1824" s="89">
        <f t="shared" si="68"/>
        <v>0</v>
      </c>
      <c r="N1824" s="100">
        <f t="shared" si="67"/>
        <v>0</v>
      </c>
      <c r="O1824" s="67"/>
    </row>
    <row r="1825" spans="2:15">
      <c r="B1825" s="63"/>
      <c r="C1825" s="65"/>
      <c r="D1825" s="65"/>
      <c r="E1825" s="66"/>
      <c r="F1825" s="67"/>
      <c r="G1825" s="69"/>
      <c r="H1825" s="70"/>
      <c r="I1825" s="71"/>
      <c r="J1825" s="68">
        <v>0</v>
      </c>
      <c r="K1825" s="89">
        <f>ROUND(IF(AND($G1825&lt;&gt;Summary!$C$11),IF(OR($I1825=$I$6,$I1825=$I$7,$I1825=$I$8,$I1825=$I$9,$I1825=$I$10,$I1825=$I$11),($J1825*$H1825),0),0),2)</f>
        <v>0</v>
      </c>
      <c r="L1825" s="89">
        <f>ROUND(IF(AND($G1825=Summary!$C$11),IF(OR($I1825=$I$6,$I1825=$I$7,$I1825=$I$8,$I1825=$I$9,$I1825=$I$10,$I1825=$I$11),(($J1825*$H1825)/2),0),0),2)</f>
        <v>0</v>
      </c>
      <c r="M1825" s="89">
        <f t="shared" si="68"/>
        <v>0</v>
      </c>
      <c r="N1825" s="100">
        <f t="shared" si="67"/>
        <v>0</v>
      </c>
      <c r="O1825" s="67"/>
    </row>
    <row r="1826" spans="2:15">
      <c r="B1826" s="63"/>
      <c r="C1826" s="65"/>
      <c r="D1826" s="65"/>
      <c r="E1826" s="66"/>
      <c r="F1826" s="67"/>
      <c r="G1826" s="69"/>
      <c r="H1826" s="70"/>
      <c r="I1826" s="71"/>
      <c r="J1826" s="68">
        <v>0</v>
      </c>
      <c r="K1826" s="89">
        <f>ROUND(IF(AND($G1826&lt;&gt;Summary!$C$11),IF(OR($I1826=$I$6,$I1826=$I$7,$I1826=$I$8,$I1826=$I$9,$I1826=$I$10,$I1826=$I$11),($J1826*$H1826),0),0),2)</f>
        <v>0</v>
      </c>
      <c r="L1826" s="89">
        <f>ROUND(IF(AND($G1826=Summary!$C$11),IF(OR($I1826=$I$6,$I1826=$I$7,$I1826=$I$8,$I1826=$I$9,$I1826=$I$10,$I1826=$I$11),(($J1826*$H1826)/2),0),0),2)</f>
        <v>0</v>
      </c>
      <c r="M1826" s="89">
        <f t="shared" si="68"/>
        <v>0</v>
      </c>
      <c r="N1826" s="100">
        <f t="shared" si="67"/>
        <v>0</v>
      </c>
      <c r="O1826" s="67"/>
    </row>
    <row r="1827" spans="2:15">
      <c r="B1827" s="63"/>
      <c r="C1827" s="65"/>
      <c r="D1827" s="65"/>
      <c r="E1827" s="66"/>
      <c r="F1827" s="67"/>
      <c r="G1827" s="69"/>
      <c r="H1827" s="70"/>
      <c r="I1827" s="71"/>
      <c r="J1827" s="68">
        <v>0</v>
      </c>
      <c r="K1827" s="89">
        <f>ROUND(IF(AND($G1827&lt;&gt;Summary!$C$11),IF(OR($I1827=$I$6,$I1827=$I$7,$I1827=$I$8,$I1827=$I$9,$I1827=$I$10,$I1827=$I$11),($J1827*$H1827),0),0),2)</f>
        <v>0</v>
      </c>
      <c r="L1827" s="89">
        <f>ROUND(IF(AND($G1827=Summary!$C$11),IF(OR($I1827=$I$6,$I1827=$I$7,$I1827=$I$8,$I1827=$I$9,$I1827=$I$10,$I1827=$I$11),(($J1827*$H1827)/2),0),0),2)</f>
        <v>0</v>
      </c>
      <c r="M1827" s="89">
        <f t="shared" si="68"/>
        <v>0</v>
      </c>
      <c r="N1827" s="100">
        <f t="shared" si="67"/>
        <v>0</v>
      </c>
      <c r="O1827" s="67"/>
    </row>
    <row r="1828" spans="2:15">
      <c r="B1828" s="63"/>
      <c r="C1828" s="65"/>
      <c r="D1828" s="65"/>
      <c r="E1828" s="66"/>
      <c r="F1828" s="67"/>
      <c r="G1828" s="69"/>
      <c r="H1828" s="70"/>
      <c r="I1828" s="71"/>
      <c r="J1828" s="68">
        <v>0</v>
      </c>
      <c r="K1828" s="89">
        <f>ROUND(IF(AND($G1828&lt;&gt;Summary!$C$11),IF(OR($I1828=$I$6,$I1828=$I$7,$I1828=$I$8,$I1828=$I$9,$I1828=$I$10,$I1828=$I$11),($J1828*$H1828),0),0),2)</f>
        <v>0</v>
      </c>
      <c r="L1828" s="89">
        <f>ROUND(IF(AND($G1828=Summary!$C$11),IF(OR($I1828=$I$6,$I1828=$I$7,$I1828=$I$8,$I1828=$I$9,$I1828=$I$10,$I1828=$I$11),(($J1828*$H1828)/2),0),0),2)</f>
        <v>0</v>
      </c>
      <c r="M1828" s="89">
        <f t="shared" si="68"/>
        <v>0</v>
      </c>
      <c r="N1828" s="100">
        <f t="shared" si="67"/>
        <v>0</v>
      </c>
      <c r="O1828" s="67"/>
    </row>
    <row r="1829" spans="2:15">
      <c r="B1829" s="63"/>
      <c r="C1829" s="65"/>
      <c r="D1829" s="65"/>
      <c r="E1829" s="66"/>
      <c r="F1829" s="67"/>
      <c r="G1829" s="69"/>
      <c r="H1829" s="70"/>
      <c r="I1829" s="71"/>
      <c r="J1829" s="68">
        <v>0</v>
      </c>
      <c r="K1829" s="89">
        <f>ROUND(IF(AND($G1829&lt;&gt;Summary!$C$11),IF(OR($I1829=$I$6,$I1829=$I$7,$I1829=$I$8,$I1829=$I$9,$I1829=$I$10,$I1829=$I$11),($J1829*$H1829),0),0),2)</f>
        <v>0</v>
      </c>
      <c r="L1829" s="89">
        <f>ROUND(IF(AND($G1829=Summary!$C$11),IF(OR($I1829=$I$6,$I1829=$I$7,$I1829=$I$8,$I1829=$I$9,$I1829=$I$10,$I1829=$I$11),(($J1829*$H1829)/2),0),0),2)</f>
        <v>0</v>
      </c>
      <c r="M1829" s="89">
        <f t="shared" si="68"/>
        <v>0</v>
      </c>
      <c r="N1829" s="100">
        <f t="shared" si="67"/>
        <v>0</v>
      </c>
      <c r="O1829" s="67"/>
    </row>
    <row r="1830" spans="2:15">
      <c r="B1830" s="63"/>
      <c r="C1830" s="65"/>
      <c r="D1830" s="65"/>
      <c r="E1830" s="66"/>
      <c r="F1830" s="67"/>
      <c r="G1830" s="69"/>
      <c r="H1830" s="70"/>
      <c r="I1830" s="71"/>
      <c r="J1830" s="68">
        <v>0</v>
      </c>
      <c r="K1830" s="89">
        <f>ROUND(IF(AND($G1830&lt;&gt;Summary!$C$11),IF(OR($I1830=$I$6,$I1830=$I$7,$I1830=$I$8,$I1830=$I$9,$I1830=$I$10,$I1830=$I$11),($J1830*$H1830),0),0),2)</f>
        <v>0</v>
      </c>
      <c r="L1830" s="89">
        <f>ROUND(IF(AND($G1830=Summary!$C$11),IF(OR($I1830=$I$6,$I1830=$I$7,$I1830=$I$8,$I1830=$I$9,$I1830=$I$10,$I1830=$I$11),(($J1830*$H1830)/2),0),0),2)</f>
        <v>0</v>
      </c>
      <c r="M1830" s="89">
        <f t="shared" si="68"/>
        <v>0</v>
      </c>
      <c r="N1830" s="100">
        <f t="shared" si="67"/>
        <v>0</v>
      </c>
      <c r="O1830" s="67"/>
    </row>
    <row r="1831" spans="2:15">
      <c r="B1831" s="63"/>
      <c r="C1831" s="65"/>
      <c r="D1831" s="65"/>
      <c r="E1831" s="66"/>
      <c r="F1831" s="67"/>
      <c r="G1831" s="69"/>
      <c r="H1831" s="70"/>
      <c r="I1831" s="71"/>
      <c r="J1831" s="68">
        <v>0</v>
      </c>
      <c r="K1831" s="89">
        <f>ROUND(IF(AND($G1831&lt;&gt;Summary!$C$11),IF(OR($I1831=$I$6,$I1831=$I$7,$I1831=$I$8,$I1831=$I$9,$I1831=$I$10,$I1831=$I$11),($J1831*$H1831),0),0),2)</f>
        <v>0</v>
      </c>
      <c r="L1831" s="89">
        <f>ROUND(IF(AND($G1831=Summary!$C$11),IF(OR($I1831=$I$6,$I1831=$I$7,$I1831=$I$8,$I1831=$I$9,$I1831=$I$10,$I1831=$I$11),(($J1831*$H1831)/2),0),0),2)</f>
        <v>0</v>
      </c>
      <c r="M1831" s="89">
        <f t="shared" si="68"/>
        <v>0</v>
      </c>
      <c r="N1831" s="100">
        <f t="shared" si="67"/>
        <v>0</v>
      </c>
      <c r="O1831" s="67"/>
    </row>
    <row r="1832" spans="2:15">
      <c r="B1832" s="63"/>
      <c r="C1832" s="65"/>
      <c r="D1832" s="65"/>
      <c r="E1832" s="66"/>
      <c r="F1832" s="67"/>
      <c r="G1832" s="69"/>
      <c r="H1832" s="70"/>
      <c r="I1832" s="71"/>
      <c r="J1832" s="68">
        <v>0</v>
      </c>
      <c r="K1832" s="89">
        <f>ROUND(IF(AND($G1832&lt;&gt;Summary!$C$11),IF(OR($I1832=$I$6,$I1832=$I$7,$I1832=$I$8,$I1832=$I$9,$I1832=$I$10,$I1832=$I$11),($J1832*$H1832),0),0),2)</f>
        <v>0</v>
      </c>
      <c r="L1832" s="89">
        <f>ROUND(IF(AND($G1832=Summary!$C$11),IF(OR($I1832=$I$6,$I1832=$I$7,$I1832=$I$8,$I1832=$I$9,$I1832=$I$10,$I1832=$I$11),(($J1832*$H1832)/2),0),0),2)</f>
        <v>0</v>
      </c>
      <c r="M1832" s="89">
        <f t="shared" si="68"/>
        <v>0</v>
      </c>
      <c r="N1832" s="100">
        <f t="shared" si="67"/>
        <v>0</v>
      </c>
      <c r="O1832" s="67"/>
    </row>
    <row r="1833" spans="2:15">
      <c r="B1833" s="63"/>
      <c r="C1833" s="65"/>
      <c r="D1833" s="65"/>
      <c r="E1833" s="66"/>
      <c r="F1833" s="67"/>
      <c r="G1833" s="69"/>
      <c r="H1833" s="70"/>
      <c r="I1833" s="71"/>
      <c r="J1833" s="68">
        <v>0</v>
      </c>
      <c r="K1833" s="89">
        <f>ROUND(IF(AND($G1833&lt;&gt;Summary!$C$11),IF(OR($I1833=$I$6,$I1833=$I$7,$I1833=$I$8,$I1833=$I$9,$I1833=$I$10,$I1833=$I$11),($J1833*$H1833),0),0),2)</f>
        <v>0</v>
      </c>
      <c r="L1833" s="89">
        <f>ROUND(IF(AND($G1833=Summary!$C$11),IF(OR($I1833=$I$6,$I1833=$I$7,$I1833=$I$8,$I1833=$I$9,$I1833=$I$10,$I1833=$I$11),(($J1833*$H1833)/2),0),0),2)</f>
        <v>0</v>
      </c>
      <c r="M1833" s="89">
        <f t="shared" si="68"/>
        <v>0</v>
      </c>
      <c r="N1833" s="100">
        <f t="shared" si="67"/>
        <v>0</v>
      </c>
      <c r="O1833" s="67"/>
    </row>
    <row r="1834" spans="2:15">
      <c r="B1834" s="63"/>
      <c r="C1834" s="65"/>
      <c r="D1834" s="65"/>
      <c r="E1834" s="66"/>
      <c r="F1834" s="67"/>
      <c r="G1834" s="69"/>
      <c r="H1834" s="70"/>
      <c r="I1834" s="71"/>
      <c r="J1834" s="68">
        <v>0</v>
      </c>
      <c r="K1834" s="89">
        <f>ROUND(IF(AND($G1834&lt;&gt;Summary!$C$11),IF(OR($I1834=$I$6,$I1834=$I$7,$I1834=$I$8,$I1834=$I$9,$I1834=$I$10,$I1834=$I$11),($J1834*$H1834),0),0),2)</f>
        <v>0</v>
      </c>
      <c r="L1834" s="89">
        <f>ROUND(IF(AND($G1834=Summary!$C$11),IF(OR($I1834=$I$6,$I1834=$I$7,$I1834=$I$8,$I1834=$I$9,$I1834=$I$10,$I1834=$I$11),(($J1834*$H1834)/2),0),0),2)</f>
        <v>0</v>
      </c>
      <c r="M1834" s="89">
        <f t="shared" si="68"/>
        <v>0</v>
      </c>
      <c r="N1834" s="100">
        <f t="shared" si="67"/>
        <v>0</v>
      </c>
      <c r="O1834" s="67"/>
    </row>
    <row r="1835" spans="2:15">
      <c r="B1835" s="63"/>
      <c r="C1835" s="65"/>
      <c r="D1835" s="65"/>
      <c r="E1835" s="66"/>
      <c r="F1835" s="67"/>
      <c r="G1835" s="69"/>
      <c r="H1835" s="70"/>
      <c r="I1835" s="71"/>
      <c r="J1835" s="68">
        <v>0</v>
      </c>
      <c r="K1835" s="89">
        <f>ROUND(IF(AND($G1835&lt;&gt;Summary!$C$11),IF(OR($I1835=$I$6,$I1835=$I$7,$I1835=$I$8,$I1835=$I$9,$I1835=$I$10,$I1835=$I$11),($J1835*$H1835),0),0),2)</f>
        <v>0</v>
      </c>
      <c r="L1835" s="89">
        <f>ROUND(IF(AND($G1835=Summary!$C$11),IF(OR($I1835=$I$6,$I1835=$I$7,$I1835=$I$8,$I1835=$I$9,$I1835=$I$10,$I1835=$I$11),(($J1835*$H1835)/2),0),0),2)</f>
        <v>0</v>
      </c>
      <c r="M1835" s="89">
        <f t="shared" si="68"/>
        <v>0</v>
      </c>
      <c r="N1835" s="100">
        <f t="shared" si="67"/>
        <v>0</v>
      </c>
      <c r="O1835" s="67"/>
    </row>
    <row r="1836" spans="2:15">
      <c r="B1836" s="63"/>
      <c r="C1836" s="65"/>
      <c r="D1836" s="65"/>
      <c r="E1836" s="66"/>
      <c r="F1836" s="67"/>
      <c r="G1836" s="69"/>
      <c r="H1836" s="70"/>
      <c r="I1836" s="71"/>
      <c r="J1836" s="68">
        <v>0</v>
      </c>
      <c r="K1836" s="89">
        <f>ROUND(IF(AND($G1836&lt;&gt;Summary!$C$11),IF(OR($I1836=$I$6,$I1836=$I$7,$I1836=$I$8,$I1836=$I$9,$I1836=$I$10,$I1836=$I$11),($J1836*$H1836),0),0),2)</f>
        <v>0</v>
      </c>
      <c r="L1836" s="89">
        <f>ROUND(IF(AND($G1836=Summary!$C$11),IF(OR($I1836=$I$6,$I1836=$I$7,$I1836=$I$8,$I1836=$I$9,$I1836=$I$10,$I1836=$I$11),(($J1836*$H1836)/2),0),0),2)</f>
        <v>0</v>
      </c>
      <c r="M1836" s="89">
        <f t="shared" si="68"/>
        <v>0</v>
      </c>
      <c r="N1836" s="100">
        <f t="shared" si="67"/>
        <v>0</v>
      </c>
      <c r="O1836" s="67"/>
    </row>
    <row r="1837" spans="2:15">
      <c r="B1837" s="63"/>
      <c r="C1837" s="65"/>
      <c r="D1837" s="65"/>
      <c r="E1837" s="66"/>
      <c r="F1837" s="67"/>
      <c r="G1837" s="69"/>
      <c r="H1837" s="70"/>
      <c r="I1837" s="71"/>
      <c r="J1837" s="68">
        <v>0</v>
      </c>
      <c r="K1837" s="89">
        <f>ROUND(IF(AND($G1837&lt;&gt;Summary!$C$11),IF(OR($I1837=$I$6,$I1837=$I$7,$I1837=$I$8,$I1837=$I$9,$I1837=$I$10,$I1837=$I$11),($J1837*$H1837),0),0),2)</f>
        <v>0</v>
      </c>
      <c r="L1837" s="89">
        <f>ROUND(IF(AND($G1837=Summary!$C$11),IF(OR($I1837=$I$6,$I1837=$I$7,$I1837=$I$8,$I1837=$I$9,$I1837=$I$10,$I1837=$I$11),(($J1837*$H1837)/2),0),0),2)</f>
        <v>0</v>
      </c>
      <c r="M1837" s="89">
        <f t="shared" si="68"/>
        <v>0</v>
      </c>
      <c r="N1837" s="100">
        <f t="shared" si="67"/>
        <v>0</v>
      </c>
      <c r="O1837" s="67"/>
    </row>
    <row r="1838" spans="2:15">
      <c r="B1838" s="63"/>
      <c r="C1838" s="65"/>
      <c r="D1838" s="65"/>
      <c r="E1838" s="66"/>
      <c r="F1838" s="67"/>
      <c r="G1838" s="69"/>
      <c r="H1838" s="70"/>
      <c r="I1838" s="71"/>
      <c r="J1838" s="68">
        <v>0</v>
      </c>
      <c r="K1838" s="89">
        <f>ROUND(IF(AND($G1838&lt;&gt;Summary!$C$11),IF(OR($I1838=$I$6,$I1838=$I$7,$I1838=$I$8,$I1838=$I$9,$I1838=$I$10,$I1838=$I$11),($J1838*$H1838),0),0),2)</f>
        <v>0</v>
      </c>
      <c r="L1838" s="89">
        <f>ROUND(IF(AND($G1838=Summary!$C$11),IF(OR($I1838=$I$6,$I1838=$I$7,$I1838=$I$8,$I1838=$I$9,$I1838=$I$10,$I1838=$I$11),(($J1838*$H1838)/2),0),0),2)</f>
        <v>0</v>
      </c>
      <c r="M1838" s="89">
        <f t="shared" si="68"/>
        <v>0</v>
      </c>
      <c r="N1838" s="100">
        <f t="shared" si="67"/>
        <v>0</v>
      </c>
      <c r="O1838" s="67"/>
    </row>
    <row r="1839" spans="2:15">
      <c r="B1839" s="63"/>
      <c r="C1839" s="65"/>
      <c r="D1839" s="65"/>
      <c r="E1839" s="66"/>
      <c r="F1839" s="67"/>
      <c r="G1839" s="69"/>
      <c r="H1839" s="70"/>
      <c r="I1839" s="71"/>
      <c r="J1839" s="68">
        <v>0</v>
      </c>
      <c r="K1839" s="89">
        <f>ROUND(IF(AND($G1839&lt;&gt;Summary!$C$11),IF(OR($I1839=$I$6,$I1839=$I$7,$I1839=$I$8,$I1839=$I$9,$I1839=$I$10,$I1839=$I$11),($J1839*$H1839),0),0),2)</f>
        <v>0</v>
      </c>
      <c r="L1839" s="89">
        <f>ROUND(IF(AND($G1839=Summary!$C$11),IF(OR($I1839=$I$6,$I1839=$I$7,$I1839=$I$8,$I1839=$I$9,$I1839=$I$10,$I1839=$I$11),(($J1839*$H1839)/2),0),0),2)</f>
        <v>0</v>
      </c>
      <c r="M1839" s="89">
        <f t="shared" si="68"/>
        <v>0</v>
      </c>
      <c r="N1839" s="100">
        <f t="shared" si="67"/>
        <v>0</v>
      </c>
      <c r="O1839" s="67"/>
    </row>
    <row r="1840" spans="2:15">
      <c r="B1840" s="63"/>
      <c r="C1840" s="65"/>
      <c r="D1840" s="65"/>
      <c r="E1840" s="66"/>
      <c r="F1840" s="67"/>
      <c r="G1840" s="69"/>
      <c r="H1840" s="70"/>
      <c r="I1840" s="71"/>
      <c r="J1840" s="68">
        <v>0</v>
      </c>
      <c r="K1840" s="89">
        <f>ROUND(IF(AND($G1840&lt;&gt;Summary!$C$11),IF(OR($I1840=$I$6,$I1840=$I$7,$I1840=$I$8,$I1840=$I$9,$I1840=$I$10,$I1840=$I$11),($J1840*$H1840),0),0),2)</f>
        <v>0</v>
      </c>
      <c r="L1840" s="89">
        <f>ROUND(IF(AND($G1840=Summary!$C$11),IF(OR($I1840=$I$6,$I1840=$I$7,$I1840=$I$8,$I1840=$I$9,$I1840=$I$10,$I1840=$I$11),(($J1840*$H1840)/2),0),0),2)</f>
        <v>0</v>
      </c>
      <c r="M1840" s="89">
        <f t="shared" si="68"/>
        <v>0</v>
      </c>
      <c r="N1840" s="100">
        <f t="shared" si="67"/>
        <v>0</v>
      </c>
      <c r="O1840" s="67"/>
    </row>
    <row r="1841" spans="2:15">
      <c r="B1841" s="63"/>
      <c r="C1841" s="65"/>
      <c r="D1841" s="65"/>
      <c r="E1841" s="66"/>
      <c r="F1841" s="67"/>
      <c r="G1841" s="69"/>
      <c r="H1841" s="70"/>
      <c r="I1841" s="71"/>
      <c r="J1841" s="68">
        <v>0</v>
      </c>
      <c r="K1841" s="89">
        <f>ROUND(IF(AND($G1841&lt;&gt;Summary!$C$11),IF(OR($I1841=$I$6,$I1841=$I$7,$I1841=$I$8,$I1841=$I$9,$I1841=$I$10,$I1841=$I$11),($J1841*$H1841),0),0),2)</f>
        <v>0</v>
      </c>
      <c r="L1841" s="89">
        <f>ROUND(IF(AND($G1841=Summary!$C$11),IF(OR($I1841=$I$6,$I1841=$I$7,$I1841=$I$8,$I1841=$I$9,$I1841=$I$10,$I1841=$I$11),(($J1841*$H1841)/2),0),0),2)</f>
        <v>0</v>
      </c>
      <c r="M1841" s="89">
        <f t="shared" si="68"/>
        <v>0</v>
      </c>
      <c r="N1841" s="100">
        <f t="shared" si="67"/>
        <v>0</v>
      </c>
      <c r="O1841" s="67"/>
    </row>
    <row r="1842" spans="2:15">
      <c r="B1842" s="63"/>
      <c r="C1842" s="65"/>
      <c r="D1842" s="65"/>
      <c r="E1842" s="66"/>
      <c r="F1842" s="67"/>
      <c r="G1842" s="69"/>
      <c r="H1842" s="70"/>
      <c r="I1842" s="71"/>
      <c r="J1842" s="68">
        <v>0</v>
      </c>
      <c r="K1842" s="89">
        <f>ROUND(IF(AND($G1842&lt;&gt;Summary!$C$11),IF(OR($I1842=$I$6,$I1842=$I$7,$I1842=$I$8,$I1842=$I$9,$I1842=$I$10,$I1842=$I$11),($J1842*$H1842),0),0),2)</f>
        <v>0</v>
      </c>
      <c r="L1842" s="89">
        <f>ROUND(IF(AND($G1842=Summary!$C$11),IF(OR($I1842=$I$6,$I1842=$I$7,$I1842=$I$8,$I1842=$I$9,$I1842=$I$10,$I1842=$I$11),(($J1842*$H1842)/2),0),0),2)</f>
        <v>0</v>
      </c>
      <c r="M1842" s="89">
        <f t="shared" si="68"/>
        <v>0</v>
      </c>
      <c r="N1842" s="100">
        <f t="shared" si="67"/>
        <v>0</v>
      </c>
      <c r="O1842" s="67"/>
    </row>
    <row r="1843" spans="2:15">
      <c r="B1843" s="63"/>
      <c r="C1843" s="65"/>
      <c r="D1843" s="65"/>
      <c r="E1843" s="66"/>
      <c r="F1843" s="67"/>
      <c r="G1843" s="69"/>
      <c r="H1843" s="70"/>
      <c r="I1843" s="71"/>
      <c r="J1843" s="68">
        <v>0</v>
      </c>
      <c r="K1843" s="89">
        <f>ROUND(IF(AND($G1843&lt;&gt;Summary!$C$11),IF(OR($I1843=$I$6,$I1843=$I$7,$I1843=$I$8,$I1843=$I$9,$I1843=$I$10,$I1843=$I$11),($J1843*$H1843),0),0),2)</f>
        <v>0</v>
      </c>
      <c r="L1843" s="89">
        <f>ROUND(IF(AND($G1843=Summary!$C$11),IF(OR($I1843=$I$6,$I1843=$I$7,$I1843=$I$8,$I1843=$I$9,$I1843=$I$10,$I1843=$I$11),(($J1843*$H1843)/2),0),0),2)</f>
        <v>0</v>
      </c>
      <c r="M1843" s="89">
        <f t="shared" si="68"/>
        <v>0</v>
      </c>
      <c r="N1843" s="100">
        <f t="shared" si="67"/>
        <v>0</v>
      </c>
      <c r="O1843" s="67"/>
    </row>
    <row r="1844" spans="2:15">
      <c r="B1844" s="63"/>
      <c r="C1844" s="65"/>
      <c r="D1844" s="65"/>
      <c r="E1844" s="66"/>
      <c r="F1844" s="67"/>
      <c r="G1844" s="69"/>
      <c r="H1844" s="70"/>
      <c r="I1844" s="71"/>
      <c r="J1844" s="68">
        <v>0</v>
      </c>
      <c r="K1844" s="89">
        <f>ROUND(IF(AND($G1844&lt;&gt;Summary!$C$11),IF(OR($I1844=$I$6,$I1844=$I$7,$I1844=$I$8,$I1844=$I$9,$I1844=$I$10,$I1844=$I$11),($J1844*$H1844),0),0),2)</f>
        <v>0</v>
      </c>
      <c r="L1844" s="89">
        <f>ROUND(IF(AND($G1844=Summary!$C$11),IF(OR($I1844=$I$6,$I1844=$I$7,$I1844=$I$8,$I1844=$I$9,$I1844=$I$10,$I1844=$I$11),(($J1844*$H1844)/2),0),0),2)</f>
        <v>0</v>
      </c>
      <c r="M1844" s="89">
        <f t="shared" si="68"/>
        <v>0</v>
      </c>
      <c r="N1844" s="100">
        <f t="shared" si="67"/>
        <v>0</v>
      </c>
      <c r="O1844" s="67"/>
    </row>
    <row r="1845" spans="2:15">
      <c r="B1845" s="63"/>
      <c r="C1845" s="65"/>
      <c r="D1845" s="65"/>
      <c r="E1845" s="66"/>
      <c r="F1845" s="67"/>
      <c r="G1845" s="69"/>
      <c r="H1845" s="70"/>
      <c r="I1845" s="71"/>
      <c r="J1845" s="68">
        <v>0</v>
      </c>
      <c r="K1845" s="89">
        <f>ROUND(IF(AND($G1845&lt;&gt;Summary!$C$11),IF(OR($I1845=$I$6,$I1845=$I$7,$I1845=$I$8,$I1845=$I$9,$I1845=$I$10,$I1845=$I$11),($J1845*$H1845),0),0),2)</f>
        <v>0</v>
      </c>
      <c r="L1845" s="89">
        <f>ROUND(IF(AND($G1845=Summary!$C$11),IF(OR($I1845=$I$6,$I1845=$I$7,$I1845=$I$8,$I1845=$I$9,$I1845=$I$10,$I1845=$I$11),(($J1845*$H1845)/2),0),0),2)</f>
        <v>0</v>
      </c>
      <c r="M1845" s="89">
        <f t="shared" si="68"/>
        <v>0</v>
      </c>
      <c r="N1845" s="100">
        <f t="shared" si="67"/>
        <v>0</v>
      </c>
      <c r="O1845" s="67"/>
    </row>
    <row r="1846" spans="2:15">
      <c r="B1846" s="63"/>
      <c r="C1846" s="65"/>
      <c r="D1846" s="65"/>
      <c r="E1846" s="66"/>
      <c r="F1846" s="67"/>
      <c r="G1846" s="69"/>
      <c r="H1846" s="70"/>
      <c r="I1846" s="71"/>
      <c r="J1846" s="68">
        <v>0</v>
      </c>
      <c r="K1846" s="89">
        <f>ROUND(IF(AND($G1846&lt;&gt;Summary!$C$11),IF(OR($I1846=$I$6,$I1846=$I$7,$I1846=$I$8,$I1846=$I$9,$I1846=$I$10,$I1846=$I$11),($J1846*$H1846),0),0),2)</f>
        <v>0</v>
      </c>
      <c r="L1846" s="89">
        <f>ROUND(IF(AND($G1846=Summary!$C$11),IF(OR($I1846=$I$6,$I1846=$I$7,$I1846=$I$8,$I1846=$I$9,$I1846=$I$10,$I1846=$I$11),(($J1846*$H1846)/2),0),0),2)</f>
        <v>0</v>
      </c>
      <c r="M1846" s="89">
        <f t="shared" si="68"/>
        <v>0</v>
      </c>
      <c r="N1846" s="100">
        <f t="shared" si="67"/>
        <v>0</v>
      </c>
      <c r="O1846" s="67"/>
    </row>
    <row r="1847" spans="2:15">
      <c r="B1847" s="63"/>
      <c r="C1847" s="65"/>
      <c r="D1847" s="65"/>
      <c r="E1847" s="66"/>
      <c r="F1847" s="67"/>
      <c r="G1847" s="69"/>
      <c r="H1847" s="70"/>
      <c r="I1847" s="71"/>
      <c r="J1847" s="68">
        <v>0</v>
      </c>
      <c r="K1847" s="89">
        <f>ROUND(IF(AND($G1847&lt;&gt;Summary!$C$11),IF(OR($I1847=$I$6,$I1847=$I$7,$I1847=$I$8,$I1847=$I$9,$I1847=$I$10,$I1847=$I$11),($J1847*$H1847),0),0),2)</f>
        <v>0</v>
      </c>
      <c r="L1847" s="89">
        <f>ROUND(IF(AND($G1847=Summary!$C$11),IF(OR($I1847=$I$6,$I1847=$I$7,$I1847=$I$8,$I1847=$I$9,$I1847=$I$10,$I1847=$I$11),(($J1847*$H1847)/2),0),0),2)</f>
        <v>0</v>
      </c>
      <c r="M1847" s="89">
        <f t="shared" si="68"/>
        <v>0</v>
      </c>
      <c r="N1847" s="100">
        <f t="shared" si="67"/>
        <v>0</v>
      </c>
      <c r="O1847" s="67"/>
    </row>
    <row r="1848" spans="2:15">
      <c r="B1848" s="63"/>
      <c r="C1848" s="65"/>
      <c r="D1848" s="65"/>
      <c r="E1848" s="66"/>
      <c r="F1848" s="67"/>
      <c r="G1848" s="69"/>
      <c r="H1848" s="70"/>
      <c r="I1848" s="71"/>
      <c r="J1848" s="68">
        <v>0</v>
      </c>
      <c r="K1848" s="89">
        <f>ROUND(IF(AND($G1848&lt;&gt;Summary!$C$11),IF(OR($I1848=$I$6,$I1848=$I$7,$I1848=$I$8,$I1848=$I$9,$I1848=$I$10,$I1848=$I$11),($J1848*$H1848),0),0),2)</f>
        <v>0</v>
      </c>
      <c r="L1848" s="89">
        <f>ROUND(IF(AND($G1848=Summary!$C$11),IF(OR($I1848=$I$6,$I1848=$I$7,$I1848=$I$8,$I1848=$I$9,$I1848=$I$10,$I1848=$I$11),(($J1848*$H1848)/2),0),0),2)</f>
        <v>0</v>
      </c>
      <c r="M1848" s="89">
        <f t="shared" si="68"/>
        <v>0</v>
      </c>
      <c r="N1848" s="100">
        <f t="shared" si="67"/>
        <v>0</v>
      </c>
      <c r="O1848" s="67"/>
    </row>
    <row r="1849" spans="2:15">
      <c r="B1849" s="63"/>
      <c r="C1849" s="65"/>
      <c r="D1849" s="65"/>
      <c r="E1849" s="66"/>
      <c r="F1849" s="67"/>
      <c r="G1849" s="69"/>
      <c r="H1849" s="70"/>
      <c r="I1849" s="71"/>
      <c r="J1849" s="68">
        <v>0</v>
      </c>
      <c r="K1849" s="89">
        <f>ROUND(IF(AND($G1849&lt;&gt;Summary!$C$11),IF(OR($I1849=$I$6,$I1849=$I$7,$I1849=$I$8,$I1849=$I$9,$I1849=$I$10,$I1849=$I$11),($J1849*$H1849),0),0),2)</f>
        <v>0</v>
      </c>
      <c r="L1849" s="89">
        <f>ROUND(IF(AND($G1849=Summary!$C$11),IF(OR($I1849=$I$6,$I1849=$I$7,$I1849=$I$8,$I1849=$I$9,$I1849=$I$10,$I1849=$I$11),(($J1849*$H1849)/2),0),0),2)</f>
        <v>0</v>
      </c>
      <c r="M1849" s="89">
        <f t="shared" si="68"/>
        <v>0</v>
      </c>
      <c r="N1849" s="100">
        <f t="shared" si="67"/>
        <v>0</v>
      </c>
      <c r="O1849" s="67"/>
    </row>
    <row r="1850" spans="2:15">
      <c r="B1850" s="63"/>
      <c r="C1850" s="65"/>
      <c r="D1850" s="65"/>
      <c r="E1850" s="66"/>
      <c r="F1850" s="67"/>
      <c r="G1850" s="69"/>
      <c r="H1850" s="70"/>
      <c r="I1850" s="71"/>
      <c r="J1850" s="68">
        <v>0</v>
      </c>
      <c r="K1850" s="89">
        <f>ROUND(IF(AND($G1850&lt;&gt;Summary!$C$11),IF(OR($I1850=$I$6,$I1850=$I$7,$I1850=$I$8,$I1850=$I$9,$I1850=$I$10,$I1850=$I$11),($J1850*$H1850),0),0),2)</f>
        <v>0</v>
      </c>
      <c r="L1850" s="89">
        <f>ROUND(IF(AND($G1850=Summary!$C$11),IF(OR($I1850=$I$6,$I1850=$I$7,$I1850=$I$8,$I1850=$I$9,$I1850=$I$10,$I1850=$I$11),(($J1850*$H1850)/2),0),0),2)</f>
        <v>0</v>
      </c>
      <c r="M1850" s="89">
        <f t="shared" si="68"/>
        <v>0</v>
      </c>
      <c r="N1850" s="100">
        <f t="shared" si="67"/>
        <v>0</v>
      </c>
      <c r="O1850" s="67"/>
    </row>
    <row r="1851" spans="2:15">
      <c r="B1851" s="63"/>
      <c r="C1851" s="65"/>
      <c r="D1851" s="65"/>
      <c r="E1851" s="66"/>
      <c r="F1851" s="67"/>
      <c r="G1851" s="69"/>
      <c r="H1851" s="70"/>
      <c r="I1851" s="71"/>
      <c r="J1851" s="68">
        <v>0</v>
      </c>
      <c r="K1851" s="89">
        <f>ROUND(IF(AND($G1851&lt;&gt;Summary!$C$11),IF(OR($I1851=$I$6,$I1851=$I$7,$I1851=$I$8,$I1851=$I$9,$I1851=$I$10,$I1851=$I$11),($J1851*$H1851),0),0),2)</f>
        <v>0</v>
      </c>
      <c r="L1851" s="89">
        <f>ROUND(IF(AND($G1851=Summary!$C$11),IF(OR($I1851=$I$6,$I1851=$I$7,$I1851=$I$8,$I1851=$I$9,$I1851=$I$10,$I1851=$I$11),(($J1851*$H1851)/2),0),0),2)</f>
        <v>0</v>
      </c>
      <c r="M1851" s="89">
        <f t="shared" si="68"/>
        <v>0</v>
      </c>
      <c r="N1851" s="100">
        <f t="shared" si="67"/>
        <v>0</v>
      </c>
      <c r="O1851" s="67"/>
    </row>
    <row r="1852" spans="2:15">
      <c r="B1852" s="63"/>
      <c r="C1852" s="65"/>
      <c r="D1852" s="65"/>
      <c r="E1852" s="66"/>
      <c r="F1852" s="67"/>
      <c r="G1852" s="69"/>
      <c r="H1852" s="70"/>
      <c r="I1852" s="71"/>
      <c r="J1852" s="68">
        <v>0</v>
      </c>
      <c r="K1852" s="89">
        <f>ROUND(IF(AND($G1852&lt;&gt;Summary!$C$11),IF(OR($I1852=$I$6,$I1852=$I$7,$I1852=$I$8,$I1852=$I$9,$I1852=$I$10,$I1852=$I$11),($J1852*$H1852),0),0),2)</f>
        <v>0</v>
      </c>
      <c r="L1852" s="89">
        <f>ROUND(IF(AND($G1852=Summary!$C$11),IF(OR($I1852=$I$6,$I1852=$I$7,$I1852=$I$8,$I1852=$I$9,$I1852=$I$10,$I1852=$I$11),(($J1852*$H1852)/2),0),0),2)</f>
        <v>0</v>
      </c>
      <c r="M1852" s="89">
        <f t="shared" si="68"/>
        <v>0</v>
      </c>
      <c r="N1852" s="100">
        <f t="shared" si="67"/>
        <v>0</v>
      </c>
      <c r="O1852" s="67"/>
    </row>
    <row r="1853" spans="2:15">
      <c r="B1853" s="63"/>
      <c r="C1853" s="65"/>
      <c r="D1853" s="65"/>
      <c r="E1853" s="66"/>
      <c r="F1853" s="67"/>
      <c r="G1853" s="69"/>
      <c r="H1853" s="70"/>
      <c r="I1853" s="71"/>
      <c r="J1853" s="68">
        <v>0</v>
      </c>
      <c r="K1853" s="89">
        <f>ROUND(IF(AND($G1853&lt;&gt;Summary!$C$11),IF(OR($I1853=$I$6,$I1853=$I$7,$I1853=$I$8,$I1853=$I$9,$I1853=$I$10,$I1853=$I$11),($J1853*$H1853),0),0),2)</f>
        <v>0</v>
      </c>
      <c r="L1853" s="89">
        <f>ROUND(IF(AND($G1853=Summary!$C$11),IF(OR($I1853=$I$6,$I1853=$I$7,$I1853=$I$8,$I1853=$I$9,$I1853=$I$10,$I1853=$I$11),(($J1853*$H1853)/2),0),0),2)</f>
        <v>0</v>
      </c>
      <c r="M1853" s="89">
        <f t="shared" si="68"/>
        <v>0</v>
      </c>
      <c r="N1853" s="100">
        <f t="shared" si="67"/>
        <v>0</v>
      </c>
      <c r="O1853" s="67"/>
    </row>
    <row r="1854" spans="2:15">
      <c r="B1854" s="63"/>
      <c r="C1854" s="65"/>
      <c r="D1854" s="65"/>
      <c r="E1854" s="66"/>
      <c r="F1854" s="67"/>
      <c r="G1854" s="69"/>
      <c r="H1854" s="70"/>
      <c r="I1854" s="71"/>
      <c r="J1854" s="68">
        <v>0</v>
      </c>
      <c r="K1854" s="89">
        <f>ROUND(IF(AND($G1854&lt;&gt;Summary!$C$11),IF(OR($I1854=$I$6,$I1854=$I$7,$I1854=$I$8,$I1854=$I$9,$I1854=$I$10,$I1854=$I$11),($J1854*$H1854),0),0),2)</f>
        <v>0</v>
      </c>
      <c r="L1854" s="89">
        <f>ROUND(IF(AND($G1854=Summary!$C$11),IF(OR($I1854=$I$6,$I1854=$I$7,$I1854=$I$8,$I1854=$I$9,$I1854=$I$10,$I1854=$I$11),(($J1854*$H1854)/2),0),0),2)</f>
        <v>0</v>
      </c>
      <c r="M1854" s="89">
        <f t="shared" si="68"/>
        <v>0</v>
      </c>
      <c r="N1854" s="100">
        <f t="shared" si="67"/>
        <v>0</v>
      </c>
      <c r="O1854" s="67"/>
    </row>
    <row r="1855" spans="2:15">
      <c r="B1855" s="63"/>
      <c r="C1855" s="65"/>
      <c r="D1855" s="65"/>
      <c r="E1855" s="66"/>
      <c r="F1855" s="67"/>
      <c r="G1855" s="69"/>
      <c r="H1855" s="70"/>
      <c r="I1855" s="71"/>
      <c r="J1855" s="68">
        <v>0</v>
      </c>
      <c r="K1855" s="89">
        <f>ROUND(IF(AND($G1855&lt;&gt;Summary!$C$11),IF(OR($I1855=$I$6,$I1855=$I$7,$I1855=$I$8,$I1855=$I$9,$I1855=$I$10,$I1855=$I$11),($J1855*$H1855),0),0),2)</f>
        <v>0</v>
      </c>
      <c r="L1855" s="89">
        <f>ROUND(IF(AND($G1855=Summary!$C$11),IF(OR($I1855=$I$6,$I1855=$I$7,$I1855=$I$8,$I1855=$I$9,$I1855=$I$10,$I1855=$I$11),(($J1855*$H1855)/2),0),0),2)</f>
        <v>0</v>
      </c>
      <c r="M1855" s="89">
        <f t="shared" si="68"/>
        <v>0</v>
      </c>
      <c r="N1855" s="100">
        <f t="shared" si="67"/>
        <v>0</v>
      </c>
      <c r="O1855" s="67"/>
    </row>
    <row r="1856" spans="2:15">
      <c r="B1856" s="63"/>
      <c r="C1856" s="65"/>
      <c r="D1856" s="65"/>
      <c r="E1856" s="66"/>
      <c r="F1856" s="67"/>
      <c r="G1856" s="69"/>
      <c r="H1856" s="70"/>
      <c r="I1856" s="71"/>
      <c r="J1856" s="68">
        <v>0</v>
      </c>
      <c r="K1856" s="89">
        <f>ROUND(IF(AND($G1856&lt;&gt;Summary!$C$11),IF(OR($I1856=$I$6,$I1856=$I$7,$I1856=$I$8,$I1856=$I$9,$I1856=$I$10,$I1856=$I$11),($J1856*$H1856),0),0),2)</f>
        <v>0</v>
      </c>
      <c r="L1856" s="89">
        <f>ROUND(IF(AND($G1856=Summary!$C$11),IF(OR($I1856=$I$6,$I1856=$I$7,$I1856=$I$8,$I1856=$I$9,$I1856=$I$10,$I1856=$I$11),(($J1856*$H1856)/2),0),0),2)</f>
        <v>0</v>
      </c>
      <c r="M1856" s="89">
        <f t="shared" si="68"/>
        <v>0</v>
      </c>
      <c r="N1856" s="100">
        <f t="shared" si="67"/>
        <v>0</v>
      </c>
      <c r="O1856" s="67"/>
    </row>
    <row r="1857" spans="2:15">
      <c r="B1857" s="63"/>
      <c r="C1857" s="65"/>
      <c r="D1857" s="65"/>
      <c r="E1857" s="66"/>
      <c r="F1857" s="67"/>
      <c r="G1857" s="69"/>
      <c r="H1857" s="70"/>
      <c r="I1857" s="71"/>
      <c r="J1857" s="68">
        <v>0</v>
      </c>
      <c r="K1857" s="89">
        <f>ROUND(IF(AND($G1857&lt;&gt;Summary!$C$11),IF(OR($I1857=$I$6,$I1857=$I$7,$I1857=$I$8,$I1857=$I$9,$I1857=$I$10,$I1857=$I$11),($J1857*$H1857),0),0),2)</f>
        <v>0</v>
      </c>
      <c r="L1857" s="89">
        <f>ROUND(IF(AND($G1857=Summary!$C$11),IF(OR($I1857=$I$6,$I1857=$I$7,$I1857=$I$8,$I1857=$I$9,$I1857=$I$10,$I1857=$I$11),(($J1857*$H1857)/2),0),0),2)</f>
        <v>0</v>
      </c>
      <c r="M1857" s="89">
        <f t="shared" si="68"/>
        <v>0</v>
      </c>
      <c r="N1857" s="100">
        <f t="shared" si="67"/>
        <v>0</v>
      </c>
      <c r="O1857" s="67"/>
    </row>
    <row r="1858" spans="2:15">
      <c r="B1858" s="63"/>
      <c r="C1858" s="65"/>
      <c r="D1858" s="65"/>
      <c r="E1858" s="66"/>
      <c r="F1858" s="67"/>
      <c r="G1858" s="69"/>
      <c r="H1858" s="70"/>
      <c r="I1858" s="71"/>
      <c r="J1858" s="68">
        <v>0</v>
      </c>
      <c r="K1858" s="89">
        <f>ROUND(IF(AND($G1858&lt;&gt;Summary!$C$11),IF(OR($I1858=$I$6,$I1858=$I$7,$I1858=$I$8,$I1858=$I$9,$I1858=$I$10,$I1858=$I$11),($J1858*$H1858),0),0),2)</f>
        <v>0</v>
      </c>
      <c r="L1858" s="89">
        <f>ROUND(IF(AND($G1858=Summary!$C$11),IF(OR($I1858=$I$6,$I1858=$I$7,$I1858=$I$8,$I1858=$I$9,$I1858=$I$10,$I1858=$I$11),(($J1858*$H1858)/2),0),0),2)</f>
        <v>0</v>
      </c>
      <c r="M1858" s="89">
        <f t="shared" si="68"/>
        <v>0</v>
      </c>
      <c r="N1858" s="100">
        <f t="shared" si="67"/>
        <v>0</v>
      </c>
      <c r="O1858" s="67"/>
    </row>
    <row r="1859" spans="2:15">
      <c r="B1859" s="63"/>
      <c r="C1859" s="65"/>
      <c r="D1859" s="65"/>
      <c r="E1859" s="66"/>
      <c r="F1859" s="67"/>
      <c r="G1859" s="69"/>
      <c r="H1859" s="70"/>
      <c r="I1859" s="71"/>
      <c r="J1859" s="68">
        <v>0</v>
      </c>
      <c r="K1859" s="89">
        <f>ROUND(IF(AND($G1859&lt;&gt;Summary!$C$11),IF(OR($I1859=$I$6,$I1859=$I$7,$I1859=$I$8,$I1859=$I$9,$I1859=$I$10,$I1859=$I$11),($J1859*$H1859),0),0),2)</f>
        <v>0</v>
      </c>
      <c r="L1859" s="89">
        <f>ROUND(IF(AND($G1859=Summary!$C$11),IF(OR($I1859=$I$6,$I1859=$I$7,$I1859=$I$8,$I1859=$I$9,$I1859=$I$10,$I1859=$I$11),(($J1859*$H1859)/2),0),0),2)</f>
        <v>0</v>
      </c>
      <c r="M1859" s="89">
        <f t="shared" si="68"/>
        <v>0</v>
      </c>
      <c r="N1859" s="100">
        <f t="shared" si="67"/>
        <v>0</v>
      </c>
      <c r="O1859" s="67"/>
    </row>
    <row r="1860" spans="2:15">
      <c r="B1860" s="63"/>
      <c r="C1860" s="65"/>
      <c r="D1860" s="65"/>
      <c r="E1860" s="66"/>
      <c r="F1860" s="67"/>
      <c r="G1860" s="69"/>
      <c r="H1860" s="70"/>
      <c r="I1860" s="71"/>
      <c r="J1860" s="68">
        <v>0</v>
      </c>
      <c r="K1860" s="89">
        <f>ROUND(IF(AND($G1860&lt;&gt;Summary!$C$11),IF(OR($I1860=$I$6,$I1860=$I$7,$I1860=$I$8,$I1860=$I$9,$I1860=$I$10,$I1860=$I$11),($J1860*$H1860),0),0),2)</f>
        <v>0</v>
      </c>
      <c r="L1860" s="89">
        <f>ROUND(IF(AND($G1860=Summary!$C$11),IF(OR($I1860=$I$6,$I1860=$I$7,$I1860=$I$8,$I1860=$I$9,$I1860=$I$10,$I1860=$I$11),(($J1860*$H1860)/2),0),0),2)</f>
        <v>0</v>
      </c>
      <c r="M1860" s="89">
        <f t="shared" si="68"/>
        <v>0</v>
      </c>
      <c r="N1860" s="100">
        <f t="shared" si="67"/>
        <v>0</v>
      </c>
      <c r="O1860" s="67"/>
    </row>
    <row r="1861" spans="2:15">
      <c r="B1861" s="63"/>
      <c r="C1861" s="65"/>
      <c r="D1861" s="65"/>
      <c r="E1861" s="66"/>
      <c r="F1861" s="67"/>
      <c r="G1861" s="69"/>
      <c r="H1861" s="70"/>
      <c r="I1861" s="71"/>
      <c r="J1861" s="68">
        <v>0</v>
      </c>
      <c r="K1861" s="89">
        <f>ROUND(IF(AND($G1861&lt;&gt;Summary!$C$11),IF(OR($I1861=$I$6,$I1861=$I$7,$I1861=$I$8,$I1861=$I$9,$I1861=$I$10,$I1861=$I$11),($J1861*$H1861),0),0),2)</f>
        <v>0</v>
      </c>
      <c r="L1861" s="89">
        <f>ROUND(IF(AND($G1861=Summary!$C$11),IF(OR($I1861=$I$6,$I1861=$I$7,$I1861=$I$8,$I1861=$I$9,$I1861=$I$10,$I1861=$I$11),(($J1861*$H1861)/2),0),0),2)</f>
        <v>0</v>
      </c>
      <c r="M1861" s="89">
        <f t="shared" si="68"/>
        <v>0</v>
      </c>
      <c r="N1861" s="100">
        <f t="shared" si="67"/>
        <v>0</v>
      </c>
      <c r="O1861" s="67"/>
    </row>
    <row r="1862" spans="2:15">
      <c r="B1862" s="63"/>
      <c r="C1862" s="65"/>
      <c r="D1862" s="65"/>
      <c r="E1862" s="66"/>
      <c r="F1862" s="67"/>
      <c r="G1862" s="69"/>
      <c r="H1862" s="70"/>
      <c r="I1862" s="71"/>
      <c r="J1862" s="68">
        <v>0</v>
      </c>
      <c r="K1862" s="89">
        <f>ROUND(IF(AND($G1862&lt;&gt;Summary!$C$11),IF(OR($I1862=$I$6,$I1862=$I$7,$I1862=$I$8,$I1862=$I$9,$I1862=$I$10,$I1862=$I$11),($J1862*$H1862),0),0),2)</f>
        <v>0</v>
      </c>
      <c r="L1862" s="89">
        <f>ROUND(IF(AND($G1862=Summary!$C$11),IF(OR($I1862=$I$6,$I1862=$I$7,$I1862=$I$8,$I1862=$I$9,$I1862=$I$10,$I1862=$I$11),(($J1862*$H1862)/2),0),0),2)</f>
        <v>0</v>
      </c>
      <c r="M1862" s="89">
        <f t="shared" si="68"/>
        <v>0</v>
      </c>
      <c r="N1862" s="100">
        <f t="shared" ref="N1862:N1925" si="69">SUM(J1862:M1862)</f>
        <v>0</v>
      </c>
      <c r="O1862" s="67"/>
    </row>
    <row r="1863" spans="2:15">
      <c r="B1863" s="63"/>
      <c r="C1863" s="65"/>
      <c r="D1863" s="65"/>
      <c r="E1863" s="66"/>
      <c r="F1863" s="67"/>
      <c r="G1863" s="69"/>
      <c r="H1863" s="70"/>
      <c r="I1863" s="71"/>
      <c r="J1863" s="68">
        <v>0</v>
      </c>
      <c r="K1863" s="89">
        <f>ROUND(IF(AND($G1863&lt;&gt;Summary!$C$11),IF(OR($I1863=$I$6,$I1863=$I$7,$I1863=$I$8,$I1863=$I$9,$I1863=$I$10,$I1863=$I$11),($J1863*$H1863),0),0),2)</f>
        <v>0</v>
      </c>
      <c r="L1863" s="89">
        <f>ROUND(IF(AND($G1863=Summary!$C$11),IF(OR($I1863=$I$6,$I1863=$I$7,$I1863=$I$8,$I1863=$I$9,$I1863=$I$10,$I1863=$I$11),(($J1863*$H1863)/2),0),0),2)</f>
        <v>0</v>
      </c>
      <c r="M1863" s="89">
        <f t="shared" si="68"/>
        <v>0</v>
      </c>
      <c r="N1863" s="100">
        <f t="shared" si="69"/>
        <v>0</v>
      </c>
      <c r="O1863" s="67"/>
    </row>
    <row r="1864" spans="2:15">
      <c r="B1864" s="63"/>
      <c r="C1864" s="65"/>
      <c r="D1864" s="65"/>
      <c r="E1864" s="66"/>
      <c r="F1864" s="67"/>
      <c r="G1864" s="69"/>
      <c r="H1864" s="70"/>
      <c r="I1864" s="71"/>
      <c r="J1864" s="68">
        <v>0</v>
      </c>
      <c r="K1864" s="89">
        <f>ROUND(IF(AND($G1864&lt;&gt;Summary!$C$11),IF(OR($I1864=$I$6,$I1864=$I$7,$I1864=$I$8,$I1864=$I$9,$I1864=$I$10,$I1864=$I$11),($J1864*$H1864),0),0),2)</f>
        <v>0</v>
      </c>
      <c r="L1864" s="89">
        <f>ROUND(IF(AND($G1864=Summary!$C$11),IF(OR($I1864=$I$6,$I1864=$I$7,$I1864=$I$8,$I1864=$I$9,$I1864=$I$10,$I1864=$I$11),(($J1864*$H1864)/2),0),0),2)</f>
        <v>0</v>
      </c>
      <c r="M1864" s="89">
        <f t="shared" si="68"/>
        <v>0</v>
      </c>
      <c r="N1864" s="100">
        <f t="shared" si="69"/>
        <v>0</v>
      </c>
      <c r="O1864" s="67"/>
    </row>
    <row r="1865" spans="2:15">
      <c r="B1865" s="63"/>
      <c r="C1865" s="65"/>
      <c r="D1865" s="65"/>
      <c r="E1865" s="66"/>
      <c r="F1865" s="67"/>
      <c r="G1865" s="69"/>
      <c r="H1865" s="70"/>
      <c r="I1865" s="71"/>
      <c r="J1865" s="68">
        <v>0</v>
      </c>
      <c r="K1865" s="89">
        <f>ROUND(IF(AND($G1865&lt;&gt;Summary!$C$11),IF(OR($I1865=$I$6,$I1865=$I$7,$I1865=$I$8,$I1865=$I$9,$I1865=$I$10,$I1865=$I$11),($J1865*$H1865),0),0),2)</f>
        <v>0</v>
      </c>
      <c r="L1865" s="89">
        <f>ROUND(IF(AND($G1865=Summary!$C$11),IF(OR($I1865=$I$6,$I1865=$I$7,$I1865=$I$8,$I1865=$I$9,$I1865=$I$10,$I1865=$I$11),(($J1865*$H1865)/2),0),0),2)</f>
        <v>0</v>
      </c>
      <c r="M1865" s="89">
        <f t="shared" si="68"/>
        <v>0</v>
      </c>
      <c r="N1865" s="100">
        <f t="shared" si="69"/>
        <v>0</v>
      </c>
      <c r="O1865" s="67"/>
    </row>
    <row r="1866" spans="2:15">
      <c r="B1866" s="63"/>
      <c r="C1866" s="65"/>
      <c r="D1866" s="65"/>
      <c r="E1866" s="66"/>
      <c r="F1866" s="67"/>
      <c r="G1866" s="69"/>
      <c r="H1866" s="70"/>
      <c r="I1866" s="71"/>
      <c r="J1866" s="68">
        <v>0</v>
      </c>
      <c r="K1866" s="89">
        <f>ROUND(IF(AND($G1866&lt;&gt;Summary!$C$11),IF(OR($I1866=$I$6,$I1866=$I$7,$I1866=$I$8,$I1866=$I$9,$I1866=$I$10,$I1866=$I$11),($J1866*$H1866),0),0),2)</f>
        <v>0</v>
      </c>
      <c r="L1866" s="89">
        <f>ROUND(IF(AND($G1866=Summary!$C$11),IF(OR($I1866=$I$6,$I1866=$I$7,$I1866=$I$8,$I1866=$I$9,$I1866=$I$10,$I1866=$I$11),(($J1866*$H1866)/2),0),0),2)</f>
        <v>0</v>
      </c>
      <c r="M1866" s="89">
        <f t="shared" si="68"/>
        <v>0</v>
      </c>
      <c r="N1866" s="100">
        <f t="shared" si="69"/>
        <v>0</v>
      </c>
      <c r="O1866" s="67"/>
    </row>
    <row r="1867" spans="2:15">
      <c r="B1867" s="63"/>
      <c r="C1867" s="65"/>
      <c r="D1867" s="65"/>
      <c r="E1867" s="66"/>
      <c r="F1867" s="67"/>
      <c r="G1867" s="69"/>
      <c r="H1867" s="70"/>
      <c r="I1867" s="71"/>
      <c r="J1867" s="68">
        <v>0</v>
      </c>
      <c r="K1867" s="89">
        <f>ROUND(IF(AND($G1867&lt;&gt;Summary!$C$11),IF(OR($I1867=$I$6,$I1867=$I$7,$I1867=$I$8,$I1867=$I$9,$I1867=$I$10,$I1867=$I$11),($J1867*$H1867),0),0),2)</f>
        <v>0</v>
      </c>
      <c r="L1867" s="89">
        <f>ROUND(IF(AND($G1867=Summary!$C$11),IF(OR($I1867=$I$6,$I1867=$I$7,$I1867=$I$8,$I1867=$I$9,$I1867=$I$10,$I1867=$I$11),(($J1867*$H1867)/2),0),0),2)</f>
        <v>0</v>
      </c>
      <c r="M1867" s="89">
        <f t="shared" si="68"/>
        <v>0</v>
      </c>
      <c r="N1867" s="100">
        <f t="shared" si="69"/>
        <v>0</v>
      </c>
      <c r="O1867" s="67"/>
    </row>
    <row r="1868" spans="2:15">
      <c r="B1868" s="63"/>
      <c r="C1868" s="65"/>
      <c r="D1868" s="65"/>
      <c r="E1868" s="66"/>
      <c r="F1868" s="67"/>
      <c r="G1868" s="69"/>
      <c r="H1868" s="70"/>
      <c r="I1868" s="71"/>
      <c r="J1868" s="68">
        <v>0</v>
      </c>
      <c r="K1868" s="89">
        <f>ROUND(IF(AND($G1868&lt;&gt;Summary!$C$11),IF(OR($I1868=$I$6,$I1868=$I$7,$I1868=$I$8,$I1868=$I$9,$I1868=$I$10,$I1868=$I$11),($J1868*$H1868),0),0),2)</f>
        <v>0</v>
      </c>
      <c r="L1868" s="89">
        <f>ROUND(IF(AND($G1868=Summary!$C$11),IF(OR($I1868=$I$6,$I1868=$I$7,$I1868=$I$8,$I1868=$I$9,$I1868=$I$10,$I1868=$I$11),(($J1868*$H1868)/2),0),0),2)</f>
        <v>0</v>
      </c>
      <c r="M1868" s="89">
        <f t="shared" si="68"/>
        <v>0</v>
      </c>
      <c r="N1868" s="100">
        <f t="shared" si="69"/>
        <v>0</v>
      </c>
      <c r="O1868" s="67"/>
    </row>
    <row r="1869" spans="2:15">
      <c r="B1869" s="63"/>
      <c r="C1869" s="65"/>
      <c r="D1869" s="65"/>
      <c r="E1869" s="66"/>
      <c r="F1869" s="67"/>
      <c r="G1869" s="69"/>
      <c r="H1869" s="70"/>
      <c r="I1869" s="71"/>
      <c r="J1869" s="68">
        <v>0</v>
      </c>
      <c r="K1869" s="89">
        <f>ROUND(IF(AND($G1869&lt;&gt;Summary!$C$11),IF(OR($I1869=$I$6,$I1869=$I$7,$I1869=$I$8,$I1869=$I$9,$I1869=$I$10,$I1869=$I$11),($J1869*$H1869),0),0),2)</f>
        <v>0</v>
      </c>
      <c r="L1869" s="89">
        <f>ROUND(IF(AND($G1869=Summary!$C$11),IF(OR($I1869=$I$6,$I1869=$I$7,$I1869=$I$8,$I1869=$I$9,$I1869=$I$10,$I1869=$I$11),(($J1869*$H1869)/2),0),0),2)</f>
        <v>0</v>
      </c>
      <c r="M1869" s="89">
        <f t="shared" si="68"/>
        <v>0</v>
      </c>
      <c r="N1869" s="100">
        <f t="shared" si="69"/>
        <v>0</v>
      </c>
      <c r="O1869" s="67"/>
    </row>
    <row r="1870" spans="2:15">
      <c r="B1870" s="63"/>
      <c r="C1870" s="65"/>
      <c r="D1870" s="65"/>
      <c r="E1870" s="66"/>
      <c r="F1870" s="67"/>
      <c r="G1870" s="69"/>
      <c r="H1870" s="70"/>
      <c r="I1870" s="71"/>
      <c r="J1870" s="68">
        <v>0</v>
      </c>
      <c r="K1870" s="89">
        <f>ROUND(IF(AND($G1870&lt;&gt;Summary!$C$11),IF(OR($I1870=$I$6,$I1870=$I$7,$I1870=$I$8,$I1870=$I$9,$I1870=$I$10,$I1870=$I$11),($J1870*$H1870),0),0),2)</f>
        <v>0</v>
      </c>
      <c r="L1870" s="89">
        <f>ROUND(IF(AND($G1870=Summary!$C$11),IF(OR($I1870=$I$6,$I1870=$I$7,$I1870=$I$8,$I1870=$I$9,$I1870=$I$10,$I1870=$I$11),(($J1870*$H1870)/2),0),0),2)</f>
        <v>0</v>
      </c>
      <c r="M1870" s="89">
        <f t="shared" si="68"/>
        <v>0</v>
      </c>
      <c r="N1870" s="100">
        <f t="shared" si="69"/>
        <v>0</v>
      </c>
      <c r="O1870" s="67"/>
    </row>
    <row r="1871" spans="2:15">
      <c r="B1871" s="63"/>
      <c r="C1871" s="65"/>
      <c r="D1871" s="65"/>
      <c r="E1871" s="66"/>
      <c r="F1871" s="67"/>
      <c r="G1871" s="69"/>
      <c r="H1871" s="70"/>
      <c r="I1871" s="71"/>
      <c r="J1871" s="68">
        <v>0</v>
      </c>
      <c r="K1871" s="89">
        <f>ROUND(IF(AND($G1871&lt;&gt;Summary!$C$11),IF(OR($I1871=$I$6,$I1871=$I$7,$I1871=$I$8,$I1871=$I$9,$I1871=$I$10,$I1871=$I$11),($J1871*$H1871),0),0),2)</f>
        <v>0</v>
      </c>
      <c r="L1871" s="89">
        <f>ROUND(IF(AND($G1871=Summary!$C$11),IF(OR($I1871=$I$6,$I1871=$I$7,$I1871=$I$8,$I1871=$I$9,$I1871=$I$10,$I1871=$I$11),(($J1871*$H1871)/2),0),0),2)</f>
        <v>0</v>
      </c>
      <c r="M1871" s="89">
        <f t="shared" si="68"/>
        <v>0</v>
      </c>
      <c r="N1871" s="100">
        <f t="shared" si="69"/>
        <v>0</v>
      </c>
      <c r="O1871" s="67"/>
    </row>
    <row r="1872" spans="2:15">
      <c r="B1872" s="63"/>
      <c r="C1872" s="65"/>
      <c r="D1872" s="65"/>
      <c r="E1872" s="66"/>
      <c r="F1872" s="67"/>
      <c r="G1872" s="69"/>
      <c r="H1872" s="70"/>
      <c r="I1872" s="71"/>
      <c r="J1872" s="68">
        <v>0</v>
      </c>
      <c r="K1872" s="89">
        <f>ROUND(IF(AND($G1872&lt;&gt;Summary!$C$11),IF(OR($I1872=$I$6,$I1872=$I$7,$I1872=$I$8,$I1872=$I$9,$I1872=$I$10,$I1872=$I$11),($J1872*$H1872),0),0),2)</f>
        <v>0</v>
      </c>
      <c r="L1872" s="89">
        <f>ROUND(IF(AND($G1872=Summary!$C$11),IF(OR($I1872=$I$6,$I1872=$I$7,$I1872=$I$8,$I1872=$I$9,$I1872=$I$10,$I1872=$I$11),(($J1872*$H1872)/2),0),0),2)</f>
        <v>0</v>
      </c>
      <c r="M1872" s="89">
        <f t="shared" si="68"/>
        <v>0</v>
      </c>
      <c r="N1872" s="100">
        <f t="shared" si="69"/>
        <v>0</v>
      </c>
      <c r="O1872" s="67"/>
    </row>
    <row r="1873" spans="2:15">
      <c r="B1873" s="63"/>
      <c r="C1873" s="65"/>
      <c r="D1873" s="65"/>
      <c r="E1873" s="66"/>
      <c r="F1873" s="67"/>
      <c r="G1873" s="69"/>
      <c r="H1873" s="70"/>
      <c r="I1873" s="71"/>
      <c r="J1873" s="68">
        <v>0</v>
      </c>
      <c r="K1873" s="89">
        <f>ROUND(IF(AND($G1873&lt;&gt;Summary!$C$11),IF(OR($I1873=$I$6,$I1873=$I$7,$I1873=$I$8,$I1873=$I$9,$I1873=$I$10,$I1873=$I$11),($J1873*$H1873),0),0),2)</f>
        <v>0</v>
      </c>
      <c r="L1873" s="89">
        <f>ROUND(IF(AND($G1873=Summary!$C$11),IF(OR($I1873=$I$6,$I1873=$I$7,$I1873=$I$8,$I1873=$I$9,$I1873=$I$10,$I1873=$I$11),(($J1873*$H1873)/2),0),0),2)</f>
        <v>0</v>
      </c>
      <c r="M1873" s="89">
        <f t="shared" si="68"/>
        <v>0</v>
      </c>
      <c r="N1873" s="100">
        <f t="shared" si="69"/>
        <v>0</v>
      </c>
      <c r="O1873" s="67"/>
    </row>
    <row r="1874" spans="2:15">
      <c r="B1874" s="63"/>
      <c r="C1874" s="65"/>
      <c r="D1874" s="65"/>
      <c r="E1874" s="66"/>
      <c r="F1874" s="67"/>
      <c r="G1874" s="69"/>
      <c r="H1874" s="70"/>
      <c r="I1874" s="71"/>
      <c r="J1874" s="68">
        <v>0</v>
      </c>
      <c r="K1874" s="89">
        <f>ROUND(IF(AND($G1874&lt;&gt;Summary!$C$11),IF(OR($I1874=$I$6,$I1874=$I$7,$I1874=$I$8,$I1874=$I$9,$I1874=$I$10,$I1874=$I$11),($J1874*$H1874),0),0),2)</f>
        <v>0</v>
      </c>
      <c r="L1874" s="89">
        <f>ROUND(IF(AND($G1874=Summary!$C$11),IF(OR($I1874=$I$6,$I1874=$I$7,$I1874=$I$8,$I1874=$I$9,$I1874=$I$10,$I1874=$I$11),(($J1874*$H1874)/2),0),0),2)</f>
        <v>0</v>
      </c>
      <c r="M1874" s="89">
        <f t="shared" si="68"/>
        <v>0</v>
      </c>
      <c r="N1874" s="100">
        <f t="shared" si="69"/>
        <v>0</v>
      </c>
      <c r="O1874" s="67"/>
    </row>
    <row r="1875" spans="2:15">
      <c r="B1875" s="63"/>
      <c r="C1875" s="65"/>
      <c r="D1875" s="65"/>
      <c r="E1875" s="66"/>
      <c r="F1875" s="67"/>
      <c r="G1875" s="69"/>
      <c r="H1875" s="70"/>
      <c r="I1875" s="71"/>
      <c r="J1875" s="68">
        <v>0</v>
      </c>
      <c r="K1875" s="89">
        <f>ROUND(IF(AND($G1875&lt;&gt;Summary!$C$11),IF(OR($I1875=$I$6,$I1875=$I$7,$I1875=$I$8,$I1875=$I$9,$I1875=$I$10,$I1875=$I$11),($J1875*$H1875),0),0),2)</f>
        <v>0</v>
      </c>
      <c r="L1875" s="89">
        <f>ROUND(IF(AND($G1875=Summary!$C$11),IF(OR($I1875=$I$6,$I1875=$I$7,$I1875=$I$8,$I1875=$I$9,$I1875=$I$10,$I1875=$I$11),(($J1875*$H1875)/2),0),0),2)</f>
        <v>0</v>
      </c>
      <c r="M1875" s="89">
        <f t="shared" si="68"/>
        <v>0</v>
      </c>
      <c r="N1875" s="100">
        <f t="shared" si="69"/>
        <v>0</v>
      </c>
      <c r="O1875" s="67"/>
    </row>
    <row r="1876" spans="2:15">
      <c r="B1876" s="63"/>
      <c r="C1876" s="65"/>
      <c r="D1876" s="65"/>
      <c r="E1876" s="66"/>
      <c r="F1876" s="67"/>
      <c r="G1876" s="69"/>
      <c r="H1876" s="70"/>
      <c r="I1876" s="71"/>
      <c r="J1876" s="68">
        <v>0</v>
      </c>
      <c r="K1876" s="89">
        <f>ROUND(IF(AND($G1876&lt;&gt;Summary!$C$11),IF(OR($I1876=$I$6,$I1876=$I$7,$I1876=$I$8,$I1876=$I$9,$I1876=$I$10,$I1876=$I$11),($J1876*$H1876),0),0),2)</f>
        <v>0</v>
      </c>
      <c r="L1876" s="89">
        <f>ROUND(IF(AND($G1876=Summary!$C$11),IF(OR($I1876=$I$6,$I1876=$I$7,$I1876=$I$8,$I1876=$I$9,$I1876=$I$10,$I1876=$I$11),(($J1876*$H1876)/2),0),0),2)</f>
        <v>0</v>
      </c>
      <c r="M1876" s="89">
        <f t="shared" si="68"/>
        <v>0</v>
      </c>
      <c r="N1876" s="100">
        <f t="shared" si="69"/>
        <v>0</v>
      </c>
      <c r="O1876" s="67"/>
    </row>
    <row r="1877" spans="2:15">
      <c r="B1877" s="63"/>
      <c r="C1877" s="65"/>
      <c r="D1877" s="65"/>
      <c r="E1877" s="66"/>
      <c r="F1877" s="67"/>
      <c r="G1877" s="69"/>
      <c r="H1877" s="70"/>
      <c r="I1877" s="71"/>
      <c r="J1877" s="68">
        <v>0</v>
      </c>
      <c r="K1877" s="89">
        <f>ROUND(IF(AND($G1877&lt;&gt;Summary!$C$11),IF(OR($I1877=$I$6,$I1877=$I$7,$I1877=$I$8,$I1877=$I$9,$I1877=$I$10,$I1877=$I$11),($J1877*$H1877),0),0),2)</f>
        <v>0</v>
      </c>
      <c r="L1877" s="89">
        <f>ROUND(IF(AND($G1877=Summary!$C$11),IF(OR($I1877=$I$6,$I1877=$I$7,$I1877=$I$8,$I1877=$I$9,$I1877=$I$10,$I1877=$I$11),(($J1877*$H1877)/2),0),0),2)</f>
        <v>0</v>
      </c>
      <c r="M1877" s="89">
        <f t="shared" si="68"/>
        <v>0</v>
      </c>
      <c r="N1877" s="100">
        <f t="shared" si="69"/>
        <v>0</v>
      </c>
      <c r="O1877" s="67"/>
    </row>
    <row r="1878" spans="2:15">
      <c r="B1878" s="63"/>
      <c r="C1878" s="65"/>
      <c r="D1878" s="65"/>
      <c r="E1878" s="66"/>
      <c r="F1878" s="67"/>
      <c r="G1878" s="69"/>
      <c r="H1878" s="70"/>
      <c r="I1878" s="71"/>
      <c r="J1878" s="68">
        <v>0</v>
      </c>
      <c r="K1878" s="89">
        <f>ROUND(IF(AND($G1878&lt;&gt;Summary!$C$11),IF(OR($I1878=$I$6,$I1878=$I$7,$I1878=$I$8,$I1878=$I$9,$I1878=$I$10,$I1878=$I$11),($J1878*$H1878),0),0),2)</f>
        <v>0</v>
      </c>
      <c r="L1878" s="89">
        <f>ROUND(IF(AND($G1878=Summary!$C$11),IF(OR($I1878=$I$6,$I1878=$I$7,$I1878=$I$8,$I1878=$I$9,$I1878=$I$10,$I1878=$I$11),(($J1878*$H1878)/2),0),0),2)</f>
        <v>0</v>
      </c>
      <c r="M1878" s="89">
        <f t="shared" si="68"/>
        <v>0</v>
      </c>
      <c r="N1878" s="100">
        <f t="shared" si="69"/>
        <v>0</v>
      </c>
      <c r="O1878" s="67"/>
    </row>
    <row r="1879" spans="2:15">
      <c r="B1879" s="63"/>
      <c r="C1879" s="65"/>
      <c r="D1879" s="65"/>
      <c r="E1879" s="66"/>
      <c r="F1879" s="67"/>
      <c r="G1879" s="69"/>
      <c r="H1879" s="70"/>
      <c r="I1879" s="71"/>
      <c r="J1879" s="68">
        <v>0</v>
      </c>
      <c r="K1879" s="89">
        <f>ROUND(IF(AND($G1879&lt;&gt;Summary!$C$11),IF(OR($I1879=$I$6,$I1879=$I$7,$I1879=$I$8,$I1879=$I$9,$I1879=$I$10,$I1879=$I$11),($J1879*$H1879),0),0),2)</f>
        <v>0</v>
      </c>
      <c r="L1879" s="89">
        <f>ROUND(IF(AND($G1879=Summary!$C$11),IF(OR($I1879=$I$6,$I1879=$I$7,$I1879=$I$8,$I1879=$I$9,$I1879=$I$10,$I1879=$I$11),(($J1879*$H1879)/2),0),0),2)</f>
        <v>0</v>
      </c>
      <c r="M1879" s="89">
        <f t="shared" ref="M1879:M1942" si="70">L1879</f>
        <v>0</v>
      </c>
      <c r="N1879" s="100">
        <f t="shared" si="69"/>
        <v>0</v>
      </c>
      <c r="O1879" s="67"/>
    </row>
    <row r="1880" spans="2:15">
      <c r="B1880" s="63"/>
      <c r="C1880" s="65"/>
      <c r="D1880" s="65"/>
      <c r="E1880" s="66"/>
      <c r="F1880" s="67"/>
      <c r="G1880" s="69"/>
      <c r="H1880" s="70"/>
      <c r="I1880" s="71"/>
      <c r="J1880" s="68">
        <v>0</v>
      </c>
      <c r="K1880" s="89">
        <f>ROUND(IF(AND($G1880&lt;&gt;Summary!$C$11),IF(OR($I1880=$I$6,$I1880=$I$7,$I1880=$I$8,$I1880=$I$9,$I1880=$I$10,$I1880=$I$11),($J1880*$H1880),0),0),2)</f>
        <v>0</v>
      </c>
      <c r="L1880" s="89">
        <f>ROUND(IF(AND($G1880=Summary!$C$11),IF(OR($I1880=$I$6,$I1880=$I$7,$I1880=$I$8,$I1880=$I$9,$I1880=$I$10,$I1880=$I$11),(($J1880*$H1880)/2),0),0),2)</f>
        <v>0</v>
      </c>
      <c r="M1880" s="89">
        <f t="shared" si="70"/>
        <v>0</v>
      </c>
      <c r="N1880" s="100">
        <f t="shared" si="69"/>
        <v>0</v>
      </c>
      <c r="O1880" s="67"/>
    </row>
    <row r="1881" spans="2:15">
      <c r="B1881" s="63"/>
      <c r="C1881" s="65"/>
      <c r="D1881" s="65"/>
      <c r="E1881" s="66"/>
      <c r="F1881" s="67"/>
      <c r="G1881" s="69"/>
      <c r="H1881" s="70"/>
      <c r="I1881" s="71"/>
      <c r="J1881" s="68">
        <v>0</v>
      </c>
      <c r="K1881" s="89">
        <f>ROUND(IF(AND($G1881&lt;&gt;Summary!$C$11),IF(OR($I1881=$I$6,$I1881=$I$7,$I1881=$I$8,$I1881=$I$9,$I1881=$I$10,$I1881=$I$11),($J1881*$H1881),0),0),2)</f>
        <v>0</v>
      </c>
      <c r="L1881" s="89">
        <f>ROUND(IF(AND($G1881=Summary!$C$11),IF(OR($I1881=$I$6,$I1881=$I$7,$I1881=$I$8,$I1881=$I$9,$I1881=$I$10,$I1881=$I$11),(($J1881*$H1881)/2),0),0),2)</f>
        <v>0</v>
      </c>
      <c r="M1881" s="89">
        <f t="shared" si="70"/>
        <v>0</v>
      </c>
      <c r="N1881" s="100">
        <f t="shared" si="69"/>
        <v>0</v>
      </c>
      <c r="O1881" s="67"/>
    </row>
    <row r="1882" spans="2:15">
      <c r="B1882" s="63"/>
      <c r="C1882" s="65"/>
      <c r="D1882" s="65"/>
      <c r="E1882" s="66"/>
      <c r="F1882" s="67"/>
      <c r="G1882" s="69"/>
      <c r="H1882" s="70"/>
      <c r="I1882" s="71"/>
      <c r="J1882" s="68">
        <v>0</v>
      </c>
      <c r="K1882" s="89">
        <f>ROUND(IF(AND($G1882&lt;&gt;Summary!$C$11),IF(OR($I1882=$I$6,$I1882=$I$7,$I1882=$I$8,$I1882=$I$9,$I1882=$I$10,$I1882=$I$11),($J1882*$H1882),0),0),2)</f>
        <v>0</v>
      </c>
      <c r="L1882" s="89">
        <f>ROUND(IF(AND($G1882=Summary!$C$11),IF(OR($I1882=$I$6,$I1882=$I$7,$I1882=$I$8,$I1882=$I$9,$I1882=$I$10,$I1882=$I$11),(($J1882*$H1882)/2),0),0),2)</f>
        <v>0</v>
      </c>
      <c r="M1882" s="89">
        <f t="shared" si="70"/>
        <v>0</v>
      </c>
      <c r="N1882" s="100">
        <f t="shared" si="69"/>
        <v>0</v>
      </c>
      <c r="O1882" s="67"/>
    </row>
    <row r="1883" spans="2:15">
      <c r="B1883" s="63"/>
      <c r="C1883" s="65"/>
      <c r="D1883" s="65"/>
      <c r="E1883" s="66"/>
      <c r="F1883" s="67"/>
      <c r="G1883" s="69"/>
      <c r="H1883" s="70"/>
      <c r="I1883" s="71"/>
      <c r="J1883" s="68">
        <v>0</v>
      </c>
      <c r="K1883" s="89">
        <f>ROUND(IF(AND($G1883&lt;&gt;Summary!$C$11),IF(OR($I1883=$I$6,$I1883=$I$7,$I1883=$I$8,$I1883=$I$9,$I1883=$I$10,$I1883=$I$11),($J1883*$H1883),0),0),2)</f>
        <v>0</v>
      </c>
      <c r="L1883" s="89">
        <f>ROUND(IF(AND($G1883=Summary!$C$11),IF(OR($I1883=$I$6,$I1883=$I$7,$I1883=$I$8,$I1883=$I$9,$I1883=$I$10,$I1883=$I$11),(($J1883*$H1883)/2),0),0),2)</f>
        <v>0</v>
      </c>
      <c r="M1883" s="89">
        <f t="shared" si="70"/>
        <v>0</v>
      </c>
      <c r="N1883" s="100">
        <f t="shared" si="69"/>
        <v>0</v>
      </c>
      <c r="O1883" s="67"/>
    </row>
    <row r="1884" spans="2:15">
      <c r="B1884" s="63"/>
      <c r="C1884" s="65"/>
      <c r="D1884" s="65"/>
      <c r="E1884" s="66"/>
      <c r="F1884" s="67"/>
      <c r="G1884" s="69"/>
      <c r="H1884" s="70"/>
      <c r="I1884" s="71"/>
      <c r="J1884" s="68">
        <v>0</v>
      </c>
      <c r="K1884" s="89">
        <f>ROUND(IF(AND($G1884&lt;&gt;Summary!$C$11),IF(OR($I1884=$I$6,$I1884=$I$7,$I1884=$I$8,$I1884=$I$9,$I1884=$I$10,$I1884=$I$11),($J1884*$H1884),0),0),2)</f>
        <v>0</v>
      </c>
      <c r="L1884" s="89">
        <f>ROUND(IF(AND($G1884=Summary!$C$11),IF(OR($I1884=$I$6,$I1884=$I$7,$I1884=$I$8,$I1884=$I$9,$I1884=$I$10,$I1884=$I$11),(($J1884*$H1884)/2),0),0),2)</f>
        <v>0</v>
      </c>
      <c r="M1884" s="89">
        <f t="shared" si="70"/>
        <v>0</v>
      </c>
      <c r="N1884" s="100">
        <f t="shared" si="69"/>
        <v>0</v>
      </c>
      <c r="O1884" s="67"/>
    </row>
    <row r="1885" spans="2:15">
      <c r="B1885" s="63"/>
      <c r="C1885" s="65"/>
      <c r="D1885" s="65"/>
      <c r="E1885" s="66"/>
      <c r="F1885" s="67"/>
      <c r="G1885" s="69"/>
      <c r="H1885" s="70"/>
      <c r="I1885" s="71"/>
      <c r="J1885" s="68">
        <v>0</v>
      </c>
      <c r="K1885" s="89">
        <f>ROUND(IF(AND($G1885&lt;&gt;Summary!$C$11),IF(OR($I1885=$I$6,$I1885=$I$7,$I1885=$I$8,$I1885=$I$9,$I1885=$I$10,$I1885=$I$11),($J1885*$H1885),0),0),2)</f>
        <v>0</v>
      </c>
      <c r="L1885" s="89">
        <f>ROUND(IF(AND($G1885=Summary!$C$11),IF(OR($I1885=$I$6,$I1885=$I$7,$I1885=$I$8,$I1885=$I$9,$I1885=$I$10,$I1885=$I$11),(($J1885*$H1885)/2),0),0),2)</f>
        <v>0</v>
      </c>
      <c r="M1885" s="89">
        <f t="shared" si="70"/>
        <v>0</v>
      </c>
      <c r="N1885" s="100">
        <f t="shared" si="69"/>
        <v>0</v>
      </c>
      <c r="O1885" s="67"/>
    </row>
    <row r="1886" spans="2:15">
      <c r="B1886" s="63"/>
      <c r="C1886" s="65"/>
      <c r="D1886" s="65"/>
      <c r="E1886" s="66"/>
      <c r="F1886" s="67"/>
      <c r="G1886" s="69"/>
      <c r="H1886" s="70"/>
      <c r="I1886" s="71"/>
      <c r="J1886" s="68">
        <v>0</v>
      </c>
      <c r="K1886" s="89">
        <f>ROUND(IF(AND($G1886&lt;&gt;Summary!$C$11),IF(OR($I1886=$I$6,$I1886=$I$7,$I1886=$I$8,$I1886=$I$9,$I1886=$I$10,$I1886=$I$11),($J1886*$H1886),0),0),2)</f>
        <v>0</v>
      </c>
      <c r="L1886" s="89">
        <f>ROUND(IF(AND($G1886=Summary!$C$11),IF(OR($I1886=$I$6,$I1886=$I$7,$I1886=$I$8,$I1886=$I$9,$I1886=$I$10,$I1886=$I$11),(($J1886*$H1886)/2),0),0),2)</f>
        <v>0</v>
      </c>
      <c r="M1886" s="89">
        <f t="shared" si="70"/>
        <v>0</v>
      </c>
      <c r="N1886" s="100">
        <f t="shared" si="69"/>
        <v>0</v>
      </c>
      <c r="O1886" s="67"/>
    </row>
    <row r="1887" spans="2:15">
      <c r="B1887" s="63"/>
      <c r="C1887" s="65"/>
      <c r="D1887" s="65"/>
      <c r="E1887" s="66"/>
      <c r="F1887" s="67"/>
      <c r="G1887" s="69"/>
      <c r="H1887" s="70"/>
      <c r="I1887" s="71"/>
      <c r="J1887" s="68">
        <v>0</v>
      </c>
      <c r="K1887" s="89">
        <f>ROUND(IF(AND($G1887&lt;&gt;Summary!$C$11),IF(OR($I1887=$I$6,$I1887=$I$7,$I1887=$I$8,$I1887=$I$9,$I1887=$I$10,$I1887=$I$11),($J1887*$H1887),0),0),2)</f>
        <v>0</v>
      </c>
      <c r="L1887" s="89">
        <f>ROUND(IF(AND($G1887=Summary!$C$11),IF(OR($I1887=$I$6,$I1887=$I$7,$I1887=$I$8,$I1887=$I$9,$I1887=$I$10,$I1887=$I$11),(($J1887*$H1887)/2),0),0),2)</f>
        <v>0</v>
      </c>
      <c r="M1887" s="89">
        <f t="shared" si="70"/>
        <v>0</v>
      </c>
      <c r="N1887" s="100">
        <f t="shared" si="69"/>
        <v>0</v>
      </c>
      <c r="O1887" s="67"/>
    </row>
    <row r="1888" spans="2:15">
      <c r="B1888" s="63"/>
      <c r="C1888" s="65"/>
      <c r="D1888" s="65"/>
      <c r="E1888" s="66"/>
      <c r="F1888" s="67"/>
      <c r="G1888" s="69"/>
      <c r="H1888" s="70"/>
      <c r="I1888" s="71"/>
      <c r="J1888" s="68">
        <v>0</v>
      </c>
      <c r="K1888" s="89">
        <f>ROUND(IF(AND($G1888&lt;&gt;Summary!$C$11),IF(OR($I1888=$I$6,$I1888=$I$7,$I1888=$I$8,$I1888=$I$9,$I1888=$I$10,$I1888=$I$11),($J1888*$H1888),0),0),2)</f>
        <v>0</v>
      </c>
      <c r="L1888" s="89">
        <f>ROUND(IF(AND($G1888=Summary!$C$11),IF(OR($I1888=$I$6,$I1888=$I$7,$I1888=$I$8,$I1888=$I$9,$I1888=$I$10,$I1888=$I$11),(($J1888*$H1888)/2),0),0),2)</f>
        <v>0</v>
      </c>
      <c r="M1888" s="89">
        <f t="shared" si="70"/>
        <v>0</v>
      </c>
      <c r="N1888" s="100">
        <f t="shared" si="69"/>
        <v>0</v>
      </c>
      <c r="O1888" s="67"/>
    </row>
    <row r="1889" spans="2:15">
      <c r="B1889" s="63"/>
      <c r="C1889" s="65"/>
      <c r="D1889" s="65"/>
      <c r="E1889" s="66"/>
      <c r="F1889" s="67"/>
      <c r="G1889" s="69"/>
      <c r="H1889" s="70"/>
      <c r="I1889" s="71"/>
      <c r="J1889" s="68">
        <v>0</v>
      </c>
      <c r="K1889" s="89">
        <f>ROUND(IF(AND($G1889&lt;&gt;Summary!$C$11),IF(OR($I1889=$I$6,$I1889=$I$7,$I1889=$I$8,$I1889=$I$9,$I1889=$I$10,$I1889=$I$11),($J1889*$H1889),0),0),2)</f>
        <v>0</v>
      </c>
      <c r="L1889" s="89">
        <f>ROUND(IF(AND($G1889=Summary!$C$11),IF(OR($I1889=$I$6,$I1889=$I$7,$I1889=$I$8,$I1889=$I$9,$I1889=$I$10,$I1889=$I$11),(($J1889*$H1889)/2),0),0),2)</f>
        <v>0</v>
      </c>
      <c r="M1889" s="89">
        <f t="shared" si="70"/>
        <v>0</v>
      </c>
      <c r="N1889" s="100">
        <f t="shared" si="69"/>
        <v>0</v>
      </c>
      <c r="O1889" s="67"/>
    </row>
    <row r="1890" spans="2:15">
      <c r="B1890" s="63"/>
      <c r="C1890" s="65"/>
      <c r="D1890" s="65"/>
      <c r="E1890" s="66"/>
      <c r="F1890" s="67"/>
      <c r="G1890" s="69"/>
      <c r="H1890" s="70"/>
      <c r="I1890" s="71"/>
      <c r="J1890" s="68">
        <v>0</v>
      </c>
      <c r="K1890" s="89">
        <f>ROUND(IF(AND($G1890&lt;&gt;Summary!$C$11),IF(OR($I1890=$I$6,$I1890=$I$7,$I1890=$I$8,$I1890=$I$9,$I1890=$I$10,$I1890=$I$11),($J1890*$H1890),0),0),2)</f>
        <v>0</v>
      </c>
      <c r="L1890" s="89">
        <f>ROUND(IF(AND($G1890=Summary!$C$11),IF(OR($I1890=$I$6,$I1890=$I$7,$I1890=$I$8,$I1890=$I$9,$I1890=$I$10,$I1890=$I$11),(($J1890*$H1890)/2),0),0),2)</f>
        <v>0</v>
      </c>
      <c r="M1890" s="89">
        <f t="shared" si="70"/>
        <v>0</v>
      </c>
      <c r="N1890" s="100">
        <f t="shared" si="69"/>
        <v>0</v>
      </c>
      <c r="O1890" s="67"/>
    </row>
    <row r="1891" spans="2:15">
      <c r="B1891" s="63"/>
      <c r="C1891" s="65"/>
      <c r="D1891" s="65"/>
      <c r="E1891" s="66"/>
      <c r="F1891" s="67"/>
      <c r="G1891" s="69"/>
      <c r="H1891" s="70"/>
      <c r="I1891" s="71"/>
      <c r="J1891" s="68">
        <v>0</v>
      </c>
      <c r="K1891" s="89">
        <f>ROUND(IF(AND($G1891&lt;&gt;Summary!$C$11),IF(OR($I1891=$I$6,$I1891=$I$7,$I1891=$I$8,$I1891=$I$9,$I1891=$I$10,$I1891=$I$11),($J1891*$H1891),0),0),2)</f>
        <v>0</v>
      </c>
      <c r="L1891" s="89">
        <f>ROUND(IF(AND($G1891=Summary!$C$11),IF(OR($I1891=$I$6,$I1891=$I$7,$I1891=$I$8,$I1891=$I$9,$I1891=$I$10,$I1891=$I$11),(($J1891*$H1891)/2),0),0),2)</f>
        <v>0</v>
      </c>
      <c r="M1891" s="89">
        <f t="shared" si="70"/>
        <v>0</v>
      </c>
      <c r="N1891" s="100">
        <f t="shared" si="69"/>
        <v>0</v>
      </c>
      <c r="O1891" s="67"/>
    </row>
    <row r="1892" spans="2:15">
      <c r="B1892" s="63"/>
      <c r="C1892" s="65"/>
      <c r="D1892" s="65"/>
      <c r="E1892" s="66"/>
      <c r="F1892" s="67"/>
      <c r="G1892" s="69"/>
      <c r="H1892" s="70"/>
      <c r="I1892" s="71"/>
      <c r="J1892" s="68">
        <v>0</v>
      </c>
      <c r="K1892" s="89">
        <f>ROUND(IF(AND($G1892&lt;&gt;Summary!$C$11),IF(OR($I1892=$I$6,$I1892=$I$7,$I1892=$I$8,$I1892=$I$9,$I1892=$I$10,$I1892=$I$11),($J1892*$H1892),0),0),2)</f>
        <v>0</v>
      </c>
      <c r="L1892" s="89">
        <f>ROUND(IF(AND($G1892=Summary!$C$11),IF(OR($I1892=$I$6,$I1892=$I$7,$I1892=$I$8,$I1892=$I$9,$I1892=$I$10,$I1892=$I$11),(($J1892*$H1892)/2),0),0),2)</f>
        <v>0</v>
      </c>
      <c r="M1892" s="89">
        <f t="shared" si="70"/>
        <v>0</v>
      </c>
      <c r="N1892" s="100">
        <f t="shared" si="69"/>
        <v>0</v>
      </c>
      <c r="O1892" s="67"/>
    </row>
    <row r="1893" spans="2:15">
      <c r="B1893" s="63"/>
      <c r="C1893" s="65"/>
      <c r="D1893" s="65"/>
      <c r="E1893" s="66"/>
      <c r="F1893" s="67"/>
      <c r="G1893" s="69"/>
      <c r="H1893" s="70"/>
      <c r="I1893" s="71"/>
      <c r="J1893" s="68">
        <v>0</v>
      </c>
      <c r="K1893" s="89">
        <f>ROUND(IF(AND($G1893&lt;&gt;Summary!$C$11),IF(OR($I1893=$I$6,$I1893=$I$7,$I1893=$I$8,$I1893=$I$9,$I1893=$I$10,$I1893=$I$11),($J1893*$H1893),0),0),2)</f>
        <v>0</v>
      </c>
      <c r="L1893" s="89">
        <f>ROUND(IF(AND($G1893=Summary!$C$11),IF(OR($I1893=$I$6,$I1893=$I$7,$I1893=$I$8,$I1893=$I$9,$I1893=$I$10,$I1893=$I$11),(($J1893*$H1893)/2),0),0),2)</f>
        <v>0</v>
      </c>
      <c r="M1893" s="89">
        <f t="shared" si="70"/>
        <v>0</v>
      </c>
      <c r="N1893" s="100">
        <f t="shared" si="69"/>
        <v>0</v>
      </c>
      <c r="O1893" s="67"/>
    </row>
    <row r="1894" spans="2:15">
      <c r="B1894" s="63"/>
      <c r="C1894" s="65"/>
      <c r="D1894" s="65"/>
      <c r="E1894" s="66"/>
      <c r="F1894" s="67"/>
      <c r="G1894" s="69"/>
      <c r="H1894" s="70"/>
      <c r="I1894" s="71"/>
      <c r="J1894" s="68">
        <v>0</v>
      </c>
      <c r="K1894" s="89">
        <f>ROUND(IF(AND($G1894&lt;&gt;Summary!$C$11),IF(OR($I1894=$I$6,$I1894=$I$7,$I1894=$I$8,$I1894=$I$9,$I1894=$I$10,$I1894=$I$11),($J1894*$H1894),0),0),2)</f>
        <v>0</v>
      </c>
      <c r="L1894" s="89">
        <f>ROUND(IF(AND($G1894=Summary!$C$11),IF(OR($I1894=$I$6,$I1894=$I$7,$I1894=$I$8,$I1894=$I$9,$I1894=$I$10,$I1894=$I$11),(($J1894*$H1894)/2),0),0),2)</f>
        <v>0</v>
      </c>
      <c r="M1894" s="89">
        <f t="shared" si="70"/>
        <v>0</v>
      </c>
      <c r="N1894" s="100">
        <f t="shared" si="69"/>
        <v>0</v>
      </c>
      <c r="O1894" s="67"/>
    </row>
    <row r="1895" spans="2:15">
      <c r="B1895" s="63"/>
      <c r="C1895" s="65"/>
      <c r="D1895" s="65"/>
      <c r="E1895" s="66"/>
      <c r="F1895" s="67"/>
      <c r="G1895" s="69"/>
      <c r="H1895" s="70"/>
      <c r="I1895" s="71"/>
      <c r="J1895" s="68">
        <v>0</v>
      </c>
      <c r="K1895" s="89">
        <f>ROUND(IF(AND($G1895&lt;&gt;Summary!$C$11),IF(OR($I1895=$I$6,$I1895=$I$7,$I1895=$I$8,$I1895=$I$9,$I1895=$I$10,$I1895=$I$11),($J1895*$H1895),0),0),2)</f>
        <v>0</v>
      </c>
      <c r="L1895" s="89">
        <f>ROUND(IF(AND($G1895=Summary!$C$11),IF(OR($I1895=$I$6,$I1895=$I$7,$I1895=$I$8,$I1895=$I$9,$I1895=$I$10,$I1895=$I$11),(($J1895*$H1895)/2),0),0),2)</f>
        <v>0</v>
      </c>
      <c r="M1895" s="89">
        <f t="shared" si="70"/>
        <v>0</v>
      </c>
      <c r="N1895" s="100">
        <f t="shared" si="69"/>
        <v>0</v>
      </c>
      <c r="O1895" s="67"/>
    </row>
    <row r="1896" spans="2:15">
      <c r="B1896" s="63"/>
      <c r="C1896" s="65"/>
      <c r="D1896" s="65"/>
      <c r="E1896" s="66"/>
      <c r="F1896" s="67"/>
      <c r="G1896" s="69"/>
      <c r="H1896" s="70"/>
      <c r="I1896" s="71"/>
      <c r="J1896" s="68">
        <v>0</v>
      </c>
      <c r="K1896" s="89">
        <f>ROUND(IF(AND($G1896&lt;&gt;Summary!$C$11),IF(OR($I1896=$I$6,$I1896=$I$7,$I1896=$I$8,$I1896=$I$9,$I1896=$I$10,$I1896=$I$11),($J1896*$H1896),0),0),2)</f>
        <v>0</v>
      </c>
      <c r="L1896" s="89">
        <f>ROUND(IF(AND($G1896=Summary!$C$11),IF(OR($I1896=$I$6,$I1896=$I$7,$I1896=$I$8,$I1896=$I$9,$I1896=$I$10,$I1896=$I$11),(($J1896*$H1896)/2),0),0),2)</f>
        <v>0</v>
      </c>
      <c r="M1896" s="89">
        <f t="shared" si="70"/>
        <v>0</v>
      </c>
      <c r="N1896" s="100">
        <f t="shared" si="69"/>
        <v>0</v>
      </c>
      <c r="O1896" s="67"/>
    </row>
    <row r="1897" spans="2:15">
      <c r="B1897" s="63"/>
      <c r="C1897" s="65"/>
      <c r="D1897" s="65"/>
      <c r="E1897" s="66"/>
      <c r="F1897" s="67"/>
      <c r="G1897" s="69"/>
      <c r="H1897" s="70"/>
      <c r="I1897" s="71"/>
      <c r="J1897" s="68">
        <v>0</v>
      </c>
      <c r="K1897" s="89">
        <f>ROUND(IF(AND($G1897&lt;&gt;Summary!$C$11),IF(OR($I1897=$I$6,$I1897=$I$7,$I1897=$I$8,$I1897=$I$9,$I1897=$I$10,$I1897=$I$11),($J1897*$H1897),0),0),2)</f>
        <v>0</v>
      </c>
      <c r="L1897" s="89">
        <f>ROUND(IF(AND($G1897=Summary!$C$11),IF(OR($I1897=$I$6,$I1897=$I$7,$I1897=$I$8,$I1897=$I$9,$I1897=$I$10,$I1897=$I$11),(($J1897*$H1897)/2),0),0),2)</f>
        <v>0</v>
      </c>
      <c r="M1897" s="89">
        <f t="shared" si="70"/>
        <v>0</v>
      </c>
      <c r="N1897" s="100">
        <f t="shared" si="69"/>
        <v>0</v>
      </c>
      <c r="O1897" s="67"/>
    </row>
    <row r="1898" spans="2:15">
      <c r="B1898" s="63"/>
      <c r="C1898" s="65"/>
      <c r="D1898" s="65"/>
      <c r="E1898" s="66"/>
      <c r="F1898" s="67"/>
      <c r="G1898" s="69"/>
      <c r="H1898" s="70"/>
      <c r="I1898" s="71"/>
      <c r="J1898" s="68">
        <v>0</v>
      </c>
      <c r="K1898" s="89">
        <f>ROUND(IF(AND($G1898&lt;&gt;Summary!$C$11),IF(OR($I1898=$I$6,$I1898=$I$7,$I1898=$I$8,$I1898=$I$9,$I1898=$I$10,$I1898=$I$11),($J1898*$H1898),0),0),2)</f>
        <v>0</v>
      </c>
      <c r="L1898" s="89">
        <f>ROUND(IF(AND($G1898=Summary!$C$11),IF(OR($I1898=$I$6,$I1898=$I$7,$I1898=$I$8,$I1898=$I$9,$I1898=$I$10,$I1898=$I$11),(($J1898*$H1898)/2),0),0),2)</f>
        <v>0</v>
      </c>
      <c r="M1898" s="89">
        <f t="shared" si="70"/>
        <v>0</v>
      </c>
      <c r="N1898" s="100">
        <f t="shared" si="69"/>
        <v>0</v>
      </c>
      <c r="O1898" s="67"/>
    </row>
    <row r="1899" spans="2:15">
      <c r="B1899" s="63"/>
      <c r="C1899" s="65"/>
      <c r="D1899" s="65"/>
      <c r="E1899" s="66"/>
      <c r="F1899" s="67"/>
      <c r="G1899" s="69"/>
      <c r="H1899" s="70"/>
      <c r="I1899" s="71"/>
      <c r="J1899" s="68">
        <v>0</v>
      </c>
      <c r="K1899" s="89">
        <f>ROUND(IF(AND($G1899&lt;&gt;Summary!$C$11),IF(OR($I1899=$I$6,$I1899=$I$7,$I1899=$I$8,$I1899=$I$9,$I1899=$I$10,$I1899=$I$11),($J1899*$H1899),0),0),2)</f>
        <v>0</v>
      </c>
      <c r="L1899" s="89">
        <f>ROUND(IF(AND($G1899=Summary!$C$11),IF(OR($I1899=$I$6,$I1899=$I$7,$I1899=$I$8,$I1899=$I$9,$I1899=$I$10,$I1899=$I$11),(($J1899*$H1899)/2),0),0),2)</f>
        <v>0</v>
      </c>
      <c r="M1899" s="89">
        <f t="shared" si="70"/>
        <v>0</v>
      </c>
      <c r="N1899" s="100">
        <f t="shared" si="69"/>
        <v>0</v>
      </c>
      <c r="O1899" s="67"/>
    </row>
    <row r="1900" spans="2:15">
      <c r="B1900" s="63"/>
      <c r="C1900" s="65"/>
      <c r="D1900" s="65"/>
      <c r="E1900" s="66"/>
      <c r="F1900" s="67"/>
      <c r="G1900" s="69"/>
      <c r="H1900" s="70"/>
      <c r="I1900" s="71"/>
      <c r="J1900" s="68">
        <v>0</v>
      </c>
      <c r="K1900" s="89">
        <f>ROUND(IF(AND($G1900&lt;&gt;Summary!$C$11),IF(OR($I1900=$I$6,$I1900=$I$7,$I1900=$I$8,$I1900=$I$9,$I1900=$I$10,$I1900=$I$11),($J1900*$H1900),0),0),2)</f>
        <v>0</v>
      </c>
      <c r="L1900" s="89">
        <f>ROUND(IF(AND($G1900=Summary!$C$11),IF(OR($I1900=$I$6,$I1900=$I$7,$I1900=$I$8,$I1900=$I$9,$I1900=$I$10,$I1900=$I$11),(($J1900*$H1900)/2),0),0),2)</f>
        <v>0</v>
      </c>
      <c r="M1900" s="89">
        <f t="shared" si="70"/>
        <v>0</v>
      </c>
      <c r="N1900" s="100">
        <f t="shared" si="69"/>
        <v>0</v>
      </c>
      <c r="O1900" s="67"/>
    </row>
    <row r="1901" spans="2:15">
      <c r="B1901" s="63"/>
      <c r="C1901" s="65"/>
      <c r="D1901" s="65"/>
      <c r="E1901" s="66"/>
      <c r="F1901" s="67"/>
      <c r="G1901" s="69"/>
      <c r="H1901" s="70"/>
      <c r="I1901" s="71"/>
      <c r="J1901" s="68">
        <v>0</v>
      </c>
      <c r="K1901" s="89">
        <f>ROUND(IF(AND($G1901&lt;&gt;Summary!$C$11),IF(OR($I1901=$I$6,$I1901=$I$7,$I1901=$I$8,$I1901=$I$9,$I1901=$I$10,$I1901=$I$11),($J1901*$H1901),0),0),2)</f>
        <v>0</v>
      </c>
      <c r="L1901" s="89">
        <f>ROUND(IF(AND($G1901=Summary!$C$11),IF(OR($I1901=$I$6,$I1901=$I$7,$I1901=$I$8,$I1901=$I$9,$I1901=$I$10,$I1901=$I$11),(($J1901*$H1901)/2),0),0),2)</f>
        <v>0</v>
      </c>
      <c r="M1901" s="89">
        <f t="shared" si="70"/>
        <v>0</v>
      </c>
      <c r="N1901" s="100">
        <f t="shared" si="69"/>
        <v>0</v>
      </c>
      <c r="O1901" s="67"/>
    </row>
    <row r="1902" spans="2:15">
      <c r="B1902" s="63"/>
      <c r="C1902" s="65"/>
      <c r="D1902" s="65"/>
      <c r="E1902" s="66"/>
      <c r="F1902" s="67"/>
      <c r="G1902" s="69"/>
      <c r="H1902" s="70"/>
      <c r="I1902" s="71"/>
      <c r="J1902" s="68">
        <v>0</v>
      </c>
      <c r="K1902" s="89">
        <f>ROUND(IF(AND($G1902&lt;&gt;Summary!$C$11),IF(OR($I1902=$I$6,$I1902=$I$7,$I1902=$I$8,$I1902=$I$9,$I1902=$I$10,$I1902=$I$11),($J1902*$H1902),0),0),2)</f>
        <v>0</v>
      </c>
      <c r="L1902" s="89">
        <f>ROUND(IF(AND($G1902=Summary!$C$11),IF(OR($I1902=$I$6,$I1902=$I$7,$I1902=$I$8,$I1902=$I$9,$I1902=$I$10,$I1902=$I$11),(($J1902*$H1902)/2),0),0),2)</f>
        <v>0</v>
      </c>
      <c r="M1902" s="89">
        <f t="shared" si="70"/>
        <v>0</v>
      </c>
      <c r="N1902" s="100">
        <f t="shared" si="69"/>
        <v>0</v>
      </c>
      <c r="O1902" s="67"/>
    </row>
    <row r="1903" spans="2:15">
      <c r="B1903" s="63"/>
      <c r="C1903" s="65"/>
      <c r="D1903" s="65"/>
      <c r="E1903" s="66"/>
      <c r="F1903" s="67"/>
      <c r="G1903" s="69"/>
      <c r="H1903" s="70"/>
      <c r="I1903" s="71"/>
      <c r="J1903" s="68">
        <v>0</v>
      </c>
      <c r="K1903" s="89">
        <f>ROUND(IF(AND($G1903&lt;&gt;Summary!$C$11),IF(OR($I1903=$I$6,$I1903=$I$7,$I1903=$I$8,$I1903=$I$9,$I1903=$I$10,$I1903=$I$11),($J1903*$H1903),0),0),2)</f>
        <v>0</v>
      </c>
      <c r="L1903" s="89">
        <f>ROUND(IF(AND($G1903=Summary!$C$11),IF(OR($I1903=$I$6,$I1903=$I$7,$I1903=$I$8,$I1903=$I$9,$I1903=$I$10,$I1903=$I$11),(($J1903*$H1903)/2),0),0),2)</f>
        <v>0</v>
      </c>
      <c r="M1903" s="89">
        <f t="shared" si="70"/>
        <v>0</v>
      </c>
      <c r="N1903" s="100">
        <f t="shared" si="69"/>
        <v>0</v>
      </c>
      <c r="O1903" s="67"/>
    </row>
    <row r="1904" spans="2:15">
      <c r="B1904" s="63"/>
      <c r="C1904" s="65"/>
      <c r="D1904" s="65"/>
      <c r="E1904" s="66"/>
      <c r="F1904" s="67"/>
      <c r="G1904" s="69"/>
      <c r="H1904" s="70"/>
      <c r="I1904" s="71"/>
      <c r="J1904" s="68">
        <v>0</v>
      </c>
      <c r="K1904" s="89">
        <f>ROUND(IF(AND($G1904&lt;&gt;Summary!$C$11),IF(OR($I1904=$I$6,$I1904=$I$7,$I1904=$I$8,$I1904=$I$9,$I1904=$I$10,$I1904=$I$11),($J1904*$H1904),0),0),2)</f>
        <v>0</v>
      </c>
      <c r="L1904" s="89">
        <f>ROUND(IF(AND($G1904=Summary!$C$11),IF(OR($I1904=$I$6,$I1904=$I$7,$I1904=$I$8,$I1904=$I$9,$I1904=$I$10,$I1904=$I$11),(($J1904*$H1904)/2),0),0),2)</f>
        <v>0</v>
      </c>
      <c r="M1904" s="89">
        <f t="shared" si="70"/>
        <v>0</v>
      </c>
      <c r="N1904" s="100">
        <f t="shared" si="69"/>
        <v>0</v>
      </c>
      <c r="O1904" s="67"/>
    </row>
    <row r="1905" spans="2:15">
      <c r="B1905" s="63"/>
      <c r="C1905" s="65"/>
      <c r="D1905" s="65"/>
      <c r="E1905" s="66"/>
      <c r="F1905" s="67"/>
      <c r="G1905" s="69"/>
      <c r="H1905" s="70"/>
      <c r="I1905" s="71"/>
      <c r="J1905" s="68">
        <v>0</v>
      </c>
      <c r="K1905" s="89">
        <f>ROUND(IF(AND($G1905&lt;&gt;Summary!$C$11),IF(OR($I1905=$I$6,$I1905=$I$7,$I1905=$I$8,$I1905=$I$9,$I1905=$I$10,$I1905=$I$11),($J1905*$H1905),0),0),2)</f>
        <v>0</v>
      </c>
      <c r="L1905" s="89">
        <f>ROUND(IF(AND($G1905=Summary!$C$11),IF(OR($I1905=$I$6,$I1905=$I$7,$I1905=$I$8,$I1905=$I$9,$I1905=$I$10,$I1905=$I$11),(($J1905*$H1905)/2),0),0),2)</f>
        <v>0</v>
      </c>
      <c r="M1905" s="89">
        <f t="shared" si="70"/>
        <v>0</v>
      </c>
      <c r="N1905" s="100">
        <f t="shared" si="69"/>
        <v>0</v>
      </c>
      <c r="O1905" s="67"/>
    </row>
    <row r="1906" spans="2:15">
      <c r="B1906" s="63"/>
      <c r="C1906" s="65"/>
      <c r="D1906" s="65"/>
      <c r="E1906" s="66"/>
      <c r="F1906" s="67"/>
      <c r="G1906" s="69"/>
      <c r="H1906" s="70"/>
      <c r="I1906" s="71"/>
      <c r="J1906" s="68">
        <v>0</v>
      </c>
      <c r="K1906" s="89">
        <f>ROUND(IF(AND($G1906&lt;&gt;Summary!$C$11),IF(OR($I1906=$I$6,$I1906=$I$7,$I1906=$I$8,$I1906=$I$9,$I1906=$I$10,$I1906=$I$11),($J1906*$H1906),0),0),2)</f>
        <v>0</v>
      </c>
      <c r="L1906" s="89">
        <f>ROUND(IF(AND($G1906=Summary!$C$11),IF(OR($I1906=$I$6,$I1906=$I$7,$I1906=$I$8,$I1906=$I$9,$I1906=$I$10,$I1906=$I$11),(($J1906*$H1906)/2),0),0),2)</f>
        <v>0</v>
      </c>
      <c r="M1906" s="89">
        <f t="shared" si="70"/>
        <v>0</v>
      </c>
      <c r="N1906" s="100">
        <f t="shared" si="69"/>
        <v>0</v>
      </c>
      <c r="O1906" s="67"/>
    </row>
    <row r="1907" spans="2:15">
      <c r="B1907" s="63"/>
      <c r="C1907" s="65"/>
      <c r="D1907" s="65"/>
      <c r="E1907" s="66"/>
      <c r="F1907" s="67"/>
      <c r="G1907" s="69"/>
      <c r="H1907" s="70"/>
      <c r="I1907" s="71"/>
      <c r="J1907" s="68">
        <v>0</v>
      </c>
      <c r="K1907" s="89">
        <f>ROUND(IF(AND($G1907&lt;&gt;Summary!$C$11),IF(OR($I1907=$I$6,$I1907=$I$7,$I1907=$I$8,$I1907=$I$9,$I1907=$I$10,$I1907=$I$11),($J1907*$H1907),0),0),2)</f>
        <v>0</v>
      </c>
      <c r="L1907" s="89">
        <f>ROUND(IF(AND($G1907=Summary!$C$11),IF(OR($I1907=$I$6,$I1907=$I$7,$I1907=$I$8,$I1907=$I$9,$I1907=$I$10,$I1907=$I$11),(($J1907*$H1907)/2),0),0),2)</f>
        <v>0</v>
      </c>
      <c r="M1907" s="89">
        <f t="shared" si="70"/>
        <v>0</v>
      </c>
      <c r="N1907" s="100">
        <f t="shared" si="69"/>
        <v>0</v>
      </c>
      <c r="O1907" s="67"/>
    </row>
    <row r="1908" spans="2:15">
      <c r="B1908" s="63"/>
      <c r="C1908" s="65"/>
      <c r="D1908" s="65"/>
      <c r="E1908" s="66"/>
      <c r="F1908" s="67"/>
      <c r="G1908" s="69"/>
      <c r="H1908" s="70"/>
      <c r="I1908" s="71"/>
      <c r="J1908" s="68">
        <v>0</v>
      </c>
      <c r="K1908" s="89">
        <f>ROUND(IF(AND($G1908&lt;&gt;Summary!$C$11),IF(OR($I1908=$I$6,$I1908=$I$7,$I1908=$I$8,$I1908=$I$9,$I1908=$I$10,$I1908=$I$11),($J1908*$H1908),0),0),2)</f>
        <v>0</v>
      </c>
      <c r="L1908" s="89">
        <f>ROUND(IF(AND($G1908=Summary!$C$11),IF(OR($I1908=$I$6,$I1908=$I$7,$I1908=$I$8,$I1908=$I$9,$I1908=$I$10,$I1908=$I$11),(($J1908*$H1908)/2),0),0),2)</f>
        <v>0</v>
      </c>
      <c r="M1908" s="89">
        <f t="shared" si="70"/>
        <v>0</v>
      </c>
      <c r="N1908" s="100">
        <f t="shared" si="69"/>
        <v>0</v>
      </c>
      <c r="O1908" s="67"/>
    </row>
    <row r="1909" spans="2:15">
      <c r="B1909" s="63"/>
      <c r="C1909" s="65"/>
      <c r="D1909" s="65"/>
      <c r="E1909" s="66"/>
      <c r="F1909" s="67"/>
      <c r="G1909" s="69"/>
      <c r="H1909" s="70"/>
      <c r="I1909" s="71"/>
      <c r="J1909" s="68">
        <v>0</v>
      </c>
      <c r="K1909" s="89">
        <f>ROUND(IF(AND($G1909&lt;&gt;Summary!$C$11),IF(OR($I1909=$I$6,$I1909=$I$7,$I1909=$I$8,$I1909=$I$9,$I1909=$I$10,$I1909=$I$11),($J1909*$H1909),0),0),2)</f>
        <v>0</v>
      </c>
      <c r="L1909" s="89">
        <f>ROUND(IF(AND($G1909=Summary!$C$11),IF(OR($I1909=$I$6,$I1909=$I$7,$I1909=$I$8,$I1909=$I$9,$I1909=$I$10,$I1909=$I$11),(($J1909*$H1909)/2),0),0),2)</f>
        <v>0</v>
      </c>
      <c r="M1909" s="89">
        <f t="shared" si="70"/>
        <v>0</v>
      </c>
      <c r="N1909" s="100">
        <f t="shared" si="69"/>
        <v>0</v>
      </c>
      <c r="O1909" s="67"/>
    </row>
    <row r="1910" spans="2:15">
      <c r="B1910" s="63"/>
      <c r="C1910" s="65"/>
      <c r="D1910" s="65"/>
      <c r="E1910" s="66"/>
      <c r="F1910" s="67"/>
      <c r="G1910" s="69"/>
      <c r="H1910" s="70"/>
      <c r="I1910" s="71"/>
      <c r="J1910" s="68">
        <v>0</v>
      </c>
      <c r="K1910" s="89">
        <f>ROUND(IF(AND($G1910&lt;&gt;Summary!$C$11),IF(OR($I1910=$I$6,$I1910=$I$7,$I1910=$I$8,$I1910=$I$9,$I1910=$I$10,$I1910=$I$11),($J1910*$H1910),0),0),2)</f>
        <v>0</v>
      </c>
      <c r="L1910" s="89">
        <f>ROUND(IF(AND($G1910=Summary!$C$11),IF(OR($I1910=$I$6,$I1910=$I$7,$I1910=$I$8,$I1910=$I$9,$I1910=$I$10,$I1910=$I$11),(($J1910*$H1910)/2),0),0),2)</f>
        <v>0</v>
      </c>
      <c r="M1910" s="89">
        <f t="shared" si="70"/>
        <v>0</v>
      </c>
      <c r="N1910" s="100">
        <f t="shared" si="69"/>
        <v>0</v>
      </c>
      <c r="O1910" s="67"/>
    </row>
    <row r="1911" spans="2:15">
      <c r="B1911" s="63"/>
      <c r="C1911" s="65"/>
      <c r="D1911" s="65"/>
      <c r="E1911" s="66"/>
      <c r="F1911" s="67"/>
      <c r="G1911" s="69"/>
      <c r="H1911" s="70"/>
      <c r="I1911" s="71"/>
      <c r="J1911" s="68">
        <v>0</v>
      </c>
      <c r="K1911" s="89">
        <f>ROUND(IF(AND($G1911&lt;&gt;Summary!$C$11),IF(OR($I1911=$I$6,$I1911=$I$7,$I1911=$I$8,$I1911=$I$9,$I1911=$I$10,$I1911=$I$11),($J1911*$H1911),0),0),2)</f>
        <v>0</v>
      </c>
      <c r="L1911" s="89">
        <f>ROUND(IF(AND($G1911=Summary!$C$11),IF(OR($I1911=$I$6,$I1911=$I$7,$I1911=$I$8,$I1911=$I$9,$I1911=$I$10,$I1911=$I$11),(($J1911*$H1911)/2),0),0),2)</f>
        <v>0</v>
      </c>
      <c r="M1911" s="89">
        <f t="shared" si="70"/>
        <v>0</v>
      </c>
      <c r="N1911" s="100">
        <f t="shared" si="69"/>
        <v>0</v>
      </c>
      <c r="O1911" s="67"/>
    </row>
    <row r="1912" spans="2:15">
      <c r="B1912" s="63"/>
      <c r="C1912" s="65"/>
      <c r="D1912" s="65"/>
      <c r="E1912" s="66"/>
      <c r="F1912" s="67"/>
      <c r="G1912" s="69"/>
      <c r="H1912" s="70"/>
      <c r="I1912" s="71"/>
      <c r="J1912" s="68">
        <v>0</v>
      </c>
      <c r="K1912" s="89">
        <f>ROUND(IF(AND($G1912&lt;&gt;Summary!$C$11),IF(OR($I1912=$I$6,$I1912=$I$7,$I1912=$I$8,$I1912=$I$9,$I1912=$I$10,$I1912=$I$11),($J1912*$H1912),0),0),2)</f>
        <v>0</v>
      </c>
      <c r="L1912" s="89">
        <f>ROUND(IF(AND($G1912=Summary!$C$11),IF(OR($I1912=$I$6,$I1912=$I$7,$I1912=$I$8,$I1912=$I$9,$I1912=$I$10,$I1912=$I$11),(($J1912*$H1912)/2),0),0),2)</f>
        <v>0</v>
      </c>
      <c r="M1912" s="89">
        <f t="shared" si="70"/>
        <v>0</v>
      </c>
      <c r="N1912" s="100">
        <f t="shared" si="69"/>
        <v>0</v>
      </c>
      <c r="O1912" s="67"/>
    </row>
    <row r="1913" spans="2:15">
      <c r="B1913" s="63"/>
      <c r="C1913" s="65"/>
      <c r="D1913" s="65"/>
      <c r="E1913" s="66"/>
      <c r="F1913" s="67"/>
      <c r="G1913" s="69"/>
      <c r="H1913" s="70"/>
      <c r="I1913" s="71"/>
      <c r="J1913" s="68">
        <v>0</v>
      </c>
      <c r="K1913" s="89">
        <f>ROUND(IF(AND($G1913&lt;&gt;Summary!$C$11),IF(OR($I1913=$I$6,$I1913=$I$7,$I1913=$I$8,$I1913=$I$9,$I1913=$I$10,$I1913=$I$11),($J1913*$H1913),0),0),2)</f>
        <v>0</v>
      </c>
      <c r="L1913" s="89">
        <f>ROUND(IF(AND($G1913=Summary!$C$11),IF(OR($I1913=$I$6,$I1913=$I$7,$I1913=$I$8,$I1913=$I$9,$I1913=$I$10,$I1913=$I$11),(($J1913*$H1913)/2),0),0),2)</f>
        <v>0</v>
      </c>
      <c r="M1913" s="89">
        <f t="shared" si="70"/>
        <v>0</v>
      </c>
      <c r="N1913" s="100">
        <f t="shared" si="69"/>
        <v>0</v>
      </c>
      <c r="O1913" s="67"/>
    </row>
    <row r="1914" spans="2:15">
      <c r="B1914" s="63"/>
      <c r="C1914" s="65"/>
      <c r="D1914" s="65"/>
      <c r="E1914" s="66"/>
      <c r="F1914" s="67"/>
      <c r="G1914" s="69"/>
      <c r="H1914" s="70"/>
      <c r="I1914" s="71"/>
      <c r="J1914" s="68">
        <v>0</v>
      </c>
      <c r="K1914" s="89">
        <f>ROUND(IF(AND($G1914&lt;&gt;Summary!$C$11),IF(OR($I1914=$I$6,$I1914=$I$7,$I1914=$I$8,$I1914=$I$9,$I1914=$I$10,$I1914=$I$11),($J1914*$H1914),0),0),2)</f>
        <v>0</v>
      </c>
      <c r="L1914" s="89">
        <f>ROUND(IF(AND($G1914=Summary!$C$11),IF(OR($I1914=$I$6,$I1914=$I$7,$I1914=$I$8,$I1914=$I$9,$I1914=$I$10,$I1914=$I$11),(($J1914*$H1914)/2),0),0),2)</f>
        <v>0</v>
      </c>
      <c r="M1914" s="89">
        <f t="shared" si="70"/>
        <v>0</v>
      </c>
      <c r="N1914" s="100">
        <f t="shared" si="69"/>
        <v>0</v>
      </c>
      <c r="O1914" s="67"/>
    </row>
    <row r="1915" spans="2:15">
      <c r="B1915" s="63"/>
      <c r="C1915" s="65"/>
      <c r="D1915" s="65"/>
      <c r="E1915" s="66"/>
      <c r="F1915" s="67"/>
      <c r="G1915" s="69"/>
      <c r="H1915" s="70"/>
      <c r="I1915" s="71"/>
      <c r="J1915" s="68">
        <v>0</v>
      </c>
      <c r="K1915" s="89">
        <f>ROUND(IF(AND($G1915&lt;&gt;Summary!$C$11),IF(OR($I1915=$I$6,$I1915=$I$7,$I1915=$I$8,$I1915=$I$9,$I1915=$I$10,$I1915=$I$11),($J1915*$H1915),0),0),2)</f>
        <v>0</v>
      </c>
      <c r="L1915" s="89">
        <f>ROUND(IF(AND($G1915=Summary!$C$11),IF(OR($I1915=$I$6,$I1915=$I$7,$I1915=$I$8,$I1915=$I$9,$I1915=$I$10,$I1915=$I$11),(($J1915*$H1915)/2),0),0),2)</f>
        <v>0</v>
      </c>
      <c r="M1915" s="89">
        <f t="shared" si="70"/>
        <v>0</v>
      </c>
      <c r="N1915" s="100">
        <f t="shared" si="69"/>
        <v>0</v>
      </c>
      <c r="O1915" s="67"/>
    </row>
    <row r="1916" spans="2:15">
      <c r="B1916" s="63"/>
      <c r="C1916" s="65"/>
      <c r="D1916" s="65"/>
      <c r="E1916" s="66"/>
      <c r="F1916" s="67"/>
      <c r="G1916" s="69"/>
      <c r="H1916" s="70"/>
      <c r="I1916" s="71"/>
      <c r="J1916" s="68">
        <v>0</v>
      </c>
      <c r="K1916" s="89">
        <f>ROUND(IF(AND($G1916&lt;&gt;Summary!$C$11),IF(OR($I1916=$I$6,$I1916=$I$7,$I1916=$I$8,$I1916=$I$9,$I1916=$I$10,$I1916=$I$11),($J1916*$H1916),0),0),2)</f>
        <v>0</v>
      </c>
      <c r="L1916" s="89">
        <f>ROUND(IF(AND($G1916=Summary!$C$11),IF(OR($I1916=$I$6,$I1916=$I$7,$I1916=$I$8,$I1916=$I$9,$I1916=$I$10,$I1916=$I$11),(($J1916*$H1916)/2),0),0),2)</f>
        <v>0</v>
      </c>
      <c r="M1916" s="89">
        <f t="shared" si="70"/>
        <v>0</v>
      </c>
      <c r="N1916" s="100">
        <f t="shared" si="69"/>
        <v>0</v>
      </c>
      <c r="O1916" s="67"/>
    </row>
    <row r="1917" spans="2:15">
      <c r="B1917" s="63"/>
      <c r="C1917" s="65"/>
      <c r="D1917" s="65"/>
      <c r="E1917" s="66"/>
      <c r="F1917" s="67"/>
      <c r="G1917" s="69"/>
      <c r="H1917" s="70"/>
      <c r="I1917" s="71"/>
      <c r="J1917" s="68">
        <v>0</v>
      </c>
      <c r="K1917" s="89">
        <f>ROUND(IF(AND($G1917&lt;&gt;Summary!$C$11),IF(OR($I1917=$I$6,$I1917=$I$7,$I1917=$I$8,$I1917=$I$9,$I1917=$I$10,$I1917=$I$11),($J1917*$H1917),0),0),2)</f>
        <v>0</v>
      </c>
      <c r="L1917" s="89">
        <f>ROUND(IF(AND($G1917=Summary!$C$11),IF(OR($I1917=$I$6,$I1917=$I$7,$I1917=$I$8,$I1917=$I$9,$I1917=$I$10,$I1917=$I$11),(($J1917*$H1917)/2),0),0),2)</f>
        <v>0</v>
      </c>
      <c r="M1917" s="89">
        <f t="shared" si="70"/>
        <v>0</v>
      </c>
      <c r="N1917" s="100">
        <f t="shared" si="69"/>
        <v>0</v>
      </c>
      <c r="O1917" s="67"/>
    </row>
    <row r="1918" spans="2:15">
      <c r="B1918" s="63"/>
      <c r="C1918" s="65"/>
      <c r="D1918" s="65"/>
      <c r="E1918" s="66"/>
      <c r="F1918" s="67"/>
      <c r="G1918" s="69"/>
      <c r="H1918" s="70"/>
      <c r="I1918" s="71"/>
      <c r="J1918" s="68">
        <v>0</v>
      </c>
      <c r="K1918" s="89">
        <f>ROUND(IF(AND($G1918&lt;&gt;Summary!$C$11),IF(OR($I1918=$I$6,$I1918=$I$7,$I1918=$I$8,$I1918=$I$9,$I1918=$I$10,$I1918=$I$11),($J1918*$H1918),0),0),2)</f>
        <v>0</v>
      </c>
      <c r="L1918" s="89">
        <f>ROUND(IF(AND($G1918=Summary!$C$11),IF(OR($I1918=$I$6,$I1918=$I$7,$I1918=$I$8,$I1918=$I$9,$I1918=$I$10,$I1918=$I$11),(($J1918*$H1918)/2),0),0),2)</f>
        <v>0</v>
      </c>
      <c r="M1918" s="89">
        <f t="shared" si="70"/>
        <v>0</v>
      </c>
      <c r="N1918" s="100">
        <f t="shared" si="69"/>
        <v>0</v>
      </c>
      <c r="O1918" s="67"/>
    </row>
    <row r="1919" spans="2:15">
      <c r="B1919" s="63"/>
      <c r="C1919" s="65"/>
      <c r="D1919" s="65"/>
      <c r="E1919" s="66"/>
      <c r="F1919" s="67"/>
      <c r="G1919" s="69"/>
      <c r="H1919" s="70"/>
      <c r="I1919" s="71"/>
      <c r="J1919" s="68">
        <v>0</v>
      </c>
      <c r="K1919" s="89">
        <f>ROUND(IF(AND($G1919&lt;&gt;Summary!$C$11),IF(OR($I1919=$I$6,$I1919=$I$7,$I1919=$I$8,$I1919=$I$9,$I1919=$I$10,$I1919=$I$11),($J1919*$H1919),0),0),2)</f>
        <v>0</v>
      </c>
      <c r="L1919" s="89">
        <f>ROUND(IF(AND($G1919=Summary!$C$11),IF(OR($I1919=$I$6,$I1919=$I$7,$I1919=$I$8,$I1919=$I$9,$I1919=$I$10,$I1919=$I$11),(($J1919*$H1919)/2),0),0),2)</f>
        <v>0</v>
      </c>
      <c r="M1919" s="89">
        <f t="shared" si="70"/>
        <v>0</v>
      </c>
      <c r="N1919" s="100">
        <f t="shared" si="69"/>
        <v>0</v>
      </c>
      <c r="O1919" s="67"/>
    </row>
    <row r="1920" spans="2:15">
      <c r="B1920" s="63"/>
      <c r="C1920" s="65"/>
      <c r="D1920" s="65"/>
      <c r="E1920" s="66"/>
      <c r="F1920" s="67"/>
      <c r="G1920" s="69"/>
      <c r="H1920" s="70"/>
      <c r="I1920" s="71"/>
      <c r="J1920" s="68">
        <v>0</v>
      </c>
      <c r="K1920" s="89">
        <f>ROUND(IF(AND($G1920&lt;&gt;Summary!$C$11),IF(OR($I1920=$I$6,$I1920=$I$7,$I1920=$I$8,$I1920=$I$9,$I1920=$I$10,$I1920=$I$11),($J1920*$H1920),0),0),2)</f>
        <v>0</v>
      </c>
      <c r="L1920" s="89">
        <f>ROUND(IF(AND($G1920=Summary!$C$11),IF(OR($I1920=$I$6,$I1920=$I$7,$I1920=$I$8,$I1920=$I$9,$I1920=$I$10,$I1920=$I$11),(($J1920*$H1920)/2),0),0),2)</f>
        <v>0</v>
      </c>
      <c r="M1920" s="89">
        <f t="shared" si="70"/>
        <v>0</v>
      </c>
      <c r="N1920" s="100">
        <f t="shared" si="69"/>
        <v>0</v>
      </c>
      <c r="O1920" s="67"/>
    </row>
    <row r="1921" spans="2:15">
      <c r="B1921" s="63"/>
      <c r="C1921" s="65"/>
      <c r="D1921" s="65"/>
      <c r="E1921" s="66"/>
      <c r="F1921" s="67"/>
      <c r="G1921" s="69"/>
      <c r="H1921" s="70"/>
      <c r="I1921" s="71"/>
      <c r="J1921" s="68">
        <v>0</v>
      </c>
      <c r="K1921" s="89">
        <f>ROUND(IF(AND($G1921&lt;&gt;Summary!$C$11),IF(OR($I1921=$I$6,$I1921=$I$7,$I1921=$I$8,$I1921=$I$9,$I1921=$I$10,$I1921=$I$11),($J1921*$H1921),0),0),2)</f>
        <v>0</v>
      </c>
      <c r="L1921" s="89">
        <f>ROUND(IF(AND($G1921=Summary!$C$11),IF(OR($I1921=$I$6,$I1921=$I$7,$I1921=$I$8,$I1921=$I$9,$I1921=$I$10,$I1921=$I$11),(($J1921*$H1921)/2),0),0),2)</f>
        <v>0</v>
      </c>
      <c r="M1921" s="89">
        <f t="shared" si="70"/>
        <v>0</v>
      </c>
      <c r="N1921" s="100">
        <f t="shared" si="69"/>
        <v>0</v>
      </c>
      <c r="O1921" s="67"/>
    </row>
    <row r="1922" spans="2:15">
      <c r="B1922" s="63"/>
      <c r="C1922" s="65"/>
      <c r="D1922" s="65"/>
      <c r="E1922" s="66"/>
      <c r="F1922" s="67"/>
      <c r="G1922" s="69"/>
      <c r="H1922" s="70"/>
      <c r="I1922" s="71"/>
      <c r="J1922" s="68">
        <v>0</v>
      </c>
      <c r="K1922" s="89">
        <f>ROUND(IF(AND($G1922&lt;&gt;Summary!$C$11),IF(OR($I1922=$I$6,$I1922=$I$7,$I1922=$I$8,$I1922=$I$9,$I1922=$I$10,$I1922=$I$11),($J1922*$H1922),0),0),2)</f>
        <v>0</v>
      </c>
      <c r="L1922" s="89">
        <f>ROUND(IF(AND($G1922=Summary!$C$11),IF(OR($I1922=$I$6,$I1922=$I$7,$I1922=$I$8,$I1922=$I$9,$I1922=$I$10,$I1922=$I$11),(($J1922*$H1922)/2),0),0),2)</f>
        <v>0</v>
      </c>
      <c r="M1922" s="89">
        <f t="shared" si="70"/>
        <v>0</v>
      </c>
      <c r="N1922" s="100">
        <f t="shared" si="69"/>
        <v>0</v>
      </c>
      <c r="O1922" s="67"/>
    </row>
    <row r="1923" spans="2:15">
      <c r="B1923" s="63"/>
      <c r="C1923" s="65"/>
      <c r="D1923" s="65"/>
      <c r="E1923" s="66"/>
      <c r="F1923" s="67"/>
      <c r="G1923" s="69"/>
      <c r="H1923" s="70"/>
      <c r="I1923" s="71"/>
      <c r="J1923" s="68">
        <v>0</v>
      </c>
      <c r="K1923" s="89">
        <f>ROUND(IF(AND($G1923&lt;&gt;Summary!$C$11),IF(OR($I1923=$I$6,$I1923=$I$7,$I1923=$I$8,$I1923=$I$9,$I1923=$I$10,$I1923=$I$11),($J1923*$H1923),0),0),2)</f>
        <v>0</v>
      </c>
      <c r="L1923" s="89">
        <f>ROUND(IF(AND($G1923=Summary!$C$11),IF(OR($I1923=$I$6,$I1923=$I$7,$I1923=$I$8,$I1923=$I$9,$I1923=$I$10,$I1923=$I$11),(($J1923*$H1923)/2),0),0),2)</f>
        <v>0</v>
      </c>
      <c r="M1923" s="89">
        <f t="shared" si="70"/>
        <v>0</v>
      </c>
      <c r="N1923" s="100">
        <f t="shared" si="69"/>
        <v>0</v>
      </c>
      <c r="O1923" s="67"/>
    </row>
    <row r="1924" spans="2:15">
      <c r="B1924" s="63"/>
      <c r="C1924" s="65"/>
      <c r="D1924" s="65"/>
      <c r="E1924" s="66"/>
      <c r="F1924" s="67"/>
      <c r="G1924" s="69"/>
      <c r="H1924" s="70"/>
      <c r="I1924" s="71"/>
      <c r="J1924" s="68">
        <v>0</v>
      </c>
      <c r="K1924" s="89">
        <f>ROUND(IF(AND($G1924&lt;&gt;Summary!$C$11),IF(OR($I1924=$I$6,$I1924=$I$7,$I1924=$I$8,$I1924=$I$9,$I1924=$I$10,$I1924=$I$11),($J1924*$H1924),0),0),2)</f>
        <v>0</v>
      </c>
      <c r="L1924" s="89">
        <f>ROUND(IF(AND($G1924=Summary!$C$11),IF(OR($I1924=$I$6,$I1924=$I$7,$I1924=$I$8,$I1924=$I$9,$I1924=$I$10,$I1924=$I$11),(($J1924*$H1924)/2),0),0),2)</f>
        <v>0</v>
      </c>
      <c r="M1924" s="89">
        <f t="shared" si="70"/>
        <v>0</v>
      </c>
      <c r="N1924" s="100">
        <f t="shared" si="69"/>
        <v>0</v>
      </c>
      <c r="O1924" s="67"/>
    </row>
    <row r="1925" spans="2:15">
      <c r="B1925" s="63"/>
      <c r="C1925" s="65"/>
      <c r="D1925" s="65"/>
      <c r="E1925" s="66"/>
      <c r="F1925" s="67"/>
      <c r="G1925" s="69"/>
      <c r="H1925" s="70"/>
      <c r="I1925" s="71"/>
      <c r="J1925" s="68">
        <v>0</v>
      </c>
      <c r="K1925" s="89">
        <f>ROUND(IF(AND($G1925&lt;&gt;Summary!$C$11),IF(OR($I1925=$I$6,$I1925=$I$7,$I1925=$I$8,$I1925=$I$9,$I1925=$I$10,$I1925=$I$11),($J1925*$H1925),0),0),2)</f>
        <v>0</v>
      </c>
      <c r="L1925" s="89">
        <f>ROUND(IF(AND($G1925=Summary!$C$11),IF(OR($I1925=$I$6,$I1925=$I$7,$I1925=$I$8,$I1925=$I$9,$I1925=$I$10,$I1925=$I$11),(($J1925*$H1925)/2),0),0),2)</f>
        <v>0</v>
      </c>
      <c r="M1925" s="89">
        <f t="shared" si="70"/>
        <v>0</v>
      </c>
      <c r="N1925" s="100">
        <f t="shared" si="69"/>
        <v>0</v>
      </c>
      <c r="O1925" s="67"/>
    </row>
    <row r="1926" spans="2:15">
      <c r="B1926" s="63"/>
      <c r="C1926" s="65"/>
      <c r="D1926" s="65"/>
      <c r="E1926" s="66"/>
      <c r="F1926" s="67"/>
      <c r="G1926" s="69"/>
      <c r="H1926" s="70"/>
      <c r="I1926" s="71"/>
      <c r="J1926" s="68">
        <v>0</v>
      </c>
      <c r="K1926" s="89">
        <f>ROUND(IF(AND($G1926&lt;&gt;Summary!$C$11),IF(OR($I1926=$I$6,$I1926=$I$7,$I1926=$I$8,$I1926=$I$9,$I1926=$I$10,$I1926=$I$11),($J1926*$H1926),0),0),2)</f>
        <v>0</v>
      </c>
      <c r="L1926" s="89">
        <f>ROUND(IF(AND($G1926=Summary!$C$11),IF(OR($I1926=$I$6,$I1926=$I$7,$I1926=$I$8,$I1926=$I$9,$I1926=$I$10,$I1926=$I$11),(($J1926*$H1926)/2),0),0),2)</f>
        <v>0</v>
      </c>
      <c r="M1926" s="89">
        <f t="shared" si="70"/>
        <v>0</v>
      </c>
      <c r="N1926" s="100">
        <f t="shared" ref="N1926:N1936" si="71">SUM(J1926:M1926)</f>
        <v>0</v>
      </c>
      <c r="O1926" s="67"/>
    </row>
    <row r="1927" spans="2:15">
      <c r="B1927" s="63"/>
      <c r="C1927" s="65"/>
      <c r="D1927" s="65"/>
      <c r="E1927" s="66"/>
      <c r="F1927" s="67"/>
      <c r="G1927" s="69"/>
      <c r="H1927" s="70"/>
      <c r="I1927" s="71"/>
      <c r="J1927" s="68">
        <v>0</v>
      </c>
      <c r="K1927" s="89">
        <f>ROUND(IF(AND($G1927&lt;&gt;Summary!$C$11),IF(OR($I1927=$I$6,$I1927=$I$7,$I1927=$I$8,$I1927=$I$9,$I1927=$I$10,$I1927=$I$11),($J1927*$H1927),0),0),2)</f>
        <v>0</v>
      </c>
      <c r="L1927" s="89">
        <f>ROUND(IF(AND($G1927=Summary!$C$11),IF(OR($I1927=$I$6,$I1927=$I$7,$I1927=$I$8,$I1927=$I$9,$I1927=$I$10,$I1927=$I$11),(($J1927*$H1927)/2),0),0),2)</f>
        <v>0</v>
      </c>
      <c r="M1927" s="89">
        <f t="shared" si="70"/>
        <v>0</v>
      </c>
      <c r="N1927" s="100">
        <f t="shared" si="71"/>
        <v>0</v>
      </c>
      <c r="O1927" s="67"/>
    </row>
    <row r="1928" spans="2:15">
      <c r="B1928" s="63"/>
      <c r="C1928" s="65"/>
      <c r="D1928" s="65"/>
      <c r="E1928" s="66"/>
      <c r="F1928" s="67"/>
      <c r="G1928" s="69"/>
      <c r="H1928" s="70"/>
      <c r="I1928" s="71"/>
      <c r="J1928" s="68">
        <v>0</v>
      </c>
      <c r="K1928" s="89">
        <f>ROUND(IF(AND($G1928&lt;&gt;Summary!$C$11),IF(OR($I1928=$I$6,$I1928=$I$7,$I1928=$I$8,$I1928=$I$9,$I1928=$I$10,$I1928=$I$11),($J1928*$H1928),0),0),2)</f>
        <v>0</v>
      </c>
      <c r="L1928" s="89">
        <f>ROUND(IF(AND($G1928=Summary!$C$11),IF(OR($I1928=$I$6,$I1928=$I$7,$I1928=$I$8,$I1928=$I$9,$I1928=$I$10,$I1928=$I$11),(($J1928*$H1928)/2),0),0),2)</f>
        <v>0</v>
      </c>
      <c r="M1928" s="89">
        <f t="shared" si="70"/>
        <v>0</v>
      </c>
      <c r="N1928" s="100">
        <f t="shared" si="71"/>
        <v>0</v>
      </c>
      <c r="O1928" s="67"/>
    </row>
    <row r="1929" spans="2:15">
      <c r="B1929" s="63"/>
      <c r="C1929" s="65"/>
      <c r="D1929" s="65"/>
      <c r="E1929" s="66"/>
      <c r="F1929" s="67"/>
      <c r="G1929" s="69"/>
      <c r="H1929" s="70"/>
      <c r="I1929" s="71"/>
      <c r="J1929" s="68">
        <v>0</v>
      </c>
      <c r="K1929" s="89">
        <f>ROUND(IF(AND($G1929&lt;&gt;Summary!$C$11),IF(OR($I1929=$I$6,$I1929=$I$7,$I1929=$I$8,$I1929=$I$9,$I1929=$I$10,$I1929=$I$11),($J1929*$H1929),0),0),2)</f>
        <v>0</v>
      </c>
      <c r="L1929" s="89">
        <f>ROUND(IF(AND($G1929=Summary!$C$11),IF(OR($I1929=$I$6,$I1929=$I$7,$I1929=$I$8,$I1929=$I$9,$I1929=$I$10,$I1929=$I$11),(($J1929*$H1929)/2),0),0),2)</f>
        <v>0</v>
      </c>
      <c r="M1929" s="89">
        <f t="shared" si="70"/>
        <v>0</v>
      </c>
      <c r="N1929" s="100">
        <f t="shared" si="71"/>
        <v>0</v>
      </c>
      <c r="O1929" s="67"/>
    </row>
    <row r="1930" spans="2:15">
      <c r="B1930" s="63"/>
      <c r="C1930" s="65"/>
      <c r="D1930" s="65"/>
      <c r="E1930" s="66"/>
      <c r="F1930" s="67"/>
      <c r="G1930" s="69"/>
      <c r="H1930" s="70"/>
      <c r="I1930" s="71"/>
      <c r="J1930" s="68">
        <v>0</v>
      </c>
      <c r="K1930" s="89">
        <f>ROUND(IF(AND($G1930&lt;&gt;Summary!$C$11),IF(OR($I1930=$I$6,$I1930=$I$7,$I1930=$I$8,$I1930=$I$9,$I1930=$I$10,$I1930=$I$11),($J1930*$H1930),0),0),2)</f>
        <v>0</v>
      </c>
      <c r="L1930" s="89">
        <f>ROUND(IF(AND($G1930=Summary!$C$11),IF(OR($I1930=$I$6,$I1930=$I$7,$I1930=$I$8,$I1930=$I$9,$I1930=$I$10,$I1930=$I$11),(($J1930*$H1930)/2),0),0),2)</f>
        <v>0</v>
      </c>
      <c r="M1930" s="89">
        <f t="shared" si="70"/>
        <v>0</v>
      </c>
      <c r="N1930" s="100">
        <f t="shared" si="71"/>
        <v>0</v>
      </c>
      <c r="O1930" s="67"/>
    </row>
    <row r="1931" spans="2:15">
      <c r="B1931" s="63"/>
      <c r="C1931" s="65"/>
      <c r="D1931" s="65"/>
      <c r="E1931" s="66"/>
      <c r="F1931" s="67"/>
      <c r="G1931" s="69"/>
      <c r="H1931" s="70"/>
      <c r="I1931" s="71"/>
      <c r="J1931" s="68">
        <v>0</v>
      </c>
      <c r="K1931" s="89">
        <f>ROUND(IF(AND($G1931&lt;&gt;Summary!$C$11),IF(OR($I1931=$I$6,$I1931=$I$7,$I1931=$I$8,$I1931=$I$9,$I1931=$I$10,$I1931=$I$11),($J1931*$H1931),0),0),2)</f>
        <v>0</v>
      </c>
      <c r="L1931" s="89">
        <f>ROUND(IF(AND($G1931=Summary!$C$11),IF(OR($I1931=$I$6,$I1931=$I$7,$I1931=$I$8,$I1931=$I$9,$I1931=$I$10,$I1931=$I$11),(($J1931*$H1931)/2),0),0),2)</f>
        <v>0</v>
      </c>
      <c r="M1931" s="89">
        <f t="shared" si="70"/>
        <v>0</v>
      </c>
      <c r="N1931" s="100">
        <f t="shared" si="71"/>
        <v>0</v>
      </c>
      <c r="O1931" s="67"/>
    </row>
    <row r="1932" spans="2:15">
      <c r="B1932" s="63"/>
      <c r="C1932" s="65"/>
      <c r="D1932" s="65"/>
      <c r="E1932" s="66"/>
      <c r="F1932" s="67"/>
      <c r="G1932" s="69"/>
      <c r="H1932" s="70"/>
      <c r="I1932" s="71"/>
      <c r="J1932" s="68">
        <v>0</v>
      </c>
      <c r="K1932" s="89">
        <f>ROUND(IF(AND($G1932&lt;&gt;Summary!$C$11),IF(OR($I1932=$I$6,$I1932=$I$7,$I1932=$I$8,$I1932=$I$9,$I1932=$I$10,$I1932=$I$11),($J1932*$H1932),0),0),2)</f>
        <v>0</v>
      </c>
      <c r="L1932" s="89">
        <f>ROUND(IF(AND($G1932=Summary!$C$11),IF(OR($I1932=$I$6,$I1932=$I$7,$I1932=$I$8,$I1932=$I$9,$I1932=$I$10,$I1932=$I$11),(($J1932*$H1932)/2),0),0),2)</f>
        <v>0</v>
      </c>
      <c r="M1932" s="89">
        <f t="shared" si="70"/>
        <v>0</v>
      </c>
      <c r="N1932" s="100">
        <f t="shared" si="71"/>
        <v>0</v>
      </c>
      <c r="O1932" s="67"/>
    </row>
    <row r="1933" spans="2:15">
      <c r="B1933" s="63"/>
      <c r="C1933" s="65"/>
      <c r="D1933" s="65"/>
      <c r="E1933" s="66"/>
      <c r="F1933" s="67"/>
      <c r="G1933" s="69"/>
      <c r="H1933" s="70"/>
      <c r="I1933" s="71"/>
      <c r="J1933" s="68">
        <v>0</v>
      </c>
      <c r="K1933" s="89">
        <f>ROUND(IF(AND($G1933&lt;&gt;Summary!$C$11),IF(OR($I1933=$I$6,$I1933=$I$7,$I1933=$I$8,$I1933=$I$9,$I1933=$I$10,$I1933=$I$11),($J1933*$H1933),0),0),2)</f>
        <v>0</v>
      </c>
      <c r="L1933" s="89">
        <f>ROUND(IF(AND($G1933=Summary!$C$11),IF(OR($I1933=$I$6,$I1933=$I$7,$I1933=$I$8,$I1933=$I$9,$I1933=$I$10,$I1933=$I$11),(($J1933*$H1933)/2),0),0),2)</f>
        <v>0</v>
      </c>
      <c r="M1933" s="89">
        <f t="shared" si="70"/>
        <v>0</v>
      </c>
      <c r="N1933" s="100">
        <f t="shared" si="71"/>
        <v>0</v>
      </c>
      <c r="O1933" s="67"/>
    </row>
    <row r="1934" spans="2:15">
      <c r="B1934" s="63"/>
      <c r="C1934" s="65"/>
      <c r="D1934" s="65"/>
      <c r="E1934" s="66"/>
      <c r="F1934" s="67"/>
      <c r="G1934" s="69"/>
      <c r="H1934" s="70"/>
      <c r="I1934" s="71"/>
      <c r="J1934" s="68">
        <v>0</v>
      </c>
      <c r="K1934" s="89">
        <f>ROUND(IF(AND($G1934&lt;&gt;Summary!$C$11),IF(OR($I1934=$I$6,$I1934=$I$7,$I1934=$I$8,$I1934=$I$9,$I1934=$I$10,$I1934=$I$11),($J1934*$H1934),0),0),2)</f>
        <v>0</v>
      </c>
      <c r="L1934" s="89">
        <f>ROUND(IF(AND($G1934=Summary!$C$11),IF(OR($I1934=$I$6,$I1934=$I$7,$I1934=$I$8,$I1934=$I$9,$I1934=$I$10,$I1934=$I$11),(($J1934*$H1934)/2),0),0),2)</f>
        <v>0</v>
      </c>
      <c r="M1934" s="89">
        <f t="shared" si="70"/>
        <v>0</v>
      </c>
      <c r="N1934" s="100">
        <f t="shared" si="71"/>
        <v>0</v>
      </c>
      <c r="O1934" s="67"/>
    </row>
    <row r="1935" spans="2:15">
      <c r="B1935" s="63"/>
      <c r="C1935" s="65"/>
      <c r="D1935" s="65"/>
      <c r="E1935" s="66"/>
      <c r="F1935" s="67"/>
      <c r="G1935" s="69"/>
      <c r="H1935" s="70"/>
      <c r="I1935" s="71"/>
      <c r="J1935" s="68">
        <v>0</v>
      </c>
      <c r="K1935" s="89">
        <f>ROUND(IF(AND($G1935&lt;&gt;Summary!$C$11),IF(OR($I1935=$I$6,$I1935=$I$7,$I1935=$I$8,$I1935=$I$9,$I1935=$I$10,$I1935=$I$11),($J1935*$H1935),0),0),2)</f>
        <v>0</v>
      </c>
      <c r="L1935" s="89">
        <f>ROUND(IF(AND($G1935=Summary!$C$11),IF(OR($I1935=$I$6,$I1935=$I$7,$I1935=$I$8,$I1935=$I$9,$I1935=$I$10,$I1935=$I$11),(($J1935*$H1935)/2),0),0),2)</f>
        <v>0</v>
      </c>
      <c r="M1935" s="89">
        <f t="shared" si="70"/>
        <v>0</v>
      </c>
      <c r="N1935" s="100">
        <f t="shared" si="71"/>
        <v>0</v>
      </c>
      <c r="O1935" s="67"/>
    </row>
    <row r="1936" spans="2:15">
      <c r="B1936" s="63"/>
      <c r="C1936" s="65"/>
      <c r="D1936" s="65"/>
      <c r="E1936" s="66"/>
      <c r="F1936" s="67"/>
      <c r="G1936" s="69"/>
      <c r="H1936" s="70"/>
      <c r="I1936" s="71"/>
      <c r="J1936" s="68">
        <v>0</v>
      </c>
      <c r="K1936" s="89">
        <f>ROUND(IF(AND($G1936&lt;&gt;Summary!$C$11),IF(OR($I1936=$I$6,$I1936=$I$7,$I1936=$I$8,$I1936=$I$9,$I1936=$I$10,$I1936=$I$11),($J1936*$H1936),0),0),2)</f>
        <v>0</v>
      </c>
      <c r="L1936" s="89">
        <f>ROUND(IF(AND($G1936=Summary!$C$11),IF(OR($I1936=$I$6,$I1936=$I$7,$I1936=$I$8,$I1936=$I$9,$I1936=$I$10,$I1936=$I$11),(($J1936*$H1936)/2),0),0),2)</f>
        <v>0</v>
      </c>
      <c r="M1936" s="89">
        <f t="shared" si="70"/>
        <v>0</v>
      </c>
      <c r="N1936" s="100">
        <f t="shared" si="71"/>
        <v>0</v>
      </c>
      <c r="O1936" s="67"/>
    </row>
    <row r="1937" spans="2:15">
      <c r="B1937" s="63"/>
      <c r="C1937" s="65"/>
      <c r="D1937" s="65"/>
      <c r="E1937" s="66"/>
      <c r="F1937" s="67"/>
      <c r="G1937" s="69"/>
      <c r="H1937" s="70"/>
      <c r="I1937" s="71"/>
      <c r="J1937" s="68">
        <v>0</v>
      </c>
      <c r="K1937" s="89">
        <f>ROUND(IF(AND($G1937&lt;&gt;Summary!$C$11),IF(OR($I1937=$I$6,$I1937=$I$7,$I1937=$I$8,$I1937=$I$9,$I1937=$I$10,$I1937=$I$11),($J1937*$H1937),0),0),2)</f>
        <v>0</v>
      </c>
      <c r="L1937" s="89">
        <f>ROUND(IF(AND($G1937=Summary!$C$11),IF(OR($I1937=$I$6,$I1937=$I$7,$I1937=$I$8,$I1937=$I$9,$I1937=$I$10,$I1937=$I$11),(($J1937*$H1937)/2),0),0),2)</f>
        <v>0</v>
      </c>
      <c r="M1937" s="89">
        <f t="shared" si="70"/>
        <v>0</v>
      </c>
      <c r="N1937" s="100">
        <f t="shared" ref="N1937:N1994" si="72">SUM(J1937:M1937)</f>
        <v>0</v>
      </c>
      <c r="O1937" s="67"/>
    </row>
    <row r="1938" spans="2:15">
      <c r="B1938" s="63"/>
      <c r="C1938" s="65"/>
      <c r="D1938" s="65"/>
      <c r="E1938" s="66"/>
      <c r="F1938" s="67"/>
      <c r="G1938" s="69"/>
      <c r="H1938" s="70"/>
      <c r="I1938" s="71"/>
      <c r="J1938" s="68">
        <v>0</v>
      </c>
      <c r="K1938" s="89">
        <f>ROUND(IF(AND($G1938&lt;&gt;Summary!$C$11),IF(OR($I1938=$I$6,$I1938=$I$7,$I1938=$I$8,$I1938=$I$9,$I1938=$I$10,$I1938=$I$11),($J1938*$H1938),0),0),2)</f>
        <v>0</v>
      </c>
      <c r="L1938" s="89">
        <f>ROUND(IF(AND($G1938=Summary!$C$11),IF(OR($I1938=$I$6,$I1938=$I$7,$I1938=$I$8,$I1938=$I$9,$I1938=$I$10,$I1938=$I$11),(($J1938*$H1938)/2),0),0),2)</f>
        <v>0</v>
      </c>
      <c r="M1938" s="89">
        <f t="shared" si="70"/>
        <v>0</v>
      </c>
      <c r="N1938" s="100">
        <f t="shared" si="72"/>
        <v>0</v>
      </c>
      <c r="O1938" s="67"/>
    </row>
    <row r="1939" spans="2:15">
      <c r="B1939" s="63"/>
      <c r="C1939" s="65"/>
      <c r="D1939" s="65"/>
      <c r="E1939" s="66"/>
      <c r="F1939" s="67"/>
      <c r="G1939" s="69"/>
      <c r="H1939" s="70"/>
      <c r="I1939" s="71"/>
      <c r="J1939" s="68">
        <v>0</v>
      </c>
      <c r="K1939" s="89">
        <f>ROUND(IF(AND($G1939&lt;&gt;Summary!$C$11),IF(OR($I1939=$I$6,$I1939=$I$7,$I1939=$I$8,$I1939=$I$9,$I1939=$I$10,$I1939=$I$11),($J1939*$H1939),0),0),2)</f>
        <v>0</v>
      </c>
      <c r="L1939" s="89">
        <f>ROUND(IF(AND($G1939=Summary!$C$11),IF(OR($I1939=$I$6,$I1939=$I$7,$I1939=$I$8,$I1939=$I$9,$I1939=$I$10,$I1939=$I$11),(($J1939*$H1939)/2),0),0),2)</f>
        <v>0</v>
      </c>
      <c r="M1939" s="89">
        <f t="shared" si="70"/>
        <v>0</v>
      </c>
      <c r="N1939" s="100">
        <f t="shared" si="72"/>
        <v>0</v>
      </c>
      <c r="O1939" s="67"/>
    </row>
    <row r="1940" spans="2:15">
      <c r="B1940" s="63"/>
      <c r="C1940" s="65"/>
      <c r="D1940" s="65"/>
      <c r="E1940" s="66"/>
      <c r="F1940" s="67"/>
      <c r="G1940" s="69"/>
      <c r="H1940" s="70"/>
      <c r="I1940" s="71"/>
      <c r="J1940" s="68">
        <v>0</v>
      </c>
      <c r="K1940" s="89">
        <f>ROUND(IF(AND($G1940&lt;&gt;Summary!$C$11),IF(OR($I1940=$I$6,$I1940=$I$7,$I1940=$I$8,$I1940=$I$9,$I1940=$I$10,$I1940=$I$11),($J1940*$H1940),0),0),2)</f>
        <v>0</v>
      </c>
      <c r="L1940" s="89">
        <f>ROUND(IF(AND($G1940=Summary!$C$11),IF(OR($I1940=$I$6,$I1940=$I$7,$I1940=$I$8,$I1940=$I$9,$I1940=$I$10,$I1940=$I$11),(($J1940*$H1940)/2),0),0),2)</f>
        <v>0</v>
      </c>
      <c r="M1940" s="89">
        <f t="shared" si="70"/>
        <v>0</v>
      </c>
      <c r="N1940" s="100">
        <f t="shared" si="72"/>
        <v>0</v>
      </c>
      <c r="O1940" s="67"/>
    </row>
    <row r="1941" spans="2:15">
      <c r="B1941" s="63"/>
      <c r="C1941" s="65"/>
      <c r="D1941" s="65"/>
      <c r="E1941" s="66"/>
      <c r="F1941" s="67"/>
      <c r="G1941" s="69"/>
      <c r="H1941" s="70"/>
      <c r="I1941" s="71"/>
      <c r="J1941" s="68">
        <v>0</v>
      </c>
      <c r="K1941" s="89">
        <f>ROUND(IF(AND($G1941&lt;&gt;Summary!$C$11),IF(OR($I1941=$I$6,$I1941=$I$7,$I1941=$I$8,$I1941=$I$9,$I1941=$I$10,$I1941=$I$11),($J1941*$H1941),0),0),2)</f>
        <v>0</v>
      </c>
      <c r="L1941" s="89">
        <f>ROUND(IF(AND($G1941=Summary!$C$11),IF(OR($I1941=$I$6,$I1941=$I$7,$I1941=$I$8,$I1941=$I$9,$I1941=$I$10,$I1941=$I$11),(($J1941*$H1941)/2),0),0),2)</f>
        <v>0</v>
      </c>
      <c r="M1941" s="89">
        <f t="shared" si="70"/>
        <v>0</v>
      </c>
      <c r="N1941" s="100">
        <f t="shared" si="72"/>
        <v>0</v>
      </c>
      <c r="O1941" s="67"/>
    </row>
    <row r="1942" spans="2:15">
      <c r="B1942" s="63"/>
      <c r="C1942" s="65"/>
      <c r="D1942" s="65"/>
      <c r="E1942" s="66"/>
      <c r="F1942" s="67"/>
      <c r="G1942" s="69"/>
      <c r="H1942" s="70"/>
      <c r="I1942" s="71"/>
      <c r="J1942" s="68">
        <v>0</v>
      </c>
      <c r="K1942" s="89">
        <f>ROUND(IF(AND($G1942&lt;&gt;Summary!$C$11),IF(OR($I1942=$I$6,$I1942=$I$7,$I1942=$I$8,$I1942=$I$9,$I1942=$I$10,$I1942=$I$11),($J1942*$H1942),0),0),2)</f>
        <v>0</v>
      </c>
      <c r="L1942" s="89">
        <f>ROUND(IF(AND($G1942=Summary!$C$11),IF(OR($I1942=$I$6,$I1942=$I$7,$I1942=$I$8,$I1942=$I$9,$I1942=$I$10,$I1942=$I$11),(($J1942*$H1942)/2),0),0),2)</f>
        <v>0</v>
      </c>
      <c r="M1942" s="89">
        <f t="shared" si="70"/>
        <v>0</v>
      </c>
      <c r="N1942" s="100">
        <f t="shared" si="72"/>
        <v>0</v>
      </c>
      <c r="O1942" s="67"/>
    </row>
    <row r="1943" spans="2:15">
      <c r="B1943" s="63"/>
      <c r="C1943" s="65"/>
      <c r="D1943" s="65"/>
      <c r="E1943" s="66"/>
      <c r="F1943" s="67"/>
      <c r="G1943" s="69"/>
      <c r="H1943" s="70"/>
      <c r="I1943" s="71"/>
      <c r="J1943" s="68">
        <v>0</v>
      </c>
      <c r="K1943" s="89">
        <f>ROUND(IF(AND($G1943&lt;&gt;Summary!$C$11),IF(OR($I1943=$I$6,$I1943=$I$7,$I1943=$I$8,$I1943=$I$9,$I1943=$I$10,$I1943=$I$11),($J1943*$H1943),0),0),2)</f>
        <v>0</v>
      </c>
      <c r="L1943" s="89">
        <f>ROUND(IF(AND($G1943=Summary!$C$11),IF(OR($I1943=$I$6,$I1943=$I$7,$I1943=$I$8,$I1943=$I$9,$I1943=$I$10,$I1943=$I$11),(($J1943*$H1943)/2),0),0),2)</f>
        <v>0</v>
      </c>
      <c r="M1943" s="89">
        <f t="shared" ref="M1943:M2500" si="73">L1943</f>
        <v>0</v>
      </c>
      <c r="N1943" s="100">
        <f t="shared" si="72"/>
        <v>0</v>
      </c>
      <c r="O1943" s="67"/>
    </row>
    <row r="1944" spans="2:15">
      <c r="B1944" s="63"/>
      <c r="C1944" s="65"/>
      <c r="D1944" s="65"/>
      <c r="E1944" s="66"/>
      <c r="F1944" s="67"/>
      <c r="G1944" s="69"/>
      <c r="H1944" s="70"/>
      <c r="I1944" s="71"/>
      <c r="J1944" s="68">
        <v>0</v>
      </c>
      <c r="K1944" s="89">
        <f>ROUND(IF(AND($G1944&lt;&gt;Summary!$C$11),IF(OR($I1944=$I$6,$I1944=$I$7,$I1944=$I$8,$I1944=$I$9,$I1944=$I$10,$I1944=$I$11),($J1944*$H1944),0),0),2)</f>
        <v>0</v>
      </c>
      <c r="L1944" s="89">
        <f>ROUND(IF(AND($G1944=Summary!$C$11),IF(OR($I1944=$I$6,$I1944=$I$7,$I1944=$I$8,$I1944=$I$9,$I1944=$I$10,$I1944=$I$11),(($J1944*$H1944)/2),0),0),2)</f>
        <v>0</v>
      </c>
      <c r="M1944" s="89">
        <f t="shared" si="73"/>
        <v>0</v>
      </c>
      <c r="N1944" s="100">
        <f t="shared" si="72"/>
        <v>0</v>
      </c>
      <c r="O1944" s="67"/>
    </row>
    <row r="1945" spans="2:15">
      <c r="B1945" s="63"/>
      <c r="C1945" s="65"/>
      <c r="D1945" s="65"/>
      <c r="E1945" s="66"/>
      <c r="F1945" s="67"/>
      <c r="G1945" s="69"/>
      <c r="H1945" s="70"/>
      <c r="I1945" s="71"/>
      <c r="J1945" s="68">
        <v>0</v>
      </c>
      <c r="K1945" s="89">
        <f>ROUND(IF(AND($G1945&lt;&gt;Summary!$C$11),IF(OR($I1945=$I$6,$I1945=$I$7,$I1945=$I$8,$I1945=$I$9,$I1945=$I$10,$I1945=$I$11),($J1945*$H1945),0),0),2)</f>
        <v>0</v>
      </c>
      <c r="L1945" s="89">
        <f>ROUND(IF(AND($G1945=Summary!$C$11),IF(OR($I1945=$I$6,$I1945=$I$7,$I1945=$I$8,$I1945=$I$9,$I1945=$I$10,$I1945=$I$11),(($J1945*$H1945)/2),0),0),2)</f>
        <v>0</v>
      </c>
      <c r="M1945" s="89">
        <f t="shared" si="73"/>
        <v>0</v>
      </c>
      <c r="N1945" s="100">
        <f t="shared" si="72"/>
        <v>0</v>
      </c>
      <c r="O1945" s="67"/>
    </row>
    <row r="1946" spans="2:15">
      <c r="B1946" s="63"/>
      <c r="C1946" s="65"/>
      <c r="D1946" s="65"/>
      <c r="E1946" s="66"/>
      <c r="F1946" s="67"/>
      <c r="G1946" s="69"/>
      <c r="H1946" s="70"/>
      <c r="I1946" s="71"/>
      <c r="J1946" s="68">
        <v>0</v>
      </c>
      <c r="K1946" s="89">
        <f>ROUND(IF(AND($G1946&lt;&gt;Summary!$C$11),IF(OR($I1946=$I$6,$I1946=$I$7,$I1946=$I$8,$I1946=$I$9,$I1946=$I$10,$I1946=$I$11),($J1946*$H1946),0),0),2)</f>
        <v>0</v>
      </c>
      <c r="L1946" s="89">
        <f>ROUND(IF(AND($G1946=Summary!$C$11),IF(OR($I1946=$I$6,$I1946=$I$7,$I1946=$I$8,$I1946=$I$9,$I1946=$I$10,$I1946=$I$11),(($J1946*$H1946)/2),0),0),2)</f>
        <v>0</v>
      </c>
      <c r="M1946" s="89">
        <f t="shared" si="73"/>
        <v>0</v>
      </c>
      <c r="N1946" s="100">
        <f t="shared" si="72"/>
        <v>0</v>
      </c>
      <c r="O1946" s="67"/>
    </row>
    <row r="1947" spans="2:15">
      <c r="B1947" s="63"/>
      <c r="C1947" s="65"/>
      <c r="D1947" s="65"/>
      <c r="E1947" s="66"/>
      <c r="F1947" s="67"/>
      <c r="G1947" s="69"/>
      <c r="H1947" s="70"/>
      <c r="I1947" s="71"/>
      <c r="J1947" s="68">
        <v>0</v>
      </c>
      <c r="K1947" s="89">
        <f>ROUND(IF(AND($G1947&lt;&gt;Summary!$C$11),IF(OR($I1947=$I$6,$I1947=$I$7,$I1947=$I$8,$I1947=$I$9,$I1947=$I$10,$I1947=$I$11),($J1947*$H1947),0),0),2)</f>
        <v>0</v>
      </c>
      <c r="L1947" s="89">
        <f>ROUND(IF(AND($G1947=Summary!$C$11),IF(OR($I1947=$I$6,$I1947=$I$7,$I1947=$I$8,$I1947=$I$9,$I1947=$I$10,$I1947=$I$11),(($J1947*$H1947)/2),0),0),2)</f>
        <v>0</v>
      </c>
      <c r="M1947" s="89">
        <f t="shared" si="73"/>
        <v>0</v>
      </c>
      <c r="N1947" s="100">
        <f t="shared" si="72"/>
        <v>0</v>
      </c>
      <c r="O1947" s="67"/>
    </row>
    <row r="1948" spans="2:15">
      <c r="B1948" s="63"/>
      <c r="C1948" s="65"/>
      <c r="D1948" s="65"/>
      <c r="E1948" s="66"/>
      <c r="F1948" s="67"/>
      <c r="G1948" s="69"/>
      <c r="H1948" s="70"/>
      <c r="I1948" s="71"/>
      <c r="J1948" s="68">
        <v>0</v>
      </c>
      <c r="K1948" s="89">
        <f>ROUND(IF(AND($G1948&lt;&gt;Summary!$C$11),IF(OR($I1948=$I$6,$I1948=$I$7,$I1948=$I$8,$I1948=$I$9,$I1948=$I$10,$I1948=$I$11),($J1948*$H1948),0),0),2)</f>
        <v>0</v>
      </c>
      <c r="L1948" s="89">
        <f>ROUND(IF(AND($G1948=Summary!$C$11),IF(OR($I1948=$I$6,$I1948=$I$7,$I1948=$I$8,$I1948=$I$9,$I1948=$I$10,$I1948=$I$11),(($J1948*$H1948)/2),0),0),2)</f>
        <v>0</v>
      </c>
      <c r="M1948" s="89">
        <f t="shared" si="73"/>
        <v>0</v>
      </c>
      <c r="N1948" s="100">
        <f t="shared" si="72"/>
        <v>0</v>
      </c>
      <c r="O1948" s="67"/>
    </row>
    <row r="1949" spans="2:15">
      <c r="B1949" s="63"/>
      <c r="C1949" s="65"/>
      <c r="D1949" s="65"/>
      <c r="E1949" s="66"/>
      <c r="F1949" s="67"/>
      <c r="G1949" s="69"/>
      <c r="H1949" s="70"/>
      <c r="I1949" s="71"/>
      <c r="J1949" s="68">
        <v>0</v>
      </c>
      <c r="K1949" s="89">
        <f>ROUND(IF(AND($G1949&lt;&gt;Summary!$C$11),IF(OR($I1949=$I$6,$I1949=$I$7,$I1949=$I$8,$I1949=$I$9,$I1949=$I$10,$I1949=$I$11),($J1949*$H1949),0),0),2)</f>
        <v>0</v>
      </c>
      <c r="L1949" s="89">
        <f>ROUND(IF(AND($G1949=Summary!$C$11),IF(OR($I1949=$I$6,$I1949=$I$7,$I1949=$I$8,$I1949=$I$9,$I1949=$I$10,$I1949=$I$11),(($J1949*$H1949)/2),0),0),2)</f>
        <v>0</v>
      </c>
      <c r="M1949" s="89">
        <f t="shared" si="73"/>
        <v>0</v>
      </c>
      <c r="N1949" s="100">
        <f t="shared" si="72"/>
        <v>0</v>
      </c>
      <c r="O1949" s="67"/>
    </row>
    <row r="1950" spans="2:15">
      <c r="B1950" s="63"/>
      <c r="C1950" s="65"/>
      <c r="D1950" s="65"/>
      <c r="E1950" s="66"/>
      <c r="F1950" s="67"/>
      <c r="G1950" s="69"/>
      <c r="H1950" s="70"/>
      <c r="I1950" s="71"/>
      <c r="J1950" s="68">
        <v>0</v>
      </c>
      <c r="K1950" s="89">
        <f>ROUND(IF(AND($G1950&lt;&gt;Summary!$C$11),IF(OR($I1950=$I$6,$I1950=$I$7,$I1950=$I$8,$I1950=$I$9,$I1950=$I$10,$I1950=$I$11),($J1950*$H1950),0),0),2)</f>
        <v>0</v>
      </c>
      <c r="L1950" s="89">
        <f>ROUND(IF(AND($G1950=Summary!$C$11),IF(OR($I1950=$I$6,$I1950=$I$7,$I1950=$I$8,$I1950=$I$9,$I1950=$I$10,$I1950=$I$11),(($J1950*$H1950)/2),0),0),2)</f>
        <v>0</v>
      </c>
      <c r="M1950" s="89">
        <f t="shared" si="73"/>
        <v>0</v>
      </c>
      <c r="N1950" s="100">
        <f t="shared" si="72"/>
        <v>0</v>
      </c>
      <c r="O1950" s="67"/>
    </row>
    <row r="1951" spans="2:15">
      <c r="B1951" s="63"/>
      <c r="C1951" s="65"/>
      <c r="D1951" s="65"/>
      <c r="E1951" s="66"/>
      <c r="F1951" s="67"/>
      <c r="G1951" s="69"/>
      <c r="H1951" s="70"/>
      <c r="I1951" s="71"/>
      <c r="J1951" s="68">
        <v>0</v>
      </c>
      <c r="K1951" s="89">
        <f>ROUND(IF(AND($G1951&lt;&gt;Summary!$C$11),IF(OR($I1951=$I$6,$I1951=$I$7,$I1951=$I$8,$I1951=$I$9,$I1951=$I$10,$I1951=$I$11),($J1951*$H1951),0),0),2)</f>
        <v>0</v>
      </c>
      <c r="L1951" s="89">
        <f>ROUND(IF(AND($G1951=Summary!$C$11),IF(OR($I1951=$I$6,$I1951=$I$7,$I1951=$I$8,$I1951=$I$9,$I1951=$I$10,$I1951=$I$11),(($J1951*$H1951)/2),0),0),2)</f>
        <v>0</v>
      </c>
      <c r="M1951" s="89">
        <f t="shared" si="73"/>
        <v>0</v>
      </c>
      <c r="N1951" s="100">
        <f t="shared" si="72"/>
        <v>0</v>
      </c>
      <c r="O1951" s="67"/>
    </row>
    <row r="1952" spans="2:15">
      <c r="B1952" s="63"/>
      <c r="C1952" s="65"/>
      <c r="D1952" s="65"/>
      <c r="E1952" s="66"/>
      <c r="F1952" s="67"/>
      <c r="G1952" s="69"/>
      <c r="H1952" s="70"/>
      <c r="I1952" s="71"/>
      <c r="J1952" s="68">
        <v>0</v>
      </c>
      <c r="K1952" s="89">
        <f>ROUND(IF(AND($G1952&lt;&gt;Summary!$C$11),IF(OR($I1952=$I$6,$I1952=$I$7,$I1952=$I$8,$I1952=$I$9,$I1952=$I$10,$I1952=$I$11),($J1952*$H1952),0),0),2)</f>
        <v>0</v>
      </c>
      <c r="L1952" s="89">
        <f>ROUND(IF(AND($G1952=Summary!$C$11),IF(OR($I1952=$I$6,$I1952=$I$7,$I1952=$I$8,$I1952=$I$9,$I1952=$I$10,$I1952=$I$11),(($J1952*$H1952)/2),0),0),2)</f>
        <v>0</v>
      </c>
      <c r="M1952" s="89">
        <f t="shared" si="73"/>
        <v>0</v>
      </c>
      <c r="N1952" s="100">
        <f t="shared" si="72"/>
        <v>0</v>
      </c>
      <c r="O1952" s="67"/>
    </row>
    <row r="1953" spans="2:15">
      <c r="B1953" s="63"/>
      <c r="C1953" s="65"/>
      <c r="D1953" s="65"/>
      <c r="E1953" s="66"/>
      <c r="F1953" s="67"/>
      <c r="G1953" s="69"/>
      <c r="H1953" s="70"/>
      <c r="I1953" s="71"/>
      <c r="J1953" s="68">
        <v>0</v>
      </c>
      <c r="K1953" s="89">
        <f>ROUND(IF(AND($G1953&lt;&gt;Summary!$C$11),IF(OR($I1953=$I$6,$I1953=$I$7,$I1953=$I$8,$I1953=$I$9,$I1953=$I$10,$I1953=$I$11),($J1953*$H1953),0),0),2)</f>
        <v>0</v>
      </c>
      <c r="L1953" s="89">
        <f>ROUND(IF(AND($G1953=Summary!$C$11),IF(OR($I1953=$I$6,$I1953=$I$7,$I1953=$I$8,$I1953=$I$9,$I1953=$I$10,$I1953=$I$11),(($J1953*$H1953)/2),0),0),2)</f>
        <v>0</v>
      </c>
      <c r="M1953" s="89">
        <f t="shared" si="73"/>
        <v>0</v>
      </c>
      <c r="N1953" s="100">
        <f t="shared" si="72"/>
        <v>0</v>
      </c>
      <c r="O1953" s="67"/>
    </row>
    <row r="1954" spans="2:15">
      <c r="B1954" s="63"/>
      <c r="C1954" s="65"/>
      <c r="D1954" s="65"/>
      <c r="E1954" s="66"/>
      <c r="F1954" s="67"/>
      <c r="G1954" s="69"/>
      <c r="H1954" s="70"/>
      <c r="I1954" s="71"/>
      <c r="J1954" s="68">
        <v>0</v>
      </c>
      <c r="K1954" s="89">
        <f>ROUND(IF(AND($G1954&lt;&gt;Summary!$C$11),IF(OR($I1954=$I$6,$I1954=$I$7,$I1954=$I$8,$I1954=$I$9,$I1954=$I$10,$I1954=$I$11),($J1954*$H1954),0),0),2)</f>
        <v>0</v>
      </c>
      <c r="L1954" s="89">
        <f>ROUND(IF(AND($G1954=Summary!$C$11),IF(OR($I1954=$I$6,$I1954=$I$7,$I1954=$I$8,$I1954=$I$9,$I1954=$I$10,$I1954=$I$11),(($J1954*$H1954)/2),0),0),2)</f>
        <v>0</v>
      </c>
      <c r="M1954" s="89">
        <f t="shared" si="73"/>
        <v>0</v>
      </c>
      <c r="N1954" s="100">
        <f t="shared" si="72"/>
        <v>0</v>
      </c>
      <c r="O1954" s="67"/>
    </row>
    <row r="1955" spans="2:15">
      <c r="B1955" s="63"/>
      <c r="C1955" s="65"/>
      <c r="D1955" s="65"/>
      <c r="E1955" s="66"/>
      <c r="F1955" s="67"/>
      <c r="G1955" s="69"/>
      <c r="H1955" s="70"/>
      <c r="I1955" s="71"/>
      <c r="J1955" s="68">
        <v>0</v>
      </c>
      <c r="K1955" s="89">
        <f>ROUND(IF(AND($G1955&lt;&gt;Summary!$C$11),IF(OR($I1955=$I$6,$I1955=$I$7,$I1955=$I$8,$I1955=$I$9,$I1955=$I$10,$I1955=$I$11),($J1955*$H1955),0),0),2)</f>
        <v>0</v>
      </c>
      <c r="L1955" s="89">
        <f>ROUND(IF(AND($G1955=Summary!$C$11),IF(OR($I1955=$I$6,$I1955=$I$7,$I1955=$I$8,$I1955=$I$9,$I1955=$I$10,$I1955=$I$11),(($J1955*$H1955)/2),0),0),2)</f>
        <v>0</v>
      </c>
      <c r="M1955" s="89">
        <f t="shared" si="73"/>
        <v>0</v>
      </c>
      <c r="N1955" s="100">
        <f t="shared" si="72"/>
        <v>0</v>
      </c>
      <c r="O1955" s="67"/>
    </row>
    <row r="1956" spans="2:15">
      <c r="B1956" s="63"/>
      <c r="C1956" s="65"/>
      <c r="D1956" s="65"/>
      <c r="E1956" s="66"/>
      <c r="F1956" s="67"/>
      <c r="G1956" s="69"/>
      <c r="H1956" s="70"/>
      <c r="I1956" s="71"/>
      <c r="J1956" s="68">
        <v>0</v>
      </c>
      <c r="K1956" s="89">
        <f>ROUND(IF(AND($G1956&lt;&gt;Summary!$C$11),IF(OR($I1956=$I$6,$I1956=$I$7,$I1956=$I$8,$I1956=$I$9,$I1956=$I$10,$I1956=$I$11),($J1956*$H1956),0),0),2)</f>
        <v>0</v>
      </c>
      <c r="L1956" s="89">
        <f>ROUND(IF(AND($G1956=Summary!$C$11),IF(OR($I1956=$I$6,$I1956=$I$7,$I1956=$I$8,$I1956=$I$9,$I1956=$I$10,$I1956=$I$11),(($J1956*$H1956)/2),0),0),2)</f>
        <v>0</v>
      </c>
      <c r="M1956" s="89">
        <f t="shared" si="73"/>
        <v>0</v>
      </c>
      <c r="N1956" s="100">
        <f t="shared" si="72"/>
        <v>0</v>
      </c>
      <c r="O1956" s="67"/>
    </row>
    <row r="1957" spans="2:15">
      <c r="B1957" s="63"/>
      <c r="C1957" s="65"/>
      <c r="D1957" s="65"/>
      <c r="E1957" s="66"/>
      <c r="F1957" s="67"/>
      <c r="G1957" s="69"/>
      <c r="H1957" s="70"/>
      <c r="I1957" s="71"/>
      <c r="J1957" s="68">
        <v>0</v>
      </c>
      <c r="K1957" s="89">
        <f>ROUND(IF(AND($G1957&lt;&gt;Summary!$C$11),IF(OR($I1957=$I$6,$I1957=$I$7,$I1957=$I$8,$I1957=$I$9,$I1957=$I$10,$I1957=$I$11),($J1957*$H1957),0),0),2)</f>
        <v>0</v>
      </c>
      <c r="L1957" s="89">
        <f>ROUND(IF(AND($G1957=Summary!$C$11),IF(OR($I1957=$I$6,$I1957=$I$7,$I1957=$I$8,$I1957=$I$9,$I1957=$I$10,$I1957=$I$11),(($J1957*$H1957)/2),0),0),2)</f>
        <v>0</v>
      </c>
      <c r="M1957" s="89">
        <f t="shared" si="73"/>
        <v>0</v>
      </c>
      <c r="N1957" s="100">
        <f t="shared" si="72"/>
        <v>0</v>
      </c>
      <c r="O1957" s="67"/>
    </row>
    <row r="1958" spans="2:15">
      <c r="B1958" s="63"/>
      <c r="C1958" s="65"/>
      <c r="D1958" s="65"/>
      <c r="E1958" s="66"/>
      <c r="F1958" s="67"/>
      <c r="G1958" s="69"/>
      <c r="H1958" s="70"/>
      <c r="I1958" s="71"/>
      <c r="J1958" s="68">
        <v>0</v>
      </c>
      <c r="K1958" s="89">
        <f>ROUND(IF(AND($G1958&lt;&gt;Summary!$C$11),IF(OR($I1958=$I$6,$I1958=$I$7,$I1958=$I$8,$I1958=$I$9,$I1958=$I$10,$I1958=$I$11),($J1958*$H1958),0),0),2)</f>
        <v>0</v>
      </c>
      <c r="L1958" s="89">
        <f>ROUND(IF(AND($G1958=Summary!$C$11),IF(OR($I1958=$I$6,$I1958=$I$7,$I1958=$I$8,$I1958=$I$9,$I1958=$I$10,$I1958=$I$11),(($J1958*$H1958)/2),0),0),2)</f>
        <v>0</v>
      </c>
      <c r="M1958" s="89">
        <f t="shared" si="73"/>
        <v>0</v>
      </c>
      <c r="N1958" s="100">
        <f t="shared" si="72"/>
        <v>0</v>
      </c>
      <c r="O1958" s="67"/>
    </row>
    <row r="1959" spans="2:15">
      <c r="B1959" s="63"/>
      <c r="C1959" s="65"/>
      <c r="D1959" s="65"/>
      <c r="E1959" s="66"/>
      <c r="F1959" s="67"/>
      <c r="G1959" s="69"/>
      <c r="H1959" s="70"/>
      <c r="I1959" s="71"/>
      <c r="J1959" s="68">
        <v>0</v>
      </c>
      <c r="K1959" s="89">
        <f>ROUND(IF(AND($G1959&lt;&gt;Summary!$C$11),IF(OR($I1959=$I$6,$I1959=$I$7,$I1959=$I$8,$I1959=$I$9,$I1959=$I$10,$I1959=$I$11),($J1959*$H1959),0),0),2)</f>
        <v>0</v>
      </c>
      <c r="L1959" s="89">
        <f>ROUND(IF(AND($G1959=Summary!$C$11),IF(OR($I1959=$I$6,$I1959=$I$7,$I1959=$I$8,$I1959=$I$9,$I1959=$I$10,$I1959=$I$11),(($J1959*$H1959)/2),0),0),2)</f>
        <v>0</v>
      </c>
      <c r="M1959" s="89">
        <f t="shared" si="73"/>
        <v>0</v>
      </c>
      <c r="N1959" s="100">
        <f t="shared" si="72"/>
        <v>0</v>
      </c>
      <c r="O1959" s="67"/>
    </row>
    <row r="1960" spans="2:15">
      <c r="B1960" s="63"/>
      <c r="C1960" s="65"/>
      <c r="D1960" s="65"/>
      <c r="E1960" s="66"/>
      <c r="F1960" s="67"/>
      <c r="G1960" s="69"/>
      <c r="H1960" s="70"/>
      <c r="I1960" s="71"/>
      <c r="J1960" s="68">
        <v>0</v>
      </c>
      <c r="K1960" s="89">
        <f>ROUND(IF(AND($G1960&lt;&gt;Summary!$C$11),IF(OR($I1960=$I$6,$I1960=$I$7,$I1960=$I$8,$I1960=$I$9,$I1960=$I$10,$I1960=$I$11),($J1960*$H1960),0),0),2)</f>
        <v>0</v>
      </c>
      <c r="L1960" s="89">
        <f>ROUND(IF(AND($G1960=Summary!$C$11),IF(OR($I1960=$I$6,$I1960=$I$7,$I1960=$I$8,$I1960=$I$9,$I1960=$I$10,$I1960=$I$11),(($J1960*$H1960)/2),0),0),2)</f>
        <v>0</v>
      </c>
      <c r="M1960" s="89">
        <f t="shared" si="73"/>
        <v>0</v>
      </c>
      <c r="N1960" s="100">
        <f t="shared" si="72"/>
        <v>0</v>
      </c>
      <c r="O1960" s="67"/>
    </row>
    <row r="1961" spans="2:15">
      <c r="B1961" s="63"/>
      <c r="C1961" s="65"/>
      <c r="D1961" s="65"/>
      <c r="E1961" s="66"/>
      <c r="F1961" s="67"/>
      <c r="G1961" s="69"/>
      <c r="H1961" s="70"/>
      <c r="I1961" s="71"/>
      <c r="J1961" s="68">
        <v>0</v>
      </c>
      <c r="K1961" s="89">
        <f>ROUND(IF(AND($G1961&lt;&gt;Summary!$C$11),IF(OR($I1961=$I$6,$I1961=$I$7,$I1961=$I$8,$I1961=$I$9,$I1961=$I$10,$I1961=$I$11),($J1961*$H1961),0),0),2)</f>
        <v>0</v>
      </c>
      <c r="L1961" s="89">
        <f>ROUND(IF(AND($G1961=Summary!$C$11),IF(OR($I1961=$I$6,$I1961=$I$7,$I1961=$I$8,$I1961=$I$9,$I1961=$I$10,$I1961=$I$11),(($J1961*$H1961)/2),0),0),2)</f>
        <v>0</v>
      </c>
      <c r="M1961" s="89">
        <f t="shared" si="73"/>
        <v>0</v>
      </c>
      <c r="N1961" s="100">
        <f t="shared" si="72"/>
        <v>0</v>
      </c>
      <c r="O1961" s="67"/>
    </row>
    <row r="1962" spans="2:15">
      <c r="B1962" s="63"/>
      <c r="C1962" s="65"/>
      <c r="D1962" s="65"/>
      <c r="E1962" s="66"/>
      <c r="F1962" s="67"/>
      <c r="G1962" s="69"/>
      <c r="H1962" s="70"/>
      <c r="I1962" s="71"/>
      <c r="J1962" s="68">
        <v>0</v>
      </c>
      <c r="K1962" s="89">
        <f>ROUND(IF(AND($G1962&lt;&gt;Summary!$C$11),IF(OR($I1962=$I$6,$I1962=$I$7,$I1962=$I$8,$I1962=$I$9,$I1962=$I$10,$I1962=$I$11),($J1962*$H1962),0),0),2)</f>
        <v>0</v>
      </c>
      <c r="L1962" s="89">
        <f>ROUND(IF(AND($G1962=Summary!$C$11),IF(OR($I1962=$I$6,$I1962=$I$7,$I1962=$I$8,$I1962=$I$9,$I1962=$I$10,$I1962=$I$11),(($J1962*$H1962)/2),0),0),2)</f>
        <v>0</v>
      </c>
      <c r="M1962" s="89">
        <f t="shared" si="73"/>
        <v>0</v>
      </c>
      <c r="N1962" s="100">
        <f t="shared" si="72"/>
        <v>0</v>
      </c>
      <c r="O1962" s="67"/>
    </row>
    <row r="1963" spans="2:15">
      <c r="B1963" s="63"/>
      <c r="C1963" s="65"/>
      <c r="D1963" s="65"/>
      <c r="E1963" s="66"/>
      <c r="F1963" s="67"/>
      <c r="G1963" s="69"/>
      <c r="H1963" s="70"/>
      <c r="I1963" s="71"/>
      <c r="J1963" s="68">
        <v>0</v>
      </c>
      <c r="K1963" s="89">
        <f>ROUND(IF(AND($G1963&lt;&gt;Summary!$C$11),IF(OR($I1963=$I$6,$I1963=$I$7,$I1963=$I$8,$I1963=$I$9,$I1963=$I$10,$I1963=$I$11),($J1963*$H1963),0),0),2)</f>
        <v>0</v>
      </c>
      <c r="L1963" s="89">
        <f>ROUND(IF(AND($G1963=Summary!$C$11),IF(OR($I1963=$I$6,$I1963=$I$7,$I1963=$I$8,$I1963=$I$9,$I1963=$I$10,$I1963=$I$11),(($J1963*$H1963)/2),0),0),2)</f>
        <v>0</v>
      </c>
      <c r="M1963" s="89">
        <f t="shared" si="73"/>
        <v>0</v>
      </c>
      <c r="N1963" s="100">
        <f t="shared" si="72"/>
        <v>0</v>
      </c>
      <c r="O1963" s="67"/>
    </row>
    <row r="1964" spans="2:15">
      <c r="B1964" s="63"/>
      <c r="C1964" s="65"/>
      <c r="D1964" s="65"/>
      <c r="E1964" s="66"/>
      <c r="F1964" s="67"/>
      <c r="G1964" s="69"/>
      <c r="H1964" s="70"/>
      <c r="I1964" s="71"/>
      <c r="J1964" s="68">
        <v>0</v>
      </c>
      <c r="K1964" s="89">
        <f>ROUND(IF(AND($G1964&lt;&gt;Summary!$C$11),IF(OR($I1964=$I$6,$I1964=$I$7,$I1964=$I$8,$I1964=$I$9,$I1964=$I$10,$I1964=$I$11),($J1964*$H1964),0),0),2)</f>
        <v>0</v>
      </c>
      <c r="L1964" s="89">
        <f>ROUND(IF(AND($G1964=Summary!$C$11),IF(OR($I1964=$I$6,$I1964=$I$7,$I1964=$I$8,$I1964=$I$9,$I1964=$I$10,$I1964=$I$11),(($J1964*$H1964)/2),0),0),2)</f>
        <v>0</v>
      </c>
      <c r="M1964" s="89">
        <f t="shared" si="73"/>
        <v>0</v>
      </c>
      <c r="N1964" s="100">
        <f t="shared" si="72"/>
        <v>0</v>
      </c>
      <c r="O1964" s="67"/>
    </row>
    <row r="1965" spans="2:15">
      <c r="B1965" s="63"/>
      <c r="C1965" s="65"/>
      <c r="D1965" s="65"/>
      <c r="E1965" s="66"/>
      <c r="F1965" s="67"/>
      <c r="G1965" s="69"/>
      <c r="H1965" s="70"/>
      <c r="I1965" s="71"/>
      <c r="J1965" s="68">
        <v>0</v>
      </c>
      <c r="K1965" s="89">
        <f>ROUND(IF(AND($G1965&lt;&gt;Summary!$C$11),IF(OR($I1965=$I$6,$I1965=$I$7,$I1965=$I$8,$I1965=$I$9,$I1965=$I$10,$I1965=$I$11),($J1965*$H1965),0),0),2)</f>
        <v>0</v>
      </c>
      <c r="L1965" s="89">
        <f>ROUND(IF(AND($G1965=Summary!$C$11),IF(OR($I1965=$I$6,$I1965=$I$7,$I1965=$I$8,$I1965=$I$9,$I1965=$I$10,$I1965=$I$11),(($J1965*$H1965)/2),0),0),2)</f>
        <v>0</v>
      </c>
      <c r="M1965" s="89">
        <f t="shared" si="73"/>
        <v>0</v>
      </c>
      <c r="N1965" s="100">
        <f t="shared" si="72"/>
        <v>0</v>
      </c>
      <c r="O1965" s="67"/>
    </row>
    <row r="1966" spans="2:15">
      <c r="B1966" s="63"/>
      <c r="C1966" s="65"/>
      <c r="D1966" s="65"/>
      <c r="E1966" s="66"/>
      <c r="F1966" s="67"/>
      <c r="G1966" s="69"/>
      <c r="H1966" s="70"/>
      <c r="I1966" s="71"/>
      <c r="J1966" s="68">
        <v>0</v>
      </c>
      <c r="K1966" s="89">
        <f>ROUND(IF(AND($G1966&lt;&gt;Summary!$C$11),IF(OR($I1966=$I$6,$I1966=$I$7,$I1966=$I$8,$I1966=$I$9,$I1966=$I$10,$I1966=$I$11),($J1966*$H1966),0),0),2)</f>
        <v>0</v>
      </c>
      <c r="L1966" s="89">
        <f>ROUND(IF(AND($G1966=Summary!$C$11),IF(OR($I1966=$I$6,$I1966=$I$7,$I1966=$I$8,$I1966=$I$9,$I1966=$I$10,$I1966=$I$11),(($J1966*$H1966)/2),0),0),2)</f>
        <v>0</v>
      </c>
      <c r="M1966" s="89">
        <f t="shared" si="73"/>
        <v>0</v>
      </c>
      <c r="N1966" s="100">
        <f t="shared" si="72"/>
        <v>0</v>
      </c>
      <c r="O1966" s="67"/>
    </row>
    <row r="1967" spans="2:15">
      <c r="B1967" s="63"/>
      <c r="C1967" s="65"/>
      <c r="D1967" s="65"/>
      <c r="E1967" s="66"/>
      <c r="F1967" s="67"/>
      <c r="G1967" s="69"/>
      <c r="H1967" s="70"/>
      <c r="I1967" s="71"/>
      <c r="J1967" s="68">
        <v>0</v>
      </c>
      <c r="K1967" s="89">
        <f>ROUND(IF(AND($G1967&lt;&gt;Summary!$C$11),IF(OR($I1967=$I$6,$I1967=$I$7,$I1967=$I$8,$I1967=$I$9,$I1967=$I$10,$I1967=$I$11),($J1967*$H1967),0),0),2)</f>
        <v>0</v>
      </c>
      <c r="L1967" s="89">
        <f>ROUND(IF(AND($G1967=Summary!$C$11),IF(OR($I1967=$I$6,$I1967=$I$7,$I1967=$I$8,$I1967=$I$9,$I1967=$I$10,$I1967=$I$11),(($J1967*$H1967)/2),0),0),2)</f>
        <v>0</v>
      </c>
      <c r="M1967" s="89">
        <f t="shared" si="73"/>
        <v>0</v>
      </c>
      <c r="N1967" s="100">
        <f t="shared" si="72"/>
        <v>0</v>
      </c>
      <c r="O1967" s="67"/>
    </row>
    <row r="1968" spans="2:15">
      <c r="B1968" s="63"/>
      <c r="C1968" s="65"/>
      <c r="D1968" s="65"/>
      <c r="E1968" s="66"/>
      <c r="F1968" s="67"/>
      <c r="G1968" s="69"/>
      <c r="H1968" s="70"/>
      <c r="I1968" s="71"/>
      <c r="J1968" s="68">
        <v>0</v>
      </c>
      <c r="K1968" s="89">
        <f>ROUND(IF(AND($G1968&lt;&gt;Summary!$C$11),IF(OR($I1968=$I$6,$I1968=$I$7,$I1968=$I$8,$I1968=$I$9,$I1968=$I$10,$I1968=$I$11),($J1968*$H1968),0),0),2)</f>
        <v>0</v>
      </c>
      <c r="L1968" s="89">
        <f>ROUND(IF(AND($G1968=Summary!$C$11),IF(OR($I1968=$I$6,$I1968=$I$7,$I1968=$I$8,$I1968=$I$9,$I1968=$I$10,$I1968=$I$11),(($J1968*$H1968)/2),0),0),2)</f>
        <v>0</v>
      </c>
      <c r="M1968" s="89">
        <f t="shared" si="73"/>
        <v>0</v>
      </c>
      <c r="N1968" s="100">
        <f t="shared" si="72"/>
        <v>0</v>
      </c>
      <c r="O1968" s="67"/>
    </row>
    <row r="1969" spans="2:15">
      <c r="B1969" s="63"/>
      <c r="C1969" s="65"/>
      <c r="D1969" s="65"/>
      <c r="E1969" s="66"/>
      <c r="F1969" s="67"/>
      <c r="G1969" s="69"/>
      <c r="H1969" s="70"/>
      <c r="I1969" s="71"/>
      <c r="J1969" s="68">
        <v>0</v>
      </c>
      <c r="K1969" s="89">
        <f>ROUND(IF(AND($G1969&lt;&gt;Summary!$C$11),IF(OR($I1969=$I$6,$I1969=$I$7,$I1969=$I$8,$I1969=$I$9,$I1969=$I$10,$I1969=$I$11),($J1969*$H1969),0),0),2)</f>
        <v>0</v>
      </c>
      <c r="L1969" s="89">
        <f>ROUND(IF(AND($G1969=Summary!$C$11),IF(OR($I1969=$I$6,$I1969=$I$7,$I1969=$I$8,$I1969=$I$9,$I1969=$I$10,$I1969=$I$11),(($J1969*$H1969)/2),0),0),2)</f>
        <v>0</v>
      </c>
      <c r="M1969" s="89">
        <f t="shared" si="73"/>
        <v>0</v>
      </c>
      <c r="N1969" s="100">
        <f t="shared" si="72"/>
        <v>0</v>
      </c>
      <c r="O1969" s="67"/>
    </row>
    <row r="1970" spans="2:15">
      <c r="B1970" s="63"/>
      <c r="C1970" s="65"/>
      <c r="D1970" s="65"/>
      <c r="E1970" s="66"/>
      <c r="F1970" s="67"/>
      <c r="G1970" s="69"/>
      <c r="H1970" s="70"/>
      <c r="I1970" s="71"/>
      <c r="J1970" s="68">
        <v>0</v>
      </c>
      <c r="K1970" s="89">
        <f>ROUND(IF(AND($G1970&lt;&gt;Summary!$C$11),IF(OR($I1970=$I$6,$I1970=$I$7,$I1970=$I$8,$I1970=$I$9,$I1970=$I$10,$I1970=$I$11),($J1970*$H1970),0),0),2)</f>
        <v>0</v>
      </c>
      <c r="L1970" s="89">
        <f>ROUND(IF(AND($G1970=Summary!$C$11),IF(OR($I1970=$I$6,$I1970=$I$7,$I1970=$I$8,$I1970=$I$9,$I1970=$I$10,$I1970=$I$11),(($J1970*$H1970)/2),0),0),2)</f>
        <v>0</v>
      </c>
      <c r="M1970" s="89">
        <f t="shared" si="73"/>
        <v>0</v>
      </c>
      <c r="N1970" s="100">
        <f t="shared" si="72"/>
        <v>0</v>
      </c>
      <c r="O1970" s="67"/>
    </row>
    <row r="1971" spans="2:15">
      <c r="B1971" s="63"/>
      <c r="C1971" s="65"/>
      <c r="D1971" s="65"/>
      <c r="E1971" s="66"/>
      <c r="F1971" s="67"/>
      <c r="G1971" s="69"/>
      <c r="H1971" s="70"/>
      <c r="I1971" s="71"/>
      <c r="J1971" s="68">
        <v>0</v>
      </c>
      <c r="K1971" s="89">
        <f>ROUND(IF(AND($G1971&lt;&gt;Summary!$C$11),IF(OR($I1971=$I$6,$I1971=$I$7,$I1971=$I$8,$I1971=$I$9,$I1971=$I$10,$I1971=$I$11),($J1971*$H1971),0),0),2)</f>
        <v>0</v>
      </c>
      <c r="L1971" s="89">
        <f>ROUND(IF(AND($G1971=Summary!$C$11),IF(OR($I1971=$I$6,$I1971=$I$7,$I1971=$I$8,$I1971=$I$9,$I1971=$I$10,$I1971=$I$11),(($J1971*$H1971)/2),0),0),2)</f>
        <v>0</v>
      </c>
      <c r="M1971" s="89">
        <f t="shared" si="73"/>
        <v>0</v>
      </c>
      <c r="N1971" s="100">
        <f t="shared" si="72"/>
        <v>0</v>
      </c>
      <c r="O1971" s="67"/>
    </row>
    <row r="1972" spans="2:15">
      <c r="B1972" s="63"/>
      <c r="C1972" s="65"/>
      <c r="D1972" s="65"/>
      <c r="E1972" s="66"/>
      <c r="F1972" s="67"/>
      <c r="G1972" s="69"/>
      <c r="H1972" s="70"/>
      <c r="I1972" s="71"/>
      <c r="J1972" s="68">
        <v>0</v>
      </c>
      <c r="K1972" s="89">
        <f>ROUND(IF(AND($G1972&lt;&gt;Summary!$C$11),IF(OR($I1972=$I$6,$I1972=$I$7,$I1972=$I$8,$I1972=$I$9,$I1972=$I$10,$I1972=$I$11),($J1972*$H1972),0),0),2)</f>
        <v>0</v>
      </c>
      <c r="L1972" s="89">
        <f>ROUND(IF(AND($G1972=Summary!$C$11),IF(OR($I1972=$I$6,$I1972=$I$7,$I1972=$I$8,$I1972=$I$9,$I1972=$I$10,$I1972=$I$11),(($J1972*$H1972)/2),0),0),2)</f>
        <v>0</v>
      </c>
      <c r="M1972" s="89">
        <f t="shared" si="73"/>
        <v>0</v>
      </c>
      <c r="N1972" s="100">
        <f t="shared" si="72"/>
        <v>0</v>
      </c>
      <c r="O1972" s="67"/>
    </row>
    <row r="1973" spans="2:15">
      <c r="B1973" s="63"/>
      <c r="C1973" s="65"/>
      <c r="D1973" s="65"/>
      <c r="E1973" s="66"/>
      <c r="F1973" s="67"/>
      <c r="G1973" s="69"/>
      <c r="H1973" s="70"/>
      <c r="I1973" s="71"/>
      <c r="J1973" s="68">
        <v>0</v>
      </c>
      <c r="K1973" s="89">
        <f>ROUND(IF(AND($G1973&lt;&gt;Summary!$C$11),IF(OR($I1973=$I$6,$I1973=$I$7,$I1973=$I$8,$I1973=$I$9,$I1973=$I$10,$I1973=$I$11),($J1973*$H1973),0),0),2)</f>
        <v>0</v>
      </c>
      <c r="L1973" s="89">
        <f>ROUND(IF(AND($G1973=Summary!$C$11),IF(OR($I1973=$I$6,$I1973=$I$7,$I1973=$I$8,$I1973=$I$9,$I1973=$I$10,$I1973=$I$11),(($J1973*$H1973)/2),0),0),2)</f>
        <v>0</v>
      </c>
      <c r="M1973" s="89">
        <f t="shared" si="73"/>
        <v>0</v>
      </c>
      <c r="N1973" s="100">
        <f t="shared" si="72"/>
        <v>0</v>
      </c>
      <c r="O1973" s="67"/>
    </row>
    <row r="1974" spans="2:15">
      <c r="B1974" s="63"/>
      <c r="C1974" s="65"/>
      <c r="D1974" s="65"/>
      <c r="E1974" s="66"/>
      <c r="F1974" s="67"/>
      <c r="G1974" s="69"/>
      <c r="H1974" s="70"/>
      <c r="I1974" s="71"/>
      <c r="J1974" s="68">
        <v>0</v>
      </c>
      <c r="K1974" s="89">
        <f>ROUND(IF(AND($G1974&lt;&gt;Summary!$C$11),IF(OR($I1974=$I$6,$I1974=$I$7,$I1974=$I$8,$I1974=$I$9,$I1974=$I$10,$I1974=$I$11),($J1974*$H1974),0),0),2)</f>
        <v>0</v>
      </c>
      <c r="L1974" s="89">
        <f>ROUND(IF(AND($G1974=Summary!$C$11),IF(OR($I1974=$I$6,$I1974=$I$7,$I1974=$I$8,$I1974=$I$9,$I1974=$I$10,$I1974=$I$11),(($J1974*$H1974)/2),0),0),2)</f>
        <v>0</v>
      </c>
      <c r="M1974" s="89">
        <f t="shared" si="73"/>
        <v>0</v>
      </c>
      <c r="N1974" s="100">
        <f t="shared" si="72"/>
        <v>0</v>
      </c>
      <c r="O1974" s="67"/>
    </row>
    <row r="1975" spans="2:15">
      <c r="B1975" s="63"/>
      <c r="C1975" s="65"/>
      <c r="D1975" s="65"/>
      <c r="E1975" s="66"/>
      <c r="F1975" s="67"/>
      <c r="G1975" s="69"/>
      <c r="H1975" s="70"/>
      <c r="I1975" s="71"/>
      <c r="J1975" s="68">
        <v>0</v>
      </c>
      <c r="K1975" s="89">
        <f>ROUND(IF(AND($G1975&lt;&gt;Summary!$C$11),IF(OR($I1975=$I$6,$I1975=$I$7,$I1975=$I$8,$I1975=$I$9,$I1975=$I$10,$I1975=$I$11),($J1975*$H1975),0),0),2)</f>
        <v>0</v>
      </c>
      <c r="L1975" s="89">
        <f>ROUND(IF(AND($G1975=Summary!$C$11),IF(OR($I1975=$I$6,$I1975=$I$7,$I1975=$I$8,$I1975=$I$9,$I1975=$I$10,$I1975=$I$11),(($J1975*$H1975)/2),0),0),2)</f>
        <v>0</v>
      </c>
      <c r="M1975" s="89">
        <f t="shared" si="73"/>
        <v>0</v>
      </c>
      <c r="N1975" s="100">
        <f t="shared" si="72"/>
        <v>0</v>
      </c>
      <c r="O1975" s="67"/>
    </row>
    <row r="1976" spans="2:15">
      <c r="B1976" s="63"/>
      <c r="C1976" s="65"/>
      <c r="D1976" s="65"/>
      <c r="E1976" s="66"/>
      <c r="F1976" s="67"/>
      <c r="G1976" s="69"/>
      <c r="H1976" s="70"/>
      <c r="I1976" s="71"/>
      <c r="J1976" s="68">
        <v>0</v>
      </c>
      <c r="K1976" s="89">
        <f>ROUND(IF(AND($G1976&lt;&gt;Summary!$C$11),IF(OR($I1976=$I$6,$I1976=$I$7,$I1976=$I$8,$I1976=$I$9,$I1976=$I$10,$I1976=$I$11),($J1976*$H1976),0),0),2)</f>
        <v>0</v>
      </c>
      <c r="L1976" s="89">
        <f>ROUND(IF(AND($G1976=Summary!$C$11),IF(OR($I1976=$I$6,$I1976=$I$7,$I1976=$I$8,$I1976=$I$9,$I1976=$I$10,$I1976=$I$11),(($J1976*$H1976)/2),0),0),2)</f>
        <v>0</v>
      </c>
      <c r="M1976" s="89">
        <f t="shared" si="73"/>
        <v>0</v>
      </c>
      <c r="N1976" s="100">
        <f t="shared" si="72"/>
        <v>0</v>
      </c>
      <c r="O1976" s="67"/>
    </row>
    <row r="1977" spans="2:15">
      <c r="B1977" s="63"/>
      <c r="C1977" s="65"/>
      <c r="D1977" s="65"/>
      <c r="E1977" s="66"/>
      <c r="F1977" s="67"/>
      <c r="G1977" s="69"/>
      <c r="H1977" s="70"/>
      <c r="I1977" s="71"/>
      <c r="J1977" s="68">
        <v>0</v>
      </c>
      <c r="K1977" s="89">
        <f>ROUND(IF(AND($G1977&lt;&gt;Summary!$C$11),IF(OR($I1977=$I$6,$I1977=$I$7,$I1977=$I$8,$I1977=$I$9,$I1977=$I$10,$I1977=$I$11),($J1977*$H1977),0),0),2)</f>
        <v>0</v>
      </c>
      <c r="L1977" s="89">
        <f>ROUND(IF(AND($G1977=Summary!$C$11),IF(OR($I1977=$I$6,$I1977=$I$7,$I1977=$I$8,$I1977=$I$9,$I1977=$I$10,$I1977=$I$11),(($J1977*$H1977)/2),0),0),2)</f>
        <v>0</v>
      </c>
      <c r="M1977" s="89">
        <f t="shared" si="73"/>
        <v>0</v>
      </c>
      <c r="N1977" s="100">
        <f t="shared" si="72"/>
        <v>0</v>
      </c>
      <c r="O1977" s="67"/>
    </row>
    <row r="1978" spans="2:15">
      <c r="B1978" s="63"/>
      <c r="C1978" s="65"/>
      <c r="D1978" s="65"/>
      <c r="E1978" s="66"/>
      <c r="F1978" s="67"/>
      <c r="G1978" s="69"/>
      <c r="H1978" s="70"/>
      <c r="I1978" s="71"/>
      <c r="J1978" s="68">
        <v>0</v>
      </c>
      <c r="K1978" s="89">
        <f>ROUND(IF(AND($G1978&lt;&gt;Summary!$C$11),IF(OR($I1978=$I$6,$I1978=$I$7,$I1978=$I$8,$I1978=$I$9,$I1978=$I$10,$I1978=$I$11),($J1978*$H1978),0),0),2)</f>
        <v>0</v>
      </c>
      <c r="L1978" s="89">
        <f>ROUND(IF(AND($G1978=Summary!$C$11),IF(OR($I1978=$I$6,$I1978=$I$7,$I1978=$I$8,$I1978=$I$9,$I1978=$I$10,$I1978=$I$11),(($J1978*$H1978)/2),0),0),2)</f>
        <v>0</v>
      </c>
      <c r="M1978" s="89">
        <f t="shared" si="73"/>
        <v>0</v>
      </c>
      <c r="N1978" s="100">
        <f t="shared" si="72"/>
        <v>0</v>
      </c>
      <c r="O1978" s="67"/>
    </row>
    <row r="1979" spans="2:15">
      <c r="B1979" s="63"/>
      <c r="C1979" s="65"/>
      <c r="D1979" s="65"/>
      <c r="E1979" s="66"/>
      <c r="F1979" s="67"/>
      <c r="G1979" s="69"/>
      <c r="H1979" s="70"/>
      <c r="I1979" s="71"/>
      <c r="J1979" s="68">
        <v>0</v>
      </c>
      <c r="K1979" s="89">
        <f>ROUND(IF(AND($G1979&lt;&gt;Summary!$C$11),IF(OR($I1979=$I$6,$I1979=$I$7,$I1979=$I$8,$I1979=$I$9,$I1979=$I$10,$I1979=$I$11),($J1979*$H1979),0),0),2)</f>
        <v>0</v>
      </c>
      <c r="L1979" s="89">
        <f>ROUND(IF(AND($G1979=Summary!$C$11),IF(OR($I1979=$I$6,$I1979=$I$7,$I1979=$I$8,$I1979=$I$9,$I1979=$I$10,$I1979=$I$11),(($J1979*$H1979)/2),0),0),2)</f>
        <v>0</v>
      </c>
      <c r="M1979" s="89">
        <f t="shared" si="73"/>
        <v>0</v>
      </c>
      <c r="N1979" s="100">
        <f t="shared" si="72"/>
        <v>0</v>
      </c>
      <c r="O1979" s="67"/>
    </row>
    <row r="1980" spans="2:15">
      <c r="B1980" s="63"/>
      <c r="C1980" s="65"/>
      <c r="D1980" s="65"/>
      <c r="E1980" s="66"/>
      <c r="F1980" s="67"/>
      <c r="G1980" s="69"/>
      <c r="H1980" s="70"/>
      <c r="I1980" s="71"/>
      <c r="J1980" s="68">
        <v>0</v>
      </c>
      <c r="K1980" s="89">
        <f>ROUND(IF(AND($G1980&lt;&gt;Summary!$C$11),IF(OR($I1980=$I$6,$I1980=$I$7,$I1980=$I$8,$I1980=$I$9,$I1980=$I$10,$I1980=$I$11),($J1980*$H1980),0),0),2)</f>
        <v>0</v>
      </c>
      <c r="L1980" s="89">
        <f>ROUND(IF(AND($G1980=Summary!$C$11),IF(OR($I1980=$I$6,$I1980=$I$7,$I1980=$I$8,$I1980=$I$9,$I1980=$I$10,$I1980=$I$11),(($J1980*$H1980)/2),0),0),2)</f>
        <v>0</v>
      </c>
      <c r="M1980" s="89">
        <f t="shared" si="73"/>
        <v>0</v>
      </c>
      <c r="N1980" s="100">
        <f t="shared" si="72"/>
        <v>0</v>
      </c>
      <c r="O1980" s="67"/>
    </row>
    <row r="1981" spans="2:15">
      <c r="B1981" s="63"/>
      <c r="C1981" s="65"/>
      <c r="D1981" s="65"/>
      <c r="E1981" s="66"/>
      <c r="F1981" s="67"/>
      <c r="G1981" s="69"/>
      <c r="H1981" s="70"/>
      <c r="I1981" s="71"/>
      <c r="J1981" s="68">
        <v>0</v>
      </c>
      <c r="K1981" s="89">
        <f>ROUND(IF(AND($G1981&lt;&gt;Summary!$C$11),IF(OR($I1981=$I$6,$I1981=$I$7,$I1981=$I$8,$I1981=$I$9,$I1981=$I$10,$I1981=$I$11),($J1981*$H1981),0),0),2)</f>
        <v>0</v>
      </c>
      <c r="L1981" s="89">
        <f>ROUND(IF(AND($G1981=Summary!$C$11),IF(OR($I1981=$I$6,$I1981=$I$7,$I1981=$I$8,$I1981=$I$9,$I1981=$I$10,$I1981=$I$11),(($J1981*$H1981)/2),0),0),2)</f>
        <v>0</v>
      </c>
      <c r="M1981" s="89">
        <f t="shared" si="73"/>
        <v>0</v>
      </c>
      <c r="N1981" s="100">
        <f t="shared" si="72"/>
        <v>0</v>
      </c>
      <c r="O1981" s="67"/>
    </row>
    <row r="1982" spans="2:15">
      <c r="B1982" s="63"/>
      <c r="C1982" s="65"/>
      <c r="D1982" s="65"/>
      <c r="E1982" s="66"/>
      <c r="F1982" s="67"/>
      <c r="G1982" s="69"/>
      <c r="H1982" s="70"/>
      <c r="I1982" s="71"/>
      <c r="J1982" s="68">
        <v>0</v>
      </c>
      <c r="K1982" s="89">
        <f>ROUND(IF(AND($G1982&lt;&gt;Summary!$C$11),IF(OR($I1982=$I$6,$I1982=$I$7,$I1982=$I$8,$I1982=$I$9,$I1982=$I$10,$I1982=$I$11),($J1982*$H1982),0),0),2)</f>
        <v>0</v>
      </c>
      <c r="L1982" s="89">
        <f>ROUND(IF(AND($G1982=Summary!$C$11),IF(OR($I1982=$I$6,$I1982=$I$7,$I1982=$I$8,$I1982=$I$9,$I1982=$I$10,$I1982=$I$11),(($J1982*$H1982)/2),0),0),2)</f>
        <v>0</v>
      </c>
      <c r="M1982" s="89">
        <f t="shared" si="73"/>
        <v>0</v>
      </c>
      <c r="N1982" s="100">
        <f t="shared" si="72"/>
        <v>0</v>
      </c>
      <c r="O1982" s="67"/>
    </row>
    <row r="1983" spans="2:15">
      <c r="B1983" s="63"/>
      <c r="C1983" s="65"/>
      <c r="D1983" s="65"/>
      <c r="E1983" s="66"/>
      <c r="F1983" s="67"/>
      <c r="G1983" s="69"/>
      <c r="H1983" s="70"/>
      <c r="I1983" s="71"/>
      <c r="J1983" s="68">
        <v>0</v>
      </c>
      <c r="K1983" s="89">
        <f>ROUND(IF(AND($G1983&lt;&gt;Summary!$C$11),IF(OR($I1983=$I$6,$I1983=$I$7,$I1983=$I$8,$I1983=$I$9,$I1983=$I$10,$I1983=$I$11),($J1983*$H1983),0),0),2)</f>
        <v>0</v>
      </c>
      <c r="L1983" s="89">
        <f>ROUND(IF(AND($G1983=Summary!$C$11),IF(OR($I1983=$I$6,$I1983=$I$7,$I1983=$I$8,$I1983=$I$9,$I1983=$I$10,$I1983=$I$11),(($J1983*$H1983)/2),0),0),2)</f>
        <v>0</v>
      </c>
      <c r="M1983" s="89">
        <f t="shared" si="73"/>
        <v>0</v>
      </c>
      <c r="N1983" s="100">
        <f t="shared" si="72"/>
        <v>0</v>
      </c>
      <c r="O1983" s="67"/>
    </row>
    <row r="1984" spans="2:15">
      <c r="B1984" s="63"/>
      <c r="C1984" s="65"/>
      <c r="D1984" s="65"/>
      <c r="E1984" s="66"/>
      <c r="F1984" s="67"/>
      <c r="G1984" s="69"/>
      <c r="H1984" s="70"/>
      <c r="I1984" s="71"/>
      <c r="J1984" s="68">
        <v>0</v>
      </c>
      <c r="K1984" s="89">
        <f>ROUND(IF(AND($G1984&lt;&gt;Summary!$C$11),IF(OR($I1984=$I$6,$I1984=$I$7,$I1984=$I$8,$I1984=$I$9,$I1984=$I$10,$I1984=$I$11),($J1984*$H1984),0),0),2)</f>
        <v>0</v>
      </c>
      <c r="L1984" s="89">
        <f>ROUND(IF(AND($G1984=Summary!$C$11),IF(OR($I1984=$I$6,$I1984=$I$7,$I1984=$I$8,$I1984=$I$9,$I1984=$I$10,$I1984=$I$11),(($J1984*$H1984)/2),0),0),2)</f>
        <v>0</v>
      </c>
      <c r="M1984" s="89">
        <f t="shared" si="73"/>
        <v>0</v>
      </c>
      <c r="N1984" s="100">
        <f t="shared" si="72"/>
        <v>0</v>
      </c>
      <c r="O1984" s="67"/>
    </row>
    <row r="1985" spans="2:15">
      <c r="B1985" s="63"/>
      <c r="C1985" s="65"/>
      <c r="D1985" s="65"/>
      <c r="E1985" s="66"/>
      <c r="F1985" s="67"/>
      <c r="G1985" s="69"/>
      <c r="H1985" s="70"/>
      <c r="I1985" s="71"/>
      <c r="J1985" s="68">
        <v>0</v>
      </c>
      <c r="K1985" s="89">
        <f>ROUND(IF(AND($G1985&lt;&gt;Summary!$C$11),IF(OR($I1985=$I$6,$I1985=$I$7,$I1985=$I$8,$I1985=$I$9,$I1985=$I$10,$I1985=$I$11),($J1985*$H1985),0),0),2)</f>
        <v>0</v>
      </c>
      <c r="L1985" s="89">
        <f>ROUND(IF(AND($G1985=Summary!$C$11),IF(OR($I1985=$I$6,$I1985=$I$7,$I1985=$I$8,$I1985=$I$9,$I1985=$I$10,$I1985=$I$11),(($J1985*$H1985)/2),0),0),2)</f>
        <v>0</v>
      </c>
      <c r="M1985" s="89">
        <f t="shared" si="73"/>
        <v>0</v>
      </c>
      <c r="N1985" s="100">
        <f t="shared" si="72"/>
        <v>0</v>
      </c>
      <c r="O1985" s="67"/>
    </row>
    <row r="1986" spans="2:15">
      <c r="B1986" s="63"/>
      <c r="C1986" s="65"/>
      <c r="D1986" s="65"/>
      <c r="E1986" s="66"/>
      <c r="F1986" s="67"/>
      <c r="G1986" s="69"/>
      <c r="H1986" s="70"/>
      <c r="I1986" s="71"/>
      <c r="J1986" s="68">
        <v>0</v>
      </c>
      <c r="K1986" s="89">
        <f>ROUND(IF(AND($G1986&lt;&gt;Summary!$C$11),IF(OR($I1986=$I$6,$I1986=$I$7,$I1986=$I$8,$I1986=$I$9,$I1986=$I$10,$I1986=$I$11),($J1986*$H1986),0),0),2)</f>
        <v>0</v>
      </c>
      <c r="L1986" s="89">
        <f>ROUND(IF(AND($G1986=Summary!$C$11),IF(OR($I1986=$I$6,$I1986=$I$7,$I1986=$I$8,$I1986=$I$9,$I1986=$I$10,$I1986=$I$11),(($J1986*$H1986)/2),0),0),2)</f>
        <v>0</v>
      </c>
      <c r="M1986" s="89">
        <f t="shared" si="73"/>
        <v>0</v>
      </c>
      <c r="N1986" s="100">
        <f t="shared" si="72"/>
        <v>0</v>
      </c>
      <c r="O1986" s="67"/>
    </row>
    <row r="1987" spans="2:15">
      <c r="B1987" s="63"/>
      <c r="C1987" s="65"/>
      <c r="D1987" s="65"/>
      <c r="E1987" s="66"/>
      <c r="F1987" s="67"/>
      <c r="G1987" s="69"/>
      <c r="H1987" s="70"/>
      <c r="I1987" s="71"/>
      <c r="J1987" s="68">
        <v>0</v>
      </c>
      <c r="K1987" s="89">
        <f>ROUND(IF(AND($G1987&lt;&gt;Summary!$C$11),IF(OR($I1987=$I$6,$I1987=$I$7,$I1987=$I$8,$I1987=$I$9,$I1987=$I$10,$I1987=$I$11),($J1987*$H1987),0),0),2)</f>
        <v>0</v>
      </c>
      <c r="L1987" s="89">
        <f>ROUND(IF(AND($G1987=Summary!$C$11),IF(OR($I1987=$I$6,$I1987=$I$7,$I1987=$I$8,$I1987=$I$9,$I1987=$I$10,$I1987=$I$11),(($J1987*$H1987)/2),0),0),2)</f>
        <v>0</v>
      </c>
      <c r="M1987" s="89">
        <f t="shared" si="73"/>
        <v>0</v>
      </c>
      <c r="N1987" s="100">
        <f t="shared" si="72"/>
        <v>0</v>
      </c>
      <c r="O1987" s="67"/>
    </row>
    <row r="1988" spans="2:15">
      <c r="B1988" s="63"/>
      <c r="C1988" s="65"/>
      <c r="D1988" s="65"/>
      <c r="E1988" s="66"/>
      <c r="F1988" s="67"/>
      <c r="G1988" s="69"/>
      <c r="H1988" s="70"/>
      <c r="I1988" s="71"/>
      <c r="J1988" s="68">
        <v>0</v>
      </c>
      <c r="K1988" s="89">
        <f>ROUND(IF(AND($G1988&lt;&gt;Summary!$C$11),IF(OR($I1988=$I$6,$I1988=$I$7,$I1988=$I$8,$I1988=$I$9,$I1988=$I$10,$I1988=$I$11),($J1988*$H1988),0),0),2)</f>
        <v>0</v>
      </c>
      <c r="L1988" s="89">
        <f>ROUND(IF(AND($G1988=Summary!$C$11),IF(OR($I1988=$I$6,$I1988=$I$7,$I1988=$I$8,$I1988=$I$9,$I1988=$I$10,$I1988=$I$11),(($J1988*$H1988)/2),0),0),2)</f>
        <v>0</v>
      </c>
      <c r="M1988" s="89">
        <f t="shared" si="73"/>
        <v>0</v>
      </c>
      <c r="N1988" s="100">
        <f t="shared" si="72"/>
        <v>0</v>
      </c>
      <c r="O1988" s="67"/>
    </row>
    <row r="1989" spans="2:15">
      <c r="B1989" s="63"/>
      <c r="C1989" s="65"/>
      <c r="D1989" s="65"/>
      <c r="E1989" s="66"/>
      <c r="F1989" s="67"/>
      <c r="G1989" s="69"/>
      <c r="H1989" s="70"/>
      <c r="I1989" s="71"/>
      <c r="J1989" s="68">
        <v>0</v>
      </c>
      <c r="K1989" s="89">
        <f>ROUND(IF(AND($G1989&lt;&gt;Summary!$C$11),IF(OR($I1989=$I$6,$I1989=$I$7,$I1989=$I$8,$I1989=$I$9,$I1989=$I$10,$I1989=$I$11),($J1989*$H1989),0),0),2)</f>
        <v>0</v>
      </c>
      <c r="L1989" s="89">
        <f>ROUND(IF(AND($G1989=Summary!$C$11),IF(OR($I1989=$I$6,$I1989=$I$7,$I1989=$I$8,$I1989=$I$9,$I1989=$I$10,$I1989=$I$11),(($J1989*$H1989)/2),0),0),2)</f>
        <v>0</v>
      </c>
      <c r="M1989" s="89">
        <f t="shared" si="73"/>
        <v>0</v>
      </c>
      <c r="N1989" s="100">
        <f t="shared" si="72"/>
        <v>0</v>
      </c>
      <c r="O1989" s="67"/>
    </row>
    <row r="1990" spans="2:15">
      <c r="B1990" s="63"/>
      <c r="C1990" s="65"/>
      <c r="D1990" s="65"/>
      <c r="E1990" s="66"/>
      <c r="F1990" s="67"/>
      <c r="G1990" s="69"/>
      <c r="H1990" s="70"/>
      <c r="I1990" s="71"/>
      <c r="J1990" s="68">
        <v>0</v>
      </c>
      <c r="K1990" s="89">
        <f>ROUND(IF(AND($G1990&lt;&gt;Summary!$C$11),IF(OR($I1990=$I$6,$I1990=$I$7,$I1990=$I$8,$I1990=$I$9,$I1990=$I$10,$I1990=$I$11),($J1990*$H1990),0),0),2)</f>
        <v>0</v>
      </c>
      <c r="L1990" s="89">
        <f>ROUND(IF(AND($G1990=Summary!$C$11),IF(OR($I1990=$I$6,$I1990=$I$7,$I1990=$I$8,$I1990=$I$9,$I1990=$I$10,$I1990=$I$11),(($J1990*$H1990)/2),0),0),2)</f>
        <v>0</v>
      </c>
      <c r="M1990" s="89">
        <f t="shared" si="73"/>
        <v>0</v>
      </c>
      <c r="N1990" s="100">
        <f t="shared" si="72"/>
        <v>0</v>
      </c>
      <c r="O1990" s="67"/>
    </row>
    <row r="1991" spans="2:15">
      <c r="B1991" s="63"/>
      <c r="C1991" s="65"/>
      <c r="D1991" s="65"/>
      <c r="E1991" s="66"/>
      <c r="F1991" s="67"/>
      <c r="G1991" s="69"/>
      <c r="H1991" s="70"/>
      <c r="I1991" s="71"/>
      <c r="J1991" s="68">
        <v>0</v>
      </c>
      <c r="K1991" s="89">
        <f>ROUND(IF(AND($G1991&lt;&gt;Summary!$C$11),IF(OR($I1991=$I$6,$I1991=$I$7,$I1991=$I$8,$I1991=$I$9,$I1991=$I$10,$I1991=$I$11),($J1991*$H1991),0),0),2)</f>
        <v>0</v>
      </c>
      <c r="L1991" s="89">
        <f>ROUND(IF(AND($G1991=Summary!$C$11),IF(OR($I1991=$I$6,$I1991=$I$7,$I1991=$I$8,$I1991=$I$9,$I1991=$I$10,$I1991=$I$11),(($J1991*$H1991)/2),0),0),2)</f>
        <v>0</v>
      </c>
      <c r="M1991" s="89">
        <f t="shared" si="73"/>
        <v>0</v>
      </c>
      <c r="N1991" s="100">
        <f t="shared" si="72"/>
        <v>0</v>
      </c>
      <c r="O1991" s="67"/>
    </row>
    <row r="1992" spans="2:15">
      <c r="B1992" s="63"/>
      <c r="C1992" s="65"/>
      <c r="D1992" s="65"/>
      <c r="E1992" s="66"/>
      <c r="F1992" s="67"/>
      <c r="G1992" s="69"/>
      <c r="H1992" s="70"/>
      <c r="I1992" s="71"/>
      <c r="J1992" s="68">
        <v>0</v>
      </c>
      <c r="K1992" s="89">
        <f>ROUND(IF(AND($G1992&lt;&gt;Summary!$C$11),IF(OR($I1992=$I$6,$I1992=$I$7,$I1992=$I$8,$I1992=$I$9,$I1992=$I$10,$I1992=$I$11),($J1992*$H1992),0),0),2)</f>
        <v>0</v>
      </c>
      <c r="L1992" s="89">
        <f>ROUND(IF(AND($G1992=Summary!$C$11),IF(OR($I1992=$I$6,$I1992=$I$7,$I1992=$I$8,$I1992=$I$9,$I1992=$I$10,$I1992=$I$11),(($J1992*$H1992)/2),0),0),2)</f>
        <v>0</v>
      </c>
      <c r="M1992" s="89">
        <f t="shared" si="73"/>
        <v>0</v>
      </c>
      <c r="N1992" s="100">
        <f t="shared" si="72"/>
        <v>0</v>
      </c>
      <c r="O1992" s="67"/>
    </row>
    <row r="1993" spans="2:15">
      <c r="B1993" s="63"/>
      <c r="C1993" s="65"/>
      <c r="D1993" s="65"/>
      <c r="E1993" s="66"/>
      <c r="F1993" s="67"/>
      <c r="G1993" s="69"/>
      <c r="H1993" s="70"/>
      <c r="I1993" s="71"/>
      <c r="J1993" s="68">
        <v>0</v>
      </c>
      <c r="K1993" s="89">
        <f>ROUND(IF(AND($G1993&lt;&gt;Summary!$C$11),IF(OR($I1993=$I$6,$I1993=$I$7,$I1993=$I$8,$I1993=$I$9,$I1993=$I$10,$I1993=$I$11),($J1993*$H1993),0),0),2)</f>
        <v>0</v>
      </c>
      <c r="L1993" s="89">
        <f>ROUND(IF(AND($G1993=Summary!$C$11),IF(OR($I1993=$I$6,$I1993=$I$7,$I1993=$I$8,$I1993=$I$9,$I1993=$I$10,$I1993=$I$11),(($J1993*$H1993)/2),0),0),2)</f>
        <v>0</v>
      </c>
      <c r="M1993" s="89">
        <f t="shared" si="73"/>
        <v>0</v>
      </c>
      <c r="N1993" s="100">
        <f t="shared" si="72"/>
        <v>0</v>
      </c>
      <c r="O1993" s="67"/>
    </row>
    <row r="1994" spans="2:15">
      <c r="B1994" s="63"/>
      <c r="C1994" s="65"/>
      <c r="D1994" s="65"/>
      <c r="E1994" s="66"/>
      <c r="F1994" s="67"/>
      <c r="G1994" s="69"/>
      <c r="H1994" s="70"/>
      <c r="I1994" s="71"/>
      <c r="J1994" s="68">
        <v>0</v>
      </c>
      <c r="K1994" s="89">
        <f>ROUND(IF(AND($G1994&lt;&gt;Summary!$C$11),IF(OR($I1994=$I$6,$I1994=$I$7,$I1994=$I$8,$I1994=$I$9,$I1994=$I$10,$I1994=$I$11),($J1994*$H1994),0),0),2)</f>
        <v>0</v>
      </c>
      <c r="L1994" s="89">
        <f>ROUND(IF(AND($G1994=Summary!$C$11),IF(OR($I1994=$I$6,$I1994=$I$7,$I1994=$I$8,$I1994=$I$9,$I1994=$I$10,$I1994=$I$11),(($J1994*$H1994)/2),0),0),2)</f>
        <v>0</v>
      </c>
      <c r="M1994" s="89">
        <f t="shared" si="73"/>
        <v>0</v>
      </c>
      <c r="N1994" s="100">
        <f t="shared" si="72"/>
        <v>0</v>
      </c>
      <c r="O1994" s="67"/>
    </row>
    <row r="1995" spans="2:15">
      <c r="B1995" s="63"/>
      <c r="C1995" s="65"/>
      <c r="D1995" s="65"/>
      <c r="E1995" s="66"/>
      <c r="F1995" s="67"/>
      <c r="G1995" s="69"/>
      <c r="H1995" s="70"/>
      <c r="I1995" s="71"/>
      <c r="J1995" s="68">
        <v>0</v>
      </c>
      <c r="K1995" s="89">
        <f>ROUND(IF(AND($G1995&lt;&gt;Summary!$C$11),IF(OR($I1995=$I$6,$I1995=$I$7,$I1995=$I$8,$I1995=$I$9,$I1995=$I$10,$I1995=$I$11),($J1995*$H1995),0),0),2)</f>
        <v>0</v>
      </c>
      <c r="L1995" s="89">
        <f>ROUND(IF(AND($G1995=Summary!$C$11),IF(OR($I1995=$I$6,$I1995=$I$7,$I1995=$I$8,$I1995=$I$9,$I1995=$I$10,$I1995=$I$11),(($J1995*$H1995)/2),0),0),2)</f>
        <v>0</v>
      </c>
      <c r="M1995" s="89">
        <f t="shared" si="73"/>
        <v>0</v>
      </c>
      <c r="N1995" s="100">
        <f t="shared" ref="N1995:N1998" si="74">SUM(J1995:M1995)</f>
        <v>0</v>
      </c>
      <c r="O1995" s="67"/>
    </row>
    <row r="1996" spans="2:15">
      <c r="B1996" s="63"/>
      <c r="C1996" s="65"/>
      <c r="D1996" s="65"/>
      <c r="E1996" s="66"/>
      <c r="F1996" s="67"/>
      <c r="G1996" s="69"/>
      <c r="H1996" s="70"/>
      <c r="I1996" s="71"/>
      <c r="J1996" s="68">
        <v>0</v>
      </c>
      <c r="K1996" s="89">
        <f>ROUND(IF(AND($G1996&lt;&gt;Summary!$C$11),IF(OR($I1996=$I$6,$I1996=$I$7,$I1996=$I$8,$I1996=$I$9,$I1996=$I$10,$I1996=$I$11),($J1996*$H1996),0),0),2)</f>
        <v>0</v>
      </c>
      <c r="L1996" s="89">
        <f>ROUND(IF(AND($G1996=Summary!$C$11),IF(OR($I1996=$I$6,$I1996=$I$7,$I1996=$I$8,$I1996=$I$9,$I1996=$I$10,$I1996=$I$11),(($J1996*$H1996)/2),0),0),2)</f>
        <v>0</v>
      </c>
      <c r="M1996" s="89">
        <f t="shared" si="73"/>
        <v>0</v>
      </c>
      <c r="N1996" s="100">
        <f t="shared" si="74"/>
        <v>0</v>
      </c>
      <c r="O1996" s="67"/>
    </row>
    <row r="1997" spans="2:15">
      <c r="B1997" s="63"/>
      <c r="C1997" s="65"/>
      <c r="D1997" s="65"/>
      <c r="E1997" s="66"/>
      <c r="F1997" s="67"/>
      <c r="G1997" s="69"/>
      <c r="H1997" s="70"/>
      <c r="I1997" s="71"/>
      <c r="J1997" s="68">
        <v>0</v>
      </c>
      <c r="K1997" s="89">
        <f>ROUND(IF(AND($G1997&lt;&gt;Summary!$C$11),IF(OR($I1997=$I$6,$I1997=$I$7,$I1997=$I$8,$I1997=$I$9,$I1997=$I$10,$I1997=$I$11),($J1997*$H1997),0),0),2)</f>
        <v>0</v>
      </c>
      <c r="L1997" s="89">
        <f>ROUND(IF(AND($G1997=Summary!$C$11),IF(OR($I1997=$I$6,$I1997=$I$7,$I1997=$I$8,$I1997=$I$9,$I1997=$I$10,$I1997=$I$11),(($J1997*$H1997)/2),0),0),2)</f>
        <v>0</v>
      </c>
      <c r="M1997" s="89">
        <f t="shared" si="73"/>
        <v>0</v>
      </c>
      <c r="N1997" s="100">
        <f t="shared" si="74"/>
        <v>0</v>
      </c>
      <c r="O1997" s="67"/>
    </row>
    <row r="1998" spans="2:15">
      <c r="B1998" s="63"/>
      <c r="C1998" s="65"/>
      <c r="D1998" s="65"/>
      <c r="E1998" s="66"/>
      <c r="F1998" s="67"/>
      <c r="G1998" s="69"/>
      <c r="H1998" s="70"/>
      <c r="I1998" s="71"/>
      <c r="J1998" s="68">
        <v>0</v>
      </c>
      <c r="K1998" s="89">
        <f>ROUND(IF(AND($G1998&lt;&gt;Summary!$C$11),IF(OR($I1998=$I$6,$I1998=$I$7,$I1998=$I$8,$I1998=$I$9,$I1998=$I$10,$I1998=$I$11),($J1998*$H1998),0),0),2)</f>
        <v>0</v>
      </c>
      <c r="L1998" s="89">
        <f>ROUND(IF(AND($G1998=Summary!$C$11),IF(OR($I1998=$I$6,$I1998=$I$7,$I1998=$I$8,$I1998=$I$9,$I1998=$I$10,$I1998=$I$11),(($J1998*$H1998)/2),0),0),2)</f>
        <v>0</v>
      </c>
      <c r="M1998" s="89">
        <f t="shared" si="73"/>
        <v>0</v>
      </c>
      <c r="N1998" s="100">
        <f t="shared" si="74"/>
        <v>0</v>
      </c>
      <c r="O1998" s="67"/>
    </row>
    <row r="1999" spans="2:15">
      <c r="B1999" s="63"/>
      <c r="C1999" s="65"/>
      <c r="D1999" s="65"/>
      <c r="E1999" s="66"/>
      <c r="F1999" s="67"/>
      <c r="G1999" s="69"/>
      <c r="H1999" s="70"/>
      <c r="I1999" s="71"/>
      <c r="J1999" s="68">
        <v>0</v>
      </c>
      <c r="K1999" s="89">
        <f>ROUND(IF(AND($G1999&lt;&gt;Summary!$C$11),IF(OR($I1999=$I$6,$I1999=$I$7,$I1999=$I$8,$I1999=$I$9,$I1999=$I$10,$I1999=$I$11),($J1999*$H1999),0),0),2)</f>
        <v>0</v>
      </c>
      <c r="L1999" s="89">
        <f>ROUND(IF(AND($G1999=Summary!$C$11),IF(OR($I1999=$I$6,$I1999=$I$7,$I1999=$I$8,$I1999=$I$9,$I1999=$I$10,$I1999=$I$11),(($J1999*$H1999)/2),0),0),2)</f>
        <v>0</v>
      </c>
      <c r="M1999" s="89">
        <f t="shared" ref="M1999:M2062" si="75">L1999</f>
        <v>0</v>
      </c>
      <c r="N1999" s="100">
        <f t="shared" ref="N1999:N2062" si="76">SUM(J1999:M1999)</f>
        <v>0</v>
      </c>
      <c r="O1999" s="67"/>
    </row>
    <row r="2000" spans="2:15">
      <c r="B2000" s="63"/>
      <c r="C2000" s="65"/>
      <c r="D2000" s="65"/>
      <c r="E2000" s="66"/>
      <c r="F2000" s="67"/>
      <c r="G2000" s="69"/>
      <c r="H2000" s="70"/>
      <c r="I2000" s="71"/>
      <c r="J2000" s="68">
        <v>0</v>
      </c>
      <c r="K2000" s="89">
        <f>ROUND(IF(AND($G2000&lt;&gt;Summary!$C$11),IF(OR($I2000=$I$6,$I2000=$I$7,$I2000=$I$8,$I2000=$I$9,$I2000=$I$10,$I2000=$I$11),($J2000*$H2000),0),0),2)</f>
        <v>0</v>
      </c>
      <c r="L2000" s="89">
        <f>ROUND(IF(AND($G2000=Summary!$C$11),IF(OR($I2000=$I$6,$I2000=$I$7,$I2000=$I$8,$I2000=$I$9,$I2000=$I$10,$I2000=$I$11),(($J2000*$H2000)/2),0),0),2)</f>
        <v>0</v>
      </c>
      <c r="M2000" s="89">
        <f t="shared" si="75"/>
        <v>0</v>
      </c>
      <c r="N2000" s="100">
        <f t="shared" si="76"/>
        <v>0</v>
      </c>
      <c r="O2000" s="67"/>
    </row>
    <row r="2001" spans="2:15">
      <c r="B2001" s="63"/>
      <c r="C2001" s="65"/>
      <c r="D2001" s="65"/>
      <c r="E2001" s="66"/>
      <c r="F2001" s="67"/>
      <c r="G2001" s="69"/>
      <c r="H2001" s="70"/>
      <c r="I2001" s="71"/>
      <c r="J2001" s="68">
        <v>0</v>
      </c>
      <c r="K2001" s="89">
        <f>ROUND(IF(AND($G2001&lt;&gt;Summary!$C$11),IF(OR($I2001=$I$6,$I2001=$I$7,$I2001=$I$8,$I2001=$I$9,$I2001=$I$10,$I2001=$I$11),($J2001*$H2001),0),0),2)</f>
        <v>0</v>
      </c>
      <c r="L2001" s="89">
        <f>ROUND(IF(AND($G2001=Summary!$C$11),IF(OR($I2001=$I$6,$I2001=$I$7,$I2001=$I$8,$I2001=$I$9,$I2001=$I$10,$I2001=$I$11),(($J2001*$H2001)/2),0),0),2)</f>
        <v>0</v>
      </c>
      <c r="M2001" s="89">
        <f t="shared" si="75"/>
        <v>0</v>
      </c>
      <c r="N2001" s="100">
        <f t="shared" si="76"/>
        <v>0</v>
      </c>
      <c r="O2001" s="67"/>
    </row>
    <row r="2002" spans="2:15">
      <c r="B2002" s="63"/>
      <c r="C2002" s="65"/>
      <c r="D2002" s="65"/>
      <c r="E2002" s="66"/>
      <c r="F2002" s="67"/>
      <c r="G2002" s="69"/>
      <c r="H2002" s="70"/>
      <c r="I2002" s="71"/>
      <c r="J2002" s="68">
        <v>0</v>
      </c>
      <c r="K2002" s="89">
        <f>ROUND(IF(AND($G2002&lt;&gt;Summary!$C$11),IF(OR($I2002=$I$6,$I2002=$I$7,$I2002=$I$8,$I2002=$I$9,$I2002=$I$10,$I2002=$I$11),($J2002*$H2002),0),0),2)</f>
        <v>0</v>
      </c>
      <c r="L2002" s="89">
        <f>ROUND(IF(AND($G2002=Summary!$C$11),IF(OR($I2002=$I$6,$I2002=$I$7,$I2002=$I$8,$I2002=$I$9,$I2002=$I$10,$I2002=$I$11),(($J2002*$H2002)/2),0),0),2)</f>
        <v>0</v>
      </c>
      <c r="M2002" s="89">
        <f t="shared" si="75"/>
        <v>0</v>
      </c>
      <c r="N2002" s="100">
        <f t="shared" si="76"/>
        <v>0</v>
      </c>
      <c r="O2002" s="67"/>
    </row>
    <row r="2003" spans="2:15">
      <c r="B2003" s="63"/>
      <c r="C2003" s="65"/>
      <c r="D2003" s="65"/>
      <c r="E2003" s="66"/>
      <c r="F2003" s="67"/>
      <c r="G2003" s="69"/>
      <c r="H2003" s="70"/>
      <c r="I2003" s="71"/>
      <c r="J2003" s="68">
        <v>0</v>
      </c>
      <c r="K2003" s="89">
        <f>ROUND(IF(AND($G2003&lt;&gt;Summary!$C$11),IF(OR($I2003=$I$6,$I2003=$I$7,$I2003=$I$8,$I2003=$I$9,$I2003=$I$10,$I2003=$I$11),($J2003*$H2003),0),0),2)</f>
        <v>0</v>
      </c>
      <c r="L2003" s="89">
        <f>ROUND(IF(AND($G2003=Summary!$C$11),IF(OR($I2003=$I$6,$I2003=$I$7,$I2003=$I$8,$I2003=$I$9,$I2003=$I$10,$I2003=$I$11),(($J2003*$H2003)/2),0),0),2)</f>
        <v>0</v>
      </c>
      <c r="M2003" s="89">
        <f t="shared" si="75"/>
        <v>0</v>
      </c>
      <c r="N2003" s="100">
        <f t="shared" si="76"/>
        <v>0</v>
      </c>
      <c r="O2003" s="67"/>
    </row>
    <row r="2004" spans="2:15">
      <c r="B2004" s="63"/>
      <c r="C2004" s="65"/>
      <c r="D2004" s="65"/>
      <c r="E2004" s="66"/>
      <c r="F2004" s="67"/>
      <c r="G2004" s="69"/>
      <c r="H2004" s="70"/>
      <c r="I2004" s="71"/>
      <c r="J2004" s="68">
        <v>0</v>
      </c>
      <c r="K2004" s="89">
        <f>ROUND(IF(AND($G2004&lt;&gt;Summary!$C$11),IF(OR($I2004=$I$6,$I2004=$I$7,$I2004=$I$8,$I2004=$I$9,$I2004=$I$10,$I2004=$I$11),($J2004*$H2004),0),0),2)</f>
        <v>0</v>
      </c>
      <c r="L2004" s="89">
        <f>ROUND(IF(AND($G2004=Summary!$C$11),IF(OR($I2004=$I$6,$I2004=$I$7,$I2004=$I$8,$I2004=$I$9,$I2004=$I$10,$I2004=$I$11),(($J2004*$H2004)/2),0),0),2)</f>
        <v>0</v>
      </c>
      <c r="M2004" s="89">
        <f t="shared" si="75"/>
        <v>0</v>
      </c>
      <c r="N2004" s="100">
        <f t="shared" si="76"/>
        <v>0</v>
      </c>
      <c r="O2004" s="67"/>
    </row>
    <row r="2005" spans="2:15">
      <c r="B2005" s="63"/>
      <c r="C2005" s="65"/>
      <c r="D2005" s="65"/>
      <c r="E2005" s="66"/>
      <c r="F2005" s="67"/>
      <c r="G2005" s="69"/>
      <c r="H2005" s="70"/>
      <c r="I2005" s="71"/>
      <c r="J2005" s="68">
        <v>0</v>
      </c>
      <c r="K2005" s="89">
        <f>ROUND(IF(AND($G2005&lt;&gt;Summary!$C$11),IF(OR($I2005=$I$6,$I2005=$I$7,$I2005=$I$8,$I2005=$I$9,$I2005=$I$10,$I2005=$I$11),($J2005*$H2005),0),0),2)</f>
        <v>0</v>
      </c>
      <c r="L2005" s="89">
        <f>ROUND(IF(AND($G2005=Summary!$C$11),IF(OR($I2005=$I$6,$I2005=$I$7,$I2005=$I$8,$I2005=$I$9,$I2005=$I$10,$I2005=$I$11),(($J2005*$H2005)/2),0),0),2)</f>
        <v>0</v>
      </c>
      <c r="M2005" s="89">
        <f t="shared" si="75"/>
        <v>0</v>
      </c>
      <c r="N2005" s="100">
        <f t="shared" si="76"/>
        <v>0</v>
      </c>
      <c r="O2005" s="67"/>
    </row>
    <row r="2006" spans="2:15">
      <c r="B2006" s="63"/>
      <c r="C2006" s="65"/>
      <c r="D2006" s="65"/>
      <c r="E2006" s="66"/>
      <c r="F2006" s="67"/>
      <c r="G2006" s="69"/>
      <c r="H2006" s="70"/>
      <c r="I2006" s="71"/>
      <c r="J2006" s="68">
        <v>0</v>
      </c>
      <c r="K2006" s="89">
        <f>ROUND(IF(AND($G2006&lt;&gt;Summary!$C$11),IF(OR($I2006=$I$6,$I2006=$I$7,$I2006=$I$8,$I2006=$I$9,$I2006=$I$10,$I2006=$I$11),($J2006*$H2006),0),0),2)</f>
        <v>0</v>
      </c>
      <c r="L2006" s="89">
        <f>ROUND(IF(AND($G2006=Summary!$C$11),IF(OR($I2006=$I$6,$I2006=$I$7,$I2006=$I$8,$I2006=$I$9,$I2006=$I$10,$I2006=$I$11),(($J2006*$H2006)/2),0),0),2)</f>
        <v>0</v>
      </c>
      <c r="M2006" s="89">
        <f t="shared" si="75"/>
        <v>0</v>
      </c>
      <c r="N2006" s="100">
        <f t="shared" si="76"/>
        <v>0</v>
      </c>
      <c r="O2006" s="67"/>
    </row>
    <row r="2007" spans="2:15">
      <c r="B2007" s="63"/>
      <c r="C2007" s="65"/>
      <c r="D2007" s="65"/>
      <c r="E2007" s="66"/>
      <c r="F2007" s="67"/>
      <c r="G2007" s="69"/>
      <c r="H2007" s="70"/>
      <c r="I2007" s="71"/>
      <c r="J2007" s="68">
        <v>0</v>
      </c>
      <c r="K2007" s="89">
        <f>ROUND(IF(AND($G2007&lt;&gt;Summary!$C$11),IF(OR($I2007=$I$6,$I2007=$I$7,$I2007=$I$8,$I2007=$I$9,$I2007=$I$10,$I2007=$I$11),($J2007*$H2007),0),0),2)</f>
        <v>0</v>
      </c>
      <c r="L2007" s="89">
        <f>ROUND(IF(AND($G2007=Summary!$C$11),IF(OR($I2007=$I$6,$I2007=$I$7,$I2007=$I$8,$I2007=$I$9,$I2007=$I$10,$I2007=$I$11),(($J2007*$H2007)/2),0),0),2)</f>
        <v>0</v>
      </c>
      <c r="M2007" s="89">
        <f t="shared" si="75"/>
        <v>0</v>
      </c>
      <c r="N2007" s="100">
        <f t="shared" si="76"/>
        <v>0</v>
      </c>
      <c r="O2007" s="67"/>
    </row>
    <row r="2008" spans="2:15">
      <c r="B2008" s="63"/>
      <c r="C2008" s="65"/>
      <c r="D2008" s="65"/>
      <c r="E2008" s="66"/>
      <c r="F2008" s="67"/>
      <c r="G2008" s="69"/>
      <c r="H2008" s="70"/>
      <c r="I2008" s="71"/>
      <c r="J2008" s="68">
        <v>0</v>
      </c>
      <c r="K2008" s="89">
        <f>ROUND(IF(AND($G2008&lt;&gt;Summary!$C$11),IF(OR($I2008=$I$6,$I2008=$I$7,$I2008=$I$8,$I2008=$I$9,$I2008=$I$10,$I2008=$I$11),($J2008*$H2008),0),0),2)</f>
        <v>0</v>
      </c>
      <c r="L2008" s="89">
        <f>ROUND(IF(AND($G2008=Summary!$C$11),IF(OR($I2008=$I$6,$I2008=$I$7,$I2008=$I$8,$I2008=$I$9,$I2008=$I$10,$I2008=$I$11),(($J2008*$H2008)/2),0),0),2)</f>
        <v>0</v>
      </c>
      <c r="M2008" s="89">
        <f t="shared" si="75"/>
        <v>0</v>
      </c>
      <c r="N2008" s="100">
        <f t="shared" si="76"/>
        <v>0</v>
      </c>
      <c r="O2008" s="67"/>
    </row>
    <row r="2009" spans="2:15">
      <c r="B2009" s="63"/>
      <c r="C2009" s="65"/>
      <c r="D2009" s="65"/>
      <c r="E2009" s="66"/>
      <c r="F2009" s="67"/>
      <c r="G2009" s="69"/>
      <c r="H2009" s="70"/>
      <c r="I2009" s="71"/>
      <c r="J2009" s="68">
        <v>0</v>
      </c>
      <c r="K2009" s="89">
        <f>ROUND(IF(AND($G2009&lt;&gt;Summary!$C$11),IF(OR($I2009=$I$6,$I2009=$I$7,$I2009=$I$8,$I2009=$I$9,$I2009=$I$10,$I2009=$I$11),($J2009*$H2009),0),0),2)</f>
        <v>0</v>
      </c>
      <c r="L2009" s="89">
        <f>ROUND(IF(AND($G2009=Summary!$C$11),IF(OR($I2009=$I$6,$I2009=$I$7,$I2009=$I$8,$I2009=$I$9,$I2009=$I$10,$I2009=$I$11),(($J2009*$H2009)/2),0),0),2)</f>
        <v>0</v>
      </c>
      <c r="M2009" s="89">
        <f t="shared" si="75"/>
        <v>0</v>
      </c>
      <c r="N2009" s="100">
        <f t="shared" si="76"/>
        <v>0</v>
      </c>
      <c r="O2009" s="67"/>
    </row>
    <row r="2010" spans="2:15">
      <c r="B2010" s="63"/>
      <c r="C2010" s="65"/>
      <c r="D2010" s="65"/>
      <c r="E2010" s="66"/>
      <c r="F2010" s="67"/>
      <c r="G2010" s="69"/>
      <c r="H2010" s="70"/>
      <c r="I2010" s="71"/>
      <c r="J2010" s="68">
        <v>0</v>
      </c>
      <c r="K2010" s="89">
        <f>ROUND(IF(AND($G2010&lt;&gt;Summary!$C$11),IF(OR($I2010=$I$6,$I2010=$I$7,$I2010=$I$8,$I2010=$I$9,$I2010=$I$10,$I2010=$I$11),($J2010*$H2010),0),0),2)</f>
        <v>0</v>
      </c>
      <c r="L2010" s="89">
        <f>ROUND(IF(AND($G2010=Summary!$C$11),IF(OR($I2010=$I$6,$I2010=$I$7,$I2010=$I$8,$I2010=$I$9,$I2010=$I$10,$I2010=$I$11),(($J2010*$H2010)/2),0),0),2)</f>
        <v>0</v>
      </c>
      <c r="M2010" s="89">
        <f t="shared" si="75"/>
        <v>0</v>
      </c>
      <c r="N2010" s="100">
        <f t="shared" si="76"/>
        <v>0</v>
      </c>
      <c r="O2010" s="67"/>
    </row>
    <row r="2011" spans="2:15">
      <c r="B2011" s="63"/>
      <c r="C2011" s="65"/>
      <c r="D2011" s="65"/>
      <c r="E2011" s="66"/>
      <c r="F2011" s="67"/>
      <c r="G2011" s="69"/>
      <c r="H2011" s="70"/>
      <c r="I2011" s="71"/>
      <c r="J2011" s="68">
        <v>0</v>
      </c>
      <c r="K2011" s="89">
        <f>ROUND(IF(AND($G2011&lt;&gt;Summary!$C$11),IF(OR($I2011=$I$6,$I2011=$I$7,$I2011=$I$8,$I2011=$I$9,$I2011=$I$10,$I2011=$I$11),($J2011*$H2011),0),0),2)</f>
        <v>0</v>
      </c>
      <c r="L2011" s="89">
        <f>ROUND(IF(AND($G2011=Summary!$C$11),IF(OR($I2011=$I$6,$I2011=$I$7,$I2011=$I$8,$I2011=$I$9,$I2011=$I$10,$I2011=$I$11),(($J2011*$H2011)/2),0),0),2)</f>
        <v>0</v>
      </c>
      <c r="M2011" s="89">
        <f t="shared" si="75"/>
        <v>0</v>
      </c>
      <c r="N2011" s="100">
        <f t="shared" si="76"/>
        <v>0</v>
      </c>
      <c r="O2011" s="67"/>
    </row>
    <row r="2012" spans="2:15">
      <c r="B2012" s="63"/>
      <c r="C2012" s="65"/>
      <c r="D2012" s="65"/>
      <c r="E2012" s="66"/>
      <c r="F2012" s="67"/>
      <c r="G2012" s="69"/>
      <c r="H2012" s="70"/>
      <c r="I2012" s="71"/>
      <c r="J2012" s="68">
        <v>0</v>
      </c>
      <c r="K2012" s="89">
        <f>ROUND(IF(AND($G2012&lt;&gt;Summary!$C$11),IF(OR($I2012=$I$6,$I2012=$I$7,$I2012=$I$8,$I2012=$I$9,$I2012=$I$10,$I2012=$I$11),($J2012*$H2012),0),0),2)</f>
        <v>0</v>
      </c>
      <c r="L2012" s="89">
        <f>ROUND(IF(AND($G2012=Summary!$C$11),IF(OR($I2012=$I$6,$I2012=$I$7,$I2012=$I$8,$I2012=$I$9,$I2012=$I$10,$I2012=$I$11),(($J2012*$H2012)/2),0),0),2)</f>
        <v>0</v>
      </c>
      <c r="M2012" s="89">
        <f t="shared" si="75"/>
        <v>0</v>
      </c>
      <c r="N2012" s="100">
        <f t="shared" si="76"/>
        <v>0</v>
      </c>
      <c r="O2012" s="67"/>
    </row>
    <row r="2013" spans="2:15">
      <c r="B2013" s="63"/>
      <c r="C2013" s="65"/>
      <c r="D2013" s="65"/>
      <c r="E2013" s="66"/>
      <c r="F2013" s="67"/>
      <c r="G2013" s="69"/>
      <c r="H2013" s="70"/>
      <c r="I2013" s="71"/>
      <c r="J2013" s="68">
        <v>0</v>
      </c>
      <c r="K2013" s="89">
        <f>ROUND(IF(AND($G2013&lt;&gt;Summary!$C$11),IF(OR($I2013=$I$6,$I2013=$I$7,$I2013=$I$8,$I2013=$I$9,$I2013=$I$10,$I2013=$I$11),($J2013*$H2013),0),0),2)</f>
        <v>0</v>
      </c>
      <c r="L2013" s="89">
        <f>ROUND(IF(AND($G2013=Summary!$C$11),IF(OR($I2013=$I$6,$I2013=$I$7,$I2013=$I$8,$I2013=$I$9,$I2013=$I$10,$I2013=$I$11),(($J2013*$H2013)/2),0),0),2)</f>
        <v>0</v>
      </c>
      <c r="M2013" s="89">
        <f t="shared" si="75"/>
        <v>0</v>
      </c>
      <c r="N2013" s="100">
        <f t="shared" si="76"/>
        <v>0</v>
      </c>
      <c r="O2013" s="67"/>
    </row>
    <row r="2014" spans="2:15">
      <c r="B2014" s="63"/>
      <c r="C2014" s="65"/>
      <c r="D2014" s="65"/>
      <c r="E2014" s="66"/>
      <c r="F2014" s="67"/>
      <c r="G2014" s="69"/>
      <c r="H2014" s="70"/>
      <c r="I2014" s="71"/>
      <c r="J2014" s="68">
        <v>0</v>
      </c>
      <c r="K2014" s="89">
        <f>ROUND(IF(AND($G2014&lt;&gt;Summary!$C$11),IF(OR($I2014=$I$6,$I2014=$I$7,$I2014=$I$8,$I2014=$I$9,$I2014=$I$10,$I2014=$I$11),($J2014*$H2014),0),0),2)</f>
        <v>0</v>
      </c>
      <c r="L2014" s="89">
        <f>ROUND(IF(AND($G2014=Summary!$C$11),IF(OR($I2014=$I$6,$I2014=$I$7,$I2014=$I$8,$I2014=$I$9,$I2014=$I$10,$I2014=$I$11),(($J2014*$H2014)/2),0),0),2)</f>
        <v>0</v>
      </c>
      <c r="M2014" s="89">
        <f t="shared" si="75"/>
        <v>0</v>
      </c>
      <c r="N2014" s="100">
        <f t="shared" si="76"/>
        <v>0</v>
      </c>
      <c r="O2014" s="67"/>
    </row>
    <row r="2015" spans="2:15">
      <c r="B2015" s="63"/>
      <c r="C2015" s="65"/>
      <c r="D2015" s="65"/>
      <c r="E2015" s="66"/>
      <c r="F2015" s="67"/>
      <c r="G2015" s="69"/>
      <c r="H2015" s="70"/>
      <c r="I2015" s="71"/>
      <c r="J2015" s="68">
        <v>0</v>
      </c>
      <c r="K2015" s="89">
        <f>ROUND(IF(AND($G2015&lt;&gt;Summary!$C$11),IF(OR($I2015=$I$6,$I2015=$I$7,$I2015=$I$8,$I2015=$I$9,$I2015=$I$10,$I2015=$I$11),($J2015*$H2015),0),0),2)</f>
        <v>0</v>
      </c>
      <c r="L2015" s="89">
        <f>ROUND(IF(AND($G2015=Summary!$C$11),IF(OR($I2015=$I$6,$I2015=$I$7,$I2015=$I$8,$I2015=$I$9,$I2015=$I$10,$I2015=$I$11),(($J2015*$H2015)/2),0),0),2)</f>
        <v>0</v>
      </c>
      <c r="M2015" s="89">
        <f t="shared" si="75"/>
        <v>0</v>
      </c>
      <c r="N2015" s="100">
        <f t="shared" si="76"/>
        <v>0</v>
      </c>
      <c r="O2015" s="67"/>
    </row>
    <row r="2016" spans="2:15">
      <c r="B2016" s="63"/>
      <c r="C2016" s="65"/>
      <c r="D2016" s="65"/>
      <c r="E2016" s="66"/>
      <c r="F2016" s="67"/>
      <c r="G2016" s="69"/>
      <c r="H2016" s="70"/>
      <c r="I2016" s="71"/>
      <c r="J2016" s="68">
        <v>0</v>
      </c>
      <c r="K2016" s="89">
        <f>ROUND(IF(AND($G2016&lt;&gt;Summary!$C$11),IF(OR($I2016=$I$6,$I2016=$I$7,$I2016=$I$8,$I2016=$I$9,$I2016=$I$10,$I2016=$I$11),($J2016*$H2016),0),0),2)</f>
        <v>0</v>
      </c>
      <c r="L2016" s="89">
        <f>ROUND(IF(AND($G2016=Summary!$C$11),IF(OR($I2016=$I$6,$I2016=$I$7,$I2016=$I$8,$I2016=$I$9,$I2016=$I$10,$I2016=$I$11),(($J2016*$H2016)/2),0),0),2)</f>
        <v>0</v>
      </c>
      <c r="M2016" s="89">
        <f t="shared" si="75"/>
        <v>0</v>
      </c>
      <c r="N2016" s="100">
        <f t="shared" si="76"/>
        <v>0</v>
      </c>
      <c r="O2016" s="67"/>
    </row>
    <row r="2017" spans="2:15">
      <c r="B2017" s="63"/>
      <c r="C2017" s="65"/>
      <c r="D2017" s="65"/>
      <c r="E2017" s="66"/>
      <c r="F2017" s="67"/>
      <c r="G2017" s="69"/>
      <c r="H2017" s="70"/>
      <c r="I2017" s="71"/>
      <c r="J2017" s="68">
        <v>0</v>
      </c>
      <c r="K2017" s="89">
        <f>ROUND(IF(AND($G2017&lt;&gt;Summary!$C$11),IF(OR($I2017=$I$6,$I2017=$I$7,$I2017=$I$8,$I2017=$I$9,$I2017=$I$10,$I2017=$I$11),($J2017*$H2017),0),0),2)</f>
        <v>0</v>
      </c>
      <c r="L2017" s="89">
        <f>ROUND(IF(AND($G2017=Summary!$C$11),IF(OR($I2017=$I$6,$I2017=$I$7,$I2017=$I$8,$I2017=$I$9,$I2017=$I$10,$I2017=$I$11),(($J2017*$H2017)/2),0),0),2)</f>
        <v>0</v>
      </c>
      <c r="M2017" s="89">
        <f t="shared" si="75"/>
        <v>0</v>
      </c>
      <c r="N2017" s="100">
        <f t="shared" si="76"/>
        <v>0</v>
      </c>
      <c r="O2017" s="67"/>
    </row>
    <row r="2018" spans="2:15">
      <c r="B2018" s="63"/>
      <c r="C2018" s="65"/>
      <c r="D2018" s="65"/>
      <c r="E2018" s="66"/>
      <c r="F2018" s="67"/>
      <c r="G2018" s="69"/>
      <c r="H2018" s="70"/>
      <c r="I2018" s="71"/>
      <c r="J2018" s="68">
        <v>0</v>
      </c>
      <c r="K2018" s="89">
        <f>ROUND(IF(AND($G2018&lt;&gt;Summary!$C$11),IF(OR($I2018=$I$6,$I2018=$I$7,$I2018=$I$8,$I2018=$I$9,$I2018=$I$10,$I2018=$I$11),($J2018*$H2018),0),0),2)</f>
        <v>0</v>
      </c>
      <c r="L2018" s="89">
        <f>ROUND(IF(AND($G2018=Summary!$C$11),IF(OR($I2018=$I$6,$I2018=$I$7,$I2018=$I$8,$I2018=$I$9,$I2018=$I$10,$I2018=$I$11),(($J2018*$H2018)/2),0),0),2)</f>
        <v>0</v>
      </c>
      <c r="M2018" s="89">
        <f t="shared" si="75"/>
        <v>0</v>
      </c>
      <c r="N2018" s="100">
        <f t="shared" si="76"/>
        <v>0</v>
      </c>
      <c r="O2018" s="67"/>
    </row>
    <row r="2019" spans="2:15">
      <c r="B2019" s="63"/>
      <c r="C2019" s="65"/>
      <c r="D2019" s="65"/>
      <c r="E2019" s="66"/>
      <c r="F2019" s="67"/>
      <c r="G2019" s="69"/>
      <c r="H2019" s="70"/>
      <c r="I2019" s="71"/>
      <c r="J2019" s="68">
        <v>0</v>
      </c>
      <c r="K2019" s="89">
        <f>ROUND(IF(AND($G2019&lt;&gt;Summary!$C$11),IF(OR($I2019=$I$6,$I2019=$I$7,$I2019=$I$8,$I2019=$I$9,$I2019=$I$10,$I2019=$I$11),($J2019*$H2019),0),0),2)</f>
        <v>0</v>
      </c>
      <c r="L2019" s="89">
        <f>ROUND(IF(AND($G2019=Summary!$C$11),IF(OR($I2019=$I$6,$I2019=$I$7,$I2019=$I$8,$I2019=$I$9,$I2019=$I$10,$I2019=$I$11),(($J2019*$H2019)/2),0),0),2)</f>
        <v>0</v>
      </c>
      <c r="M2019" s="89">
        <f t="shared" si="75"/>
        <v>0</v>
      </c>
      <c r="N2019" s="100">
        <f t="shared" si="76"/>
        <v>0</v>
      </c>
      <c r="O2019" s="67"/>
    </row>
    <row r="2020" spans="2:15">
      <c r="B2020" s="63"/>
      <c r="C2020" s="65"/>
      <c r="D2020" s="65"/>
      <c r="E2020" s="66"/>
      <c r="F2020" s="67"/>
      <c r="G2020" s="69"/>
      <c r="H2020" s="70"/>
      <c r="I2020" s="71"/>
      <c r="J2020" s="68">
        <v>0</v>
      </c>
      <c r="K2020" s="89">
        <f>ROUND(IF(AND($G2020&lt;&gt;Summary!$C$11),IF(OR($I2020=$I$6,$I2020=$I$7,$I2020=$I$8,$I2020=$I$9,$I2020=$I$10,$I2020=$I$11),($J2020*$H2020),0),0),2)</f>
        <v>0</v>
      </c>
      <c r="L2020" s="89">
        <f>ROUND(IF(AND($G2020=Summary!$C$11),IF(OR($I2020=$I$6,$I2020=$I$7,$I2020=$I$8,$I2020=$I$9,$I2020=$I$10,$I2020=$I$11),(($J2020*$H2020)/2),0),0),2)</f>
        <v>0</v>
      </c>
      <c r="M2020" s="89">
        <f t="shared" si="75"/>
        <v>0</v>
      </c>
      <c r="N2020" s="100">
        <f t="shared" si="76"/>
        <v>0</v>
      </c>
      <c r="O2020" s="67"/>
    </row>
    <row r="2021" spans="2:15">
      <c r="B2021" s="63"/>
      <c r="C2021" s="65"/>
      <c r="D2021" s="65"/>
      <c r="E2021" s="66"/>
      <c r="F2021" s="67"/>
      <c r="G2021" s="69"/>
      <c r="H2021" s="70"/>
      <c r="I2021" s="71"/>
      <c r="J2021" s="68">
        <v>0</v>
      </c>
      <c r="K2021" s="89">
        <f>ROUND(IF(AND($G2021&lt;&gt;Summary!$C$11),IF(OR($I2021=$I$6,$I2021=$I$7,$I2021=$I$8,$I2021=$I$9,$I2021=$I$10,$I2021=$I$11),($J2021*$H2021),0),0),2)</f>
        <v>0</v>
      </c>
      <c r="L2021" s="89">
        <f>ROUND(IF(AND($G2021=Summary!$C$11),IF(OR($I2021=$I$6,$I2021=$I$7,$I2021=$I$8,$I2021=$I$9,$I2021=$I$10,$I2021=$I$11),(($J2021*$H2021)/2),0),0),2)</f>
        <v>0</v>
      </c>
      <c r="M2021" s="89">
        <f t="shared" si="75"/>
        <v>0</v>
      </c>
      <c r="N2021" s="100">
        <f t="shared" si="76"/>
        <v>0</v>
      </c>
      <c r="O2021" s="67"/>
    </row>
    <row r="2022" spans="2:15">
      <c r="B2022" s="63"/>
      <c r="C2022" s="65"/>
      <c r="D2022" s="65"/>
      <c r="E2022" s="66"/>
      <c r="F2022" s="67"/>
      <c r="G2022" s="69"/>
      <c r="H2022" s="70"/>
      <c r="I2022" s="71"/>
      <c r="J2022" s="68">
        <v>0</v>
      </c>
      <c r="K2022" s="89">
        <f>ROUND(IF(AND($G2022&lt;&gt;Summary!$C$11),IF(OR($I2022=$I$6,$I2022=$I$7,$I2022=$I$8,$I2022=$I$9,$I2022=$I$10,$I2022=$I$11),($J2022*$H2022),0),0),2)</f>
        <v>0</v>
      </c>
      <c r="L2022" s="89">
        <f>ROUND(IF(AND($G2022=Summary!$C$11),IF(OR($I2022=$I$6,$I2022=$I$7,$I2022=$I$8,$I2022=$I$9,$I2022=$I$10,$I2022=$I$11),(($J2022*$H2022)/2),0),0),2)</f>
        <v>0</v>
      </c>
      <c r="M2022" s="89">
        <f t="shared" si="75"/>
        <v>0</v>
      </c>
      <c r="N2022" s="100">
        <f t="shared" si="76"/>
        <v>0</v>
      </c>
      <c r="O2022" s="67"/>
    </row>
    <row r="2023" spans="2:15">
      <c r="B2023" s="63"/>
      <c r="C2023" s="65"/>
      <c r="D2023" s="65"/>
      <c r="E2023" s="66"/>
      <c r="F2023" s="67"/>
      <c r="G2023" s="69"/>
      <c r="H2023" s="70"/>
      <c r="I2023" s="71"/>
      <c r="J2023" s="68">
        <v>0</v>
      </c>
      <c r="K2023" s="89">
        <f>ROUND(IF(AND($G2023&lt;&gt;Summary!$C$11),IF(OR($I2023=$I$6,$I2023=$I$7,$I2023=$I$8,$I2023=$I$9,$I2023=$I$10,$I2023=$I$11),($J2023*$H2023),0),0),2)</f>
        <v>0</v>
      </c>
      <c r="L2023" s="89">
        <f>ROUND(IF(AND($G2023=Summary!$C$11),IF(OR($I2023=$I$6,$I2023=$I$7,$I2023=$I$8,$I2023=$I$9,$I2023=$I$10,$I2023=$I$11),(($J2023*$H2023)/2),0),0),2)</f>
        <v>0</v>
      </c>
      <c r="M2023" s="89">
        <f t="shared" si="75"/>
        <v>0</v>
      </c>
      <c r="N2023" s="100">
        <f t="shared" si="76"/>
        <v>0</v>
      </c>
      <c r="O2023" s="67"/>
    </row>
    <row r="2024" spans="2:15">
      <c r="B2024" s="63"/>
      <c r="C2024" s="65"/>
      <c r="D2024" s="65"/>
      <c r="E2024" s="66"/>
      <c r="F2024" s="67"/>
      <c r="G2024" s="69"/>
      <c r="H2024" s="70"/>
      <c r="I2024" s="71"/>
      <c r="J2024" s="68">
        <v>0</v>
      </c>
      <c r="K2024" s="89">
        <f>ROUND(IF(AND($G2024&lt;&gt;Summary!$C$11),IF(OR($I2024=$I$6,$I2024=$I$7,$I2024=$I$8,$I2024=$I$9,$I2024=$I$10,$I2024=$I$11),($J2024*$H2024),0),0),2)</f>
        <v>0</v>
      </c>
      <c r="L2024" s="89">
        <f>ROUND(IF(AND($G2024=Summary!$C$11),IF(OR($I2024=$I$6,$I2024=$I$7,$I2024=$I$8,$I2024=$I$9,$I2024=$I$10,$I2024=$I$11),(($J2024*$H2024)/2),0),0),2)</f>
        <v>0</v>
      </c>
      <c r="M2024" s="89">
        <f t="shared" si="75"/>
        <v>0</v>
      </c>
      <c r="N2024" s="100">
        <f t="shared" si="76"/>
        <v>0</v>
      </c>
      <c r="O2024" s="67"/>
    </row>
    <row r="2025" spans="2:15">
      <c r="B2025" s="63"/>
      <c r="C2025" s="65"/>
      <c r="D2025" s="65"/>
      <c r="E2025" s="66"/>
      <c r="F2025" s="67"/>
      <c r="G2025" s="69"/>
      <c r="H2025" s="70"/>
      <c r="I2025" s="71"/>
      <c r="J2025" s="68">
        <v>0</v>
      </c>
      <c r="K2025" s="89">
        <f>ROUND(IF(AND($G2025&lt;&gt;Summary!$C$11),IF(OR($I2025=$I$6,$I2025=$I$7,$I2025=$I$8,$I2025=$I$9,$I2025=$I$10,$I2025=$I$11),($J2025*$H2025),0),0),2)</f>
        <v>0</v>
      </c>
      <c r="L2025" s="89">
        <f>ROUND(IF(AND($G2025=Summary!$C$11),IF(OR($I2025=$I$6,$I2025=$I$7,$I2025=$I$8,$I2025=$I$9,$I2025=$I$10,$I2025=$I$11),(($J2025*$H2025)/2),0),0),2)</f>
        <v>0</v>
      </c>
      <c r="M2025" s="89">
        <f t="shared" si="75"/>
        <v>0</v>
      </c>
      <c r="N2025" s="100">
        <f t="shared" si="76"/>
        <v>0</v>
      </c>
      <c r="O2025" s="67"/>
    </row>
    <row r="2026" spans="2:15">
      <c r="B2026" s="63"/>
      <c r="C2026" s="65"/>
      <c r="D2026" s="65"/>
      <c r="E2026" s="66"/>
      <c r="F2026" s="67"/>
      <c r="G2026" s="69"/>
      <c r="H2026" s="70"/>
      <c r="I2026" s="71"/>
      <c r="J2026" s="68">
        <v>0</v>
      </c>
      <c r="K2026" s="89">
        <f>ROUND(IF(AND($G2026&lt;&gt;Summary!$C$11),IF(OR($I2026=$I$6,$I2026=$I$7,$I2026=$I$8,$I2026=$I$9,$I2026=$I$10,$I2026=$I$11),($J2026*$H2026),0),0),2)</f>
        <v>0</v>
      </c>
      <c r="L2026" s="89">
        <f>ROUND(IF(AND($G2026=Summary!$C$11),IF(OR($I2026=$I$6,$I2026=$I$7,$I2026=$I$8,$I2026=$I$9,$I2026=$I$10,$I2026=$I$11),(($J2026*$H2026)/2),0),0),2)</f>
        <v>0</v>
      </c>
      <c r="M2026" s="89">
        <f t="shared" si="75"/>
        <v>0</v>
      </c>
      <c r="N2026" s="100">
        <f t="shared" si="76"/>
        <v>0</v>
      </c>
      <c r="O2026" s="67"/>
    </row>
    <row r="2027" spans="2:15">
      <c r="B2027" s="63"/>
      <c r="C2027" s="65"/>
      <c r="D2027" s="65"/>
      <c r="E2027" s="66"/>
      <c r="F2027" s="67"/>
      <c r="G2027" s="69"/>
      <c r="H2027" s="70"/>
      <c r="I2027" s="71"/>
      <c r="J2027" s="68">
        <v>0</v>
      </c>
      <c r="K2027" s="89">
        <f>ROUND(IF(AND($G2027&lt;&gt;Summary!$C$11),IF(OR($I2027=$I$6,$I2027=$I$7,$I2027=$I$8,$I2027=$I$9,$I2027=$I$10,$I2027=$I$11),($J2027*$H2027),0),0),2)</f>
        <v>0</v>
      </c>
      <c r="L2027" s="89">
        <f>ROUND(IF(AND($G2027=Summary!$C$11),IF(OR($I2027=$I$6,$I2027=$I$7,$I2027=$I$8,$I2027=$I$9,$I2027=$I$10,$I2027=$I$11),(($J2027*$H2027)/2),0),0),2)</f>
        <v>0</v>
      </c>
      <c r="M2027" s="89">
        <f t="shared" si="75"/>
        <v>0</v>
      </c>
      <c r="N2027" s="100">
        <f t="shared" si="76"/>
        <v>0</v>
      </c>
      <c r="O2027" s="67"/>
    </row>
    <row r="2028" spans="2:15">
      <c r="B2028" s="63"/>
      <c r="C2028" s="65"/>
      <c r="D2028" s="65"/>
      <c r="E2028" s="66"/>
      <c r="F2028" s="67"/>
      <c r="G2028" s="69"/>
      <c r="H2028" s="70"/>
      <c r="I2028" s="71"/>
      <c r="J2028" s="68">
        <v>0</v>
      </c>
      <c r="K2028" s="89">
        <f>ROUND(IF(AND($G2028&lt;&gt;Summary!$C$11),IF(OR($I2028=$I$6,$I2028=$I$7,$I2028=$I$8,$I2028=$I$9,$I2028=$I$10,$I2028=$I$11),($J2028*$H2028),0),0),2)</f>
        <v>0</v>
      </c>
      <c r="L2028" s="89">
        <f>ROUND(IF(AND($G2028=Summary!$C$11),IF(OR($I2028=$I$6,$I2028=$I$7,$I2028=$I$8,$I2028=$I$9,$I2028=$I$10,$I2028=$I$11),(($J2028*$H2028)/2),0),0),2)</f>
        <v>0</v>
      </c>
      <c r="M2028" s="89">
        <f t="shared" si="75"/>
        <v>0</v>
      </c>
      <c r="N2028" s="100">
        <f t="shared" si="76"/>
        <v>0</v>
      </c>
      <c r="O2028" s="67"/>
    </row>
    <row r="2029" spans="2:15">
      <c r="B2029" s="63"/>
      <c r="C2029" s="65"/>
      <c r="D2029" s="65"/>
      <c r="E2029" s="66"/>
      <c r="F2029" s="67"/>
      <c r="G2029" s="69"/>
      <c r="H2029" s="70"/>
      <c r="I2029" s="71"/>
      <c r="J2029" s="68">
        <v>0</v>
      </c>
      <c r="K2029" s="89">
        <f>ROUND(IF(AND($G2029&lt;&gt;Summary!$C$11),IF(OR($I2029=$I$6,$I2029=$I$7,$I2029=$I$8,$I2029=$I$9,$I2029=$I$10,$I2029=$I$11),($J2029*$H2029),0),0),2)</f>
        <v>0</v>
      </c>
      <c r="L2029" s="89">
        <f>ROUND(IF(AND($G2029=Summary!$C$11),IF(OR($I2029=$I$6,$I2029=$I$7,$I2029=$I$8,$I2029=$I$9,$I2029=$I$10,$I2029=$I$11),(($J2029*$H2029)/2),0),0),2)</f>
        <v>0</v>
      </c>
      <c r="M2029" s="89">
        <f t="shared" si="75"/>
        <v>0</v>
      </c>
      <c r="N2029" s="100">
        <f t="shared" si="76"/>
        <v>0</v>
      </c>
      <c r="O2029" s="67"/>
    </row>
    <row r="2030" spans="2:15">
      <c r="B2030" s="63"/>
      <c r="C2030" s="65"/>
      <c r="D2030" s="65"/>
      <c r="E2030" s="66"/>
      <c r="F2030" s="67"/>
      <c r="G2030" s="69"/>
      <c r="H2030" s="70"/>
      <c r="I2030" s="71"/>
      <c r="J2030" s="68">
        <v>0</v>
      </c>
      <c r="K2030" s="89">
        <f>ROUND(IF(AND($G2030&lt;&gt;Summary!$C$11),IF(OR($I2030=$I$6,$I2030=$I$7,$I2030=$I$8,$I2030=$I$9,$I2030=$I$10,$I2030=$I$11),($J2030*$H2030),0),0),2)</f>
        <v>0</v>
      </c>
      <c r="L2030" s="89">
        <f>ROUND(IF(AND($G2030=Summary!$C$11),IF(OR($I2030=$I$6,$I2030=$I$7,$I2030=$I$8,$I2030=$I$9,$I2030=$I$10,$I2030=$I$11),(($J2030*$H2030)/2),0),0),2)</f>
        <v>0</v>
      </c>
      <c r="M2030" s="89">
        <f t="shared" si="75"/>
        <v>0</v>
      </c>
      <c r="N2030" s="100">
        <f t="shared" si="76"/>
        <v>0</v>
      </c>
      <c r="O2030" s="67"/>
    </row>
    <row r="2031" spans="2:15">
      <c r="B2031" s="63"/>
      <c r="C2031" s="65"/>
      <c r="D2031" s="65"/>
      <c r="E2031" s="66"/>
      <c r="F2031" s="67"/>
      <c r="G2031" s="69"/>
      <c r="H2031" s="70"/>
      <c r="I2031" s="71"/>
      <c r="J2031" s="68">
        <v>0</v>
      </c>
      <c r="K2031" s="89">
        <f>ROUND(IF(AND($G2031&lt;&gt;Summary!$C$11),IF(OR($I2031=$I$6,$I2031=$I$7,$I2031=$I$8,$I2031=$I$9,$I2031=$I$10,$I2031=$I$11),($J2031*$H2031),0),0),2)</f>
        <v>0</v>
      </c>
      <c r="L2031" s="89">
        <f>ROUND(IF(AND($G2031=Summary!$C$11),IF(OR($I2031=$I$6,$I2031=$I$7,$I2031=$I$8,$I2031=$I$9,$I2031=$I$10,$I2031=$I$11),(($J2031*$H2031)/2),0),0),2)</f>
        <v>0</v>
      </c>
      <c r="M2031" s="89">
        <f t="shared" si="75"/>
        <v>0</v>
      </c>
      <c r="N2031" s="100">
        <f t="shared" si="76"/>
        <v>0</v>
      </c>
      <c r="O2031" s="67"/>
    </row>
    <row r="2032" spans="2:15">
      <c r="B2032" s="63"/>
      <c r="C2032" s="65"/>
      <c r="D2032" s="65"/>
      <c r="E2032" s="66"/>
      <c r="F2032" s="67"/>
      <c r="G2032" s="69"/>
      <c r="H2032" s="70"/>
      <c r="I2032" s="71"/>
      <c r="J2032" s="68">
        <v>0</v>
      </c>
      <c r="K2032" s="89">
        <f>ROUND(IF(AND($G2032&lt;&gt;Summary!$C$11),IF(OR($I2032=$I$6,$I2032=$I$7,$I2032=$I$8,$I2032=$I$9,$I2032=$I$10,$I2032=$I$11),($J2032*$H2032),0),0),2)</f>
        <v>0</v>
      </c>
      <c r="L2032" s="89">
        <f>ROUND(IF(AND($G2032=Summary!$C$11),IF(OR($I2032=$I$6,$I2032=$I$7,$I2032=$I$8,$I2032=$I$9,$I2032=$I$10,$I2032=$I$11),(($J2032*$H2032)/2),0),0),2)</f>
        <v>0</v>
      </c>
      <c r="M2032" s="89">
        <f t="shared" si="75"/>
        <v>0</v>
      </c>
      <c r="N2032" s="100">
        <f t="shared" si="76"/>
        <v>0</v>
      </c>
      <c r="O2032" s="67"/>
    </row>
    <row r="2033" spans="2:15">
      <c r="B2033" s="63"/>
      <c r="C2033" s="65"/>
      <c r="D2033" s="65"/>
      <c r="E2033" s="66"/>
      <c r="F2033" s="67"/>
      <c r="G2033" s="69"/>
      <c r="H2033" s="70"/>
      <c r="I2033" s="71"/>
      <c r="J2033" s="68">
        <v>0</v>
      </c>
      <c r="K2033" s="89">
        <f>ROUND(IF(AND($G2033&lt;&gt;Summary!$C$11),IF(OR($I2033=$I$6,$I2033=$I$7,$I2033=$I$8,$I2033=$I$9,$I2033=$I$10,$I2033=$I$11),($J2033*$H2033),0),0),2)</f>
        <v>0</v>
      </c>
      <c r="L2033" s="89">
        <f>ROUND(IF(AND($G2033=Summary!$C$11),IF(OR($I2033=$I$6,$I2033=$I$7,$I2033=$I$8,$I2033=$I$9,$I2033=$I$10,$I2033=$I$11),(($J2033*$H2033)/2),0),0),2)</f>
        <v>0</v>
      </c>
      <c r="M2033" s="89">
        <f t="shared" si="75"/>
        <v>0</v>
      </c>
      <c r="N2033" s="100">
        <f t="shared" si="76"/>
        <v>0</v>
      </c>
      <c r="O2033" s="67"/>
    </row>
    <row r="2034" spans="2:15">
      <c r="B2034" s="63"/>
      <c r="C2034" s="65"/>
      <c r="D2034" s="65"/>
      <c r="E2034" s="66"/>
      <c r="F2034" s="67"/>
      <c r="G2034" s="69"/>
      <c r="H2034" s="70"/>
      <c r="I2034" s="71"/>
      <c r="J2034" s="68">
        <v>0</v>
      </c>
      <c r="K2034" s="89">
        <f>ROUND(IF(AND($G2034&lt;&gt;Summary!$C$11),IF(OR($I2034=$I$6,$I2034=$I$7,$I2034=$I$8,$I2034=$I$9,$I2034=$I$10,$I2034=$I$11),($J2034*$H2034),0),0),2)</f>
        <v>0</v>
      </c>
      <c r="L2034" s="89">
        <f>ROUND(IF(AND($G2034=Summary!$C$11),IF(OR($I2034=$I$6,$I2034=$I$7,$I2034=$I$8,$I2034=$I$9,$I2034=$I$10,$I2034=$I$11),(($J2034*$H2034)/2),0),0),2)</f>
        <v>0</v>
      </c>
      <c r="M2034" s="89">
        <f t="shared" si="75"/>
        <v>0</v>
      </c>
      <c r="N2034" s="100">
        <f t="shared" si="76"/>
        <v>0</v>
      </c>
      <c r="O2034" s="67"/>
    </row>
    <row r="2035" spans="2:15">
      <c r="B2035" s="63"/>
      <c r="C2035" s="65"/>
      <c r="D2035" s="65"/>
      <c r="E2035" s="66"/>
      <c r="F2035" s="67"/>
      <c r="G2035" s="69"/>
      <c r="H2035" s="70"/>
      <c r="I2035" s="71"/>
      <c r="J2035" s="68">
        <v>0</v>
      </c>
      <c r="K2035" s="89">
        <f>ROUND(IF(AND($G2035&lt;&gt;Summary!$C$11),IF(OR($I2035=$I$6,$I2035=$I$7,$I2035=$I$8,$I2035=$I$9,$I2035=$I$10,$I2035=$I$11),($J2035*$H2035),0),0),2)</f>
        <v>0</v>
      </c>
      <c r="L2035" s="89">
        <f>ROUND(IF(AND($G2035=Summary!$C$11),IF(OR($I2035=$I$6,$I2035=$I$7,$I2035=$I$8,$I2035=$I$9,$I2035=$I$10,$I2035=$I$11),(($J2035*$H2035)/2),0),0),2)</f>
        <v>0</v>
      </c>
      <c r="M2035" s="89">
        <f t="shared" si="75"/>
        <v>0</v>
      </c>
      <c r="N2035" s="100">
        <f t="shared" si="76"/>
        <v>0</v>
      </c>
      <c r="O2035" s="67"/>
    </row>
    <row r="2036" spans="2:15">
      <c r="B2036" s="63"/>
      <c r="C2036" s="65"/>
      <c r="D2036" s="65"/>
      <c r="E2036" s="66"/>
      <c r="F2036" s="67"/>
      <c r="G2036" s="69"/>
      <c r="H2036" s="70"/>
      <c r="I2036" s="71"/>
      <c r="J2036" s="68">
        <v>0</v>
      </c>
      <c r="K2036" s="89">
        <f>ROUND(IF(AND($G2036&lt;&gt;Summary!$C$11),IF(OR($I2036=$I$6,$I2036=$I$7,$I2036=$I$8,$I2036=$I$9,$I2036=$I$10,$I2036=$I$11),($J2036*$H2036),0),0),2)</f>
        <v>0</v>
      </c>
      <c r="L2036" s="89">
        <f>ROUND(IF(AND($G2036=Summary!$C$11),IF(OR($I2036=$I$6,$I2036=$I$7,$I2036=$I$8,$I2036=$I$9,$I2036=$I$10,$I2036=$I$11),(($J2036*$H2036)/2),0),0),2)</f>
        <v>0</v>
      </c>
      <c r="M2036" s="89">
        <f t="shared" si="75"/>
        <v>0</v>
      </c>
      <c r="N2036" s="100">
        <f t="shared" si="76"/>
        <v>0</v>
      </c>
      <c r="O2036" s="67"/>
    </row>
    <row r="2037" spans="2:15">
      <c r="B2037" s="63"/>
      <c r="C2037" s="65"/>
      <c r="D2037" s="65"/>
      <c r="E2037" s="66"/>
      <c r="F2037" s="67"/>
      <c r="G2037" s="69"/>
      <c r="H2037" s="70"/>
      <c r="I2037" s="71"/>
      <c r="J2037" s="68">
        <v>0</v>
      </c>
      <c r="K2037" s="89">
        <f>ROUND(IF(AND($G2037&lt;&gt;Summary!$C$11),IF(OR($I2037=$I$6,$I2037=$I$7,$I2037=$I$8,$I2037=$I$9,$I2037=$I$10,$I2037=$I$11),($J2037*$H2037),0),0),2)</f>
        <v>0</v>
      </c>
      <c r="L2037" s="89">
        <f>ROUND(IF(AND($G2037=Summary!$C$11),IF(OR($I2037=$I$6,$I2037=$I$7,$I2037=$I$8,$I2037=$I$9,$I2037=$I$10,$I2037=$I$11),(($J2037*$H2037)/2),0),0),2)</f>
        <v>0</v>
      </c>
      <c r="M2037" s="89">
        <f t="shared" si="75"/>
        <v>0</v>
      </c>
      <c r="N2037" s="100">
        <f t="shared" si="76"/>
        <v>0</v>
      </c>
      <c r="O2037" s="67"/>
    </row>
    <row r="2038" spans="2:15">
      <c r="B2038" s="63"/>
      <c r="C2038" s="65"/>
      <c r="D2038" s="65"/>
      <c r="E2038" s="66"/>
      <c r="F2038" s="67"/>
      <c r="G2038" s="69"/>
      <c r="H2038" s="70"/>
      <c r="I2038" s="71"/>
      <c r="J2038" s="68">
        <v>0</v>
      </c>
      <c r="K2038" s="89">
        <f>ROUND(IF(AND($G2038&lt;&gt;Summary!$C$11),IF(OR($I2038=$I$6,$I2038=$I$7,$I2038=$I$8,$I2038=$I$9,$I2038=$I$10,$I2038=$I$11),($J2038*$H2038),0),0),2)</f>
        <v>0</v>
      </c>
      <c r="L2038" s="89">
        <f>ROUND(IF(AND($G2038=Summary!$C$11),IF(OR($I2038=$I$6,$I2038=$I$7,$I2038=$I$8,$I2038=$I$9,$I2038=$I$10,$I2038=$I$11),(($J2038*$H2038)/2),0),0),2)</f>
        <v>0</v>
      </c>
      <c r="M2038" s="89">
        <f t="shared" si="75"/>
        <v>0</v>
      </c>
      <c r="N2038" s="100">
        <f t="shared" si="76"/>
        <v>0</v>
      </c>
      <c r="O2038" s="67"/>
    </row>
    <row r="2039" spans="2:15">
      <c r="B2039" s="63"/>
      <c r="C2039" s="65"/>
      <c r="D2039" s="65"/>
      <c r="E2039" s="66"/>
      <c r="F2039" s="67"/>
      <c r="G2039" s="69"/>
      <c r="H2039" s="70"/>
      <c r="I2039" s="71"/>
      <c r="J2039" s="68">
        <v>0</v>
      </c>
      <c r="K2039" s="89">
        <f>ROUND(IF(AND($G2039&lt;&gt;Summary!$C$11),IF(OR($I2039=$I$6,$I2039=$I$7,$I2039=$I$8,$I2039=$I$9,$I2039=$I$10,$I2039=$I$11),($J2039*$H2039),0),0),2)</f>
        <v>0</v>
      </c>
      <c r="L2039" s="89">
        <f>ROUND(IF(AND($G2039=Summary!$C$11),IF(OR($I2039=$I$6,$I2039=$I$7,$I2039=$I$8,$I2039=$I$9,$I2039=$I$10,$I2039=$I$11),(($J2039*$H2039)/2),0),0),2)</f>
        <v>0</v>
      </c>
      <c r="M2039" s="89">
        <f t="shared" si="75"/>
        <v>0</v>
      </c>
      <c r="N2039" s="100">
        <f t="shared" si="76"/>
        <v>0</v>
      </c>
      <c r="O2039" s="67"/>
    </row>
    <row r="2040" spans="2:15">
      <c r="B2040" s="63"/>
      <c r="C2040" s="65"/>
      <c r="D2040" s="65"/>
      <c r="E2040" s="66"/>
      <c r="F2040" s="67"/>
      <c r="G2040" s="69"/>
      <c r="H2040" s="70"/>
      <c r="I2040" s="71"/>
      <c r="J2040" s="68">
        <v>0</v>
      </c>
      <c r="K2040" s="89">
        <f>ROUND(IF(AND($G2040&lt;&gt;Summary!$C$11),IF(OR($I2040=$I$6,$I2040=$I$7,$I2040=$I$8,$I2040=$I$9,$I2040=$I$10,$I2040=$I$11),($J2040*$H2040),0),0),2)</f>
        <v>0</v>
      </c>
      <c r="L2040" s="89">
        <f>ROUND(IF(AND($G2040=Summary!$C$11),IF(OR($I2040=$I$6,$I2040=$I$7,$I2040=$I$8,$I2040=$I$9,$I2040=$I$10,$I2040=$I$11),(($J2040*$H2040)/2),0),0),2)</f>
        <v>0</v>
      </c>
      <c r="M2040" s="89">
        <f t="shared" si="75"/>
        <v>0</v>
      </c>
      <c r="N2040" s="100">
        <f t="shared" si="76"/>
        <v>0</v>
      </c>
      <c r="O2040" s="67"/>
    </row>
    <row r="2041" spans="2:15">
      <c r="B2041" s="63"/>
      <c r="C2041" s="65"/>
      <c r="D2041" s="65"/>
      <c r="E2041" s="66"/>
      <c r="F2041" s="67"/>
      <c r="G2041" s="69"/>
      <c r="H2041" s="70"/>
      <c r="I2041" s="71"/>
      <c r="J2041" s="68">
        <v>0</v>
      </c>
      <c r="K2041" s="89">
        <f>ROUND(IF(AND($G2041&lt;&gt;Summary!$C$11),IF(OR($I2041=$I$6,$I2041=$I$7,$I2041=$I$8,$I2041=$I$9,$I2041=$I$10,$I2041=$I$11),($J2041*$H2041),0),0),2)</f>
        <v>0</v>
      </c>
      <c r="L2041" s="89">
        <f>ROUND(IF(AND($G2041=Summary!$C$11),IF(OR($I2041=$I$6,$I2041=$I$7,$I2041=$I$8,$I2041=$I$9,$I2041=$I$10,$I2041=$I$11),(($J2041*$H2041)/2),0),0),2)</f>
        <v>0</v>
      </c>
      <c r="M2041" s="89">
        <f t="shared" si="75"/>
        <v>0</v>
      </c>
      <c r="N2041" s="100">
        <f t="shared" si="76"/>
        <v>0</v>
      </c>
      <c r="O2041" s="67"/>
    </row>
    <row r="2042" spans="2:15">
      <c r="B2042" s="63"/>
      <c r="C2042" s="65"/>
      <c r="D2042" s="65"/>
      <c r="E2042" s="66"/>
      <c r="F2042" s="67"/>
      <c r="G2042" s="69"/>
      <c r="H2042" s="70"/>
      <c r="I2042" s="71"/>
      <c r="J2042" s="68">
        <v>0</v>
      </c>
      <c r="K2042" s="89">
        <f>ROUND(IF(AND($G2042&lt;&gt;Summary!$C$11),IF(OR($I2042=$I$6,$I2042=$I$7,$I2042=$I$8,$I2042=$I$9,$I2042=$I$10,$I2042=$I$11),($J2042*$H2042),0),0),2)</f>
        <v>0</v>
      </c>
      <c r="L2042" s="89">
        <f>ROUND(IF(AND($G2042=Summary!$C$11),IF(OR($I2042=$I$6,$I2042=$I$7,$I2042=$I$8,$I2042=$I$9,$I2042=$I$10,$I2042=$I$11),(($J2042*$H2042)/2),0),0),2)</f>
        <v>0</v>
      </c>
      <c r="M2042" s="89">
        <f t="shared" si="75"/>
        <v>0</v>
      </c>
      <c r="N2042" s="100">
        <f t="shared" si="76"/>
        <v>0</v>
      </c>
      <c r="O2042" s="67"/>
    </row>
    <row r="2043" spans="2:15">
      <c r="B2043" s="63"/>
      <c r="C2043" s="65"/>
      <c r="D2043" s="65"/>
      <c r="E2043" s="66"/>
      <c r="F2043" s="67"/>
      <c r="G2043" s="69"/>
      <c r="H2043" s="70"/>
      <c r="I2043" s="71"/>
      <c r="J2043" s="68">
        <v>0</v>
      </c>
      <c r="K2043" s="89">
        <f>ROUND(IF(AND($G2043&lt;&gt;Summary!$C$11),IF(OR($I2043=$I$6,$I2043=$I$7,$I2043=$I$8,$I2043=$I$9,$I2043=$I$10,$I2043=$I$11),($J2043*$H2043),0),0),2)</f>
        <v>0</v>
      </c>
      <c r="L2043" s="89">
        <f>ROUND(IF(AND($G2043=Summary!$C$11),IF(OR($I2043=$I$6,$I2043=$I$7,$I2043=$I$8,$I2043=$I$9,$I2043=$I$10,$I2043=$I$11),(($J2043*$H2043)/2),0),0),2)</f>
        <v>0</v>
      </c>
      <c r="M2043" s="89">
        <f t="shared" si="75"/>
        <v>0</v>
      </c>
      <c r="N2043" s="100">
        <f t="shared" si="76"/>
        <v>0</v>
      </c>
      <c r="O2043" s="67"/>
    </row>
    <row r="2044" spans="2:15">
      <c r="B2044" s="63"/>
      <c r="C2044" s="65"/>
      <c r="D2044" s="65"/>
      <c r="E2044" s="66"/>
      <c r="F2044" s="67"/>
      <c r="G2044" s="69"/>
      <c r="H2044" s="70"/>
      <c r="I2044" s="71"/>
      <c r="J2044" s="68">
        <v>0</v>
      </c>
      <c r="K2044" s="89">
        <f>ROUND(IF(AND($G2044&lt;&gt;Summary!$C$11),IF(OR($I2044=$I$6,$I2044=$I$7,$I2044=$I$8,$I2044=$I$9,$I2044=$I$10,$I2044=$I$11),($J2044*$H2044),0),0),2)</f>
        <v>0</v>
      </c>
      <c r="L2044" s="89">
        <f>ROUND(IF(AND($G2044=Summary!$C$11),IF(OR($I2044=$I$6,$I2044=$I$7,$I2044=$I$8,$I2044=$I$9,$I2044=$I$10,$I2044=$I$11),(($J2044*$H2044)/2),0),0),2)</f>
        <v>0</v>
      </c>
      <c r="M2044" s="89">
        <f t="shared" si="75"/>
        <v>0</v>
      </c>
      <c r="N2044" s="100">
        <f t="shared" si="76"/>
        <v>0</v>
      </c>
      <c r="O2044" s="67"/>
    </row>
    <row r="2045" spans="2:15">
      <c r="B2045" s="63"/>
      <c r="C2045" s="65"/>
      <c r="D2045" s="65"/>
      <c r="E2045" s="66"/>
      <c r="F2045" s="67"/>
      <c r="G2045" s="69"/>
      <c r="H2045" s="70"/>
      <c r="I2045" s="71"/>
      <c r="J2045" s="68">
        <v>0</v>
      </c>
      <c r="K2045" s="89">
        <f>ROUND(IF(AND($G2045&lt;&gt;Summary!$C$11),IF(OR($I2045=$I$6,$I2045=$I$7,$I2045=$I$8,$I2045=$I$9,$I2045=$I$10,$I2045=$I$11),($J2045*$H2045),0),0),2)</f>
        <v>0</v>
      </c>
      <c r="L2045" s="89">
        <f>ROUND(IF(AND($G2045=Summary!$C$11),IF(OR($I2045=$I$6,$I2045=$I$7,$I2045=$I$8,$I2045=$I$9,$I2045=$I$10,$I2045=$I$11),(($J2045*$H2045)/2),0),0),2)</f>
        <v>0</v>
      </c>
      <c r="M2045" s="89">
        <f t="shared" si="75"/>
        <v>0</v>
      </c>
      <c r="N2045" s="100">
        <f t="shared" si="76"/>
        <v>0</v>
      </c>
      <c r="O2045" s="67"/>
    </row>
    <row r="2046" spans="2:15">
      <c r="B2046" s="63"/>
      <c r="C2046" s="65"/>
      <c r="D2046" s="65"/>
      <c r="E2046" s="66"/>
      <c r="F2046" s="67"/>
      <c r="G2046" s="69"/>
      <c r="H2046" s="70"/>
      <c r="I2046" s="71"/>
      <c r="J2046" s="68">
        <v>0</v>
      </c>
      <c r="K2046" s="89">
        <f>ROUND(IF(AND($G2046&lt;&gt;Summary!$C$11),IF(OR($I2046=$I$6,$I2046=$I$7,$I2046=$I$8,$I2046=$I$9,$I2046=$I$10,$I2046=$I$11),($J2046*$H2046),0),0),2)</f>
        <v>0</v>
      </c>
      <c r="L2046" s="89">
        <f>ROUND(IF(AND($G2046=Summary!$C$11),IF(OR($I2046=$I$6,$I2046=$I$7,$I2046=$I$8,$I2046=$I$9,$I2046=$I$10,$I2046=$I$11),(($J2046*$H2046)/2),0),0),2)</f>
        <v>0</v>
      </c>
      <c r="M2046" s="89">
        <f t="shared" si="75"/>
        <v>0</v>
      </c>
      <c r="N2046" s="100">
        <f t="shared" si="76"/>
        <v>0</v>
      </c>
      <c r="O2046" s="67"/>
    </row>
    <row r="2047" spans="2:15">
      <c r="B2047" s="63"/>
      <c r="C2047" s="65"/>
      <c r="D2047" s="65"/>
      <c r="E2047" s="66"/>
      <c r="F2047" s="67"/>
      <c r="G2047" s="69"/>
      <c r="H2047" s="70"/>
      <c r="I2047" s="71"/>
      <c r="J2047" s="68">
        <v>0</v>
      </c>
      <c r="K2047" s="89">
        <f>ROUND(IF(AND($G2047&lt;&gt;Summary!$C$11),IF(OR($I2047=$I$6,$I2047=$I$7,$I2047=$I$8,$I2047=$I$9,$I2047=$I$10,$I2047=$I$11),($J2047*$H2047),0),0),2)</f>
        <v>0</v>
      </c>
      <c r="L2047" s="89">
        <f>ROUND(IF(AND($G2047=Summary!$C$11),IF(OR($I2047=$I$6,$I2047=$I$7,$I2047=$I$8,$I2047=$I$9,$I2047=$I$10,$I2047=$I$11),(($J2047*$H2047)/2),0),0),2)</f>
        <v>0</v>
      </c>
      <c r="M2047" s="89">
        <f t="shared" si="75"/>
        <v>0</v>
      </c>
      <c r="N2047" s="100">
        <f t="shared" si="76"/>
        <v>0</v>
      </c>
      <c r="O2047" s="67"/>
    </row>
    <row r="2048" spans="2:15">
      <c r="B2048" s="63"/>
      <c r="C2048" s="65"/>
      <c r="D2048" s="65"/>
      <c r="E2048" s="66"/>
      <c r="F2048" s="67"/>
      <c r="G2048" s="69"/>
      <c r="H2048" s="70"/>
      <c r="I2048" s="71"/>
      <c r="J2048" s="68">
        <v>0</v>
      </c>
      <c r="K2048" s="89">
        <f>ROUND(IF(AND($G2048&lt;&gt;Summary!$C$11),IF(OR($I2048=$I$6,$I2048=$I$7,$I2048=$I$8,$I2048=$I$9,$I2048=$I$10,$I2048=$I$11),($J2048*$H2048),0),0),2)</f>
        <v>0</v>
      </c>
      <c r="L2048" s="89">
        <f>ROUND(IF(AND($G2048=Summary!$C$11),IF(OR($I2048=$I$6,$I2048=$I$7,$I2048=$I$8,$I2048=$I$9,$I2048=$I$10,$I2048=$I$11),(($J2048*$H2048)/2),0),0),2)</f>
        <v>0</v>
      </c>
      <c r="M2048" s="89">
        <f t="shared" si="75"/>
        <v>0</v>
      </c>
      <c r="N2048" s="100">
        <f t="shared" si="76"/>
        <v>0</v>
      </c>
      <c r="O2048" s="67"/>
    </row>
    <row r="2049" spans="2:15">
      <c r="B2049" s="63"/>
      <c r="C2049" s="65"/>
      <c r="D2049" s="65"/>
      <c r="E2049" s="66"/>
      <c r="F2049" s="67"/>
      <c r="G2049" s="69"/>
      <c r="H2049" s="70"/>
      <c r="I2049" s="71"/>
      <c r="J2049" s="68">
        <v>0</v>
      </c>
      <c r="K2049" s="89">
        <f>ROUND(IF(AND($G2049&lt;&gt;Summary!$C$11),IF(OR($I2049=$I$6,$I2049=$I$7,$I2049=$I$8,$I2049=$I$9,$I2049=$I$10,$I2049=$I$11),($J2049*$H2049),0),0),2)</f>
        <v>0</v>
      </c>
      <c r="L2049" s="89">
        <f>ROUND(IF(AND($G2049=Summary!$C$11),IF(OR($I2049=$I$6,$I2049=$I$7,$I2049=$I$8,$I2049=$I$9,$I2049=$I$10,$I2049=$I$11),(($J2049*$H2049)/2),0),0),2)</f>
        <v>0</v>
      </c>
      <c r="M2049" s="89">
        <f t="shared" si="75"/>
        <v>0</v>
      </c>
      <c r="N2049" s="100">
        <f t="shared" si="76"/>
        <v>0</v>
      </c>
      <c r="O2049" s="67"/>
    </row>
    <row r="2050" spans="2:15">
      <c r="B2050" s="63"/>
      <c r="C2050" s="65"/>
      <c r="D2050" s="65"/>
      <c r="E2050" s="66"/>
      <c r="F2050" s="67"/>
      <c r="G2050" s="69"/>
      <c r="H2050" s="70"/>
      <c r="I2050" s="71"/>
      <c r="J2050" s="68">
        <v>0</v>
      </c>
      <c r="K2050" s="89">
        <f>ROUND(IF(AND($G2050&lt;&gt;Summary!$C$11),IF(OR($I2050=$I$6,$I2050=$I$7,$I2050=$I$8,$I2050=$I$9,$I2050=$I$10,$I2050=$I$11),($J2050*$H2050),0),0),2)</f>
        <v>0</v>
      </c>
      <c r="L2050" s="89">
        <f>ROUND(IF(AND($G2050=Summary!$C$11),IF(OR($I2050=$I$6,$I2050=$I$7,$I2050=$I$8,$I2050=$I$9,$I2050=$I$10,$I2050=$I$11),(($J2050*$H2050)/2),0),0),2)</f>
        <v>0</v>
      </c>
      <c r="M2050" s="89">
        <f t="shared" si="75"/>
        <v>0</v>
      </c>
      <c r="N2050" s="100">
        <f t="shared" si="76"/>
        <v>0</v>
      </c>
      <c r="O2050" s="67"/>
    </row>
    <row r="2051" spans="2:15">
      <c r="B2051" s="63"/>
      <c r="C2051" s="65"/>
      <c r="D2051" s="65"/>
      <c r="E2051" s="66"/>
      <c r="F2051" s="67"/>
      <c r="G2051" s="69"/>
      <c r="H2051" s="70"/>
      <c r="I2051" s="71"/>
      <c r="J2051" s="68">
        <v>0</v>
      </c>
      <c r="K2051" s="89">
        <f>ROUND(IF(AND($G2051&lt;&gt;Summary!$C$11),IF(OR($I2051=$I$6,$I2051=$I$7,$I2051=$I$8,$I2051=$I$9,$I2051=$I$10,$I2051=$I$11),($J2051*$H2051),0),0),2)</f>
        <v>0</v>
      </c>
      <c r="L2051" s="89">
        <f>ROUND(IF(AND($G2051=Summary!$C$11),IF(OR($I2051=$I$6,$I2051=$I$7,$I2051=$I$8,$I2051=$I$9,$I2051=$I$10,$I2051=$I$11),(($J2051*$H2051)/2),0),0),2)</f>
        <v>0</v>
      </c>
      <c r="M2051" s="89">
        <f t="shared" si="75"/>
        <v>0</v>
      </c>
      <c r="N2051" s="100">
        <f t="shared" si="76"/>
        <v>0</v>
      </c>
      <c r="O2051" s="67"/>
    </row>
    <row r="2052" spans="2:15">
      <c r="B2052" s="63"/>
      <c r="C2052" s="65"/>
      <c r="D2052" s="65"/>
      <c r="E2052" s="66"/>
      <c r="F2052" s="67"/>
      <c r="G2052" s="69"/>
      <c r="H2052" s="70"/>
      <c r="I2052" s="71"/>
      <c r="J2052" s="68">
        <v>0</v>
      </c>
      <c r="K2052" s="89">
        <f>ROUND(IF(AND($G2052&lt;&gt;Summary!$C$11),IF(OR($I2052=$I$6,$I2052=$I$7,$I2052=$I$8,$I2052=$I$9,$I2052=$I$10,$I2052=$I$11),($J2052*$H2052),0),0),2)</f>
        <v>0</v>
      </c>
      <c r="L2052" s="89">
        <f>ROUND(IF(AND($G2052=Summary!$C$11),IF(OR($I2052=$I$6,$I2052=$I$7,$I2052=$I$8,$I2052=$I$9,$I2052=$I$10,$I2052=$I$11),(($J2052*$H2052)/2),0),0),2)</f>
        <v>0</v>
      </c>
      <c r="M2052" s="89">
        <f t="shared" si="75"/>
        <v>0</v>
      </c>
      <c r="N2052" s="100">
        <f t="shared" si="76"/>
        <v>0</v>
      </c>
      <c r="O2052" s="67"/>
    </row>
    <row r="2053" spans="2:15">
      <c r="B2053" s="63"/>
      <c r="C2053" s="65"/>
      <c r="D2053" s="65"/>
      <c r="E2053" s="66"/>
      <c r="F2053" s="67"/>
      <c r="G2053" s="69"/>
      <c r="H2053" s="70"/>
      <c r="I2053" s="71"/>
      <c r="J2053" s="68">
        <v>0</v>
      </c>
      <c r="K2053" s="89">
        <f>ROUND(IF(AND($G2053&lt;&gt;Summary!$C$11),IF(OR($I2053=$I$6,$I2053=$I$7,$I2053=$I$8,$I2053=$I$9,$I2053=$I$10,$I2053=$I$11),($J2053*$H2053),0),0),2)</f>
        <v>0</v>
      </c>
      <c r="L2053" s="89">
        <f>ROUND(IF(AND($G2053=Summary!$C$11),IF(OR($I2053=$I$6,$I2053=$I$7,$I2053=$I$8,$I2053=$I$9,$I2053=$I$10,$I2053=$I$11),(($J2053*$H2053)/2),0),0),2)</f>
        <v>0</v>
      </c>
      <c r="M2053" s="89">
        <f t="shared" si="75"/>
        <v>0</v>
      </c>
      <c r="N2053" s="100">
        <f t="shared" si="76"/>
        <v>0</v>
      </c>
      <c r="O2053" s="67"/>
    </row>
    <row r="2054" spans="2:15">
      <c r="B2054" s="63"/>
      <c r="C2054" s="65"/>
      <c r="D2054" s="65"/>
      <c r="E2054" s="66"/>
      <c r="F2054" s="67"/>
      <c r="G2054" s="69"/>
      <c r="H2054" s="70"/>
      <c r="I2054" s="71"/>
      <c r="J2054" s="68">
        <v>0</v>
      </c>
      <c r="K2054" s="89">
        <f>ROUND(IF(AND($G2054&lt;&gt;Summary!$C$11),IF(OR($I2054=$I$6,$I2054=$I$7,$I2054=$I$8,$I2054=$I$9,$I2054=$I$10,$I2054=$I$11),($J2054*$H2054),0),0),2)</f>
        <v>0</v>
      </c>
      <c r="L2054" s="89">
        <f>ROUND(IF(AND($G2054=Summary!$C$11),IF(OR($I2054=$I$6,$I2054=$I$7,$I2054=$I$8,$I2054=$I$9,$I2054=$I$10,$I2054=$I$11),(($J2054*$H2054)/2),0),0),2)</f>
        <v>0</v>
      </c>
      <c r="M2054" s="89">
        <f t="shared" si="75"/>
        <v>0</v>
      </c>
      <c r="N2054" s="100">
        <f t="shared" si="76"/>
        <v>0</v>
      </c>
      <c r="O2054" s="67"/>
    </row>
    <row r="2055" spans="2:15">
      <c r="B2055" s="63"/>
      <c r="C2055" s="65"/>
      <c r="D2055" s="65"/>
      <c r="E2055" s="66"/>
      <c r="F2055" s="67"/>
      <c r="G2055" s="69"/>
      <c r="H2055" s="70"/>
      <c r="I2055" s="71"/>
      <c r="J2055" s="68">
        <v>0</v>
      </c>
      <c r="K2055" s="89">
        <f>ROUND(IF(AND($G2055&lt;&gt;Summary!$C$11),IF(OR($I2055=$I$6,$I2055=$I$7,$I2055=$I$8,$I2055=$I$9,$I2055=$I$10,$I2055=$I$11),($J2055*$H2055),0),0),2)</f>
        <v>0</v>
      </c>
      <c r="L2055" s="89">
        <f>ROUND(IF(AND($G2055=Summary!$C$11),IF(OR($I2055=$I$6,$I2055=$I$7,$I2055=$I$8,$I2055=$I$9,$I2055=$I$10,$I2055=$I$11),(($J2055*$H2055)/2),0),0),2)</f>
        <v>0</v>
      </c>
      <c r="M2055" s="89">
        <f t="shared" si="75"/>
        <v>0</v>
      </c>
      <c r="N2055" s="100">
        <f t="shared" si="76"/>
        <v>0</v>
      </c>
      <c r="O2055" s="67"/>
    </row>
    <row r="2056" spans="2:15">
      <c r="B2056" s="63"/>
      <c r="C2056" s="65"/>
      <c r="D2056" s="65"/>
      <c r="E2056" s="66"/>
      <c r="F2056" s="67"/>
      <c r="G2056" s="69"/>
      <c r="H2056" s="70"/>
      <c r="I2056" s="71"/>
      <c r="J2056" s="68">
        <v>0</v>
      </c>
      <c r="K2056" s="89">
        <f>ROUND(IF(AND($G2056&lt;&gt;Summary!$C$11),IF(OR($I2056=$I$6,$I2056=$I$7,$I2056=$I$8,$I2056=$I$9,$I2056=$I$10,$I2056=$I$11),($J2056*$H2056),0),0),2)</f>
        <v>0</v>
      </c>
      <c r="L2056" s="89">
        <f>ROUND(IF(AND($G2056=Summary!$C$11),IF(OR($I2056=$I$6,$I2056=$I$7,$I2056=$I$8,$I2056=$I$9,$I2056=$I$10,$I2056=$I$11),(($J2056*$H2056)/2),0),0),2)</f>
        <v>0</v>
      </c>
      <c r="M2056" s="89">
        <f t="shared" si="75"/>
        <v>0</v>
      </c>
      <c r="N2056" s="100">
        <f t="shared" si="76"/>
        <v>0</v>
      </c>
      <c r="O2056" s="67"/>
    </row>
    <row r="2057" spans="2:15">
      <c r="B2057" s="63"/>
      <c r="C2057" s="65"/>
      <c r="D2057" s="65"/>
      <c r="E2057" s="66"/>
      <c r="F2057" s="67"/>
      <c r="G2057" s="69"/>
      <c r="H2057" s="70"/>
      <c r="I2057" s="71"/>
      <c r="J2057" s="68">
        <v>0</v>
      </c>
      <c r="K2057" s="89">
        <f>ROUND(IF(AND($G2057&lt;&gt;Summary!$C$11),IF(OR($I2057=$I$6,$I2057=$I$7,$I2057=$I$8,$I2057=$I$9,$I2057=$I$10,$I2057=$I$11),($J2057*$H2057),0),0),2)</f>
        <v>0</v>
      </c>
      <c r="L2057" s="89">
        <f>ROUND(IF(AND($G2057=Summary!$C$11),IF(OR($I2057=$I$6,$I2057=$I$7,$I2057=$I$8,$I2057=$I$9,$I2057=$I$10,$I2057=$I$11),(($J2057*$H2057)/2),0),0),2)</f>
        <v>0</v>
      </c>
      <c r="M2057" s="89">
        <f t="shared" si="75"/>
        <v>0</v>
      </c>
      <c r="N2057" s="100">
        <f t="shared" si="76"/>
        <v>0</v>
      </c>
      <c r="O2057" s="67"/>
    </row>
    <row r="2058" spans="2:15">
      <c r="B2058" s="63"/>
      <c r="C2058" s="65"/>
      <c r="D2058" s="65"/>
      <c r="E2058" s="66"/>
      <c r="F2058" s="67"/>
      <c r="G2058" s="69"/>
      <c r="H2058" s="70"/>
      <c r="I2058" s="71"/>
      <c r="J2058" s="68">
        <v>0</v>
      </c>
      <c r="K2058" s="89">
        <f>ROUND(IF(AND($G2058&lt;&gt;Summary!$C$11),IF(OR($I2058=$I$6,$I2058=$I$7,$I2058=$I$8,$I2058=$I$9,$I2058=$I$10,$I2058=$I$11),($J2058*$H2058),0),0),2)</f>
        <v>0</v>
      </c>
      <c r="L2058" s="89">
        <f>ROUND(IF(AND($G2058=Summary!$C$11),IF(OR($I2058=$I$6,$I2058=$I$7,$I2058=$I$8,$I2058=$I$9,$I2058=$I$10,$I2058=$I$11),(($J2058*$H2058)/2),0),0),2)</f>
        <v>0</v>
      </c>
      <c r="M2058" s="89">
        <f t="shared" si="75"/>
        <v>0</v>
      </c>
      <c r="N2058" s="100">
        <f t="shared" si="76"/>
        <v>0</v>
      </c>
      <c r="O2058" s="67"/>
    </row>
    <row r="2059" spans="2:15">
      <c r="B2059" s="63"/>
      <c r="C2059" s="65"/>
      <c r="D2059" s="65"/>
      <c r="E2059" s="66"/>
      <c r="F2059" s="67"/>
      <c r="G2059" s="69"/>
      <c r="H2059" s="70"/>
      <c r="I2059" s="71"/>
      <c r="J2059" s="68">
        <v>0</v>
      </c>
      <c r="K2059" s="89">
        <f>ROUND(IF(AND($G2059&lt;&gt;Summary!$C$11),IF(OR($I2059=$I$6,$I2059=$I$7,$I2059=$I$8,$I2059=$I$9,$I2059=$I$10,$I2059=$I$11),($J2059*$H2059),0),0),2)</f>
        <v>0</v>
      </c>
      <c r="L2059" s="89">
        <f>ROUND(IF(AND($G2059=Summary!$C$11),IF(OR($I2059=$I$6,$I2059=$I$7,$I2059=$I$8,$I2059=$I$9,$I2059=$I$10,$I2059=$I$11),(($J2059*$H2059)/2),0),0),2)</f>
        <v>0</v>
      </c>
      <c r="M2059" s="89">
        <f t="shared" si="75"/>
        <v>0</v>
      </c>
      <c r="N2059" s="100">
        <f t="shared" si="76"/>
        <v>0</v>
      </c>
      <c r="O2059" s="67"/>
    </row>
    <row r="2060" spans="2:15">
      <c r="B2060" s="63"/>
      <c r="C2060" s="65"/>
      <c r="D2060" s="65"/>
      <c r="E2060" s="66"/>
      <c r="F2060" s="67"/>
      <c r="G2060" s="69"/>
      <c r="H2060" s="70"/>
      <c r="I2060" s="71"/>
      <c r="J2060" s="68">
        <v>0</v>
      </c>
      <c r="K2060" s="89">
        <f>ROUND(IF(AND($G2060&lt;&gt;Summary!$C$11),IF(OR($I2060=$I$6,$I2060=$I$7,$I2060=$I$8,$I2060=$I$9,$I2060=$I$10,$I2060=$I$11),($J2060*$H2060),0),0),2)</f>
        <v>0</v>
      </c>
      <c r="L2060" s="89">
        <f>ROUND(IF(AND($G2060=Summary!$C$11),IF(OR($I2060=$I$6,$I2060=$I$7,$I2060=$I$8,$I2060=$I$9,$I2060=$I$10,$I2060=$I$11),(($J2060*$H2060)/2),0),0),2)</f>
        <v>0</v>
      </c>
      <c r="M2060" s="89">
        <f t="shared" si="75"/>
        <v>0</v>
      </c>
      <c r="N2060" s="100">
        <f t="shared" si="76"/>
        <v>0</v>
      </c>
      <c r="O2060" s="67"/>
    </row>
    <row r="2061" spans="2:15">
      <c r="B2061" s="63"/>
      <c r="C2061" s="65"/>
      <c r="D2061" s="65"/>
      <c r="E2061" s="66"/>
      <c r="F2061" s="67"/>
      <c r="G2061" s="69"/>
      <c r="H2061" s="70"/>
      <c r="I2061" s="71"/>
      <c r="J2061" s="68">
        <v>0</v>
      </c>
      <c r="K2061" s="89">
        <f>ROUND(IF(AND($G2061&lt;&gt;Summary!$C$11),IF(OR($I2061=$I$6,$I2061=$I$7,$I2061=$I$8,$I2061=$I$9,$I2061=$I$10,$I2061=$I$11),($J2061*$H2061),0),0),2)</f>
        <v>0</v>
      </c>
      <c r="L2061" s="89">
        <f>ROUND(IF(AND($G2061=Summary!$C$11),IF(OR($I2061=$I$6,$I2061=$I$7,$I2061=$I$8,$I2061=$I$9,$I2061=$I$10,$I2061=$I$11),(($J2061*$H2061)/2),0),0),2)</f>
        <v>0</v>
      </c>
      <c r="M2061" s="89">
        <f t="shared" si="75"/>
        <v>0</v>
      </c>
      <c r="N2061" s="100">
        <f t="shared" si="76"/>
        <v>0</v>
      </c>
      <c r="O2061" s="67"/>
    </row>
    <row r="2062" spans="2:15">
      <c r="B2062" s="63"/>
      <c r="C2062" s="65"/>
      <c r="D2062" s="65"/>
      <c r="E2062" s="66"/>
      <c r="F2062" s="67"/>
      <c r="G2062" s="69"/>
      <c r="H2062" s="70"/>
      <c r="I2062" s="71"/>
      <c r="J2062" s="68">
        <v>0</v>
      </c>
      <c r="K2062" s="89">
        <f>ROUND(IF(AND($G2062&lt;&gt;Summary!$C$11),IF(OR($I2062=$I$6,$I2062=$I$7,$I2062=$I$8,$I2062=$I$9,$I2062=$I$10,$I2062=$I$11),($J2062*$H2062),0),0),2)</f>
        <v>0</v>
      </c>
      <c r="L2062" s="89">
        <f>ROUND(IF(AND($G2062=Summary!$C$11),IF(OR($I2062=$I$6,$I2062=$I$7,$I2062=$I$8,$I2062=$I$9,$I2062=$I$10,$I2062=$I$11),(($J2062*$H2062)/2),0),0),2)</f>
        <v>0</v>
      </c>
      <c r="M2062" s="89">
        <f t="shared" si="75"/>
        <v>0</v>
      </c>
      <c r="N2062" s="100">
        <f t="shared" si="76"/>
        <v>0</v>
      </c>
      <c r="O2062" s="67"/>
    </row>
    <row r="2063" spans="2:15">
      <c r="B2063" s="63"/>
      <c r="C2063" s="65"/>
      <c r="D2063" s="65"/>
      <c r="E2063" s="66"/>
      <c r="F2063" s="67"/>
      <c r="G2063" s="69"/>
      <c r="H2063" s="70"/>
      <c r="I2063" s="71"/>
      <c r="J2063" s="68">
        <v>0</v>
      </c>
      <c r="K2063" s="89">
        <f>ROUND(IF(AND($G2063&lt;&gt;Summary!$C$11),IF(OR($I2063=$I$6,$I2063=$I$7,$I2063=$I$8,$I2063=$I$9,$I2063=$I$10,$I2063=$I$11),($J2063*$H2063),0),0),2)</f>
        <v>0</v>
      </c>
      <c r="L2063" s="89">
        <f>ROUND(IF(AND($G2063=Summary!$C$11),IF(OR($I2063=$I$6,$I2063=$I$7,$I2063=$I$8,$I2063=$I$9,$I2063=$I$10,$I2063=$I$11),(($J2063*$H2063)/2),0),0),2)</f>
        <v>0</v>
      </c>
      <c r="M2063" s="89">
        <f t="shared" ref="M2063:M2499" si="77">L2063</f>
        <v>0</v>
      </c>
      <c r="N2063" s="100">
        <f t="shared" ref="N2063:N2499" si="78">SUM(J2063:M2063)</f>
        <v>0</v>
      </c>
      <c r="O2063" s="67"/>
    </row>
    <row r="2064" spans="2:15">
      <c r="B2064" s="63"/>
      <c r="C2064" s="65"/>
      <c r="D2064" s="65"/>
      <c r="E2064" s="66"/>
      <c r="F2064" s="67"/>
      <c r="G2064" s="69"/>
      <c r="H2064" s="70"/>
      <c r="I2064" s="71"/>
      <c r="J2064" s="68">
        <v>0</v>
      </c>
      <c r="K2064" s="89">
        <f>ROUND(IF(AND($G2064&lt;&gt;Summary!$C$11),IF(OR($I2064=$I$6,$I2064=$I$7,$I2064=$I$8,$I2064=$I$9,$I2064=$I$10,$I2064=$I$11),($J2064*$H2064),0),0),2)</f>
        <v>0</v>
      </c>
      <c r="L2064" s="89">
        <f>ROUND(IF(AND($G2064=Summary!$C$11),IF(OR($I2064=$I$6,$I2064=$I$7,$I2064=$I$8,$I2064=$I$9,$I2064=$I$10,$I2064=$I$11),(($J2064*$H2064)/2),0),0),2)</f>
        <v>0</v>
      </c>
      <c r="M2064" s="89">
        <f t="shared" si="77"/>
        <v>0</v>
      </c>
      <c r="N2064" s="100">
        <f t="shared" si="78"/>
        <v>0</v>
      </c>
      <c r="O2064" s="67"/>
    </row>
    <row r="2065" spans="2:15">
      <c r="B2065" s="63"/>
      <c r="C2065" s="65"/>
      <c r="D2065" s="65"/>
      <c r="E2065" s="66"/>
      <c r="F2065" s="67"/>
      <c r="G2065" s="69"/>
      <c r="H2065" s="70"/>
      <c r="I2065" s="71"/>
      <c r="J2065" s="68">
        <v>0</v>
      </c>
      <c r="K2065" s="89">
        <f>ROUND(IF(AND($G2065&lt;&gt;Summary!$C$11),IF(OR($I2065=$I$6,$I2065=$I$7,$I2065=$I$8,$I2065=$I$9,$I2065=$I$10,$I2065=$I$11),($J2065*$H2065),0),0),2)</f>
        <v>0</v>
      </c>
      <c r="L2065" s="89">
        <f>ROUND(IF(AND($G2065=Summary!$C$11),IF(OR($I2065=$I$6,$I2065=$I$7,$I2065=$I$8,$I2065=$I$9,$I2065=$I$10,$I2065=$I$11),(($J2065*$H2065)/2),0),0),2)</f>
        <v>0</v>
      </c>
      <c r="M2065" s="89">
        <f t="shared" si="77"/>
        <v>0</v>
      </c>
      <c r="N2065" s="100">
        <f t="shared" si="78"/>
        <v>0</v>
      </c>
      <c r="O2065" s="67"/>
    </row>
    <row r="2066" spans="2:15">
      <c r="B2066" s="63"/>
      <c r="C2066" s="65"/>
      <c r="D2066" s="65"/>
      <c r="E2066" s="66"/>
      <c r="F2066" s="67"/>
      <c r="G2066" s="69"/>
      <c r="H2066" s="70"/>
      <c r="I2066" s="71"/>
      <c r="J2066" s="68">
        <v>0</v>
      </c>
      <c r="K2066" s="89">
        <f>ROUND(IF(AND($G2066&lt;&gt;Summary!$C$11),IF(OR($I2066=$I$6,$I2066=$I$7,$I2066=$I$8,$I2066=$I$9,$I2066=$I$10,$I2066=$I$11),($J2066*$H2066),0),0),2)</f>
        <v>0</v>
      </c>
      <c r="L2066" s="89">
        <f>ROUND(IF(AND($G2066=Summary!$C$11),IF(OR($I2066=$I$6,$I2066=$I$7,$I2066=$I$8,$I2066=$I$9,$I2066=$I$10,$I2066=$I$11),(($J2066*$H2066)/2),0),0),2)</f>
        <v>0</v>
      </c>
      <c r="M2066" s="89">
        <f t="shared" si="77"/>
        <v>0</v>
      </c>
      <c r="N2066" s="100">
        <f t="shared" si="78"/>
        <v>0</v>
      </c>
      <c r="O2066" s="67"/>
    </row>
    <row r="2067" spans="2:15">
      <c r="B2067" s="63"/>
      <c r="C2067" s="65"/>
      <c r="D2067" s="65"/>
      <c r="E2067" s="66"/>
      <c r="F2067" s="67"/>
      <c r="G2067" s="69"/>
      <c r="H2067" s="70"/>
      <c r="I2067" s="71"/>
      <c r="J2067" s="68">
        <v>0</v>
      </c>
      <c r="K2067" s="89">
        <f>ROUND(IF(AND($G2067&lt;&gt;Summary!$C$11),IF(OR($I2067=$I$6,$I2067=$I$7,$I2067=$I$8,$I2067=$I$9,$I2067=$I$10,$I2067=$I$11),($J2067*$H2067),0),0),2)</f>
        <v>0</v>
      </c>
      <c r="L2067" s="89">
        <f>ROUND(IF(AND($G2067=Summary!$C$11),IF(OR($I2067=$I$6,$I2067=$I$7,$I2067=$I$8,$I2067=$I$9,$I2067=$I$10,$I2067=$I$11),(($J2067*$H2067)/2),0),0),2)</f>
        <v>0</v>
      </c>
      <c r="M2067" s="89">
        <f t="shared" si="77"/>
        <v>0</v>
      </c>
      <c r="N2067" s="100">
        <f t="shared" si="78"/>
        <v>0</v>
      </c>
      <c r="O2067" s="67"/>
    </row>
    <row r="2068" spans="2:15">
      <c r="B2068" s="63"/>
      <c r="C2068" s="65"/>
      <c r="D2068" s="65"/>
      <c r="E2068" s="66"/>
      <c r="F2068" s="67"/>
      <c r="G2068" s="69"/>
      <c r="H2068" s="70"/>
      <c r="I2068" s="71"/>
      <c r="J2068" s="68">
        <v>0</v>
      </c>
      <c r="K2068" s="89">
        <f>ROUND(IF(AND($G2068&lt;&gt;Summary!$C$11),IF(OR($I2068=$I$6,$I2068=$I$7,$I2068=$I$8,$I2068=$I$9,$I2068=$I$10,$I2068=$I$11),($J2068*$H2068),0),0),2)</f>
        <v>0</v>
      </c>
      <c r="L2068" s="89">
        <f>ROUND(IF(AND($G2068=Summary!$C$11),IF(OR($I2068=$I$6,$I2068=$I$7,$I2068=$I$8,$I2068=$I$9,$I2068=$I$10,$I2068=$I$11),(($J2068*$H2068)/2),0),0),2)</f>
        <v>0</v>
      </c>
      <c r="M2068" s="89">
        <f t="shared" si="77"/>
        <v>0</v>
      </c>
      <c r="N2068" s="100">
        <f t="shared" si="78"/>
        <v>0</v>
      </c>
      <c r="O2068" s="67"/>
    </row>
    <row r="2069" spans="2:15">
      <c r="B2069" s="63"/>
      <c r="C2069" s="65"/>
      <c r="D2069" s="65"/>
      <c r="E2069" s="66"/>
      <c r="F2069" s="67"/>
      <c r="G2069" s="69"/>
      <c r="H2069" s="70"/>
      <c r="I2069" s="71"/>
      <c r="J2069" s="68">
        <v>0</v>
      </c>
      <c r="K2069" s="89">
        <f>ROUND(IF(AND($G2069&lt;&gt;Summary!$C$11),IF(OR($I2069=$I$6,$I2069=$I$7,$I2069=$I$8,$I2069=$I$9,$I2069=$I$10,$I2069=$I$11),($J2069*$H2069),0),0),2)</f>
        <v>0</v>
      </c>
      <c r="L2069" s="89">
        <f>ROUND(IF(AND($G2069=Summary!$C$11),IF(OR($I2069=$I$6,$I2069=$I$7,$I2069=$I$8,$I2069=$I$9,$I2069=$I$10,$I2069=$I$11),(($J2069*$H2069)/2),0),0),2)</f>
        <v>0</v>
      </c>
      <c r="M2069" s="89">
        <f t="shared" si="77"/>
        <v>0</v>
      </c>
      <c r="N2069" s="100">
        <f t="shared" si="78"/>
        <v>0</v>
      </c>
      <c r="O2069" s="67"/>
    </row>
    <row r="2070" spans="2:15">
      <c r="B2070" s="63"/>
      <c r="C2070" s="65"/>
      <c r="D2070" s="65"/>
      <c r="E2070" s="66"/>
      <c r="F2070" s="67"/>
      <c r="G2070" s="69"/>
      <c r="H2070" s="70"/>
      <c r="I2070" s="71"/>
      <c r="J2070" s="68">
        <v>0</v>
      </c>
      <c r="K2070" s="89">
        <f>ROUND(IF(AND($G2070&lt;&gt;Summary!$C$11),IF(OR($I2070=$I$6,$I2070=$I$7,$I2070=$I$8,$I2070=$I$9,$I2070=$I$10,$I2070=$I$11),($J2070*$H2070),0),0),2)</f>
        <v>0</v>
      </c>
      <c r="L2070" s="89">
        <f>ROUND(IF(AND($G2070=Summary!$C$11),IF(OR($I2070=$I$6,$I2070=$I$7,$I2070=$I$8,$I2070=$I$9,$I2070=$I$10,$I2070=$I$11),(($J2070*$H2070)/2),0),0),2)</f>
        <v>0</v>
      </c>
      <c r="M2070" s="89">
        <f t="shared" si="77"/>
        <v>0</v>
      </c>
      <c r="N2070" s="100">
        <f t="shared" si="78"/>
        <v>0</v>
      </c>
      <c r="O2070" s="67"/>
    </row>
    <row r="2071" spans="2:15">
      <c r="B2071" s="63"/>
      <c r="C2071" s="65"/>
      <c r="D2071" s="65"/>
      <c r="E2071" s="66"/>
      <c r="F2071" s="67"/>
      <c r="G2071" s="69"/>
      <c r="H2071" s="70"/>
      <c r="I2071" s="71"/>
      <c r="J2071" s="68">
        <v>0</v>
      </c>
      <c r="K2071" s="89">
        <f>ROUND(IF(AND($G2071&lt;&gt;Summary!$C$11),IF(OR($I2071=$I$6,$I2071=$I$7,$I2071=$I$8,$I2071=$I$9,$I2071=$I$10,$I2071=$I$11),($J2071*$H2071),0),0),2)</f>
        <v>0</v>
      </c>
      <c r="L2071" s="89">
        <f>ROUND(IF(AND($G2071=Summary!$C$11),IF(OR($I2071=$I$6,$I2071=$I$7,$I2071=$I$8,$I2071=$I$9,$I2071=$I$10,$I2071=$I$11),(($J2071*$H2071)/2),0),0),2)</f>
        <v>0</v>
      </c>
      <c r="M2071" s="89">
        <f t="shared" si="77"/>
        <v>0</v>
      </c>
      <c r="N2071" s="100">
        <f t="shared" si="78"/>
        <v>0</v>
      </c>
      <c r="O2071" s="67"/>
    </row>
    <row r="2072" spans="2:15">
      <c r="B2072" s="63"/>
      <c r="C2072" s="65"/>
      <c r="D2072" s="65"/>
      <c r="E2072" s="66"/>
      <c r="F2072" s="67"/>
      <c r="G2072" s="69"/>
      <c r="H2072" s="70"/>
      <c r="I2072" s="71"/>
      <c r="J2072" s="68">
        <v>0</v>
      </c>
      <c r="K2072" s="89">
        <f>ROUND(IF(AND($G2072&lt;&gt;Summary!$C$11),IF(OR($I2072=$I$6,$I2072=$I$7,$I2072=$I$8,$I2072=$I$9,$I2072=$I$10,$I2072=$I$11),($J2072*$H2072),0),0),2)</f>
        <v>0</v>
      </c>
      <c r="L2072" s="89">
        <f>ROUND(IF(AND($G2072=Summary!$C$11),IF(OR($I2072=$I$6,$I2072=$I$7,$I2072=$I$8,$I2072=$I$9,$I2072=$I$10,$I2072=$I$11),(($J2072*$H2072)/2),0),0),2)</f>
        <v>0</v>
      </c>
      <c r="M2072" s="89">
        <f t="shared" si="77"/>
        <v>0</v>
      </c>
      <c r="N2072" s="100">
        <f t="shared" si="78"/>
        <v>0</v>
      </c>
      <c r="O2072" s="67"/>
    </row>
    <row r="2073" spans="2:15">
      <c r="B2073" s="63"/>
      <c r="C2073" s="65"/>
      <c r="D2073" s="65"/>
      <c r="E2073" s="66"/>
      <c r="F2073" s="67"/>
      <c r="G2073" s="69"/>
      <c r="H2073" s="70"/>
      <c r="I2073" s="71"/>
      <c r="J2073" s="68">
        <v>0</v>
      </c>
      <c r="K2073" s="89">
        <f>ROUND(IF(AND($G2073&lt;&gt;Summary!$C$11),IF(OR($I2073=$I$6,$I2073=$I$7,$I2073=$I$8,$I2073=$I$9,$I2073=$I$10,$I2073=$I$11),($J2073*$H2073),0),0),2)</f>
        <v>0</v>
      </c>
      <c r="L2073" s="89">
        <f>ROUND(IF(AND($G2073=Summary!$C$11),IF(OR($I2073=$I$6,$I2073=$I$7,$I2073=$I$8,$I2073=$I$9,$I2073=$I$10,$I2073=$I$11),(($J2073*$H2073)/2),0),0),2)</f>
        <v>0</v>
      </c>
      <c r="M2073" s="89">
        <f t="shared" si="77"/>
        <v>0</v>
      </c>
      <c r="N2073" s="100">
        <f t="shared" si="78"/>
        <v>0</v>
      </c>
      <c r="O2073" s="67"/>
    </row>
    <row r="2074" spans="2:15">
      <c r="B2074" s="63"/>
      <c r="C2074" s="65"/>
      <c r="D2074" s="65"/>
      <c r="E2074" s="66"/>
      <c r="F2074" s="67"/>
      <c r="G2074" s="69"/>
      <c r="H2074" s="70"/>
      <c r="I2074" s="71"/>
      <c r="J2074" s="68">
        <v>0</v>
      </c>
      <c r="K2074" s="89">
        <f>ROUND(IF(AND($G2074&lt;&gt;Summary!$C$11),IF(OR($I2074=$I$6,$I2074=$I$7,$I2074=$I$8,$I2074=$I$9,$I2074=$I$10,$I2074=$I$11),($J2074*$H2074),0),0),2)</f>
        <v>0</v>
      </c>
      <c r="L2074" s="89">
        <f>ROUND(IF(AND($G2074=Summary!$C$11),IF(OR($I2074=$I$6,$I2074=$I$7,$I2074=$I$8,$I2074=$I$9,$I2074=$I$10,$I2074=$I$11),(($J2074*$H2074)/2),0),0),2)</f>
        <v>0</v>
      </c>
      <c r="M2074" s="89">
        <f t="shared" ref="M2074:M2137" si="79">L2074</f>
        <v>0</v>
      </c>
      <c r="N2074" s="100">
        <f t="shared" ref="N2074:N2137" si="80">SUM(J2074:M2074)</f>
        <v>0</v>
      </c>
      <c r="O2074" s="67"/>
    </row>
    <row r="2075" spans="2:15">
      <c r="B2075" s="63"/>
      <c r="C2075" s="65"/>
      <c r="D2075" s="65"/>
      <c r="E2075" s="66"/>
      <c r="F2075" s="67"/>
      <c r="G2075" s="69"/>
      <c r="H2075" s="70"/>
      <c r="I2075" s="71"/>
      <c r="J2075" s="68">
        <v>0</v>
      </c>
      <c r="K2075" s="89">
        <f>ROUND(IF(AND($G2075&lt;&gt;Summary!$C$11),IF(OR($I2075=$I$6,$I2075=$I$7,$I2075=$I$8,$I2075=$I$9,$I2075=$I$10,$I2075=$I$11),($J2075*$H2075),0),0),2)</f>
        <v>0</v>
      </c>
      <c r="L2075" s="89">
        <f>ROUND(IF(AND($G2075=Summary!$C$11),IF(OR($I2075=$I$6,$I2075=$I$7,$I2075=$I$8,$I2075=$I$9,$I2075=$I$10,$I2075=$I$11),(($J2075*$H2075)/2),0),0),2)</f>
        <v>0</v>
      </c>
      <c r="M2075" s="89">
        <f t="shared" si="79"/>
        <v>0</v>
      </c>
      <c r="N2075" s="100">
        <f t="shared" si="80"/>
        <v>0</v>
      </c>
      <c r="O2075" s="67"/>
    </row>
    <row r="2076" spans="2:15">
      <c r="B2076" s="63"/>
      <c r="C2076" s="65"/>
      <c r="D2076" s="65"/>
      <c r="E2076" s="66"/>
      <c r="F2076" s="67"/>
      <c r="G2076" s="69"/>
      <c r="H2076" s="70"/>
      <c r="I2076" s="71"/>
      <c r="J2076" s="68">
        <v>0</v>
      </c>
      <c r="K2076" s="89">
        <f>ROUND(IF(AND($G2076&lt;&gt;Summary!$C$11),IF(OR($I2076=$I$6,$I2076=$I$7,$I2076=$I$8,$I2076=$I$9,$I2076=$I$10,$I2076=$I$11),($J2076*$H2076),0),0),2)</f>
        <v>0</v>
      </c>
      <c r="L2076" s="89">
        <f>ROUND(IF(AND($G2076=Summary!$C$11),IF(OR($I2076=$I$6,$I2076=$I$7,$I2076=$I$8,$I2076=$I$9,$I2076=$I$10,$I2076=$I$11),(($J2076*$H2076)/2),0),0),2)</f>
        <v>0</v>
      </c>
      <c r="M2076" s="89">
        <f t="shared" si="79"/>
        <v>0</v>
      </c>
      <c r="N2076" s="100">
        <f t="shared" si="80"/>
        <v>0</v>
      </c>
      <c r="O2076" s="67"/>
    </row>
    <row r="2077" spans="2:15">
      <c r="B2077" s="63"/>
      <c r="C2077" s="65"/>
      <c r="D2077" s="65"/>
      <c r="E2077" s="66"/>
      <c r="F2077" s="67"/>
      <c r="G2077" s="69"/>
      <c r="H2077" s="70"/>
      <c r="I2077" s="71"/>
      <c r="J2077" s="68">
        <v>0</v>
      </c>
      <c r="K2077" s="89">
        <f>ROUND(IF(AND($G2077&lt;&gt;Summary!$C$11),IF(OR($I2077=$I$6,$I2077=$I$7,$I2077=$I$8,$I2077=$I$9,$I2077=$I$10,$I2077=$I$11),($J2077*$H2077),0),0),2)</f>
        <v>0</v>
      </c>
      <c r="L2077" s="89">
        <f>ROUND(IF(AND($G2077=Summary!$C$11),IF(OR($I2077=$I$6,$I2077=$I$7,$I2077=$I$8,$I2077=$I$9,$I2077=$I$10,$I2077=$I$11),(($J2077*$H2077)/2),0),0),2)</f>
        <v>0</v>
      </c>
      <c r="M2077" s="89">
        <f t="shared" si="79"/>
        <v>0</v>
      </c>
      <c r="N2077" s="100">
        <f t="shared" si="80"/>
        <v>0</v>
      </c>
      <c r="O2077" s="67"/>
    </row>
    <row r="2078" spans="2:15">
      <c r="B2078" s="63"/>
      <c r="C2078" s="65"/>
      <c r="D2078" s="65"/>
      <c r="E2078" s="66"/>
      <c r="F2078" s="67"/>
      <c r="G2078" s="69"/>
      <c r="H2078" s="70"/>
      <c r="I2078" s="71"/>
      <c r="J2078" s="68">
        <v>0</v>
      </c>
      <c r="K2078" s="89">
        <f>ROUND(IF(AND($G2078&lt;&gt;Summary!$C$11),IF(OR($I2078=$I$6,$I2078=$I$7,$I2078=$I$8,$I2078=$I$9,$I2078=$I$10,$I2078=$I$11),($J2078*$H2078),0),0),2)</f>
        <v>0</v>
      </c>
      <c r="L2078" s="89">
        <f>ROUND(IF(AND($G2078=Summary!$C$11),IF(OR($I2078=$I$6,$I2078=$I$7,$I2078=$I$8,$I2078=$I$9,$I2078=$I$10,$I2078=$I$11),(($J2078*$H2078)/2),0),0),2)</f>
        <v>0</v>
      </c>
      <c r="M2078" s="89">
        <f t="shared" si="79"/>
        <v>0</v>
      </c>
      <c r="N2078" s="100">
        <f t="shared" si="80"/>
        <v>0</v>
      </c>
      <c r="O2078" s="67"/>
    </row>
    <row r="2079" spans="2:15">
      <c r="B2079" s="63"/>
      <c r="C2079" s="65"/>
      <c r="D2079" s="65"/>
      <c r="E2079" s="66"/>
      <c r="F2079" s="67"/>
      <c r="G2079" s="69"/>
      <c r="H2079" s="70"/>
      <c r="I2079" s="71"/>
      <c r="J2079" s="68">
        <v>0</v>
      </c>
      <c r="K2079" s="89">
        <f>ROUND(IF(AND($G2079&lt;&gt;Summary!$C$11),IF(OR($I2079=$I$6,$I2079=$I$7,$I2079=$I$8,$I2079=$I$9,$I2079=$I$10,$I2079=$I$11),($J2079*$H2079),0),0),2)</f>
        <v>0</v>
      </c>
      <c r="L2079" s="89">
        <f>ROUND(IF(AND($G2079=Summary!$C$11),IF(OR($I2079=$I$6,$I2079=$I$7,$I2079=$I$8,$I2079=$I$9,$I2079=$I$10,$I2079=$I$11),(($J2079*$H2079)/2),0),0),2)</f>
        <v>0</v>
      </c>
      <c r="M2079" s="89">
        <f t="shared" si="79"/>
        <v>0</v>
      </c>
      <c r="N2079" s="100">
        <f t="shared" si="80"/>
        <v>0</v>
      </c>
      <c r="O2079" s="67"/>
    </row>
    <row r="2080" spans="2:15">
      <c r="B2080" s="63"/>
      <c r="C2080" s="65"/>
      <c r="D2080" s="65"/>
      <c r="E2080" s="66"/>
      <c r="F2080" s="67"/>
      <c r="G2080" s="69"/>
      <c r="H2080" s="70"/>
      <c r="I2080" s="71"/>
      <c r="J2080" s="68">
        <v>0</v>
      </c>
      <c r="K2080" s="89">
        <f>ROUND(IF(AND($G2080&lt;&gt;Summary!$C$11),IF(OR($I2080=$I$6,$I2080=$I$7,$I2080=$I$8,$I2080=$I$9,$I2080=$I$10,$I2080=$I$11),($J2080*$H2080),0),0),2)</f>
        <v>0</v>
      </c>
      <c r="L2080" s="89">
        <f>ROUND(IF(AND($G2080=Summary!$C$11),IF(OR($I2080=$I$6,$I2080=$I$7,$I2080=$I$8,$I2080=$I$9,$I2080=$I$10,$I2080=$I$11),(($J2080*$H2080)/2),0),0),2)</f>
        <v>0</v>
      </c>
      <c r="M2080" s="89">
        <f t="shared" si="79"/>
        <v>0</v>
      </c>
      <c r="N2080" s="100">
        <f t="shared" si="80"/>
        <v>0</v>
      </c>
      <c r="O2080" s="67"/>
    </row>
    <row r="2081" spans="2:15">
      <c r="B2081" s="63"/>
      <c r="C2081" s="65"/>
      <c r="D2081" s="65"/>
      <c r="E2081" s="66"/>
      <c r="F2081" s="67"/>
      <c r="G2081" s="69"/>
      <c r="H2081" s="70"/>
      <c r="I2081" s="71"/>
      <c r="J2081" s="68">
        <v>0</v>
      </c>
      <c r="K2081" s="89">
        <f>ROUND(IF(AND($G2081&lt;&gt;Summary!$C$11),IF(OR($I2081=$I$6,$I2081=$I$7,$I2081=$I$8,$I2081=$I$9,$I2081=$I$10,$I2081=$I$11),($J2081*$H2081),0),0),2)</f>
        <v>0</v>
      </c>
      <c r="L2081" s="89">
        <f>ROUND(IF(AND($G2081=Summary!$C$11),IF(OR($I2081=$I$6,$I2081=$I$7,$I2081=$I$8,$I2081=$I$9,$I2081=$I$10,$I2081=$I$11),(($J2081*$H2081)/2),0),0),2)</f>
        <v>0</v>
      </c>
      <c r="M2081" s="89">
        <f t="shared" si="79"/>
        <v>0</v>
      </c>
      <c r="N2081" s="100">
        <f t="shared" si="80"/>
        <v>0</v>
      </c>
      <c r="O2081" s="67"/>
    </row>
    <row r="2082" spans="2:15">
      <c r="B2082" s="63"/>
      <c r="C2082" s="65"/>
      <c r="D2082" s="65"/>
      <c r="E2082" s="66"/>
      <c r="F2082" s="67"/>
      <c r="G2082" s="69"/>
      <c r="H2082" s="70"/>
      <c r="I2082" s="71"/>
      <c r="J2082" s="68">
        <v>0</v>
      </c>
      <c r="K2082" s="89">
        <f>ROUND(IF(AND($G2082&lt;&gt;Summary!$C$11),IF(OR($I2082=$I$6,$I2082=$I$7,$I2082=$I$8,$I2082=$I$9,$I2082=$I$10,$I2082=$I$11),($J2082*$H2082),0),0),2)</f>
        <v>0</v>
      </c>
      <c r="L2082" s="89">
        <f>ROUND(IF(AND($G2082=Summary!$C$11),IF(OR($I2082=$I$6,$I2082=$I$7,$I2082=$I$8,$I2082=$I$9,$I2082=$I$10,$I2082=$I$11),(($J2082*$H2082)/2),0),0),2)</f>
        <v>0</v>
      </c>
      <c r="M2082" s="89">
        <f t="shared" si="79"/>
        <v>0</v>
      </c>
      <c r="N2082" s="100">
        <f t="shared" si="80"/>
        <v>0</v>
      </c>
      <c r="O2082" s="67"/>
    </row>
    <row r="2083" spans="2:15">
      <c r="B2083" s="63"/>
      <c r="C2083" s="65"/>
      <c r="D2083" s="65"/>
      <c r="E2083" s="66"/>
      <c r="F2083" s="67"/>
      <c r="G2083" s="69"/>
      <c r="H2083" s="70"/>
      <c r="I2083" s="71"/>
      <c r="J2083" s="68">
        <v>0</v>
      </c>
      <c r="K2083" s="89">
        <f>ROUND(IF(AND($G2083&lt;&gt;Summary!$C$11),IF(OR($I2083=$I$6,$I2083=$I$7,$I2083=$I$8,$I2083=$I$9,$I2083=$I$10,$I2083=$I$11),($J2083*$H2083),0),0),2)</f>
        <v>0</v>
      </c>
      <c r="L2083" s="89">
        <f>ROUND(IF(AND($G2083=Summary!$C$11),IF(OR($I2083=$I$6,$I2083=$I$7,$I2083=$I$8,$I2083=$I$9,$I2083=$I$10,$I2083=$I$11),(($J2083*$H2083)/2),0),0),2)</f>
        <v>0</v>
      </c>
      <c r="M2083" s="89">
        <f t="shared" si="79"/>
        <v>0</v>
      </c>
      <c r="N2083" s="100">
        <f t="shared" si="80"/>
        <v>0</v>
      </c>
      <c r="O2083" s="67"/>
    </row>
    <row r="2084" spans="2:15">
      <c r="B2084" s="63"/>
      <c r="C2084" s="65"/>
      <c r="D2084" s="65"/>
      <c r="E2084" s="66"/>
      <c r="F2084" s="67"/>
      <c r="G2084" s="69"/>
      <c r="H2084" s="70"/>
      <c r="I2084" s="71"/>
      <c r="J2084" s="68">
        <v>0</v>
      </c>
      <c r="K2084" s="89">
        <f>ROUND(IF(AND($G2084&lt;&gt;Summary!$C$11),IF(OR($I2084=$I$6,$I2084=$I$7,$I2084=$I$8,$I2084=$I$9,$I2084=$I$10,$I2084=$I$11),($J2084*$H2084),0),0),2)</f>
        <v>0</v>
      </c>
      <c r="L2084" s="89">
        <f>ROUND(IF(AND($G2084=Summary!$C$11),IF(OR($I2084=$I$6,$I2084=$I$7,$I2084=$I$8,$I2084=$I$9,$I2084=$I$10,$I2084=$I$11),(($J2084*$H2084)/2),0),0),2)</f>
        <v>0</v>
      </c>
      <c r="M2084" s="89">
        <f t="shared" si="79"/>
        <v>0</v>
      </c>
      <c r="N2084" s="100">
        <f t="shared" si="80"/>
        <v>0</v>
      </c>
      <c r="O2084" s="67"/>
    </row>
    <row r="2085" spans="2:15">
      <c r="B2085" s="63"/>
      <c r="C2085" s="65"/>
      <c r="D2085" s="65"/>
      <c r="E2085" s="66"/>
      <c r="F2085" s="67"/>
      <c r="G2085" s="69"/>
      <c r="H2085" s="70"/>
      <c r="I2085" s="71"/>
      <c r="J2085" s="68">
        <v>0</v>
      </c>
      <c r="K2085" s="89">
        <f>ROUND(IF(AND($G2085&lt;&gt;Summary!$C$11),IF(OR($I2085=$I$6,$I2085=$I$7,$I2085=$I$8,$I2085=$I$9,$I2085=$I$10,$I2085=$I$11),($J2085*$H2085),0),0),2)</f>
        <v>0</v>
      </c>
      <c r="L2085" s="89">
        <f>ROUND(IF(AND($G2085=Summary!$C$11),IF(OR($I2085=$I$6,$I2085=$I$7,$I2085=$I$8,$I2085=$I$9,$I2085=$I$10,$I2085=$I$11),(($J2085*$H2085)/2),0),0),2)</f>
        <v>0</v>
      </c>
      <c r="M2085" s="89">
        <f t="shared" si="79"/>
        <v>0</v>
      </c>
      <c r="N2085" s="100">
        <f t="shared" si="80"/>
        <v>0</v>
      </c>
      <c r="O2085" s="67"/>
    </row>
    <row r="2086" spans="2:15">
      <c r="B2086" s="63"/>
      <c r="C2086" s="65"/>
      <c r="D2086" s="65"/>
      <c r="E2086" s="66"/>
      <c r="F2086" s="67"/>
      <c r="G2086" s="69"/>
      <c r="H2086" s="70"/>
      <c r="I2086" s="71"/>
      <c r="J2086" s="68">
        <v>0</v>
      </c>
      <c r="K2086" s="89">
        <f>ROUND(IF(AND($G2086&lt;&gt;Summary!$C$11),IF(OR($I2086=$I$6,$I2086=$I$7,$I2086=$I$8,$I2086=$I$9,$I2086=$I$10,$I2086=$I$11),($J2086*$H2086),0),0),2)</f>
        <v>0</v>
      </c>
      <c r="L2086" s="89">
        <f>ROUND(IF(AND($G2086=Summary!$C$11),IF(OR($I2086=$I$6,$I2086=$I$7,$I2086=$I$8,$I2086=$I$9,$I2086=$I$10,$I2086=$I$11),(($J2086*$H2086)/2),0),0),2)</f>
        <v>0</v>
      </c>
      <c r="M2086" s="89">
        <f t="shared" si="79"/>
        <v>0</v>
      </c>
      <c r="N2086" s="100">
        <f t="shared" si="80"/>
        <v>0</v>
      </c>
      <c r="O2086" s="67"/>
    </row>
    <row r="2087" spans="2:15">
      <c r="B2087" s="63"/>
      <c r="C2087" s="65"/>
      <c r="D2087" s="65"/>
      <c r="E2087" s="66"/>
      <c r="F2087" s="67"/>
      <c r="G2087" s="69"/>
      <c r="H2087" s="70"/>
      <c r="I2087" s="71"/>
      <c r="J2087" s="68">
        <v>0</v>
      </c>
      <c r="K2087" s="89">
        <f>ROUND(IF(AND($G2087&lt;&gt;Summary!$C$11),IF(OR($I2087=$I$6,$I2087=$I$7,$I2087=$I$8,$I2087=$I$9,$I2087=$I$10,$I2087=$I$11),($J2087*$H2087),0),0),2)</f>
        <v>0</v>
      </c>
      <c r="L2087" s="89">
        <f>ROUND(IF(AND($G2087=Summary!$C$11),IF(OR($I2087=$I$6,$I2087=$I$7,$I2087=$I$8,$I2087=$I$9,$I2087=$I$10,$I2087=$I$11),(($J2087*$H2087)/2),0),0),2)</f>
        <v>0</v>
      </c>
      <c r="M2087" s="89">
        <f t="shared" si="79"/>
        <v>0</v>
      </c>
      <c r="N2087" s="100">
        <f t="shared" si="80"/>
        <v>0</v>
      </c>
      <c r="O2087" s="67"/>
    </row>
    <row r="2088" spans="2:15">
      <c r="B2088" s="63"/>
      <c r="C2088" s="65"/>
      <c r="D2088" s="65"/>
      <c r="E2088" s="66"/>
      <c r="F2088" s="67"/>
      <c r="G2088" s="69"/>
      <c r="H2088" s="70"/>
      <c r="I2088" s="71"/>
      <c r="J2088" s="68">
        <v>0</v>
      </c>
      <c r="K2088" s="89">
        <f>ROUND(IF(AND($G2088&lt;&gt;Summary!$C$11),IF(OR($I2088=$I$6,$I2088=$I$7,$I2088=$I$8,$I2088=$I$9,$I2088=$I$10,$I2088=$I$11),($J2088*$H2088),0),0),2)</f>
        <v>0</v>
      </c>
      <c r="L2088" s="89">
        <f>ROUND(IF(AND($G2088=Summary!$C$11),IF(OR($I2088=$I$6,$I2088=$I$7,$I2088=$I$8,$I2088=$I$9,$I2088=$I$10,$I2088=$I$11),(($J2088*$H2088)/2),0),0),2)</f>
        <v>0</v>
      </c>
      <c r="M2088" s="89">
        <f t="shared" si="79"/>
        <v>0</v>
      </c>
      <c r="N2088" s="100">
        <f t="shared" si="80"/>
        <v>0</v>
      </c>
      <c r="O2088" s="67"/>
    </row>
    <row r="2089" spans="2:15">
      <c r="B2089" s="63"/>
      <c r="C2089" s="65"/>
      <c r="D2089" s="65"/>
      <c r="E2089" s="66"/>
      <c r="F2089" s="67"/>
      <c r="G2089" s="69"/>
      <c r="H2089" s="70"/>
      <c r="I2089" s="71"/>
      <c r="J2089" s="68">
        <v>0</v>
      </c>
      <c r="K2089" s="89">
        <f>ROUND(IF(AND($G2089&lt;&gt;Summary!$C$11),IF(OR($I2089=$I$6,$I2089=$I$7,$I2089=$I$8,$I2089=$I$9,$I2089=$I$10,$I2089=$I$11),($J2089*$H2089),0),0),2)</f>
        <v>0</v>
      </c>
      <c r="L2089" s="89">
        <f>ROUND(IF(AND($G2089=Summary!$C$11),IF(OR($I2089=$I$6,$I2089=$I$7,$I2089=$I$8,$I2089=$I$9,$I2089=$I$10,$I2089=$I$11),(($J2089*$H2089)/2),0),0),2)</f>
        <v>0</v>
      </c>
      <c r="M2089" s="89">
        <f t="shared" si="79"/>
        <v>0</v>
      </c>
      <c r="N2089" s="100">
        <f t="shared" si="80"/>
        <v>0</v>
      </c>
      <c r="O2089" s="67"/>
    </row>
    <row r="2090" spans="2:15">
      <c r="B2090" s="63"/>
      <c r="C2090" s="65"/>
      <c r="D2090" s="65"/>
      <c r="E2090" s="66"/>
      <c r="F2090" s="67"/>
      <c r="G2090" s="69"/>
      <c r="H2090" s="70"/>
      <c r="I2090" s="71"/>
      <c r="J2090" s="68">
        <v>0</v>
      </c>
      <c r="K2090" s="89">
        <f>ROUND(IF(AND($G2090&lt;&gt;Summary!$C$11),IF(OR($I2090=$I$6,$I2090=$I$7,$I2090=$I$8,$I2090=$I$9,$I2090=$I$10,$I2090=$I$11),($J2090*$H2090),0),0),2)</f>
        <v>0</v>
      </c>
      <c r="L2090" s="89">
        <f>ROUND(IF(AND($G2090=Summary!$C$11),IF(OR($I2090=$I$6,$I2090=$I$7,$I2090=$I$8,$I2090=$I$9,$I2090=$I$10,$I2090=$I$11),(($J2090*$H2090)/2),0),0),2)</f>
        <v>0</v>
      </c>
      <c r="M2090" s="89">
        <f t="shared" si="79"/>
        <v>0</v>
      </c>
      <c r="N2090" s="100">
        <f t="shared" si="80"/>
        <v>0</v>
      </c>
      <c r="O2090" s="67"/>
    </row>
    <row r="2091" spans="2:15">
      <c r="B2091" s="63"/>
      <c r="C2091" s="65"/>
      <c r="D2091" s="65"/>
      <c r="E2091" s="66"/>
      <c r="F2091" s="67"/>
      <c r="G2091" s="69"/>
      <c r="H2091" s="70"/>
      <c r="I2091" s="71"/>
      <c r="J2091" s="68">
        <v>0</v>
      </c>
      <c r="K2091" s="89">
        <f>ROUND(IF(AND($G2091&lt;&gt;Summary!$C$11),IF(OR($I2091=$I$6,$I2091=$I$7,$I2091=$I$8,$I2091=$I$9,$I2091=$I$10,$I2091=$I$11),($J2091*$H2091),0),0),2)</f>
        <v>0</v>
      </c>
      <c r="L2091" s="89">
        <f>ROUND(IF(AND($G2091=Summary!$C$11),IF(OR($I2091=$I$6,$I2091=$I$7,$I2091=$I$8,$I2091=$I$9,$I2091=$I$10,$I2091=$I$11),(($J2091*$H2091)/2),0),0),2)</f>
        <v>0</v>
      </c>
      <c r="M2091" s="89">
        <f t="shared" si="79"/>
        <v>0</v>
      </c>
      <c r="N2091" s="100">
        <f t="shared" si="80"/>
        <v>0</v>
      </c>
      <c r="O2091" s="67"/>
    </row>
    <row r="2092" spans="2:15">
      <c r="B2092" s="63"/>
      <c r="C2092" s="65"/>
      <c r="D2092" s="65"/>
      <c r="E2092" s="66"/>
      <c r="F2092" s="67"/>
      <c r="G2092" s="69"/>
      <c r="H2092" s="70"/>
      <c r="I2092" s="71"/>
      <c r="J2092" s="68">
        <v>0</v>
      </c>
      <c r="K2092" s="89">
        <f>ROUND(IF(AND($G2092&lt;&gt;Summary!$C$11),IF(OR($I2092=$I$6,$I2092=$I$7,$I2092=$I$8,$I2092=$I$9,$I2092=$I$10,$I2092=$I$11),($J2092*$H2092),0),0),2)</f>
        <v>0</v>
      </c>
      <c r="L2092" s="89">
        <f>ROUND(IF(AND($G2092=Summary!$C$11),IF(OR($I2092=$I$6,$I2092=$I$7,$I2092=$I$8,$I2092=$I$9,$I2092=$I$10,$I2092=$I$11),(($J2092*$H2092)/2),0),0),2)</f>
        <v>0</v>
      </c>
      <c r="M2092" s="89">
        <f t="shared" si="79"/>
        <v>0</v>
      </c>
      <c r="N2092" s="100">
        <f t="shared" si="80"/>
        <v>0</v>
      </c>
      <c r="O2092" s="67"/>
    </row>
    <row r="2093" spans="2:15">
      <c r="B2093" s="63"/>
      <c r="C2093" s="65"/>
      <c r="D2093" s="65"/>
      <c r="E2093" s="66"/>
      <c r="F2093" s="67"/>
      <c r="G2093" s="69"/>
      <c r="H2093" s="70"/>
      <c r="I2093" s="71"/>
      <c r="J2093" s="68">
        <v>0</v>
      </c>
      <c r="K2093" s="89">
        <f>ROUND(IF(AND($G2093&lt;&gt;Summary!$C$11),IF(OR($I2093=$I$6,$I2093=$I$7,$I2093=$I$8,$I2093=$I$9,$I2093=$I$10,$I2093=$I$11),($J2093*$H2093),0),0),2)</f>
        <v>0</v>
      </c>
      <c r="L2093" s="89">
        <f>ROUND(IF(AND($G2093=Summary!$C$11),IF(OR($I2093=$I$6,$I2093=$I$7,$I2093=$I$8,$I2093=$I$9,$I2093=$I$10,$I2093=$I$11),(($J2093*$H2093)/2),0),0),2)</f>
        <v>0</v>
      </c>
      <c r="M2093" s="89">
        <f t="shared" si="79"/>
        <v>0</v>
      </c>
      <c r="N2093" s="100">
        <f t="shared" si="80"/>
        <v>0</v>
      </c>
      <c r="O2093" s="67"/>
    </row>
    <row r="2094" spans="2:15">
      <c r="B2094" s="63"/>
      <c r="C2094" s="65"/>
      <c r="D2094" s="65"/>
      <c r="E2094" s="66"/>
      <c r="F2094" s="67"/>
      <c r="G2094" s="69"/>
      <c r="H2094" s="70"/>
      <c r="I2094" s="71"/>
      <c r="J2094" s="68">
        <v>0</v>
      </c>
      <c r="K2094" s="89">
        <f>ROUND(IF(AND($G2094&lt;&gt;Summary!$C$11),IF(OR($I2094=$I$6,$I2094=$I$7,$I2094=$I$8,$I2094=$I$9,$I2094=$I$10,$I2094=$I$11),($J2094*$H2094),0),0),2)</f>
        <v>0</v>
      </c>
      <c r="L2094" s="89">
        <f>ROUND(IF(AND($G2094=Summary!$C$11),IF(OR($I2094=$I$6,$I2094=$I$7,$I2094=$I$8,$I2094=$I$9,$I2094=$I$10,$I2094=$I$11),(($J2094*$H2094)/2),0),0),2)</f>
        <v>0</v>
      </c>
      <c r="M2094" s="89">
        <f t="shared" si="79"/>
        <v>0</v>
      </c>
      <c r="N2094" s="100">
        <f t="shared" si="80"/>
        <v>0</v>
      </c>
      <c r="O2094" s="67"/>
    </row>
    <row r="2095" spans="2:15">
      <c r="B2095" s="63"/>
      <c r="C2095" s="65"/>
      <c r="D2095" s="65"/>
      <c r="E2095" s="66"/>
      <c r="F2095" s="67"/>
      <c r="G2095" s="69"/>
      <c r="H2095" s="70"/>
      <c r="I2095" s="71"/>
      <c r="J2095" s="68">
        <v>0</v>
      </c>
      <c r="K2095" s="89">
        <f>ROUND(IF(AND($G2095&lt;&gt;Summary!$C$11),IF(OR($I2095=$I$6,$I2095=$I$7,$I2095=$I$8,$I2095=$I$9,$I2095=$I$10,$I2095=$I$11),($J2095*$H2095),0),0),2)</f>
        <v>0</v>
      </c>
      <c r="L2095" s="89">
        <f>ROUND(IF(AND($G2095=Summary!$C$11),IF(OR($I2095=$I$6,$I2095=$I$7,$I2095=$I$8,$I2095=$I$9,$I2095=$I$10,$I2095=$I$11),(($J2095*$H2095)/2),0),0),2)</f>
        <v>0</v>
      </c>
      <c r="M2095" s="89">
        <f t="shared" si="79"/>
        <v>0</v>
      </c>
      <c r="N2095" s="100">
        <f t="shared" si="80"/>
        <v>0</v>
      </c>
      <c r="O2095" s="67"/>
    </row>
    <row r="2096" spans="2:15">
      <c r="B2096" s="63"/>
      <c r="C2096" s="65"/>
      <c r="D2096" s="65"/>
      <c r="E2096" s="66"/>
      <c r="F2096" s="67"/>
      <c r="G2096" s="69"/>
      <c r="H2096" s="70"/>
      <c r="I2096" s="71"/>
      <c r="J2096" s="68">
        <v>0</v>
      </c>
      <c r="K2096" s="89">
        <f>ROUND(IF(AND($G2096&lt;&gt;Summary!$C$11),IF(OR($I2096=$I$6,$I2096=$I$7,$I2096=$I$8,$I2096=$I$9,$I2096=$I$10,$I2096=$I$11),($J2096*$H2096),0),0),2)</f>
        <v>0</v>
      </c>
      <c r="L2096" s="89">
        <f>ROUND(IF(AND($G2096=Summary!$C$11),IF(OR($I2096=$I$6,$I2096=$I$7,$I2096=$I$8,$I2096=$I$9,$I2096=$I$10,$I2096=$I$11),(($J2096*$H2096)/2),0),0),2)</f>
        <v>0</v>
      </c>
      <c r="M2096" s="89">
        <f t="shared" si="79"/>
        <v>0</v>
      </c>
      <c r="N2096" s="100">
        <f t="shared" si="80"/>
        <v>0</v>
      </c>
      <c r="O2096" s="67"/>
    </row>
    <row r="2097" spans="2:15">
      <c r="B2097" s="63"/>
      <c r="C2097" s="65"/>
      <c r="D2097" s="65"/>
      <c r="E2097" s="66"/>
      <c r="F2097" s="67"/>
      <c r="G2097" s="69"/>
      <c r="H2097" s="70"/>
      <c r="I2097" s="71"/>
      <c r="J2097" s="68">
        <v>0</v>
      </c>
      <c r="K2097" s="89">
        <f>ROUND(IF(AND($G2097&lt;&gt;Summary!$C$11),IF(OR($I2097=$I$6,$I2097=$I$7,$I2097=$I$8,$I2097=$I$9,$I2097=$I$10,$I2097=$I$11),($J2097*$H2097),0),0),2)</f>
        <v>0</v>
      </c>
      <c r="L2097" s="89">
        <f>ROUND(IF(AND($G2097=Summary!$C$11),IF(OR($I2097=$I$6,$I2097=$I$7,$I2097=$I$8,$I2097=$I$9,$I2097=$I$10,$I2097=$I$11),(($J2097*$H2097)/2),0),0),2)</f>
        <v>0</v>
      </c>
      <c r="M2097" s="89">
        <f t="shared" si="79"/>
        <v>0</v>
      </c>
      <c r="N2097" s="100">
        <f t="shared" si="80"/>
        <v>0</v>
      </c>
      <c r="O2097" s="67"/>
    </row>
    <row r="2098" spans="2:15">
      <c r="B2098" s="63"/>
      <c r="C2098" s="65"/>
      <c r="D2098" s="65"/>
      <c r="E2098" s="66"/>
      <c r="F2098" s="67"/>
      <c r="G2098" s="69"/>
      <c r="H2098" s="70"/>
      <c r="I2098" s="71"/>
      <c r="J2098" s="68">
        <v>0</v>
      </c>
      <c r="K2098" s="89">
        <f>ROUND(IF(AND($G2098&lt;&gt;Summary!$C$11),IF(OR($I2098=$I$6,$I2098=$I$7,$I2098=$I$8,$I2098=$I$9,$I2098=$I$10,$I2098=$I$11),($J2098*$H2098),0),0),2)</f>
        <v>0</v>
      </c>
      <c r="L2098" s="89">
        <f>ROUND(IF(AND($G2098=Summary!$C$11),IF(OR($I2098=$I$6,$I2098=$I$7,$I2098=$I$8,$I2098=$I$9,$I2098=$I$10,$I2098=$I$11),(($J2098*$H2098)/2),0),0),2)</f>
        <v>0</v>
      </c>
      <c r="M2098" s="89">
        <f t="shared" si="79"/>
        <v>0</v>
      </c>
      <c r="N2098" s="100">
        <f t="shared" si="80"/>
        <v>0</v>
      </c>
      <c r="O2098" s="67"/>
    </row>
    <row r="2099" spans="2:15">
      <c r="B2099" s="63"/>
      <c r="C2099" s="65"/>
      <c r="D2099" s="65"/>
      <c r="E2099" s="66"/>
      <c r="F2099" s="67"/>
      <c r="G2099" s="69"/>
      <c r="H2099" s="70"/>
      <c r="I2099" s="71"/>
      <c r="J2099" s="68">
        <v>0</v>
      </c>
      <c r="K2099" s="89">
        <f>ROUND(IF(AND($G2099&lt;&gt;Summary!$C$11),IF(OR($I2099=$I$6,$I2099=$I$7,$I2099=$I$8,$I2099=$I$9,$I2099=$I$10,$I2099=$I$11),($J2099*$H2099),0),0),2)</f>
        <v>0</v>
      </c>
      <c r="L2099" s="89">
        <f>ROUND(IF(AND($G2099=Summary!$C$11),IF(OR($I2099=$I$6,$I2099=$I$7,$I2099=$I$8,$I2099=$I$9,$I2099=$I$10,$I2099=$I$11),(($J2099*$H2099)/2),0),0),2)</f>
        <v>0</v>
      </c>
      <c r="M2099" s="89">
        <f t="shared" si="79"/>
        <v>0</v>
      </c>
      <c r="N2099" s="100">
        <f t="shared" si="80"/>
        <v>0</v>
      </c>
      <c r="O2099" s="67"/>
    </row>
    <row r="2100" spans="2:15">
      <c r="B2100" s="63"/>
      <c r="C2100" s="65"/>
      <c r="D2100" s="65"/>
      <c r="E2100" s="66"/>
      <c r="F2100" s="67"/>
      <c r="G2100" s="69"/>
      <c r="H2100" s="70"/>
      <c r="I2100" s="71"/>
      <c r="J2100" s="68">
        <v>0</v>
      </c>
      <c r="K2100" s="89">
        <f>ROUND(IF(AND($G2100&lt;&gt;Summary!$C$11),IF(OR($I2100=$I$6,$I2100=$I$7,$I2100=$I$8,$I2100=$I$9,$I2100=$I$10,$I2100=$I$11),($J2100*$H2100),0),0),2)</f>
        <v>0</v>
      </c>
      <c r="L2100" s="89">
        <f>ROUND(IF(AND($G2100=Summary!$C$11),IF(OR($I2100=$I$6,$I2100=$I$7,$I2100=$I$8,$I2100=$I$9,$I2100=$I$10,$I2100=$I$11),(($J2100*$H2100)/2),0),0),2)</f>
        <v>0</v>
      </c>
      <c r="M2100" s="89">
        <f t="shared" si="79"/>
        <v>0</v>
      </c>
      <c r="N2100" s="100">
        <f t="shared" si="80"/>
        <v>0</v>
      </c>
      <c r="O2100" s="67"/>
    </row>
    <row r="2101" spans="2:15">
      <c r="B2101" s="63"/>
      <c r="C2101" s="65"/>
      <c r="D2101" s="65"/>
      <c r="E2101" s="66"/>
      <c r="F2101" s="67"/>
      <c r="G2101" s="69"/>
      <c r="H2101" s="70"/>
      <c r="I2101" s="71"/>
      <c r="J2101" s="68">
        <v>0</v>
      </c>
      <c r="K2101" s="89">
        <f>ROUND(IF(AND($G2101&lt;&gt;Summary!$C$11),IF(OR($I2101=$I$6,$I2101=$I$7,$I2101=$I$8,$I2101=$I$9,$I2101=$I$10,$I2101=$I$11),($J2101*$H2101),0),0),2)</f>
        <v>0</v>
      </c>
      <c r="L2101" s="89">
        <f>ROUND(IF(AND($G2101=Summary!$C$11),IF(OR($I2101=$I$6,$I2101=$I$7,$I2101=$I$8,$I2101=$I$9,$I2101=$I$10,$I2101=$I$11),(($J2101*$H2101)/2),0),0),2)</f>
        <v>0</v>
      </c>
      <c r="M2101" s="89">
        <f t="shared" si="79"/>
        <v>0</v>
      </c>
      <c r="N2101" s="100">
        <f t="shared" si="80"/>
        <v>0</v>
      </c>
      <c r="O2101" s="67"/>
    </row>
    <row r="2102" spans="2:15">
      <c r="B2102" s="63"/>
      <c r="C2102" s="65"/>
      <c r="D2102" s="65"/>
      <c r="E2102" s="66"/>
      <c r="F2102" s="67"/>
      <c r="G2102" s="69"/>
      <c r="H2102" s="70"/>
      <c r="I2102" s="71"/>
      <c r="J2102" s="68">
        <v>0</v>
      </c>
      <c r="K2102" s="89">
        <f>ROUND(IF(AND($G2102&lt;&gt;Summary!$C$11),IF(OR($I2102=$I$6,$I2102=$I$7,$I2102=$I$8,$I2102=$I$9,$I2102=$I$10,$I2102=$I$11),($J2102*$H2102),0),0),2)</f>
        <v>0</v>
      </c>
      <c r="L2102" s="89">
        <f>ROUND(IF(AND($G2102=Summary!$C$11),IF(OR($I2102=$I$6,$I2102=$I$7,$I2102=$I$8,$I2102=$I$9,$I2102=$I$10,$I2102=$I$11),(($J2102*$H2102)/2),0),0),2)</f>
        <v>0</v>
      </c>
      <c r="M2102" s="89">
        <f t="shared" si="79"/>
        <v>0</v>
      </c>
      <c r="N2102" s="100">
        <f t="shared" si="80"/>
        <v>0</v>
      </c>
      <c r="O2102" s="67"/>
    </row>
    <row r="2103" spans="2:15">
      <c r="B2103" s="63"/>
      <c r="C2103" s="65"/>
      <c r="D2103" s="65"/>
      <c r="E2103" s="66"/>
      <c r="F2103" s="67"/>
      <c r="G2103" s="69"/>
      <c r="H2103" s="70"/>
      <c r="I2103" s="71"/>
      <c r="J2103" s="68">
        <v>0</v>
      </c>
      <c r="K2103" s="89">
        <f>ROUND(IF(AND($G2103&lt;&gt;Summary!$C$11),IF(OR($I2103=$I$6,$I2103=$I$7,$I2103=$I$8,$I2103=$I$9,$I2103=$I$10,$I2103=$I$11),($J2103*$H2103),0),0),2)</f>
        <v>0</v>
      </c>
      <c r="L2103" s="89">
        <f>ROUND(IF(AND($G2103=Summary!$C$11),IF(OR($I2103=$I$6,$I2103=$I$7,$I2103=$I$8,$I2103=$I$9,$I2103=$I$10,$I2103=$I$11),(($J2103*$H2103)/2),0),0),2)</f>
        <v>0</v>
      </c>
      <c r="M2103" s="89">
        <f t="shared" si="79"/>
        <v>0</v>
      </c>
      <c r="N2103" s="100">
        <f t="shared" si="80"/>
        <v>0</v>
      </c>
      <c r="O2103" s="67"/>
    </row>
    <row r="2104" spans="2:15">
      <c r="B2104" s="63"/>
      <c r="C2104" s="65"/>
      <c r="D2104" s="65"/>
      <c r="E2104" s="66"/>
      <c r="F2104" s="67"/>
      <c r="G2104" s="69"/>
      <c r="H2104" s="70"/>
      <c r="I2104" s="71"/>
      <c r="J2104" s="68">
        <v>0</v>
      </c>
      <c r="K2104" s="89">
        <f>ROUND(IF(AND($G2104&lt;&gt;Summary!$C$11),IF(OR($I2104=$I$6,$I2104=$I$7,$I2104=$I$8,$I2104=$I$9,$I2104=$I$10,$I2104=$I$11),($J2104*$H2104),0),0),2)</f>
        <v>0</v>
      </c>
      <c r="L2104" s="89">
        <f>ROUND(IF(AND($G2104=Summary!$C$11),IF(OR($I2104=$I$6,$I2104=$I$7,$I2104=$I$8,$I2104=$I$9,$I2104=$I$10,$I2104=$I$11),(($J2104*$H2104)/2),0),0),2)</f>
        <v>0</v>
      </c>
      <c r="M2104" s="89">
        <f t="shared" si="79"/>
        <v>0</v>
      </c>
      <c r="N2104" s="100">
        <f t="shared" si="80"/>
        <v>0</v>
      </c>
      <c r="O2104" s="67"/>
    </row>
    <row r="2105" spans="2:15">
      <c r="B2105" s="63"/>
      <c r="C2105" s="65"/>
      <c r="D2105" s="65"/>
      <c r="E2105" s="66"/>
      <c r="F2105" s="67"/>
      <c r="G2105" s="69"/>
      <c r="H2105" s="70"/>
      <c r="I2105" s="71"/>
      <c r="J2105" s="68">
        <v>0</v>
      </c>
      <c r="K2105" s="89">
        <f>ROUND(IF(AND($G2105&lt;&gt;Summary!$C$11),IF(OR($I2105=$I$6,$I2105=$I$7,$I2105=$I$8,$I2105=$I$9,$I2105=$I$10,$I2105=$I$11),($J2105*$H2105),0),0),2)</f>
        <v>0</v>
      </c>
      <c r="L2105" s="89">
        <f>ROUND(IF(AND($G2105=Summary!$C$11),IF(OR($I2105=$I$6,$I2105=$I$7,$I2105=$I$8,$I2105=$I$9,$I2105=$I$10,$I2105=$I$11),(($J2105*$H2105)/2),0),0),2)</f>
        <v>0</v>
      </c>
      <c r="M2105" s="89">
        <f t="shared" si="79"/>
        <v>0</v>
      </c>
      <c r="N2105" s="100">
        <f t="shared" si="80"/>
        <v>0</v>
      </c>
      <c r="O2105" s="67"/>
    </row>
    <row r="2106" spans="2:15">
      <c r="B2106" s="63"/>
      <c r="C2106" s="65"/>
      <c r="D2106" s="65"/>
      <c r="E2106" s="66"/>
      <c r="F2106" s="67"/>
      <c r="G2106" s="69"/>
      <c r="H2106" s="70"/>
      <c r="I2106" s="71"/>
      <c r="J2106" s="68">
        <v>0</v>
      </c>
      <c r="K2106" s="89">
        <f>ROUND(IF(AND($G2106&lt;&gt;Summary!$C$11),IF(OR($I2106=$I$6,$I2106=$I$7,$I2106=$I$8,$I2106=$I$9,$I2106=$I$10,$I2106=$I$11),($J2106*$H2106),0),0),2)</f>
        <v>0</v>
      </c>
      <c r="L2106" s="89">
        <f>ROUND(IF(AND($G2106=Summary!$C$11),IF(OR($I2106=$I$6,$I2106=$I$7,$I2106=$I$8,$I2106=$I$9,$I2106=$I$10,$I2106=$I$11),(($J2106*$H2106)/2),0),0),2)</f>
        <v>0</v>
      </c>
      <c r="M2106" s="89">
        <f t="shared" si="79"/>
        <v>0</v>
      </c>
      <c r="N2106" s="100">
        <f t="shared" si="80"/>
        <v>0</v>
      </c>
      <c r="O2106" s="67"/>
    </row>
    <row r="2107" spans="2:15">
      <c r="B2107" s="63"/>
      <c r="C2107" s="65"/>
      <c r="D2107" s="65"/>
      <c r="E2107" s="66"/>
      <c r="F2107" s="67"/>
      <c r="G2107" s="69"/>
      <c r="H2107" s="70"/>
      <c r="I2107" s="71"/>
      <c r="J2107" s="68">
        <v>0</v>
      </c>
      <c r="K2107" s="89">
        <f>ROUND(IF(AND($G2107&lt;&gt;Summary!$C$11),IF(OR($I2107=$I$6,$I2107=$I$7,$I2107=$I$8,$I2107=$I$9,$I2107=$I$10,$I2107=$I$11),($J2107*$H2107),0),0),2)</f>
        <v>0</v>
      </c>
      <c r="L2107" s="89">
        <f>ROUND(IF(AND($G2107=Summary!$C$11),IF(OR($I2107=$I$6,$I2107=$I$7,$I2107=$I$8,$I2107=$I$9,$I2107=$I$10,$I2107=$I$11),(($J2107*$H2107)/2),0),0),2)</f>
        <v>0</v>
      </c>
      <c r="M2107" s="89">
        <f t="shared" si="79"/>
        <v>0</v>
      </c>
      <c r="N2107" s="100">
        <f t="shared" si="80"/>
        <v>0</v>
      </c>
      <c r="O2107" s="67"/>
    </row>
    <row r="2108" spans="2:15">
      <c r="B2108" s="63"/>
      <c r="C2108" s="65"/>
      <c r="D2108" s="65"/>
      <c r="E2108" s="66"/>
      <c r="F2108" s="67"/>
      <c r="G2108" s="69"/>
      <c r="H2108" s="70"/>
      <c r="I2108" s="71"/>
      <c r="J2108" s="68">
        <v>0</v>
      </c>
      <c r="K2108" s="89">
        <f>ROUND(IF(AND($G2108&lt;&gt;Summary!$C$11),IF(OR($I2108=$I$6,$I2108=$I$7,$I2108=$I$8,$I2108=$I$9,$I2108=$I$10,$I2108=$I$11),($J2108*$H2108),0),0),2)</f>
        <v>0</v>
      </c>
      <c r="L2108" s="89">
        <f>ROUND(IF(AND($G2108=Summary!$C$11),IF(OR($I2108=$I$6,$I2108=$I$7,$I2108=$I$8,$I2108=$I$9,$I2108=$I$10,$I2108=$I$11),(($J2108*$H2108)/2),0),0),2)</f>
        <v>0</v>
      </c>
      <c r="M2108" s="89">
        <f t="shared" si="79"/>
        <v>0</v>
      </c>
      <c r="N2108" s="100">
        <f t="shared" si="80"/>
        <v>0</v>
      </c>
      <c r="O2108" s="67"/>
    </row>
    <row r="2109" spans="2:15">
      <c r="B2109" s="63"/>
      <c r="C2109" s="65"/>
      <c r="D2109" s="65"/>
      <c r="E2109" s="66"/>
      <c r="F2109" s="67"/>
      <c r="G2109" s="69"/>
      <c r="H2109" s="70"/>
      <c r="I2109" s="71"/>
      <c r="J2109" s="68">
        <v>0</v>
      </c>
      <c r="K2109" s="89">
        <f>ROUND(IF(AND($G2109&lt;&gt;Summary!$C$11),IF(OR($I2109=$I$6,$I2109=$I$7,$I2109=$I$8,$I2109=$I$9,$I2109=$I$10,$I2109=$I$11),($J2109*$H2109),0),0),2)</f>
        <v>0</v>
      </c>
      <c r="L2109" s="89">
        <f>ROUND(IF(AND($G2109=Summary!$C$11),IF(OR($I2109=$I$6,$I2109=$I$7,$I2109=$I$8,$I2109=$I$9,$I2109=$I$10,$I2109=$I$11),(($J2109*$H2109)/2),0),0),2)</f>
        <v>0</v>
      </c>
      <c r="M2109" s="89">
        <f t="shared" si="79"/>
        <v>0</v>
      </c>
      <c r="N2109" s="100">
        <f t="shared" si="80"/>
        <v>0</v>
      </c>
      <c r="O2109" s="67"/>
    </row>
    <row r="2110" spans="2:15">
      <c r="B2110" s="63"/>
      <c r="C2110" s="65"/>
      <c r="D2110" s="65"/>
      <c r="E2110" s="66"/>
      <c r="F2110" s="67"/>
      <c r="G2110" s="69"/>
      <c r="H2110" s="70"/>
      <c r="I2110" s="71"/>
      <c r="J2110" s="68">
        <v>0</v>
      </c>
      <c r="K2110" s="89">
        <f>ROUND(IF(AND($G2110&lt;&gt;Summary!$C$11),IF(OR($I2110=$I$6,$I2110=$I$7,$I2110=$I$8,$I2110=$I$9,$I2110=$I$10,$I2110=$I$11),($J2110*$H2110),0),0),2)</f>
        <v>0</v>
      </c>
      <c r="L2110" s="89">
        <f>ROUND(IF(AND($G2110=Summary!$C$11),IF(OR($I2110=$I$6,$I2110=$I$7,$I2110=$I$8,$I2110=$I$9,$I2110=$I$10,$I2110=$I$11),(($J2110*$H2110)/2),0),0),2)</f>
        <v>0</v>
      </c>
      <c r="M2110" s="89">
        <f t="shared" si="79"/>
        <v>0</v>
      </c>
      <c r="N2110" s="100">
        <f t="shared" si="80"/>
        <v>0</v>
      </c>
      <c r="O2110" s="67"/>
    </row>
    <row r="2111" spans="2:15">
      <c r="B2111" s="63"/>
      <c r="C2111" s="65"/>
      <c r="D2111" s="65"/>
      <c r="E2111" s="66"/>
      <c r="F2111" s="67"/>
      <c r="G2111" s="69"/>
      <c r="H2111" s="70"/>
      <c r="I2111" s="71"/>
      <c r="J2111" s="68">
        <v>0</v>
      </c>
      <c r="K2111" s="89">
        <f>ROUND(IF(AND($G2111&lt;&gt;Summary!$C$11),IF(OR($I2111=$I$6,$I2111=$I$7,$I2111=$I$8,$I2111=$I$9,$I2111=$I$10,$I2111=$I$11),($J2111*$H2111),0),0),2)</f>
        <v>0</v>
      </c>
      <c r="L2111" s="89">
        <f>ROUND(IF(AND($G2111=Summary!$C$11),IF(OR($I2111=$I$6,$I2111=$I$7,$I2111=$I$8,$I2111=$I$9,$I2111=$I$10,$I2111=$I$11),(($J2111*$H2111)/2),0),0),2)</f>
        <v>0</v>
      </c>
      <c r="M2111" s="89">
        <f t="shared" si="79"/>
        <v>0</v>
      </c>
      <c r="N2111" s="100">
        <f t="shared" si="80"/>
        <v>0</v>
      </c>
      <c r="O2111" s="67"/>
    </row>
    <row r="2112" spans="2:15">
      <c r="B2112" s="63"/>
      <c r="C2112" s="65"/>
      <c r="D2112" s="65"/>
      <c r="E2112" s="66"/>
      <c r="F2112" s="67"/>
      <c r="G2112" s="69"/>
      <c r="H2112" s="70"/>
      <c r="I2112" s="71"/>
      <c r="J2112" s="68">
        <v>0</v>
      </c>
      <c r="K2112" s="89">
        <f>ROUND(IF(AND($G2112&lt;&gt;Summary!$C$11),IF(OR($I2112=$I$6,$I2112=$I$7,$I2112=$I$8,$I2112=$I$9,$I2112=$I$10,$I2112=$I$11),($J2112*$H2112),0),0),2)</f>
        <v>0</v>
      </c>
      <c r="L2112" s="89">
        <f>ROUND(IF(AND($G2112=Summary!$C$11),IF(OR($I2112=$I$6,$I2112=$I$7,$I2112=$I$8,$I2112=$I$9,$I2112=$I$10,$I2112=$I$11),(($J2112*$H2112)/2),0),0),2)</f>
        <v>0</v>
      </c>
      <c r="M2112" s="89">
        <f t="shared" si="79"/>
        <v>0</v>
      </c>
      <c r="N2112" s="100">
        <f t="shared" si="80"/>
        <v>0</v>
      </c>
      <c r="O2112" s="67"/>
    </row>
    <row r="2113" spans="2:15">
      <c r="B2113" s="63"/>
      <c r="C2113" s="65"/>
      <c r="D2113" s="65"/>
      <c r="E2113" s="66"/>
      <c r="F2113" s="67"/>
      <c r="G2113" s="69"/>
      <c r="H2113" s="70"/>
      <c r="I2113" s="71"/>
      <c r="J2113" s="68">
        <v>0</v>
      </c>
      <c r="K2113" s="89">
        <f>ROUND(IF(AND($G2113&lt;&gt;Summary!$C$11),IF(OR($I2113=$I$6,$I2113=$I$7,$I2113=$I$8,$I2113=$I$9,$I2113=$I$10,$I2113=$I$11),($J2113*$H2113),0),0),2)</f>
        <v>0</v>
      </c>
      <c r="L2113" s="89">
        <f>ROUND(IF(AND($G2113=Summary!$C$11),IF(OR($I2113=$I$6,$I2113=$I$7,$I2113=$I$8,$I2113=$I$9,$I2113=$I$10,$I2113=$I$11),(($J2113*$H2113)/2),0),0),2)</f>
        <v>0</v>
      </c>
      <c r="M2113" s="89">
        <f t="shared" si="79"/>
        <v>0</v>
      </c>
      <c r="N2113" s="100">
        <f t="shared" si="80"/>
        <v>0</v>
      </c>
      <c r="O2113" s="67"/>
    </row>
    <row r="2114" spans="2:15">
      <c r="B2114" s="63"/>
      <c r="C2114" s="65"/>
      <c r="D2114" s="65"/>
      <c r="E2114" s="66"/>
      <c r="F2114" s="67"/>
      <c r="G2114" s="69"/>
      <c r="H2114" s="70"/>
      <c r="I2114" s="71"/>
      <c r="J2114" s="68">
        <v>0</v>
      </c>
      <c r="K2114" s="89">
        <f>ROUND(IF(AND($G2114&lt;&gt;Summary!$C$11),IF(OR($I2114=$I$6,$I2114=$I$7,$I2114=$I$8,$I2114=$I$9,$I2114=$I$10,$I2114=$I$11),($J2114*$H2114),0),0),2)</f>
        <v>0</v>
      </c>
      <c r="L2114" s="89">
        <f>ROUND(IF(AND($G2114=Summary!$C$11),IF(OR($I2114=$I$6,$I2114=$I$7,$I2114=$I$8,$I2114=$I$9,$I2114=$I$10,$I2114=$I$11),(($J2114*$H2114)/2),0),0),2)</f>
        <v>0</v>
      </c>
      <c r="M2114" s="89">
        <f t="shared" si="79"/>
        <v>0</v>
      </c>
      <c r="N2114" s="100">
        <f t="shared" si="80"/>
        <v>0</v>
      </c>
      <c r="O2114" s="67"/>
    </row>
    <row r="2115" spans="2:15">
      <c r="B2115" s="63"/>
      <c r="C2115" s="65"/>
      <c r="D2115" s="65"/>
      <c r="E2115" s="66"/>
      <c r="F2115" s="67"/>
      <c r="G2115" s="69"/>
      <c r="H2115" s="70"/>
      <c r="I2115" s="71"/>
      <c r="J2115" s="68">
        <v>0</v>
      </c>
      <c r="K2115" s="89">
        <f>ROUND(IF(AND($G2115&lt;&gt;Summary!$C$11),IF(OR($I2115=$I$6,$I2115=$I$7,$I2115=$I$8,$I2115=$I$9,$I2115=$I$10,$I2115=$I$11),($J2115*$H2115),0),0),2)</f>
        <v>0</v>
      </c>
      <c r="L2115" s="89">
        <f>ROUND(IF(AND($G2115=Summary!$C$11),IF(OR($I2115=$I$6,$I2115=$I$7,$I2115=$I$8,$I2115=$I$9,$I2115=$I$10,$I2115=$I$11),(($J2115*$H2115)/2),0),0),2)</f>
        <v>0</v>
      </c>
      <c r="M2115" s="89">
        <f t="shared" si="79"/>
        <v>0</v>
      </c>
      <c r="N2115" s="100">
        <f t="shared" si="80"/>
        <v>0</v>
      </c>
      <c r="O2115" s="67"/>
    </row>
    <row r="2116" spans="2:15">
      <c r="B2116" s="63"/>
      <c r="C2116" s="65"/>
      <c r="D2116" s="65"/>
      <c r="E2116" s="66"/>
      <c r="F2116" s="67"/>
      <c r="G2116" s="69"/>
      <c r="H2116" s="70"/>
      <c r="I2116" s="71"/>
      <c r="J2116" s="68">
        <v>0</v>
      </c>
      <c r="K2116" s="89">
        <f>ROUND(IF(AND($G2116&lt;&gt;Summary!$C$11),IF(OR($I2116=$I$6,$I2116=$I$7,$I2116=$I$8,$I2116=$I$9,$I2116=$I$10,$I2116=$I$11),($J2116*$H2116),0),0),2)</f>
        <v>0</v>
      </c>
      <c r="L2116" s="89">
        <f>ROUND(IF(AND($G2116=Summary!$C$11),IF(OR($I2116=$I$6,$I2116=$I$7,$I2116=$I$8,$I2116=$I$9,$I2116=$I$10,$I2116=$I$11),(($J2116*$H2116)/2),0),0),2)</f>
        <v>0</v>
      </c>
      <c r="M2116" s="89">
        <f t="shared" si="79"/>
        <v>0</v>
      </c>
      <c r="N2116" s="100">
        <f t="shared" si="80"/>
        <v>0</v>
      </c>
      <c r="O2116" s="67"/>
    </row>
    <row r="2117" spans="2:15">
      <c r="B2117" s="63"/>
      <c r="C2117" s="65"/>
      <c r="D2117" s="65"/>
      <c r="E2117" s="66"/>
      <c r="F2117" s="67"/>
      <c r="G2117" s="69"/>
      <c r="H2117" s="70"/>
      <c r="I2117" s="71"/>
      <c r="J2117" s="68">
        <v>0</v>
      </c>
      <c r="K2117" s="89">
        <f>ROUND(IF(AND($G2117&lt;&gt;Summary!$C$11),IF(OR($I2117=$I$6,$I2117=$I$7,$I2117=$I$8,$I2117=$I$9,$I2117=$I$10,$I2117=$I$11),($J2117*$H2117),0),0),2)</f>
        <v>0</v>
      </c>
      <c r="L2117" s="89">
        <f>ROUND(IF(AND($G2117=Summary!$C$11),IF(OR($I2117=$I$6,$I2117=$I$7,$I2117=$I$8,$I2117=$I$9,$I2117=$I$10,$I2117=$I$11),(($J2117*$H2117)/2),0),0),2)</f>
        <v>0</v>
      </c>
      <c r="M2117" s="89">
        <f t="shared" si="79"/>
        <v>0</v>
      </c>
      <c r="N2117" s="100">
        <f t="shared" si="80"/>
        <v>0</v>
      </c>
      <c r="O2117" s="67"/>
    </row>
    <row r="2118" spans="2:15">
      <c r="B2118" s="63"/>
      <c r="C2118" s="65"/>
      <c r="D2118" s="65"/>
      <c r="E2118" s="66"/>
      <c r="F2118" s="67"/>
      <c r="G2118" s="69"/>
      <c r="H2118" s="70"/>
      <c r="I2118" s="71"/>
      <c r="J2118" s="68">
        <v>0</v>
      </c>
      <c r="K2118" s="89">
        <f>ROUND(IF(AND($G2118&lt;&gt;Summary!$C$11),IF(OR($I2118=$I$6,$I2118=$I$7,$I2118=$I$8,$I2118=$I$9,$I2118=$I$10,$I2118=$I$11),($J2118*$H2118),0),0),2)</f>
        <v>0</v>
      </c>
      <c r="L2118" s="89">
        <f>ROUND(IF(AND($G2118=Summary!$C$11),IF(OR($I2118=$I$6,$I2118=$I$7,$I2118=$I$8,$I2118=$I$9,$I2118=$I$10,$I2118=$I$11),(($J2118*$H2118)/2),0),0),2)</f>
        <v>0</v>
      </c>
      <c r="M2118" s="89">
        <f t="shared" si="79"/>
        <v>0</v>
      </c>
      <c r="N2118" s="100">
        <f t="shared" si="80"/>
        <v>0</v>
      </c>
      <c r="O2118" s="67"/>
    </row>
    <row r="2119" spans="2:15">
      <c r="B2119" s="63"/>
      <c r="C2119" s="65"/>
      <c r="D2119" s="65"/>
      <c r="E2119" s="66"/>
      <c r="F2119" s="67"/>
      <c r="G2119" s="69"/>
      <c r="H2119" s="70"/>
      <c r="I2119" s="71"/>
      <c r="J2119" s="68">
        <v>0</v>
      </c>
      <c r="K2119" s="89">
        <f>ROUND(IF(AND($G2119&lt;&gt;Summary!$C$11),IF(OR($I2119=$I$6,$I2119=$I$7,$I2119=$I$8,$I2119=$I$9,$I2119=$I$10,$I2119=$I$11),($J2119*$H2119),0),0),2)</f>
        <v>0</v>
      </c>
      <c r="L2119" s="89">
        <f>ROUND(IF(AND($G2119=Summary!$C$11),IF(OR($I2119=$I$6,$I2119=$I$7,$I2119=$I$8,$I2119=$I$9,$I2119=$I$10,$I2119=$I$11),(($J2119*$H2119)/2),0),0),2)</f>
        <v>0</v>
      </c>
      <c r="M2119" s="89">
        <f t="shared" si="79"/>
        <v>0</v>
      </c>
      <c r="N2119" s="100">
        <f t="shared" si="80"/>
        <v>0</v>
      </c>
      <c r="O2119" s="67"/>
    </row>
    <row r="2120" spans="2:15">
      <c r="B2120" s="63"/>
      <c r="C2120" s="65"/>
      <c r="D2120" s="65"/>
      <c r="E2120" s="66"/>
      <c r="F2120" s="67"/>
      <c r="G2120" s="69"/>
      <c r="H2120" s="70"/>
      <c r="I2120" s="71"/>
      <c r="J2120" s="68">
        <v>0</v>
      </c>
      <c r="K2120" s="89">
        <f>ROUND(IF(AND($G2120&lt;&gt;Summary!$C$11),IF(OR($I2120=$I$6,$I2120=$I$7,$I2120=$I$8,$I2120=$I$9,$I2120=$I$10,$I2120=$I$11),($J2120*$H2120),0),0),2)</f>
        <v>0</v>
      </c>
      <c r="L2120" s="89">
        <f>ROUND(IF(AND($G2120=Summary!$C$11),IF(OR($I2120=$I$6,$I2120=$I$7,$I2120=$I$8,$I2120=$I$9,$I2120=$I$10,$I2120=$I$11),(($J2120*$H2120)/2),0),0),2)</f>
        <v>0</v>
      </c>
      <c r="M2120" s="89">
        <f t="shared" si="79"/>
        <v>0</v>
      </c>
      <c r="N2120" s="100">
        <f t="shared" si="80"/>
        <v>0</v>
      </c>
      <c r="O2120" s="67"/>
    </row>
    <row r="2121" spans="2:15">
      <c r="B2121" s="63"/>
      <c r="C2121" s="65"/>
      <c r="D2121" s="65"/>
      <c r="E2121" s="66"/>
      <c r="F2121" s="67"/>
      <c r="G2121" s="69"/>
      <c r="H2121" s="70"/>
      <c r="I2121" s="71"/>
      <c r="J2121" s="68">
        <v>0</v>
      </c>
      <c r="K2121" s="89">
        <f>ROUND(IF(AND($G2121&lt;&gt;Summary!$C$11),IF(OR($I2121=$I$6,$I2121=$I$7,$I2121=$I$8,$I2121=$I$9,$I2121=$I$10,$I2121=$I$11),($J2121*$H2121),0),0),2)</f>
        <v>0</v>
      </c>
      <c r="L2121" s="89">
        <f>ROUND(IF(AND($G2121=Summary!$C$11),IF(OR($I2121=$I$6,$I2121=$I$7,$I2121=$I$8,$I2121=$I$9,$I2121=$I$10,$I2121=$I$11),(($J2121*$H2121)/2),0),0),2)</f>
        <v>0</v>
      </c>
      <c r="M2121" s="89">
        <f t="shared" si="79"/>
        <v>0</v>
      </c>
      <c r="N2121" s="100">
        <f t="shared" si="80"/>
        <v>0</v>
      </c>
      <c r="O2121" s="67"/>
    </row>
    <row r="2122" spans="2:15">
      <c r="B2122" s="63"/>
      <c r="C2122" s="65"/>
      <c r="D2122" s="65"/>
      <c r="E2122" s="66"/>
      <c r="F2122" s="67"/>
      <c r="G2122" s="69"/>
      <c r="H2122" s="70"/>
      <c r="I2122" s="71"/>
      <c r="J2122" s="68">
        <v>0</v>
      </c>
      <c r="K2122" s="89">
        <f>ROUND(IF(AND($G2122&lt;&gt;Summary!$C$11),IF(OR($I2122=$I$6,$I2122=$I$7,$I2122=$I$8,$I2122=$I$9,$I2122=$I$10,$I2122=$I$11),($J2122*$H2122),0),0),2)</f>
        <v>0</v>
      </c>
      <c r="L2122" s="89">
        <f>ROUND(IF(AND($G2122=Summary!$C$11),IF(OR($I2122=$I$6,$I2122=$I$7,$I2122=$I$8,$I2122=$I$9,$I2122=$I$10,$I2122=$I$11),(($J2122*$H2122)/2),0),0),2)</f>
        <v>0</v>
      </c>
      <c r="M2122" s="89">
        <f t="shared" si="79"/>
        <v>0</v>
      </c>
      <c r="N2122" s="100">
        <f t="shared" si="80"/>
        <v>0</v>
      </c>
      <c r="O2122" s="67"/>
    </row>
    <row r="2123" spans="2:15">
      <c r="B2123" s="63"/>
      <c r="C2123" s="65"/>
      <c r="D2123" s="65"/>
      <c r="E2123" s="66"/>
      <c r="F2123" s="67"/>
      <c r="G2123" s="69"/>
      <c r="H2123" s="70"/>
      <c r="I2123" s="71"/>
      <c r="J2123" s="68">
        <v>0</v>
      </c>
      <c r="K2123" s="89">
        <f>ROUND(IF(AND($G2123&lt;&gt;Summary!$C$11),IF(OR($I2123=$I$6,$I2123=$I$7,$I2123=$I$8,$I2123=$I$9,$I2123=$I$10,$I2123=$I$11),($J2123*$H2123),0),0),2)</f>
        <v>0</v>
      </c>
      <c r="L2123" s="89">
        <f>ROUND(IF(AND($G2123=Summary!$C$11),IF(OR($I2123=$I$6,$I2123=$I$7,$I2123=$I$8,$I2123=$I$9,$I2123=$I$10,$I2123=$I$11),(($J2123*$H2123)/2),0),0),2)</f>
        <v>0</v>
      </c>
      <c r="M2123" s="89">
        <f t="shared" si="79"/>
        <v>0</v>
      </c>
      <c r="N2123" s="100">
        <f t="shared" si="80"/>
        <v>0</v>
      </c>
      <c r="O2123" s="67"/>
    </row>
    <row r="2124" spans="2:15">
      <c r="B2124" s="63"/>
      <c r="C2124" s="65"/>
      <c r="D2124" s="65"/>
      <c r="E2124" s="66"/>
      <c r="F2124" s="67"/>
      <c r="G2124" s="69"/>
      <c r="H2124" s="70"/>
      <c r="I2124" s="71"/>
      <c r="J2124" s="68">
        <v>0</v>
      </c>
      <c r="K2124" s="89">
        <f>ROUND(IF(AND($G2124&lt;&gt;Summary!$C$11),IF(OR($I2124=$I$6,$I2124=$I$7,$I2124=$I$8,$I2124=$I$9,$I2124=$I$10,$I2124=$I$11),($J2124*$H2124),0),0),2)</f>
        <v>0</v>
      </c>
      <c r="L2124" s="89">
        <f>ROUND(IF(AND($G2124=Summary!$C$11),IF(OR($I2124=$I$6,$I2124=$I$7,$I2124=$I$8,$I2124=$I$9,$I2124=$I$10,$I2124=$I$11),(($J2124*$H2124)/2),0),0),2)</f>
        <v>0</v>
      </c>
      <c r="M2124" s="89">
        <f t="shared" si="79"/>
        <v>0</v>
      </c>
      <c r="N2124" s="100">
        <f t="shared" si="80"/>
        <v>0</v>
      </c>
      <c r="O2124" s="67"/>
    </row>
    <row r="2125" spans="2:15">
      <c r="B2125" s="63"/>
      <c r="C2125" s="65"/>
      <c r="D2125" s="65"/>
      <c r="E2125" s="66"/>
      <c r="F2125" s="67"/>
      <c r="G2125" s="69"/>
      <c r="H2125" s="70"/>
      <c r="I2125" s="71"/>
      <c r="J2125" s="68">
        <v>0</v>
      </c>
      <c r="K2125" s="89">
        <f>ROUND(IF(AND($G2125&lt;&gt;Summary!$C$11),IF(OR($I2125=$I$6,$I2125=$I$7,$I2125=$I$8,$I2125=$I$9,$I2125=$I$10,$I2125=$I$11),($J2125*$H2125),0),0),2)</f>
        <v>0</v>
      </c>
      <c r="L2125" s="89">
        <f>ROUND(IF(AND($G2125=Summary!$C$11),IF(OR($I2125=$I$6,$I2125=$I$7,$I2125=$I$8,$I2125=$I$9,$I2125=$I$10,$I2125=$I$11),(($J2125*$H2125)/2),0),0),2)</f>
        <v>0</v>
      </c>
      <c r="M2125" s="89">
        <f t="shared" si="79"/>
        <v>0</v>
      </c>
      <c r="N2125" s="100">
        <f t="shared" si="80"/>
        <v>0</v>
      </c>
      <c r="O2125" s="67"/>
    </row>
    <row r="2126" spans="2:15">
      <c r="B2126" s="63"/>
      <c r="C2126" s="65"/>
      <c r="D2126" s="65"/>
      <c r="E2126" s="66"/>
      <c r="F2126" s="67"/>
      <c r="G2126" s="69"/>
      <c r="H2126" s="70"/>
      <c r="I2126" s="71"/>
      <c r="J2126" s="68">
        <v>0</v>
      </c>
      <c r="K2126" s="89">
        <f>ROUND(IF(AND($G2126&lt;&gt;Summary!$C$11),IF(OR($I2126=$I$6,$I2126=$I$7,$I2126=$I$8,$I2126=$I$9,$I2126=$I$10,$I2126=$I$11),($J2126*$H2126),0),0),2)</f>
        <v>0</v>
      </c>
      <c r="L2126" s="89">
        <f>ROUND(IF(AND($G2126=Summary!$C$11),IF(OR($I2126=$I$6,$I2126=$I$7,$I2126=$I$8,$I2126=$I$9,$I2126=$I$10,$I2126=$I$11),(($J2126*$H2126)/2),0),0),2)</f>
        <v>0</v>
      </c>
      <c r="M2126" s="89">
        <f t="shared" si="79"/>
        <v>0</v>
      </c>
      <c r="N2126" s="100">
        <f t="shared" si="80"/>
        <v>0</v>
      </c>
      <c r="O2126" s="67"/>
    </row>
    <row r="2127" spans="2:15">
      <c r="B2127" s="63"/>
      <c r="C2127" s="65"/>
      <c r="D2127" s="65"/>
      <c r="E2127" s="66"/>
      <c r="F2127" s="67"/>
      <c r="G2127" s="69"/>
      <c r="H2127" s="70"/>
      <c r="I2127" s="71"/>
      <c r="J2127" s="68">
        <v>0</v>
      </c>
      <c r="K2127" s="89">
        <f>ROUND(IF(AND($G2127&lt;&gt;Summary!$C$11),IF(OR($I2127=$I$6,$I2127=$I$7,$I2127=$I$8,$I2127=$I$9,$I2127=$I$10,$I2127=$I$11),($J2127*$H2127),0),0),2)</f>
        <v>0</v>
      </c>
      <c r="L2127" s="89">
        <f>ROUND(IF(AND($G2127=Summary!$C$11),IF(OR($I2127=$I$6,$I2127=$I$7,$I2127=$I$8,$I2127=$I$9,$I2127=$I$10,$I2127=$I$11),(($J2127*$H2127)/2),0),0),2)</f>
        <v>0</v>
      </c>
      <c r="M2127" s="89">
        <f t="shared" si="79"/>
        <v>0</v>
      </c>
      <c r="N2127" s="100">
        <f t="shared" si="80"/>
        <v>0</v>
      </c>
      <c r="O2127" s="67"/>
    </row>
    <row r="2128" spans="2:15">
      <c r="B2128" s="63"/>
      <c r="C2128" s="65"/>
      <c r="D2128" s="65"/>
      <c r="E2128" s="66"/>
      <c r="F2128" s="67"/>
      <c r="G2128" s="69"/>
      <c r="H2128" s="70"/>
      <c r="I2128" s="71"/>
      <c r="J2128" s="68">
        <v>0</v>
      </c>
      <c r="K2128" s="89">
        <f>ROUND(IF(AND($G2128&lt;&gt;Summary!$C$11),IF(OR($I2128=$I$6,$I2128=$I$7,$I2128=$I$8,$I2128=$I$9,$I2128=$I$10,$I2128=$I$11),($J2128*$H2128),0),0),2)</f>
        <v>0</v>
      </c>
      <c r="L2128" s="89">
        <f>ROUND(IF(AND($G2128=Summary!$C$11),IF(OR($I2128=$I$6,$I2128=$I$7,$I2128=$I$8,$I2128=$I$9,$I2128=$I$10,$I2128=$I$11),(($J2128*$H2128)/2),0),0),2)</f>
        <v>0</v>
      </c>
      <c r="M2128" s="89">
        <f t="shared" si="79"/>
        <v>0</v>
      </c>
      <c r="N2128" s="100">
        <f t="shared" si="80"/>
        <v>0</v>
      </c>
      <c r="O2128" s="67"/>
    </row>
    <row r="2129" spans="2:15">
      <c r="B2129" s="63"/>
      <c r="C2129" s="65"/>
      <c r="D2129" s="65"/>
      <c r="E2129" s="66"/>
      <c r="F2129" s="67"/>
      <c r="G2129" s="69"/>
      <c r="H2129" s="70"/>
      <c r="I2129" s="71"/>
      <c r="J2129" s="68">
        <v>0</v>
      </c>
      <c r="K2129" s="89">
        <f>ROUND(IF(AND($G2129&lt;&gt;Summary!$C$11),IF(OR($I2129=$I$6,$I2129=$I$7,$I2129=$I$8,$I2129=$I$9,$I2129=$I$10,$I2129=$I$11),($J2129*$H2129),0),0),2)</f>
        <v>0</v>
      </c>
      <c r="L2129" s="89">
        <f>ROUND(IF(AND($G2129=Summary!$C$11),IF(OR($I2129=$I$6,$I2129=$I$7,$I2129=$I$8,$I2129=$I$9,$I2129=$I$10,$I2129=$I$11),(($J2129*$H2129)/2),0),0),2)</f>
        <v>0</v>
      </c>
      <c r="M2129" s="89">
        <f t="shared" si="79"/>
        <v>0</v>
      </c>
      <c r="N2129" s="100">
        <f t="shared" si="80"/>
        <v>0</v>
      </c>
      <c r="O2129" s="67"/>
    </row>
    <row r="2130" spans="2:15">
      <c r="B2130" s="63"/>
      <c r="C2130" s="65"/>
      <c r="D2130" s="65"/>
      <c r="E2130" s="66"/>
      <c r="F2130" s="67"/>
      <c r="G2130" s="69"/>
      <c r="H2130" s="70"/>
      <c r="I2130" s="71"/>
      <c r="J2130" s="68">
        <v>0</v>
      </c>
      <c r="K2130" s="89">
        <f>ROUND(IF(AND($G2130&lt;&gt;Summary!$C$11),IF(OR($I2130=$I$6,$I2130=$I$7,$I2130=$I$8,$I2130=$I$9,$I2130=$I$10,$I2130=$I$11),($J2130*$H2130),0),0),2)</f>
        <v>0</v>
      </c>
      <c r="L2130" s="89">
        <f>ROUND(IF(AND($G2130=Summary!$C$11),IF(OR($I2130=$I$6,$I2130=$I$7,$I2130=$I$8,$I2130=$I$9,$I2130=$I$10,$I2130=$I$11),(($J2130*$H2130)/2),0),0),2)</f>
        <v>0</v>
      </c>
      <c r="M2130" s="89">
        <f t="shared" si="79"/>
        <v>0</v>
      </c>
      <c r="N2130" s="100">
        <f t="shared" si="80"/>
        <v>0</v>
      </c>
      <c r="O2130" s="67"/>
    </row>
    <row r="2131" spans="2:15">
      <c r="B2131" s="63"/>
      <c r="C2131" s="65"/>
      <c r="D2131" s="65"/>
      <c r="E2131" s="66"/>
      <c r="F2131" s="67"/>
      <c r="G2131" s="69"/>
      <c r="H2131" s="70"/>
      <c r="I2131" s="71"/>
      <c r="J2131" s="68">
        <v>0</v>
      </c>
      <c r="K2131" s="89">
        <f>ROUND(IF(AND($G2131&lt;&gt;Summary!$C$11),IF(OR($I2131=$I$6,$I2131=$I$7,$I2131=$I$8,$I2131=$I$9,$I2131=$I$10,$I2131=$I$11),($J2131*$H2131),0),0),2)</f>
        <v>0</v>
      </c>
      <c r="L2131" s="89">
        <f>ROUND(IF(AND($G2131=Summary!$C$11),IF(OR($I2131=$I$6,$I2131=$I$7,$I2131=$I$8,$I2131=$I$9,$I2131=$I$10,$I2131=$I$11),(($J2131*$H2131)/2),0),0),2)</f>
        <v>0</v>
      </c>
      <c r="M2131" s="89">
        <f t="shared" si="79"/>
        <v>0</v>
      </c>
      <c r="N2131" s="100">
        <f t="shared" si="80"/>
        <v>0</v>
      </c>
      <c r="O2131" s="67"/>
    </row>
    <row r="2132" spans="2:15">
      <c r="B2132" s="63"/>
      <c r="C2132" s="65"/>
      <c r="D2132" s="65"/>
      <c r="E2132" s="66"/>
      <c r="F2132" s="67"/>
      <c r="G2132" s="69"/>
      <c r="H2132" s="70"/>
      <c r="I2132" s="71"/>
      <c r="J2132" s="68">
        <v>0</v>
      </c>
      <c r="K2132" s="89">
        <f>ROUND(IF(AND($G2132&lt;&gt;Summary!$C$11),IF(OR($I2132=$I$6,$I2132=$I$7,$I2132=$I$8,$I2132=$I$9,$I2132=$I$10,$I2132=$I$11),($J2132*$H2132),0),0),2)</f>
        <v>0</v>
      </c>
      <c r="L2132" s="89">
        <f>ROUND(IF(AND($G2132=Summary!$C$11),IF(OR($I2132=$I$6,$I2132=$I$7,$I2132=$I$8,$I2132=$I$9,$I2132=$I$10,$I2132=$I$11),(($J2132*$H2132)/2),0),0),2)</f>
        <v>0</v>
      </c>
      <c r="M2132" s="89">
        <f t="shared" si="79"/>
        <v>0</v>
      </c>
      <c r="N2132" s="100">
        <f t="shared" si="80"/>
        <v>0</v>
      </c>
      <c r="O2132" s="67"/>
    </row>
    <row r="2133" spans="2:15">
      <c r="B2133" s="63"/>
      <c r="C2133" s="65"/>
      <c r="D2133" s="65"/>
      <c r="E2133" s="66"/>
      <c r="F2133" s="67"/>
      <c r="G2133" s="69"/>
      <c r="H2133" s="70"/>
      <c r="I2133" s="71"/>
      <c r="J2133" s="68">
        <v>0</v>
      </c>
      <c r="K2133" s="89">
        <f>ROUND(IF(AND($G2133&lt;&gt;Summary!$C$11),IF(OR($I2133=$I$6,$I2133=$I$7,$I2133=$I$8,$I2133=$I$9,$I2133=$I$10,$I2133=$I$11),($J2133*$H2133),0),0),2)</f>
        <v>0</v>
      </c>
      <c r="L2133" s="89">
        <f>ROUND(IF(AND($G2133=Summary!$C$11),IF(OR($I2133=$I$6,$I2133=$I$7,$I2133=$I$8,$I2133=$I$9,$I2133=$I$10,$I2133=$I$11),(($J2133*$H2133)/2),0),0),2)</f>
        <v>0</v>
      </c>
      <c r="M2133" s="89">
        <f t="shared" si="79"/>
        <v>0</v>
      </c>
      <c r="N2133" s="100">
        <f t="shared" si="80"/>
        <v>0</v>
      </c>
      <c r="O2133" s="67"/>
    </row>
    <row r="2134" spans="2:15">
      <c r="B2134" s="63"/>
      <c r="C2134" s="65"/>
      <c r="D2134" s="65"/>
      <c r="E2134" s="66"/>
      <c r="F2134" s="67"/>
      <c r="G2134" s="69"/>
      <c r="H2134" s="70"/>
      <c r="I2134" s="71"/>
      <c r="J2134" s="68">
        <v>0</v>
      </c>
      <c r="K2134" s="89">
        <f>ROUND(IF(AND($G2134&lt;&gt;Summary!$C$11),IF(OR($I2134=$I$6,$I2134=$I$7,$I2134=$I$8,$I2134=$I$9,$I2134=$I$10,$I2134=$I$11),($J2134*$H2134),0),0),2)</f>
        <v>0</v>
      </c>
      <c r="L2134" s="89">
        <f>ROUND(IF(AND($G2134=Summary!$C$11),IF(OR($I2134=$I$6,$I2134=$I$7,$I2134=$I$8,$I2134=$I$9,$I2134=$I$10,$I2134=$I$11),(($J2134*$H2134)/2),0),0),2)</f>
        <v>0</v>
      </c>
      <c r="M2134" s="89">
        <f t="shared" si="79"/>
        <v>0</v>
      </c>
      <c r="N2134" s="100">
        <f t="shared" si="80"/>
        <v>0</v>
      </c>
      <c r="O2134" s="67"/>
    </row>
    <row r="2135" spans="2:15">
      <c r="B2135" s="63"/>
      <c r="C2135" s="65"/>
      <c r="D2135" s="65"/>
      <c r="E2135" s="66"/>
      <c r="F2135" s="67"/>
      <c r="G2135" s="69"/>
      <c r="H2135" s="70"/>
      <c r="I2135" s="71"/>
      <c r="J2135" s="68">
        <v>0</v>
      </c>
      <c r="K2135" s="89">
        <f>ROUND(IF(AND($G2135&lt;&gt;Summary!$C$11),IF(OR($I2135=$I$6,$I2135=$I$7,$I2135=$I$8,$I2135=$I$9,$I2135=$I$10,$I2135=$I$11),($J2135*$H2135),0),0),2)</f>
        <v>0</v>
      </c>
      <c r="L2135" s="89">
        <f>ROUND(IF(AND($G2135=Summary!$C$11),IF(OR($I2135=$I$6,$I2135=$I$7,$I2135=$I$8,$I2135=$I$9,$I2135=$I$10,$I2135=$I$11),(($J2135*$H2135)/2),0),0),2)</f>
        <v>0</v>
      </c>
      <c r="M2135" s="89">
        <f t="shared" si="79"/>
        <v>0</v>
      </c>
      <c r="N2135" s="100">
        <f t="shared" si="80"/>
        <v>0</v>
      </c>
      <c r="O2135" s="67"/>
    </row>
    <row r="2136" spans="2:15">
      <c r="B2136" s="63"/>
      <c r="C2136" s="65"/>
      <c r="D2136" s="65"/>
      <c r="E2136" s="66"/>
      <c r="F2136" s="67"/>
      <c r="G2136" s="69"/>
      <c r="H2136" s="70"/>
      <c r="I2136" s="71"/>
      <c r="J2136" s="68">
        <v>0</v>
      </c>
      <c r="K2136" s="89">
        <f>ROUND(IF(AND($G2136&lt;&gt;Summary!$C$11),IF(OR($I2136=$I$6,$I2136=$I$7,$I2136=$I$8,$I2136=$I$9,$I2136=$I$10,$I2136=$I$11),($J2136*$H2136),0),0),2)</f>
        <v>0</v>
      </c>
      <c r="L2136" s="89">
        <f>ROUND(IF(AND($G2136=Summary!$C$11),IF(OR($I2136=$I$6,$I2136=$I$7,$I2136=$I$8,$I2136=$I$9,$I2136=$I$10,$I2136=$I$11),(($J2136*$H2136)/2),0),0),2)</f>
        <v>0</v>
      </c>
      <c r="M2136" s="89">
        <f t="shared" si="79"/>
        <v>0</v>
      </c>
      <c r="N2136" s="100">
        <f t="shared" si="80"/>
        <v>0</v>
      </c>
      <c r="O2136" s="67"/>
    </row>
    <row r="2137" spans="2:15">
      <c r="B2137" s="63"/>
      <c r="C2137" s="65"/>
      <c r="D2137" s="65"/>
      <c r="E2137" s="66"/>
      <c r="F2137" s="67"/>
      <c r="G2137" s="69"/>
      <c r="H2137" s="70"/>
      <c r="I2137" s="71"/>
      <c r="J2137" s="68">
        <v>0</v>
      </c>
      <c r="K2137" s="89">
        <f>ROUND(IF(AND($G2137&lt;&gt;Summary!$C$11),IF(OR($I2137=$I$6,$I2137=$I$7,$I2137=$I$8,$I2137=$I$9,$I2137=$I$10,$I2137=$I$11),($J2137*$H2137),0),0),2)</f>
        <v>0</v>
      </c>
      <c r="L2137" s="89">
        <f>ROUND(IF(AND($G2137=Summary!$C$11),IF(OR($I2137=$I$6,$I2137=$I$7,$I2137=$I$8,$I2137=$I$9,$I2137=$I$10,$I2137=$I$11),(($J2137*$H2137)/2),0),0),2)</f>
        <v>0</v>
      </c>
      <c r="M2137" s="89">
        <f t="shared" si="79"/>
        <v>0</v>
      </c>
      <c r="N2137" s="100">
        <f t="shared" si="80"/>
        <v>0</v>
      </c>
      <c r="O2137" s="67"/>
    </row>
    <row r="2138" spans="2:15">
      <c r="B2138" s="63"/>
      <c r="C2138" s="65"/>
      <c r="D2138" s="65"/>
      <c r="E2138" s="66"/>
      <c r="F2138" s="67"/>
      <c r="G2138" s="69"/>
      <c r="H2138" s="70"/>
      <c r="I2138" s="71"/>
      <c r="J2138" s="68">
        <v>0</v>
      </c>
      <c r="K2138" s="89">
        <f>ROUND(IF(AND($G2138&lt;&gt;Summary!$C$11),IF(OR($I2138=$I$6,$I2138=$I$7,$I2138=$I$8,$I2138=$I$9,$I2138=$I$10,$I2138=$I$11),($J2138*$H2138),0),0),2)</f>
        <v>0</v>
      </c>
      <c r="L2138" s="89">
        <f>ROUND(IF(AND($G2138=Summary!$C$11),IF(OR($I2138=$I$6,$I2138=$I$7,$I2138=$I$8,$I2138=$I$9,$I2138=$I$10,$I2138=$I$11),(($J2138*$H2138)/2),0),0),2)</f>
        <v>0</v>
      </c>
      <c r="M2138" s="89">
        <f t="shared" ref="M2138:M2201" si="81">L2138</f>
        <v>0</v>
      </c>
      <c r="N2138" s="100">
        <f t="shared" ref="N2138:N2201" si="82">SUM(J2138:M2138)</f>
        <v>0</v>
      </c>
      <c r="O2138" s="67"/>
    </row>
    <row r="2139" spans="2:15">
      <c r="B2139" s="63"/>
      <c r="C2139" s="65"/>
      <c r="D2139" s="65"/>
      <c r="E2139" s="66"/>
      <c r="F2139" s="67"/>
      <c r="G2139" s="69"/>
      <c r="H2139" s="70"/>
      <c r="I2139" s="71"/>
      <c r="J2139" s="68">
        <v>0</v>
      </c>
      <c r="K2139" s="89">
        <f>ROUND(IF(AND($G2139&lt;&gt;Summary!$C$11),IF(OR($I2139=$I$6,$I2139=$I$7,$I2139=$I$8,$I2139=$I$9,$I2139=$I$10,$I2139=$I$11),($J2139*$H2139),0),0),2)</f>
        <v>0</v>
      </c>
      <c r="L2139" s="89">
        <f>ROUND(IF(AND($G2139=Summary!$C$11),IF(OR($I2139=$I$6,$I2139=$I$7,$I2139=$I$8,$I2139=$I$9,$I2139=$I$10,$I2139=$I$11),(($J2139*$H2139)/2),0),0),2)</f>
        <v>0</v>
      </c>
      <c r="M2139" s="89">
        <f t="shared" si="81"/>
        <v>0</v>
      </c>
      <c r="N2139" s="100">
        <f t="shared" si="82"/>
        <v>0</v>
      </c>
      <c r="O2139" s="67"/>
    </row>
    <row r="2140" spans="2:15">
      <c r="B2140" s="63"/>
      <c r="C2140" s="65"/>
      <c r="D2140" s="65"/>
      <c r="E2140" s="66"/>
      <c r="F2140" s="67"/>
      <c r="G2140" s="69"/>
      <c r="H2140" s="70"/>
      <c r="I2140" s="71"/>
      <c r="J2140" s="68">
        <v>0</v>
      </c>
      <c r="K2140" s="89">
        <f>ROUND(IF(AND($G2140&lt;&gt;Summary!$C$11),IF(OR($I2140=$I$6,$I2140=$I$7,$I2140=$I$8,$I2140=$I$9,$I2140=$I$10,$I2140=$I$11),($J2140*$H2140),0),0),2)</f>
        <v>0</v>
      </c>
      <c r="L2140" s="89">
        <f>ROUND(IF(AND($G2140=Summary!$C$11),IF(OR($I2140=$I$6,$I2140=$I$7,$I2140=$I$8,$I2140=$I$9,$I2140=$I$10,$I2140=$I$11),(($J2140*$H2140)/2),0),0),2)</f>
        <v>0</v>
      </c>
      <c r="M2140" s="89">
        <f t="shared" si="81"/>
        <v>0</v>
      </c>
      <c r="N2140" s="100">
        <f t="shared" si="82"/>
        <v>0</v>
      </c>
      <c r="O2140" s="67"/>
    </row>
    <row r="2141" spans="2:15">
      <c r="B2141" s="63"/>
      <c r="C2141" s="65"/>
      <c r="D2141" s="65"/>
      <c r="E2141" s="66"/>
      <c r="F2141" s="67"/>
      <c r="G2141" s="69"/>
      <c r="H2141" s="70"/>
      <c r="I2141" s="71"/>
      <c r="J2141" s="68">
        <v>0</v>
      </c>
      <c r="K2141" s="89">
        <f>ROUND(IF(AND($G2141&lt;&gt;Summary!$C$11),IF(OR($I2141=$I$6,$I2141=$I$7,$I2141=$I$8,$I2141=$I$9,$I2141=$I$10,$I2141=$I$11),($J2141*$H2141),0),0),2)</f>
        <v>0</v>
      </c>
      <c r="L2141" s="89">
        <f>ROUND(IF(AND($G2141=Summary!$C$11),IF(OR($I2141=$I$6,$I2141=$I$7,$I2141=$I$8,$I2141=$I$9,$I2141=$I$10,$I2141=$I$11),(($J2141*$H2141)/2),0),0),2)</f>
        <v>0</v>
      </c>
      <c r="M2141" s="89">
        <f t="shared" si="81"/>
        <v>0</v>
      </c>
      <c r="N2141" s="100">
        <f t="shared" si="82"/>
        <v>0</v>
      </c>
      <c r="O2141" s="67"/>
    </row>
    <row r="2142" spans="2:15">
      <c r="B2142" s="63"/>
      <c r="C2142" s="65"/>
      <c r="D2142" s="65"/>
      <c r="E2142" s="66"/>
      <c r="F2142" s="67"/>
      <c r="G2142" s="69"/>
      <c r="H2142" s="70"/>
      <c r="I2142" s="71"/>
      <c r="J2142" s="68">
        <v>0</v>
      </c>
      <c r="K2142" s="89">
        <f>ROUND(IF(AND($G2142&lt;&gt;Summary!$C$11),IF(OR($I2142=$I$6,$I2142=$I$7,$I2142=$I$8,$I2142=$I$9,$I2142=$I$10,$I2142=$I$11),($J2142*$H2142),0),0),2)</f>
        <v>0</v>
      </c>
      <c r="L2142" s="89">
        <f>ROUND(IF(AND($G2142=Summary!$C$11),IF(OR($I2142=$I$6,$I2142=$I$7,$I2142=$I$8,$I2142=$I$9,$I2142=$I$10,$I2142=$I$11),(($J2142*$H2142)/2),0),0),2)</f>
        <v>0</v>
      </c>
      <c r="M2142" s="89">
        <f t="shared" si="81"/>
        <v>0</v>
      </c>
      <c r="N2142" s="100">
        <f t="shared" si="82"/>
        <v>0</v>
      </c>
      <c r="O2142" s="67"/>
    </row>
    <row r="2143" spans="2:15">
      <c r="B2143" s="63"/>
      <c r="C2143" s="65"/>
      <c r="D2143" s="65"/>
      <c r="E2143" s="66"/>
      <c r="F2143" s="67"/>
      <c r="G2143" s="69"/>
      <c r="H2143" s="70"/>
      <c r="I2143" s="71"/>
      <c r="J2143" s="68">
        <v>0</v>
      </c>
      <c r="K2143" s="89">
        <f>ROUND(IF(AND($G2143&lt;&gt;Summary!$C$11),IF(OR($I2143=$I$6,$I2143=$I$7,$I2143=$I$8,$I2143=$I$9,$I2143=$I$10,$I2143=$I$11),($J2143*$H2143),0),0),2)</f>
        <v>0</v>
      </c>
      <c r="L2143" s="89">
        <f>ROUND(IF(AND($G2143=Summary!$C$11),IF(OR($I2143=$I$6,$I2143=$I$7,$I2143=$I$8,$I2143=$I$9,$I2143=$I$10,$I2143=$I$11),(($J2143*$H2143)/2),0),0),2)</f>
        <v>0</v>
      </c>
      <c r="M2143" s="89">
        <f t="shared" si="81"/>
        <v>0</v>
      </c>
      <c r="N2143" s="100">
        <f t="shared" si="82"/>
        <v>0</v>
      </c>
      <c r="O2143" s="67"/>
    </row>
    <row r="2144" spans="2:15">
      <c r="B2144" s="63"/>
      <c r="C2144" s="65"/>
      <c r="D2144" s="65"/>
      <c r="E2144" s="66"/>
      <c r="F2144" s="67"/>
      <c r="G2144" s="69"/>
      <c r="H2144" s="70"/>
      <c r="I2144" s="71"/>
      <c r="J2144" s="68">
        <v>0</v>
      </c>
      <c r="K2144" s="89">
        <f>ROUND(IF(AND($G2144&lt;&gt;Summary!$C$11),IF(OR($I2144=$I$6,$I2144=$I$7,$I2144=$I$8,$I2144=$I$9,$I2144=$I$10,$I2144=$I$11),($J2144*$H2144),0),0),2)</f>
        <v>0</v>
      </c>
      <c r="L2144" s="89">
        <f>ROUND(IF(AND($G2144=Summary!$C$11),IF(OR($I2144=$I$6,$I2144=$I$7,$I2144=$I$8,$I2144=$I$9,$I2144=$I$10,$I2144=$I$11),(($J2144*$H2144)/2),0),0),2)</f>
        <v>0</v>
      </c>
      <c r="M2144" s="89">
        <f t="shared" si="81"/>
        <v>0</v>
      </c>
      <c r="N2144" s="100">
        <f t="shared" si="82"/>
        <v>0</v>
      </c>
      <c r="O2144" s="67"/>
    </row>
    <row r="2145" spans="2:15">
      <c r="B2145" s="63"/>
      <c r="C2145" s="65"/>
      <c r="D2145" s="65"/>
      <c r="E2145" s="66"/>
      <c r="F2145" s="67"/>
      <c r="G2145" s="69"/>
      <c r="H2145" s="70"/>
      <c r="I2145" s="71"/>
      <c r="J2145" s="68">
        <v>0</v>
      </c>
      <c r="K2145" s="89">
        <f>ROUND(IF(AND($G2145&lt;&gt;Summary!$C$11),IF(OR($I2145=$I$6,$I2145=$I$7,$I2145=$I$8,$I2145=$I$9,$I2145=$I$10,$I2145=$I$11),($J2145*$H2145),0),0),2)</f>
        <v>0</v>
      </c>
      <c r="L2145" s="89">
        <f>ROUND(IF(AND($G2145=Summary!$C$11),IF(OR($I2145=$I$6,$I2145=$I$7,$I2145=$I$8,$I2145=$I$9,$I2145=$I$10,$I2145=$I$11),(($J2145*$H2145)/2),0),0),2)</f>
        <v>0</v>
      </c>
      <c r="M2145" s="89">
        <f t="shared" si="81"/>
        <v>0</v>
      </c>
      <c r="N2145" s="100">
        <f t="shared" si="82"/>
        <v>0</v>
      </c>
      <c r="O2145" s="67"/>
    </row>
    <row r="2146" spans="2:15">
      <c r="B2146" s="63"/>
      <c r="C2146" s="65"/>
      <c r="D2146" s="65"/>
      <c r="E2146" s="66"/>
      <c r="F2146" s="67"/>
      <c r="G2146" s="69"/>
      <c r="H2146" s="70"/>
      <c r="I2146" s="71"/>
      <c r="J2146" s="68">
        <v>0</v>
      </c>
      <c r="K2146" s="89">
        <f>ROUND(IF(AND($G2146&lt;&gt;Summary!$C$11),IF(OR($I2146=$I$6,$I2146=$I$7,$I2146=$I$8,$I2146=$I$9,$I2146=$I$10,$I2146=$I$11),($J2146*$H2146),0),0),2)</f>
        <v>0</v>
      </c>
      <c r="L2146" s="89">
        <f>ROUND(IF(AND($G2146=Summary!$C$11),IF(OR($I2146=$I$6,$I2146=$I$7,$I2146=$I$8,$I2146=$I$9,$I2146=$I$10,$I2146=$I$11),(($J2146*$H2146)/2),0),0),2)</f>
        <v>0</v>
      </c>
      <c r="M2146" s="89">
        <f t="shared" si="81"/>
        <v>0</v>
      </c>
      <c r="N2146" s="100">
        <f t="shared" si="82"/>
        <v>0</v>
      </c>
      <c r="O2146" s="67"/>
    </row>
    <row r="2147" spans="2:15">
      <c r="B2147" s="63"/>
      <c r="C2147" s="65"/>
      <c r="D2147" s="65"/>
      <c r="E2147" s="66"/>
      <c r="F2147" s="67"/>
      <c r="G2147" s="69"/>
      <c r="H2147" s="70"/>
      <c r="I2147" s="71"/>
      <c r="J2147" s="68">
        <v>0</v>
      </c>
      <c r="K2147" s="89">
        <f>ROUND(IF(AND($G2147&lt;&gt;Summary!$C$11),IF(OR($I2147=$I$6,$I2147=$I$7,$I2147=$I$8,$I2147=$I$9,$I2147=$I$10,$I2147=$I$11),($J2147*$H2147),0),0),2)</f>
        <v>0</v>
      </c>
      <c r="L2147" s="89">
        <f>ROUND(IF(AND($G2147=Summary!$C$11),IF(OR($I2147=$I$6,$I2147=$I$7,$I2147=$I$8,$I2147=$I$9,$I2147=$I$10,$I2147=$I$11),(($J2147*$H2147)/2),0),0),2)</f>
        <v>0</v>
      </c>
      <c r="M2147" s="89">
        <f t="shared" si="81"/>
        <v>0</v>
      </c>
      <c r="N2147" s="100">
        <f t="shared" si="82"/>
        <v>0</v>
      </c>
      <c r="O2147" s="67"/>
    </row>
    <row r="2148" spans="2:15">
      <c r="B2148" s="63"/>
      <c r="C2148" s="65"/>
      <c r="D2148" s="65"/>
      <c r="E2148" s="66"/>
      <c r="F2148" s="67"/>
      <c r="G2148" s="69"/>
      <c r="H2148" s="70"/>
      <c r="I2148" s="71"/>
      <c r="J2148" s="68">
        <v>0</v>
      </c>
      <c r="K2148" s="89">
        <f>ROUND(IF(AND($G2148&lt;&gt;Summary!$C$11),IF(OR($I2148=$I$6,$I2148=$I$7,$I2148=$I$8,$I2148=$I$9,$I2148=$I$10,$I2148=$I$11),($J2148*$H2148),0),0),2)</f>
        <v>0</v>
      </c>
      <c r="L2148" s="89">
        <f>ROUND(IF(AND($G2148=Summary!$C$11),IF(OR($I2148=$I$6,$I2148=$I$7,$I2148=$I$8,$I2148=$I$9,$I2148=$I$10,$I2148=$I$11),(($J2148*$H2148)/2),0),0),2)</f>
        <v>0</v>
      </c>
      <c r="M2148" s="89">
        <f t="shared" si="81"/>
        <v>0</v>
      </c>
      <c r="N2148" s="100">
        <f t="shared" si="82"/>
        <v>0</v>
      </c>
      <c r="O2148" s="67"/>
    </row>
    <row r="2149" spans="2:15">
      <c r="B2149" s="63"/>
      <c r="C2149" s="65"/>
      <c r="D2149" s="65"/>
      <c r="E2149" s="66"/>
      <c r="F2149" s="67"/>
      <c r="G2149" s="69"/>
      <c r="H2149" s="70"/>
      <c r="I2149" s="71"/>
      <c r="J2149" s="68">
        <v>0</v>
      </c>
      <c r="K2149" s="89">
        <f>ROUND(IF(AND($G2149&lt;&gt;Summary!$C$11),IF(OR($I2149=$I$6,$I2149=$I$7,$I2149=$I$8,$I2149=$I$9,$I2149=$I$10,$I2149=$I$11),($J2149*$H2149),0),0),2)</f>
        <v>0</v>
      </c>
      <c r="L2149" s="89">
        <f>ROUND(IF(AND($G2149=Summary!$C$11),IF(OR($I2149=$I$6,$I2149=$I$7,$I2149=$I$8,$I2149=$I$9,$I2149=$I$10,$I2149=$I$11),(($J2149*$H2149)/2),0),0),2)</f>
        <v>0</v>
      </c>
      <c r="M2149" s="89">
        <f t="shared" si="81"/>
        <v>0</v>
      </c>
      <c r="N2149" s="100">
        <f t="shared" si="82"/>
        <v>0</v>
      </c>
      <c r="O2149" s="67"/>
    </row>
    <row r="2150" spans="2:15">
      <c r="B2150" s="63"/>
      <c r="C2150" s="65"/>
      <c r="D2150" s="65"/>
      <c r="E2150" s="66"/>
      <c r="F2150" s="67"/>
      <c r="G2150" s="69"/>
      <c r="H2150" s="70"/>
      <c r="I2150" s="71"/>
      <c r="J2150" s="68">
        <v>0</v>
      </c>
      <c r="K2150" s="89">
        <f>ROUND(IF(AND($G2150&lt;&gt;Summary!$C$11),IF(OR($I2150=$I$6,$I2150=$I$7,$I2150=$I$8,$I2150=$I$9,$I2150=$I$10,$I2150=$I$11),($J2150*$H2150),0),0),2)</f>
        <v>0</v>
      </c>
      <c r="L2150" s="89">
        <f>ROUND(IF(AND($G2150=Summary!$C$11),IF(OR($I2150=$I$6,$I2150=$I$7,$I2150=$I$8,$I2150=$I$9,$I2150=$I$10,$I2150=$I$11),(($J2150*$H2150)/2),0),0),2)</f>
        <v>0</v>
      </c>
      <c r="M2150" s="89">
        <f t="shared" si="81"/>
        <v>0</v>
      </c>
      <c r="N2150" s="100">
        <f t="shared" si="82"/>
        <v>0</v>
      </c>
      <c r="O2150" s="67"/>
    </row>
    <row r="2151" spans="2:15">
      <c r="B2151" s="63"/>
      <c r="C2151" s="65"/>
      <c r="D2151" s="65"/>
      <c r="E2151" s="66"/>
      <c r="F2151" s="67"/>
      <c r="G2151" s="69"/>
      <c r="H2151" s="70"/>
      <c r="I2151" s="71"/>
      <c r="J2151" s="68">
        <v>0</v>
      </c>
      <c r="K2151" s="89">
        <f>ROUND(IF(AND($G2151&lt;&gt;Summary!$C$11),IF(OR($I2151=$I$6,$I2151=$I$7,$I2151=$I$8,$I2151=$I$9,$I2151=$I$10,$I2151=$I$11),($J2151*$H2151),0),0),2)</f>
        <v>0</v>
      </c>
      <c r="L2151" s="89">
        <f>ROUND(IF(AND($G2151=Summary!$C$11),IF(OR($I2151=$I$6,$I2151=$I$7,$I2151=$I$8,$I2151=$I$9,$I2151=$I$10,$I2151=$I$11),(($J2151*$H2151)/2),0),0),2)</f>
        <v>0</v>
      </c>
      <c r="M2151" s="89">
        <f t="shared" si="81"/>
        <v>0</v>
      </c>
      <c r="N2151" s="100">
        <f t="shared" si="82"/>
        <v>0</v>
      </c>
      <c r="O2151" s="67"/>
    </row>
    <row r="2152" spans="2:15">
      <c r="B2152" s="63"/>
      <c r="C2152" s="65"/>
      <c r="D2152" s="65"/>
      <c r="E2152" s="66"/>
      <c r="F2152" s="67"/>
      <c r="G2152" s="69"/>
      <c r="H2152" s="70"/>
      <c r="I2152" s="71"/>
      <c r="J2152" s="68">
        <v>0</v>
      </c>
      <c r="K2152" s="89">
        <f>ROUND(IF(AND($G2152&lt;&gt;Summary!$C$11),IF(OR($I2152=$I$6,$I2152=$I$7,$I2152=$I$8,$I2152=$I$9,$I2152=$I$10,$I2152=$I$11),($J2152*$H2152),0),0),2)</f>
        <v>0</v>
      </c>
      <c r="L2152" s="89">
        <f>ROUND(IF(AND($G2152=Summary!$C$11),IF(OR($I2152=$I$6,$I2152=$I$7,$I2152=$I$8,$I2152=$I$9,$I2152=$I$10,$I2152=$I$11),(($J2152*$H2152)/2),0),0),2)</f>
        <v>0</v>
      </c>
      <c r="M2152" s="89">
        <f t="shared" si="81"/>
        <v>0</v>
      </c>
      <c r="N2152" s="100">
        <f t="shared" si="82"/>
        <v>0</v>
      </c>
      <c r="O2152" s="67"/>
    </row>
    <row r="2153" spans="2:15">
      <c r="B2153" s="63"/>
      <c r="C2153" s="65"/>
      <c r="D2153" s="65"/>
      <c r="E2153" s="66"/>
      <c r="F2153" s="67"/>
      <c r="G2153" s="69"/>
      <c r="H2153" s="70"/>
      <c r="I2153" s="71"/>
      <c r="J2153" s="68">
        <v>0</v>
      </c>
      <c r="K2153" s="89">
        <f>ROUND(IF(AND($G2153&lt;&gt;Summary!$C$11),IF(OR($I2153=$I$6,$I2153=$I$7,$I2153=$I$8,$I2153=$I$9,$I2153=$I$10,$I2153=$I$11),($J2153*$H2153),0),0),2)</f>
        <v>0</v>
      </c>
      <c r="L2153" s="89">
        <f>ROUND(IF(AND($G2153=Summary!$C$11),IF(OR($I2153=$I$6,$I2153=$I$7,$I2153=$I$8,$I2153=$I$9,$I2153=$I$10,$I2153=$I$11),(($J2153*$H2153)/2),0),0),2)</f>
        <v>0</v>
      </c>
      <c r="M2153" s="89">
        <f t="shared" si="81"/>
        <v>0</v>
      </c>
      <c r="N2153" s="100">
        <f t="shared" si="82"/>
        <v>0</v>
      </c>
      <c r="O2153" s="67"/>
    </row>
    <row r="2154" spans="2:15">
      <c r="B2154" s="63"/>
      <c r="C2154" s="65"/>
      <c r="D2154" s="65"/>
      <c r="E2154" s="66"/>
      <c r="F2154" s="67"/>
      <c r="G2154" s="69"/>
      <c r="H2154" s="70"/>
      <c r="I2154" s="71"/>
      <c r="J2154" s="68">
        <v>0</v>
      </c>
      <c r="K2154" s="89">
        <f>ROUND(IF(AND($G2154&lt;&gt;Summary!$C$11),IF(OR($I2154=$I$6,$I2154=$I$7,$I2154=$I$8,$I2154=$I$9,$I2154=$I$10,$I2154=$I$11),($J2154*$H2154),0),0),2)</f>
        <v>0</v>
      </c>
      <c r="L2154" s="89">
        <f>ROUND(IF(AND($G2154=Summary!$C$11),IF(OR($I2154=$I$6,$I2154=$I$7,$I2154=$I$8,$I2154=$I$9,$I2154=$I$10,$I2154=$I$11),(($J2154*$H2154)/2),0),0),2)</f>
        <v>0</v>
      </c>
      <c r="M2154" s="89">
        <f t="shared" si="81"/>
        <v>0</v>
      </c>
      <c r="N2154" s="100">
        <f t="shared" si="82"/>
        <v>0</v>
      </c>
      <c r="O2154" s="67"/>
    </row>
    <row r="2155" spans="2:15">
      <c r="B2155" s="63"/>
      <c r="C2155" s="65"/>
      <c r="D2155" s="65"/>
      <c r="E2155" s="66"/>
      <c r="F2155" s="67"/>
      <c r="G2155" s="69"/>
      <c r="H2155" s="70"/>
      <c r="I2155" s="71"/>
      <c r="J2155" s="68">
        <v>0</v>
      </c>
      <c r="K2155" s="89">
        <f>ROUND(IF(AND($G2155&lt;&gt;Summary!$C$11),IF(OR($I2155=$I$6,$I2155=$I$7,$I2155=$I$8,$I2155=$I$9,$I2155=$I$10,$I2155=$I$11),($J2155*$H2155),0),0),2)</f>
        <v>0</v>
      </c>
      <c r="L2155" s="89">
        <f>ROUND(IF(AND($G2155=Summary!$C$11),IF(OR($I2155=$I$6,$I2155=$I$7,$I2155=$I$8,$I2155=$I$9,$I2155=$I$10,$I2155=$I$11),(($J2155*$H2155)/2),0),0),2)</f>
        <v>0</v>
      </c>
      <c r="M2155" s="89">
        <f t="shared" si="81"/>
        <v>0</v>
      </c>
      <c r="N2155" s="100">
        <f t="shared" si="82"/>
        <v>0</v>
      </c>
      <c r="O2155" s="67"/>
    </row>
    <row r="2156" spans="2:15">
      <c r="B2156" s="63"/>
      <c r="C2156" s="65"/>
      <c r="D2156" s="65"/>
      <c r="E2156" s="66"/>
      <c r="F2156" s="67"/>
      <c r="G2156" s="69"/>
      <c r="H2156" s="70"/>
      <c r="I2156" s="71"/>
      <c r="J2156" s="68">
        <v>0</v>
      </c>
      <c r="K2156" s="89">
        <f>ROUND(IF(AND($G2156&lt;&gt;Summary!$C$11),IF(OR($I2156=$I$6,$I2156=$I$7,$I2156=$I$8,$I2156=$I$9,$I2156=$I$10,$I2156=$I$11),($J2156*$H2156),0),0),2)</f>
        <v>0</v>
      </c>
      <c r="L2156" s="89">
        <f>ROUND(IF(AND($G2156=Summary!$C$11),IF(OR($I2156=$I$6,$I2156=$I$7,$I2156=$I$8,$I2156=$I$9,$I2156=$I$10,$I2156=$I$11),(($J2156*$H2156)/2),0),0),2)</f>
        <v>0</v>
      </c>
      <c r="M2156" s="89">
        <f t="shared" si="81"/>
        <v>0</v>
      </c>
      <c r="N2156" s="100">
        <f t="shared" si="82"/>
        <v>0</v>
      </c>
      <c r="O2156" s="67"/>
    </row>
    <row r="2157" spans="2:15">
      <c r="B2157" s="63"/>
      <c r="C2157" s="65"/>
      <c r="D2157" s="65"/>
      <c r="E2157" s="66"/>
      <c r="F2157" s="67"/>
      <c r="G2157" s="69"/>
      <c r="H2157" s="70"/>
      <c r="I2157" s="71"/>
      <c r="J2157" s="68">
        <v>0</v>
      </c>
      <c r="K2157" s="89">
        <f>ROUND(IF(AND($G2157&lt;&gt;Summary!$C$11),IF(OR($I2157=$I$6,$I2157=$I$7,$I2157=$I$8,$I2157=$I$9,$I2157=$I$10,$I2157=$I$11),($J2157*$H2157),0),0),2)</f>
        <v>0</v>
      </c>
      <c r="L2157" s="89">
        <f>ROUND(IF(AND($G2157=Summary!$C$11),IF(OR($I2157=$I$6,$I2157=$I$7,$I2157=$I$8,$I2157=$I$9,$I2157=$I$10,$I2157=$I$11),(($J2157*$H2157)/2),0),0),2)</f>
        <v>0</v>
      </c>
      <c r="M2157" s="89">
        <f t="shared" si="81"/>
        <v>0</v>
      </c>
      <c r="N2157" s="100">
        <f t="shared" si="82"/>
        <v>0</v>
      </c>
      <c r="O2157" s="67"/>
    </row>
    <row r="2158" spans="2:15">
      <c r="B2158" s="63"/>
      <c r="C2158" s="65"/>
      <c r="D2158" s="65"/>
      <c r="E2158" s="66"/>
      <c r="F2158" s="67"/>
      <c r="G2158" s="69"/>
      <c r="H2158" s="70"/>
      <c r="I2158" s="71"/>
      <c r="J2158" s="68">
        <v>0</v>
      </c>
      <c r="K2158" s="89">
        <f>ROUND(IF(AND($G2158&lt;&gt;Summary!$C$11),IF(OR($I2158=$I$6,$I2158=$I$7,$I2158=$I$8,$I2158=$I$9,$I2158=$I$10,$I2158=$I$11),($J2158*$H2158),0),0),2)</f>
        <v>0</v>
      </c>
      <c r="L2158" s="89">
        <f>ROUND(IF(AND($G2158=Summary!$C$11),IF(OR($I2158=$I$6,$I2158=$I$7,$I2158=$I$8,$I2158=$I$9,$I2158=$I$10,$I2158=$I$11),(($J2158*$H2158)/2),0),0),2)</f>
        <v>0</v>
      </c>
      <c r="M2158" s="89">
        <f t="shared" si="81"/>
        <v>0</v>
      </c>
      <c r="N2158" s="100">
        <f t="shared" si="82"/>
        <v>0</v>
      </c>
      <c r="O2158" s="67"/>
    </row>
    <row r="2159" spans="2:15">
      <c r="B2159" s="63"/>
      <c r="C2159" s="65"/>
      <c r="D2159" s="65"/>
      <c r="E2159" s="66"/>
      <c r="F2159" s="67"/>
      <c r="G2159" s="69"/>
      <c r="H2159" s="70"/>
      <c r="I2159" s="71"/>
      <c r="J2159" s="68">
        <v>0</v>
      </c>
      <c r="K2159" s="89">
        <f>ROUND(IF(AND($G2159&lt;&gt;Summary!$C$11),IF(OR($I2159=$I$6,$I2159=$I$7,$I2159=$I$8,$I2159=$I$9,$I2159=$I$10,$I2159=$I$11),($J2159*$H2159),0),0),2)</f>
        <v>0</v>
      </c>
      <c r="L2159" s="89">
        <f>ROUND(IF(AND($G2159=Summary!$C$11),IF(OR($I2159=$I$6,$I2159=$I$7,$I2159=$I$8,$I2159=$I$9,$I2159=$I$10,$I2159=$I$11),(($J2159*$H2159)/2),0),0),2)</f>
        <v>0</v>
      </c>
      <c r="M2159" s="89">
        <f t="shared" si="81"/>
        <v>0</v>
      </c>
      <c r="N2159" s="100">
        <f t="shared" si="82"/>
        <v>0</v>
      </c>
      <c r="O2159" s="67"/>
    </row>
    <row r="2160" spans="2:15">
      <c r="B2160" s="63"/>
      <c r="C2160" s="65"/>
      <c r="D2160" s="65"/>
      <c r="E2160" s="66"/>
      <c r="F2160" s="67"/>
      <c r="G2160" s="69"/>
      <c r="H2160" s="70"/>
      <c r="I2160" s="71"/>
      <c r="J2160" s="68">
        <v>0</v>
      </c>
      <c r="K2160" s="89">
        <f>ROUND(IF(AND($G2160&lt;&gt;Summary!$C$11),IF(OR($I2160=$I$6,$I2160=$I$7,$I2160=$I$8,$I2160=$I$9,$I2160=$I$10,$I2160=$I$11),($J2160*$H2160),0),0),2)</f>
        <v>0</v>
      </c>
      <c r="L2160" s="89">
        <f>ROUND(IF(AND($G2160=Summary!$C$11),IF(OR($I2160=$I$6,$I2160=$I$7,$I2160=$I$8,$I2160=$I$9,$I2160=$I$10,$I2160=$I$11),(($J2160*$H2160)/2),0),0),2)</f>
        <v>0</v>
      </c>
      <c r="M2160" s="89">
        <f t="shared" si="81"/>
        <v>0</v>
      </c>
      <c r="N2160" s="100">
        <f t="shared" si="82"/>
        <v>0</v>
      </c>
      <c r="O2160" s="67"/>
    </row>
    <row r="2161" spans="2:15">
      <c r="B2161" s="63"/>
      <c r="C2161" s="65"/>
      <c r="D2161" s="65"/>
      <c r="E2161" s="66"/>
      <c r="F2161" s="67"/>
      <c r="G2161" s="69"/>
      <c r="H2161" s="70"/>
      <c r="I2161" s="71"/>
      <c r="J2161" s="68">
        <v>0</v>
      </c>
      <c r="K2161" s="89">
        <f>ROUND(IF(AND($G2161&lt;&gt;Summary!$C$11),IF(OR($I2161=$I$6,$I2161=$I$7,$I2161=$I$8,$I2161=$I$9,$I2161=$I$10,$I2161=$I$11),($J2161*$H2161),0),0),2)</f>
        <v>0</v>
      </c>
      <c r="L2161" s="89">
        <f>ROUND(IF(AND($G2161=Summary!$C$11),IF(OR($I2161=$I$6,$I2161=$I$7,$I2161=$I$8,$I2161=$I$9,$I2161=$I$10,$I2161=$I$11),(($J2161*$H2161)/2),0),0),2)</f>
        <v>0</v>
      </c>
      <c r="M2161" s="89">
        <f t="shared" si="81"/>
        <v>0</v>
      </c>
      <c r="N2161" s="100">
        <f t="shared" si="82"/>
        <v>0</v>
      </c>
      <c r="O2161" s="67"/>
    </row>
    <row r="2162" spans="2:15">
      <c r="B2162" s="63"/>
      <c r="C2162" s="65"/>
      <c r="D2162" s="65"/>
      <c r="E2162" s="66"/>
      <c r="F2162" s="67"/>
      <c r="G2162" s="69"/>
      <c r="H2162" s="70"/>
      <c r="I2162" s="71"/>
      <c r="J2162" s="68">
        <v>0</v>
      </c>
      <c r="K2162" s="89">
        <f>ROUND(IF(AND($G2162&lt;&gt;Summary!$C$11),IF(OR($I2162=$I$6,$I2162=$I$7,$I2162=$I$8,$I2162=$I$9,$I2162=$I$10,$I2162=$I$11),($J2162*$H2162),0),0),2)</f>
        <v>0</v>
      </c>
      <c r="L2162" s="89">
        <f>ROUND(IF(AND($G2162=Summary!$C$11),IF(OR($I2162=$I$6,$I2162=$I$7,$I2162=$I$8,$I2162=$I$9,$I2162=$I$10,$I2162=$I$11),(($J2162*$H2162)/2),0),0),2)</f>
        <v>0</v>
      </c>
      <c r="M2162" s="89">
        <f t="shared" si="81"/>
        <v>0</v>
      </c>
      <c r="N2162" s="100">
        <f t="shared" si="82"/>
        <v>0</v>
      </c>
      <c r="O2162" s="67"/>
    </row>
    <row r="2163" spans="2:15">
      <c r="B2163" s="63"/>
      <c r="C2163" s="65"/>
      <c r="D2163" s="65"/>
      <c r="E2163" s="66"/>
      <c r="F2163" s="67"/>
      <c r="G2163" s="69"/>
      <c r="H2163" s="70"/>
      <c r="I2163" s="71"/>
      <c r="J2163" s="68">
        <v>0</v>
      </c>
      <c r="K2163" s="89">
        <f>ROUND(IF(AND($G2163&lt;&gt;Summary!$C$11),IF(OR($I2163=$I$6,$I2163=$I$7,$I2163=$I$8,$I2163=$I$9,$I2163=$I$10,$I2163=$I$11),($J2163*$H2163),0),0),2)</f>
        <v>0</v>
      </c>
      <c r="L2163" s="89">
        <f>ROUND(IF(AND($G2163=Summary!$C$11),IF(OR($I2163=$I$6,$I2163=$I$7,$I2163=$I$8,$I2163=$I$9,$I2163=$I$10,$I2163=$I$11),(($J2163*$H2163)/2),0),0),2)</f>
        <v>0</v>
      </c>
      <c r="M2163" s="89">
        <f t="shared" si="81"/>
        <v>0</v>
      </c>
      <c r="N2163" s="100">
        <f t="shared" si="82"/>
        <v>0</v>
      </c>
      <c r="O2163" s="67"/>
    </row>
    <row r="2164" spans="2:15">
      <c r="B2164" s="63"/>
      <c r="C2164" s="65"/>
      <c r="D2164" s="65"/>
      <c r="E2164" s="66"/>
      <c r="F2164" s="67"/>
      <c r="G2164" s="69"/>
      <c r="H2164" s="70"/>
      <c r="I2164" s="71"/>
      <c r="J2164" s="68">
        <v>0</v>
      </c>
      <c r="K2164" s="89">
        <f>ROUND(IF(AND($G2164&lt;&gt;Summary!$C$11),IF(OR($I2164=$I$6,$I2164=$I$7,$I2164=$I$8,$I2164=$I$9,$I2164=$I$10,$I2164=$I$11),($J2164*$H2164),0),0),2)</f>
        <v>0</v>
      </c>
      <c r="L2164" s="89">
        <f>ROUND(IF(AND($G2164=Summary!$C$11),IF(OR($I2164=$I$6,$I2164=$I$7,$I2164=$I$8,$I2164=$I$9,$I2164=$I$10,$I2164=$I$11),(($J2164*$H2164)/2),0),0),2)</f>
        <v>0</v>
      </c>
      <c r="M2164" s="89">
        <f t="shared" si="81"/>
        <v>0</v>
      </c>
      <c r="N2164" s="100">
        <f t="shared" si="82"/>
        <v>0</v>
      </c>
      <c r="O2164" s="67"/>
    </row>
    <row r="2165" spans="2:15">
      <c r="B2165" s="63"/>
      <c r="C2165" s="65"/>
      <c r="D2165" s="65"/>
      <c r="E2165" s="66"/>
      <c r="F2165" s="67"/>
      <c r="G2165" s="69"/>
      <c r="H2165" s="70"/>
      <c r="I2165" s="71"/>
      <c r="J2165" s="68">
        <v>0</v>
      </c>
      <c r="K2165" s="89">
        <f>ROUND(IF(AND($G2165&lt;&gt;Summary!$C$11),IF(OR($I2165=$I$6,$I2165=$I$7,$I2165=$I$8,$I2165=$I$9,$I2165=$I$10,$I2165=$I$11),($J2165*$H2165),0),0),2)</f>
        <v>0</v>
      </c>
      <c r="L2165" s="89">
        <f>ROUND(IF(AND($G2165=Summary!$C$11),IF(OR($I2165=$I$6,$I2165=$I$7,$I2165=$I$8,$I2165=$I$9,$I2165=$I$10,$I2165=$I$11),(($J2165*$H2165)/2),0),0),2)</f>
        <v>0</v>
      </c>
      <c r="M2165" s="89">
        <f t="shared" si="81"/>
        <v>0</v>
      </c>
      <c r="N2165" s="100">
        <f t="shared" si="82"/>
        <v>0</v>
      </c>
      <c r="O2165" s="67"/>
    </row>
    <row r="2166" spans="2:15">
      <c r="B2166" s="63"/>
      <c r="C2166" s="65"/>
      <c r="D2166" s="65"/>
      <c r="E2166" s="66"/>
      <c r="F2166" s="67"/>
      <c r="G2166" s="69"/>
      <c r="H2166" s="70"/>
      <c r="I2166" s="71"/>
      <c r="J2166" s="68">
        <v>0</v>
      </c>
      <c r="K2166" s="89">
        <f>ROUND(IF(AND($G2166&lt;&gt;Summary!$C$11),IF(OR($I2166=$I$6,$I2166=$I$7,$I2166=$I$8,$I2166=$I$9,$I2166=$I$10,$I2166=$I$11),($J2166*$H2166),0),0),2)</f>
        <v>0</v>
      </c>
      <c r="L2166" s="89">
        <f>ROUND(IF(AND($G2166=Summary!$C$11),IF(OR($I2166=$I$6,$I2166=$I$7,$I2166=$I$8,$I2166=$I$9,$I2166=$I$10,$I2166=$I$11),(($J2166*$H2166)/2),0),0),2)</f>
        <v>0</v>
      </c>
      <c r="M2166" s="89">
        <f t="shared" si="81"/>
        <v>0</v>
      </c>
      <c r="N2166" s="100">
        <f t="shared" si="82"/>
        <v>0</v>
      </c>
      <c r="O2166" s="67"/>
    </row>
    <row r="2167" spans="2:15">
      <c r="B2167" s="63"/>
      <c r="C2167" s="65"/>
      <c r="D2167" s="65"/>
      <c r="E2167" s="66"/>
      <c r="F2167" s="67"/>
      <c r="G2167" s="69"/>
      <c r="H2167" s="70"/>
      <c r="I2167" s="71"/>
      <c r="J2167" s="68">
        <v>0</v>
      </c>
      <c r="K2167" s="89">
        <f>ROUND(IF(AND($G2167&lt;&gt;Summary!$C$11),IF(OR($I2167=$I$6,$I2167=$I$7,$I2167=$I$8,$I2167=$I$9,$I2167=$I$10,$I2167=$I$11),($J2167*$H2167),0),0),2)</f>
        <v>0</v>
      </c>
      <c r="L2167" s="89">
        <f>ROUND(IF(AND($G2167=Summary!$C$11),IF(OR($I2167=$I$6,$I2167=$I$7,$I2167=$I$8,$I2167=$I$9,$I2167=$I$10,$I2167=$I$11),(($J2167*$H2167)/2),0),0),2)</f>
        <v>0</v>
      </c>
      <c r="M2167" s="89">
        <f t="shared" si="81"/>
        <v>0</v>
      </c>
      <c r="N2167" s="100">
        <f t="shared" si="82"/>
        <v>0</v>
      </c>
      <c r="O2167" s="67"/>
    </row>
    <row r="2168" spans="2:15">
      <c r="B2168" s="63"/>
      <c r="C2168" s="65"/>
      <c r="D2168" s="65"/>
      <c r="E2168" s="66"/>
      <c r="F2168" s="67"/>
      <c r="G2168" s="69"/>
      <c r="H2168" s="70"/>
      <c r="I2168" s="71"/>
      <c r="J2168" s="68">
        <v>0</v>
      </c>
      <c r="K2168" s="89">
        <f>ROUND(IF(AND($G2168&lt;&gt;Summary!$C$11),IF(OR($I2168=$I$6,$I2168=$I$7,$I2168=$I$8,$I2168=$I$9,$I2168=$I$10,$I2168=$I$11),($J2168*$H2168),0),0),2)</f>
        <v>0</v>
      </c>
      <c r="L2168" s="89">
        <f>ROUND(IF(AND($G2168=Summary!$C$11),IF(OR($I2168=$I$6,$I2168=$I$7,$I2168=$I$8,$I2168=$I$9,$I2168=$I$10,$I2168=$I$11),(($J2168*$H2168)/2),0),0),2)</f>
        <v>0</v>
      </c>
      <c r="M2168" s="89">
        <f t="shared" si="81"/>
        <v>0</v>
      </c>
      <c r="N2168" s="100">
        <f t="shared" si="82"/>
        <v>0</v>
      </c>
      <c r="O2168" s="67"/>
    </row>
    <row r="2169" spans="2:15">
      <c r="B2169" s="63"/>
      <c r="C2169" s="65"/>
      <c r="D2169" s="65"/>
      <c r="E2169" s="66"/>
      <c r="F2169" s="67"/>
      <c r="G2169" s="69"/>
      <c r="H2169" s="70"/>
      <c r="I2169" s="71"/>
      <c r="J2169" s="68">
        <v>0</v>
      </c>
      <c r="K2169" s="89">
        <f>ROUND(IF(AND($G2169&lt;&gt;Summary!$C$11),IF(OR($I2169=$I$6,$I2169=$I$7,$I2169=$I$8,$I2169=$I$9,$I2169=$I$10,$I2169=$I$11),($J2169*$H2169),0),0),2)</f>
        <v>0</v>
      </c>
      <c r="L2169" s="89">
        <f>ROUND(IF(AND($G2169=Summary!$C$11),IF(OR($I2169=$I$6,$I2169=$I$7,$I2169=$I$8,$I2169=$I$9,$I2169=$I$10,$I2169=$I$11),(($J2169*$H2169)/2),0),0),2)</f>
        <v>0</v>
      </c>
      <c r="M2169" s="89">
        <f t="shared" si="81"/>
        <v>0</v>
      </c>
      <c r="N2169" s="100">
        <f t="shared" si="82"/>
        <v>0</v>
      </c>
      <c r="O2169" s="67"/>
    </row>
    <row r="2170" spans="2:15">
      <c r="B2170" s="63"/>
      <c r="C2170" s="65"/>
      <c r="D2170" s="65"/>
      <c r="E2170" s="66"/>
      <c r="F2170" s="67"/>
      <c r="G2170" s="69"/>
      <c r="H2170" s="70"/>
      <c r="I2170" s="71"/>
      <c r="J2170" s="68">
        <v>0</v>
      </c>
      <c r="K2170" s="89">
        <f>ROUND(IF(AND($G2170&lt;&gt;Summary!$C$11),IF(OR($I2170=$I$6,$I2170=$I$7,$I2170=$I$8,$I2170=$I$9,$I2170=$I$10,$I2170=$I$11),($J2170*$H2170),0),0),2)</f>
        <v>0</v>
      </c>
      <c r="L2170" s="89">
        <f>ROUND(IF(AND($G2170=Summary!$C$11),IF(OR($I2170=$I$6,$I2170=$I$7,$I2170=$I$8,$I2170=$I$9,$I2170=$I$10,$I2170=$I$11),(($J2170*$H2170)/2),0),0),2)</f>
        <v>0</v>
      </c>
      <c r="M2170" s="89">
        <f t="shared" si="81"/>
        <v>0</v>
      </c>
      <c r="N2170" s="100">
        <f t="shared" si="82"/>
        <v>0</v>
      </c>
      <c r="O2170" s="67"/>
    </row>
    <row r="2171" spans="2:15">
      <c r="B2171" s="63"/>
      <c r="C2171" s="65"/>
      <c r="D2171" s="65"/>
      <c r="E2171" s="66"/>
      <c r="F2171" s="67"/>
      <c r="G2171" s="69"/>
      <c r="H2171" s="70"/>
      <c r="I2171" s="71"/>
      <c r="J2171" s="68">
        <v>0</v>
      </c>
      <c r="K2171" s="89">
        <f>ROUND(IF(AND($G2171&lt;&gt;Summary!$C$11),IF(OR($I2171=$I$6,$I2171=$I$7,$I2171=$I$8,$I2171=$I$9,$I2171=$I$10,$I2171=$I$11),($J2171*$H2171),0),0),2)</f>
        <v>0</v>
      </c>
      <c r="L2171" s="89">
        <f>ROUND(IF(AND($G2171=Summary!$C$11),IF(OR($I2171=$I$6,$I2171=$I$7,$I2171=$I$8,$I2171=$I$9,$I2171=$I$10,$I2171=$I$11),(($J2171*$H2171)/2),0),0),2)</f>
        <v>0</v>
      </c>
      <c r="M2171" s="89">
        <f t="shared" si="81"/>
        <v>0</v>
      </c>
      <c r="N2171" s="100">
        <f t="shared" si="82"/>
        <v>0</v>
      </c>
      <c r="O2171" s="67"/>
    </row>
    <row r="2172" spans="2:15">
      <c r="B2172" s="63"/>
      <c r="C2172" s="65"/>
      <c r="D2172" s="65"/>
      <c r="E2172" s="66"/>
      <c r="F2172" s="67"/>
      <c r="G2172" s="69"/>
      <c r="H2172" s="70"/>
      <c r="I2172" s="71"/>
      <c r="J2172" s="68">
        <v>0</v>
      </c>
      <c r="K2172" s="89">
        <f>ROUND(IF(AND($G2172&lt;&gt;Summary!$C$11),IF(OR($I2172=$I$6,$I2172=$I$7,$I2172=$I$8,$I2172=$I$9,$I2172=$I$10,$I2172=$I$11),($J2172*$H2172),0),0),2)</f>
        <v>0</v>
      </c>
      <c r="L2172" s="89">
        <f>ROUND(IF(AND($G2172=Summary!$C$11),IF(OR($I2172=$I$6,$I2172=$I$7,$I2172=$I$8,$I2172=$I$9,$I2172=$I$10,$I2172=$I$11),(($J2172*$H2172)/2),0),0),2)</f>
        <v>0</v>
      </c>
      <c r="M2172" s="89">
        <f t="shared" si="81"/>
        <v>0</v>
      </c>
      <c r="N2172" s="100">
        <f t="shared" si="82"/>
        <v>0</v>
      </c>
      <c r="O2172" s="67"/>
    </row>
    <row r="2173" spans="2:15">
      <c r="B2173" s="63"/>
      <c r="C2173" s="65"/>
      <c r="D2173" s="65"/>
      <c r="E2173" s="66"/>
      <c r="F2173" s="67"/>
      <c r="G2173" s="69"/>
      <c r="H2173" s="70"/>
      <c r="I2173" s="71"/>
      <c r="J2173" s="68">
        <v>0</v>
      </c>
      <c r="K2173" s="89">
        <f>ROUND(IF(AND($G2173&lt;&gt;Summary!$C$11),IF(OR($I2173=$I$6,$I2173=$I$7,$I2173=$I$8,$I2173=$I$9,$I2173=$I$10,$I2173=$I$11),($J2173*$H2173),0),0),2)</f>
        <v>0</v>
      </c>
      <c r="L2173" s="89">
        <f>ROUND(IF(AND($G2173=Summary!$C$11),IF(OR($I2173=$I$6,$I2173=$I$7,$I2173=$I$8,$I2173=$I$9,$I2173=$I$10,$I2173=$I$11),(($J2173*$H2173)/2),0),0),2)</f>
        <v>0</v>
      </c>
      <c r="M2173" s="89">
        <f t="shared" si="81"/>
        <v>0</v>
      </c>
      <c r="N2173" s="100">
        <f t="shared" si="82"/>
        <v>0</v>
      </c>
      <c r="O2173" s="67"/>
    </row>
    <row r="2174" spans="2:15">
      <c r="B2174" s="63"/>
      <c r="C2174" s="65"/>
      <c r="D2174" s="65"/>
      <c r="E2174" s="66"/>
      <c r="F2174" s="67"/>
      <c r="G2174" s="69"/>
      <c r="H2174" s="70"/>
      <c r="I2174" s="71"/>
      <c r="J2174" s="68">
        <v>0</v>
      </c>
      <c r="K2174" s="89">
        <f>ROUND(IF(AND($G2174&lt;&gt;Summary!$C$11),IF(OR($I2174=$I$6,$I2174=$I$7,$I2174=$I$8,$I2174=$I$9,$I2174=$I$10,$I2174=$I$11),($J2174*$H2174),0),0),2)</f>
        <v>0</v>
      </c>
      <c r="L2174" s="89">
        <f>ROUND(IF(AND($G2174=Summary!$C$11),IF(OR($I2174=$I$6,$I2174=$I$7,$I2174=$I$8,$I2174=$I$9,$I2174=$I$10,$I2174=$I$11),(($J2174*$H2174)/2),0),0),2)</f>
        <v>0</v>
      </c>
      <c r="M2174" s="89">
        <f t="shared" si="81"/>
        <v>0</v>
      </c>
      <c r="N2174" s="100">
        <f t="shared" si="82"/>
        <v>0</v>
      </c>
      <c r="O2174" s="67"/>
    </row>
    <row r="2175" spans="2:15">
      <c r="B2175" s="63"/>
      <c r="C2175" s="65"/>
      <c r="D2175" s="65"/>
      <c r="E2175" s="66"/>
      <c r="F2175" s="67"/>
      <c r="G2175" s="69"/>
      <c r="H2175" s="70"/>
      <c r="I2175" s="71"/>
      <c r="J2175" s="68">
        <v>0</v>
      </c>
      <c r="K2175" s="89">
        <f>ROUND(IF(AND($G2175&lt;&gt;Summary!$C$11),IF(OR($I2175=$I$6,$I2175=$I$7,$I2175=$I$8,$I2175=$I$9,$I2175=$I$10,$I2175=$I$11),($J2175*$H2175),0),0),2)</f>
        <v>0</v>
      </c>
      <c r="L2175" s="89">
        <f>ROUND(IF(AND($G2175=Summary!$C$11),IF(OR($I2175=$I$6,$I2175=$I$7,$I2175=$I$8,$I2175=$I$9,$I2175=$I$10,$I2175=$I$11),(($J2175*$H2175)/2),0),0),2)</f>
        <v>0</v>
      </c>
      <c r="M2175" s="89">
        <f t="shared" si="81"/>
        <v>0</v>
      </c>
      <c r="N2175" s="100">
        <f t="shared" si="82"/>
        <v>0</v>
      </c>
      <c r="O2175" s="67"/>
    </row>
    <row r="2176" spans="2:15">
      <c r="B2176" s="63"/>
      <c r="C2176" s="65"/>
      <c r="D2176" s="65"/>
      <c r="E2176" s="66"/>
      <c r="F2176" s="67"/>
      <c r="G2176" s="69"/>
      <c r="H2176" s="70"/>
      <c r="I2176" s="71"/>
      <c r="J2176" s="68">
        <v>0</v>
      </c>
      <c r="K2176" s="89">
        <f>ROUND(IF(AND($G2176&lt;&gt;Summary!$C$11),IF(OR($I2176=$I$6,$I2176=$I$7,$I2176=$I$8,$I2176=$I$9,$I2176=$I$10,$I2176=$I$11),($J2176*$H2176),0),0),2)</f>
        <v>0</v>
      </c>
      <c r="L2176" s="89">
        <f>ROUND(IF(AND($G2176=Summary!$C$11),IF(OR($I2176=$I$6,$I2176=$I$7,$I2176=$I$8,$I2176=$I$9,$I2176=$I$10,$I2176=$I$11),(($J2176*$H2176)/2),0),0),2)</f>
        <v>0</v>
      </c>
      <c r="M2176" s="89">
        <f t="shared" si="81"/>
        <v>0</v>
      </c>
      <c r="N2176" s="100">
        <f t="shared" si="82"/>
        <v>0</v>
      </c>
      <c r="O2176" s="67"/>
    </row>
    <row r="2177" spans="2:15">
      <c r="B2177" s="63"/>
      <c r="C2177" s="65"/>
      <c r="D2177" s="65"/>
      <c r="E2177" s="66"/>
      <c r="F2177" s="67"/>
      <c r="G2177" s="69"/>
      <c r="H2177" s="70"/>
      <c r="I2177" s="71"/>
      <c r="J2177" s="68">
        <v>0</v>
      </c>
      <c r="K2177" s="89">
        <f>ROUND(IF(AND($G2177&lt;&gt;Summary!$C$11),IF(OR($I2177=$I$6,$I2177=$I$7,$I2177=$I$8,$I2177=$I$9,$I2177=$I$10,$I2177=$I$11),($J2177*$H2177),0),0),2)</f>
        <v>0</v>
      </c>
      <c r="L2177" s="89">
        <f>ROUND(IF(AND($G2177=Summary!$C$11),IF(OR($I2177=$I$6,$I2177=$I$7,$I2177=$I$8,$I2177=$I$9,$I2177=$I$10,$I2177=$I$11),(($J2177*$H2177)/2),0),0),2)</f>
        <v>0</v>
      </c>
      <c r="M2177" s="89">
        <f t="shared" si="81"/>
        <v>0</v>
      </c>
      <c r="N2177" s="100">
        <f t="shared" si="82"/>
        <v>0</v>
      </c>
      <c r="O2177" s="67"/>
    </row>
    <row r="2178" spans="2:15">
      <c r="B2178" s="63"/>
      <c r="C2178" s="65"/>
      <c r="D2178" s="65"/>
      <c r="E2178" s="66"/>
      <c r="F2178" s="67"/>
      <c r="G2178" s="69"/>
      <c r="H2178" s="70"/>
      <c r="I2178" s="71"/>
      <c r="J2178" s="68">
        <v>0</v>
      </c>
      <c r="K2178" s="89">
        <f>ROUND(IF(AND($G2178&lt;&gt;Summary!$C$11),IF(OR($I2178=$I$6,$I2178=$I$7,$I2178=$I$8,$I2178=$I$9,$I2178=$I$10,$I2178=$I$11),($J2178*$H2178),0),0),2)</f>
        <v>0</v>
      </c>
      <c r="L2178" s="89">
        <f>ROUND(IF(AND($G2178=Summary!$C$11),IF(OR($I2178=$I$6,$I2178=$I$7,$I2178=$I$8,$I2178=$I$9,$I2178=$I$10,$I2178=$I$11),(($J2178*$H2178)/2),0),0),2)</f>
        <v>0</v>
      </c>
      <c r="M2178" s="89">
        <f t="shared" si="81"/>
        <v>0</v>
      </c>
      <c r="N2178" s="100">
        <f t="shared" si="82"/>
        <v>0</v>
      </c>
      <c r="O2178" s="67"/>
    </row>
    <row r="2179" spans="2:15">
      <c r="B2179" s="63"/>
      <c r="C2179" s="65"/>
      <c r="D2179" s="65"/>
      <c r="E2179" s="66"/>
      <c r="F2179" s="67"/>
      <c r="G2179" s="69"/>
      <c r="H2179" s="70"/>
      <c r="I2179" s="71"/>
      <c r="J2179" s="68">
        <v>0</v>
      </c>
      <c r="K2179" s="89">
        <f>ROUND(IF(AND($G2179&lt;&gt;Summary!$C$11),IF(OR($I2179=$I$6,$I2179=$I$7,$I2179=$I$8,$I2179=$I$9,$I2179=$I$10,$I2179=$I$11),($J2179*$H2179),0),0),2)</f>
        <v>0</v>
      </c>
      <c r="L2179" s="89">
        <f>ROUND(IF(AND($G2179=Summary!$C$11),IF(OR($I2179=$I$6,$I2179=$I$7,$I2179=$I$8,$I2179=$I$9,$I2179=$I$10,$I2179=$I$11),(($J2179*$H2179)/2),0),0),2)</f>
        <v>0</v>
      </c>
      <c r="M2179" s="89">
        <f t="shared" si="81"/>
        <v>0</v>
      </c>
      <c r="N2179" s="100">
        <f t="shared" si="82"/>
        <v>0</v>
      </c>
      <c r="O2179" s="67"/>
    </row>
    <row r="2180" spans="2:15">
      <c r="B2180" s="63"/>
      <c r="C2180" s="65"/>
      <c r="D2180" s="65"/>
      <c r="E2180" s="66"/>
      <c r="F2180" s="67"/>
      <c r="G2180" s="69"/>
      <c r="H2180" s="70"/>
      <c r="I2180" s="71"/>
      <c r="J2180" s="68">
        <v>0</v>
      </c>
      <c r="K2180" s="89">
        <f>ROUND(IF(AND($G2180&lt;&gt;Summary!$C$11),IF(OR($I2180=$I$6,$I2180=$I$7,$I2180=$I$8,$I2180=$I$9,$I2180=$I$10,$I2180=$I$11),($J2180*$H2180),0),0),2)</f>
        <v>0</v>
      </c>
      <c r="L2180" s="89">
        <f>ROUND(IF(AND($G2180=Summary!$C$11),IF(OR($I2180=$I$6,$I2180=$I$7,$I2180=$I$8,$I2180=$I$9,$I2180=$I$10,$I2180=$I$11),(($J2180*$H2180)/2),0),0),2)</f>
        <v>0</v>
      </c>
      <c r="M2180" s="89">
        <f t="shared" si="81"/>
        <v>0</v>
      </c>
      <c r="N2180" s="100">
        <f t="shared" si="82"/>
        <v>0</v>
      </c>
      <c r="O2180" s="67"/>
    </row>
    <row r="2181" spans="2:15">
      <c r="B2181" s="63"/>
      <c r="C2181" s="65"/>
      <c r="D2181" s="65"/>
      <c r="E2181" s="66"/>
      <c r="F2181" s="67"/>
      <c r="G2181" s="69"/>
      <c r="H2181" s="70"/>
      <c r="I2181" s="71"/>
      <c r="J2181" s="68">
        <v>0</v>
      </c>
      <c r="K2181" s="89">
        <f>ROUND(IF(AND($G2181&lt;&gt;Summary!$C$11),IF(OR($I2181=$I$6,$I2181=$I$7,$I2181=$I$8,$I2181=$I$9,$I2181=$I$10,$I2181=$I$11),($J2181*$H2181),0),0),2)</f>
        <v>0</v>
      </c>
      <c r="L2181" s="89">
        <f>ROUND(IF(AND($G2181=Summary!$C$11),IF(OR($I2181=$I$6,$I2181=$I$7,$I2181=$I$8,$I2181=$I$9,$I2181=$I$10,$I2181=$I$11),(($J2181*$H2181)/2),0),0),2)</f>
        <v>0</v>
      </c>
      <c r="M2181" s="89">
        <f t="shared" si="81"/>
        <v>0</v>
      </c>
      <c r="N2181" s="100">
        <f t="shared" si="82"/>
        <v>0</v>
      </c>
      <c r="O2181" s="67"/>
    </row>
    <row r="2182" spans="2:15">
      <c r="B2182" s="63"/>
      <c r="C2182" s="65"/>
      <c r="D2182" s="65"/>
      <c r="E2182" s="66"/>
      <c r="F2182" s="67"/>
      <c r="G2182" s="69"/>
      <c r="H2182" s="70"/>
      <c r="I2182" s="71"/>
      <c r="J2182" s="68">
        <v>0</v>
      </c>
      <c r="K2182" s="89">
        <f>ROUND(IF(AND($G2182&lt;&gt;Summary!$C$11),IF(OR($I2182=$I$6,$I2182=$I$7,$I2182=$I$8,$I2182=$I$9,$I2182=$I$10,$I2182=$I$11),($J2182*$H2182),0),0),2)</f>
        <v>0</v>
      </c>
      <c r="L2182" s="89">
        <f>ROUND(IF(AND($G2182=Summary!$C$11),IF(OR($I2182=$I$6,$I2182=$I$7,$I2182=$I$8,$I2182=$I$9,$I2182=$I$10,$I2182=$I$11),(($J2182*$H2182)/2),0),0),2)</f>
        <v>0</v>
      </c>
      <c r="M2182" s="89">
        <f t="shared" si="81"/>
        <v>0</v>
      </c>
      <c r="N2182" s="100">
        <f t="shared" si="82"/>
        <v>0</v>
      </c>
      <c r="O2182" s="67"/>
    </row>
    <row r="2183" spans="2:15">
      <c r="B2183" s="63"/>
      <c r="C2183" s="65"/>
      <c r="D2183" s="65"/>
      <c r="E2183" s="66"/>
      <c r="F2183" s="67"/>
      <c r="G2183" s="69"/>
      <c r="H2183" s="70"/>
      <c r="I2183" s="71"/>
      <c r="J2183" s="68">
        <v>0</v>
      </c>
      <c r="K2183" s="89">
        <f>ROUND(IF(AND($G2183&lt;&gt;Summary!$C$11),IF(OR($I2183=$I$6,$I2183=$I$7,$I2183=$I$8,$I2183=$I$9,$I2183=$I$10,$I2183=$I$11),($J2183*$H2183),0),0),2)</f>
        <v>0</v>
      </c>
      <c r="L2183" s="89">
        <f>ROUND(IF(AND($G2183=Summary!$C$11),IF(OR($I2183=$I$6,$I2183=$I$7,$I2183=$I$8,$I2183=$I$9,$I2183=$I$10,$I2183=$I$11),(($J2183*$H2183)/2),0),0),2)</f>
        <v>0</v>
      </c>
      <c r="M2183" s="89">
        <f t="shared" si="81"/>
        <v>0</v>
      </c>
      <c r="N2183" s="100">
        <f t="shared" si="82"/>
        <v>0</v>
      </c>
      <c r="O2183" s="67"/>
    </row>
    <row r="2184" spans="2:15">
      <c r="B2184" s="63"/>
      <c r="C2184" s="65"/>
      <c r="D2184" s="65"/>
      <c r="E2184" s="66"/>
      <c r="F2184" s="67"/>
      <c r="G2184" s="69"/>
      <c r="H2184" s="70"/>
      <c r="I2184" s="71"/>
      <c r="J2184" s="68">
        <v>0</v>
      </c>
      <c r="K2184" s="89">
        <f>ROUND(IF(AND($G2184&lt;&gt;Summary!$C$11),IF(OR($I2184=$I$6,$I2184=$I$7,$I2184=$I$8,$I2184=$I$9,$I2184=$I$10,$I2184=$I$11),($J2184*$H2184),0),0),2)</f>
        <v>0</v>
      </c>
      <c r="L2184" s="89">
        <f>ROUND(IF(AND($G2184=Summary!$C$11),IF(OR($I2184=$I$6,$I2184=$I$7,$I2184=$I$8,$I2184=$I$9,$I2184=$I$10,$I2184=$I$11),(($J2184*$H2184)/2),0),0),2)</f>
        <v>0</v>
      </c>
      <c r="M2184" s="89">
        <f t="shared" si="81"/>
        <v>0</v>
      </c>
      <c r="N2184" s="100">
        <f t="shared" si="82"/>
        <v>0</v>
      </c>
      <c r="O2184" s="67"/>
    </row>
    <row r="2185" spans="2:15">
      <c r="B2185" s="63"/>
      <c r="C2185" s="65"/>
      <c r="D2185" s="65"/>
      <c r="E2185" s="66"/>
      <c r="F2185" s="67"/>
      <c r="G2185" s="69"/>
      <c r="H2185" s="70"/>
      <c r="I2185" s="71"/>
      <c r="J2185" s="68">
        <v>0</v>
      </c>
      <c r="K2185" s="89">
        <f>ROUND(IF(AND($G2185&lt;&gt;Summary!$C$11),IF(OR($I2185=$I$6,$I2185=$I$7,$I2185=$I$8,$I2185=$I$9,$I2185=$I$10,$I2185=$I$11),($J2185*$H2185),0),0),2)</f>
        <v>0</v>
      </c>
      <c r="L2185" s="89">
        <f>ROUND(IF(AND($G2185=Summary!$C$11),IF(OR($I2185=$I$6,$I2185=$I$7,$I2185=$I$8,$I2185=$I$9,$I2185=$I$10,$I2185=$I$11),(($J2185*$H2185)/2),0),0),2)</f>
        <v>0</v>
      </c>
      <c r="M2185" s="89">
        <f t="shared" si="81"/>
        <v>0</v>
      </c>
      <c r="N2185" s="100">
        <f t="shared" si="82"/>
        <v>0</v>
      </c>
      <c r="O2185" s="67"/>
    </row>
    <row r="2186" spans="2:15">
      <c r="B2186" s="63"/>
      <c r="C2186" s="65"/>
      <c r="D2186" s="65"/>
      <c r="E2186" s="66"/>
      <c r="F2186" s="67"/>
      <c r="G2186" s="69"/>
      <c r="H2186" s="70"/>
      <c r="I2186" s="71"/>
      <c r="J2186" s="68">
        <v>0</v>
      </c>
      <c r="K2186" s="89">
        <f>ROUND(IF(AND($G2186&lt;&gt;Summary!$C$11),IF(OR($I2186=$I$6,$I2186=$I$7,$I2186=$I$8,$I2186=$I$9,$I2186=$I$10,$I2186=$I$11),($J2186*$H2186),0),0),2)</f>
        <v>0</v>
      </c>
      <c r="L2186" s="89">
        <f>ROUND(IF(AND($G2186=Summary!$C$11),IF(OR($I2186=$I$6,$I2186=$I$7,$I2186=$I$8,$I2186=$I$9,$I2186=$I$10,$I2186=$I$11),(($J2186*$H2186)/2),0),0),2)</f>
        <v>0</v>
      </c>
      <c r="M2186" s="89">
        <f t="shared" si="81"/>
        <v>0</v>
      </c>
      <c r="N2186" s="100">
        <f t="shared" si="82"/>
        <v>0</v>
      </c>
      <c r="O2186" s="67"/>
    </row>
    <row r="2187" spans="2:15">
      <c r="B2187" s="63"/>
      <c r="C2187" s="65"/>
      <c r="D2187" s="65"/>
      <c r="E2187" s="66"/>
      <c r="F2187" s="67"/>
      <c r="G2187" s="69"/>
      <c r="H2187" s="70"/>
      <c r="I2187" s="71"/>
      <c r="J2187" s="68">
        <v>0</v>
      </c>
      <c r="K2187" s="89">
        <f>ROUND(IF(AND($G2187&lt;&gt;Summary!$C$11),IF(OR($I2187=$I$6,$I2187=$I$7,$I2187=$I$8,$I2187=$I$9,$I2187=$I$10,$I2187=$I$11),($J2187*$H2187),0),0),2)</f>
        <v>0</v>
      </c>
      <c r="L2187" s="89">
        <f>ROUND(IF(AND($G2187=Summary!$C$11),IF(OR($I2187=$I$6,$I2187=$I$7,$I2187=$I$8,$I2187=$I$9,$I2187=$I$10,$I2187=$I$11),(($J2187*$H2187)/2),0),0),2)</f>
        <v>0</v>
      </c>
      <c r="M2187" s="89">
        <f t="shared" si="81"/>
        <v>0</v>
      </c>
      <c r="N2187" s="100">
        <f t="shared" si="82"/>
        <v>0</v>
      </c>
      <c r="O2187" s="67"/>
    </row>
    <row r="2188" spans="2:15">
      <c r="B2188" s="63"/>
      <c r="C2188" s="65"/>
      <c r="D2188" s="65"/>
      <c r="E2188" s="66"/>
      <c r="F2188" s="67"/>
      <c r="G2188" s="69"/>
      <c r="H2188" s="70"/>
      <c r="I2188" s="71"/>
      <c r="J2188" s="68">
        <v>0</v>
      </c>
      <c r="K2188" s="89">
        <f>ROUND(IF(AND($G2188&lt;&gt;Summary!$C$11),IF(OR($I2188=$I$6,$I2188=$I$7,$I2188=$I$8,$I2188=$I$9,$I2188=$I$10,$I2188=$I$11),($J2188*$H2188),0),0),2)</f>
        <v>0</v>
      </c>
      <c r="L2188" s="89">
        <f>ROUND(IF(AND($G2188=Summary!$C$11),IF(OR($I2188=$I$6,$I2188=$I$7,$I2188=$I$8,$I2188=$I$9,$I2188=$I$10,$I2188=$I$11),(($J2188*$H2188)/2),0),0),2)</f>
        <v>0</v>
      </c>
      <c r="M2188" s="89">
        <f t="shared" si="81"/>
        <v>0</v>
      </c>
      <c r="N2188" s="100">
        <f t="shared" si="82"/>
        <v>0</v>
      </c>
      <c r="O2188" s="67"/>
    </row>
    <row r="2189" spans="2:15">
      <c r="B2189" s="63"/>
      <c r="C2189" s="65"/>
      <c r="D2189" s="65"/>
      <c r="E2189" s="66"/>
      <c r="F2189" s="67"/>
      <c r="G2189" s="69"/>
      <c r="H2189" s="70"/>
      <c r="I2189" s="71"/>
      <c r="J2189" s="68">
        <v>0</v>
      </c>
      <c r="K2189" s="89">
        <f>ROUND(IF(AND($G2189&lt;&gt;Summary!$C$11),IF(OR($I2189=$I$6,$I2189=$I$7,$I2189=$I$8,$I2189=$I$9,$I2189=$I$10,$I2189=$I$11),($J2189*$H2189),0),0),2)</f>
        <v>0</v>
      </c>
      <c r="L2189" s="89">
        <f>ROUND(IF(AND($G2189=Summary!$C$11),IF(OR($I2189=$I$6,$I2189=$I$7,$I2189=$I$8,$I2189=$I$9,$I2189=$I$10,$I2189=$I$11),(($J2189*$H2189)/2),0),0),2)</f>
        <v>0</v>
      </c>
      <c r="M2189" s="89">
        <f t="shared" si="81"/>
        <v>0</v>
      </c>
      <c r="N2189" s="100">
        <f t="shared" si="82"/>
        <v>0</v>
      </c>
      <c r="O2189" s="67"/>
    </row>
    <row r="2190" spans="2:15">
      <c r="B2190" s="63"/>
      <c r="C2190" s="65"/>
      <c r="D2190" s="65"/>
      <c r="E2190" s="66"/>
      <c r="F2190" s="67"/>
      <c r="G2190" s="69"/>
      <c r="H2190" s="70"/>
      <c r="I2190" s="71"/>
      <c r="J2190" s="68">
        <v>0</v>
      </c>
      <c r="K2190" s="89">
        <f>ROUND(IF(AND($G2190&lt;&gt;Summary!$C$11),IF(OR($I2190=$I$6,$I2190=$I$7,$I2190=$I$8,$I2190=$I$9,$I2190=$I$10,$I2190=$I$11),($J2190*$H2190),0),0),2)</f>
        <v>0</v>
      </c>
      <c r="L2190" s="89">
        <f>ROUND(IF(AND($G2190=Summary!$C$11),IF(OR($I2190=$I$6,$I2190=$I$7,$I2190=$I$8,$I2190=$I$9,$I2190=$I$10,$I2190=$I$11),(($J2190*$H2190)/2),0),0),2)</f>
        <v>0</v>
      </c>
      <c r="M2190" s="89">
        <f t="shared" si="81"/>
        <v>0</v>
      </c>
      <c r="N2190" s="100">
        <f t="shared" si="82"/>
        <v>0</v>
      </c>
      <c r="O2190" s="67"/>
    </row>
    <row r="2191" spans="2:15">
      <c r="B2191" s="63"/>
      <c r="C2191" s="65"/>
      <c r="D2191" s="65"/>
      <c r="E2191" s="66"/>
      <c r="F2191" s="67"/>
      <c r="G2191" s="69"/>
      <c r="H2191" s="70"/>
      <c r="I2191" s="71"/>
      <c r="J2191" s="68">
        <v>0</v>
      </c>
      <c r="K2191" s="89">
        <f>ROUND(IF(AND($G2191&lt;&gt;Summary!$C$11),IF(OR($I2191=$I$6,$I2191=$I$7,$I2191=$I$8,$I2191=$I$9,$I2191=$I$10,$I2191=$I$11),($J2191*$H2191),0),0),2)</f>
        <v>0</v>
      </c>
      <c r="L2191" s="89">
        <f>ROUND(IF(AND($G2191=Summary!$C$11),IF(OR($I2191=$I$6,$I2191=$I$7,$I2191=$I$8,$I2191=$I$9,$I2191=$I$10,$I2191=$I$11),(($J2191*$H2191)/2),0),0),2)</f>
        <v>0</v>
      </c>
      <c r="M2191" s="89">
        <f t="shared" si="81"/>
        <v>0</v>
      </c>
      <c r="N2191" s="100">
        <f t="shared" si="82"/>
        <v>0</v>
      </c>
      <c r="O2191" s="67"/>
    </row>
    <row r="2192" spans="2:15">
      <c r="B2192" s="63"/>
      <c r="C2192" s="65"/>
      <c r="D2192" s="65"/>
      <c r="E2192" s="66"/>
      <c r="F2192" s="67"/>
      <c r="G2192" s="69"/>
      <c r="H2192" s="70"/>
      <c r="I2192" s="71"/>
      <c r="J2192" s="68">
        <v>0</v>
      </c>
      <c r="K2192" s="89">
        <f>ROUND(IF(AND($G2192&lt;&gt;Summary!$C$11),IF(OR($I2192=$I$6,$I2192=$I$7,$I2192=$I$8,$I2192=$I$9,$I2192=$I$10,$I2192=$I$11),($J2192*$H2192),0),0),2)</f>
        <v>0</v>
      </c>
      <c r="L2192" s="89">
        <f>ROUND(IF(AND($G2192=Summary!$C$11),IF(OR($I2192=$I$6,$I2192=$I$7,$I2192=$I$8,$I2192=$I$9,$I2192=$I$10,$I2192=$I$11),(($J2192*$H2192)/2),0),0),2)</f>
        <v>0</v>
      </c>
      <c r="M2192" s="89">
        <f t="shared" si="81"/>
        <v>0</v>
      </c>
      <c r="N2192" s="100">
        <f t="shared" si="82"/>
        <v>0</v>
      </c>
      <c r="O2192" s="67"/>
    </row>
    <row r="2193" spans="2:15">
      <c r="B2193" s="63"/>
      <c r="C2193" s="65"/>
      <c r="D2193" s="65"/>
      <c r="E2193" s="66"/>
      <c r="F2193" s="67"/>
      <c r="G2193" s="69"/>
      <c r="H2193" s="70"/>
      <c r="I2193" s="71"/>
      <c r="J2193" s="68">
        <v>0</v>
      </c>
      <c r="K2193" s="89">
        <f>ROUND(IF(AND($G2193&lt;&gt;Summary!$C$11),IF(OR($I2193=$I$6,$I2193=$I$7,$I2193=$I$8,$I2193=$I$9,$I2193=$I$10,$I2193=$I$11),($J2193*$H2193),0),0),2)</f>
        <v>0</v>
      </c>
      <c r="L2193" s="89">
        <f>ROUND(IF(AND($G2193=Summary!$C$11),IF(OR($I2193=$I$6,$I2193=$I$7,$I2193=$I$8,$I2193=$I$9,$I2193=$I$10,$I2193=$I$11),(($J2193*$H2193)/2),0),0),2)</f>
        <v>0</v>
      </c>
      <c r="M2193" s="89">
        <f t="shared" si="81"/>
        <v>0</v>
      </c>
      <c r="N2193" s="100">
        <f t="shared" si="82"/>
        <v>0</v>
      </c>
      <c r="O2193" s="67"/>
    </row>
    <row r="2194" spans="2:15">
      <c r="B2194" s="63"/>
      <c r="C2194" s="65"/>
      <c r="D2194" s="65"/>
      <c r="E2194" s="66"/>
      <c r="F2194" s="67"/>
      <c r="G2194" s="69"/>
      <c r="H2194" s="70"/>
      <c r="I2194" s="71"/>
      <c r="J2194" s="68">
        <v>0</v>
      </c>
      <c r="K2194" s="89">
        <f>ROUND(IF(AND($G2194&lt;&gt;Summary!$C$11),IF(OR($I2194=$I$6,$I2194=$I$7,$I2194=$I$8,$I2194=$I$9,$I2194=$I$10,$I2194=$I$11),($J2194*$H2194),0),0),2)</f>
        <v>0</v>
      </c>
      <c r="L2194" s="89">
        <f>ROUND(IF(AND($G2194=Summary!$C$11),IF(OR($I2194=$I$6,$I2194=$I$7,$I2194=$I$8,$I2194=$I$9,$I2194=$I$10,$I2194=$I$11),(($J2194*$H2194)/2),0),0),2)</f>
        <v>0</v>
      </c>
      <c r="M2194" s="89">
        <f t="shared" si="81"/>
        <v>0</v>
      </c>
      <c r="N2194" s="100">
        <f t="shared" si="82"/>
        <v>0</v>
      </c>
      <c r="O2194" s="67"/>
    </row>
    <row r="2195" spans="2:15">
      <c r="B2195" s="63"/>
      <c r="C2195" s="65"/>
      <c r="D2195" s="65"/>
      <c r="E2195" s="66"/>
      <c r="F2195" s="67"/>
      <c r="G2195" s="69"/>
      <c r="H2195" s="70"/>
      <c r="I2195" s="71"/>
      <c r="J2195" s="68">
        <v>0</v>
      </c>
      <c r="K2195" s="89">
        <f>ROUND(IF(AND($G2195&lt;&gt;Summary!$C$11),IF(OR($I2195=$I$6,$I2195=$I$7,$I2195=$I$8,$I2195=$I$9,$I2195=$I$10,$I2195=$I$11),($J2195*$H2195),0),0),2)</f>
        <v>0</v>
      </c>
      <c r="L2195" s="89">
        <f>ROUND(IF(AND($G2195=Summary!$C$11),IF(OR($I2195=$I$6,$I2195=$I$7,$I2195=$I$8,$I2195=$I$9,$I2195=$I$10,$I2195=$I$11),(($J2195*$H2195)/2),0),0),2)</f>
        <v>0</v>
      </c>
      <c r="M2195" s="89">
        <f t="shared" si="81"/>
        <v>0</v>
      </c>
      <c r="N2195" s="100">
        <f t="shared" si="82"/>
        <v>0</v>
      </c>
      <c r="O2195" s="67"/>
    </row>
    <row r="2196" spans="2:15">
      <c r="B2196" s="63"/>
      <c r="C2196" s="65"/>
      <c r="D2196" s="65"/>
      <c r="E2196" s="66"/>
      <c r="F2196" s="67"/>
      <c r="G2196" s="69"/>
      <c r="H2196" s="70"/>
      <c r="I2196" s="71"/>
      <c r="J2196" s="68">
        <v>0</v>
      </c>
      <c r="K2196" s="89">
        <f>ROUND(IF(AND($G2196&lt;&gt;Summary!$C$11),IF(OR($I2196=$I$6,$I2196=$I$7,$I2196=$I$8,$I2196=$I$9,$I2196=$I$10,$I2196=$I$11),($J2196*$H2196),0),0),2)</f>
        <v>0</v>
      </c>
      <c r="L2196" s="89">
        <f>ROUND(IF(AND($G2196=Summary!$C$11),IF(OR($I2196=$I$6,$I2196=$I$7,$I2196=$I$8,$I2196=$I$9,$I2196=$I$10,$I2196=$I$11),(($J2196*$H2196)/2),0),0),2)</f>
        <v>0</v>
      </c>
      <c r="M2196" s="89">
        <f t="shared" si="81"/>
        <v>0</v>
      </c>
      <c r="N2196" s="100">
        <f t="shared" si="82"/>
        <v>0</v>
      </c>
      <c r="O2196" s="67"/>
    </row>
    <row r="2197" spans="2:15">
      <c r="B2197" s="63"/>
      <c r="C2197" s="65"/>
      <c r="D2197" s="65"/>
      <c r="E2197" s="66"/>
      <c r="F2197" s="67"/>
      <c r="G2197" s="69"/>
      <c r="H2197" s="70"/>
      <c r="I2197" s="71"/>
      <c r="J2197" s="68">
        <v>0</v>
      </c>
      <c r="K2197" s="89">
        <f>ROUND(IF(AND($G2197&lt;&gt;Summary!$C$11),IF(OR($I2197=$I$6,$I2197=$I$7,$I2197=$I$8,$I2197=$I$9,$I2197=$I$10,$I2197=$I$11),($J2197*$H2197),0),0),2)</f>
        <v>0</v>
      </c>
      <c r="L2197" s="89">
        <f>ROUND(IF(AND($G2197=Summary!$C$11),IF(OR($I2197=$I$6,$I2197=$I$7,$I2197=$I$8,$I2197=$I$9,$I2197=$I$10,$I2197=$I$11),(($J2197*$H2197)/2),0),0),2)</f>
        <v>0</v>
      </c>
      <c r="M2197" s="89">
        <f t="shared" si="81"/>
        <v>0</v>
      </c>
      <c r="N2197" s="100">
        <f t="shared" si="82"/>
        <v>0</v>
      </c>
      <c r="O2197" s="67"/>
    </row>
    <row r="2198" spans="2:15">
      <c r="B2198" s="63"/>
      <c r="C2198" s="65"/>
      <c r="D2198" s="65"/>
      <c r="E2198" s="66"/>
      <c r="F2198" s="67"/>
      <c r="G2198" s="69"/>
      <c r="H2198" s="70"/>
      <c r="I2198" s="71"/>
      <c r="J2198" s="68">
        <v>0</v>
      </c>
      <c r="K2198" s="89">
        <f>ROUND(IF(AND($G2198&lt;&gt;Summary!$C$11),IF(OR($I2198=$I$6,$I2198=$I$7,$I2198=$I$8,$I2198=$I$9,$I2198=$I$10,$I2198=$I$11),($J2198*$H2198),0),0),2)</f>
        <v>0</v>
      </c>
      <c r="L2198" s="89">
        <f>ROUND(IF(AND($G2198=Summary!$C$11),IF(OR($I2198=$I$6,$I2198=$I$7,$I2198=$I$8,$I2198=$I$9,$I2198=$I$10,$I2198=$I$11),(($J2198*$H2198)/2),0),0),2)</f>
        <v>0</v>
      </c>
      <c r="M2198" s="89">
        <f t="shared" si="81"/>
        <v>0</v>
      </c>
      <c r="N2198" s="100">
        <f t="shared" si="82"/>
        <v>0</v>
      </c>
      <c r="O2198" s="67"/>
    </row>
    <row r="2199" spans="2:15">
      <c r="B2199" s="63"/>
      <c r="C2199" s="65"/>
      <c r="D2199" s="65"/>
      <c r="E2199" s="66"/>
      <c r="F2199" s="67"/>
      <c r="G2199" s="69"/>
      <c r="H2199" s="70"/>
      <c r="I2199" s="71"/>
      <c r="J2199" s="68">
        <v>0</v>
      </c>
      <c r="K2199" s="89">
        <f>ROUND(IF(AND($G2199&lt;&gt;Summary!$C$11),IF(OR($I2199=$I$6,$I2199=$I$7,$I2199=$I$8,$I2199=$I$9,$I2199=$I$10,$I2199=$I$11),($J2199*$H2199),0),0),2)</f>
        <v>0</v>
      </c>
      <c r="L2199" s="89">
        <f>ROUND(IF(AND($G2199=Summary!$C$11),IF(OR($I2199=$I$6,$I2199=$I$7,$I2199=$I$8,$I2199=$I$9,$I2199=$I$10,$I2199=$I$11),(($J2199*$H2199)/2),0),0),2)</f>
        <v>0</v>
      </c>
      <c r="M2199" s="89">
        <f t="shared" si="81"/>
        <v>0</v>
      </c>
      <c r="N2199" s="100">
        <f t="shared" si="82"/>
        <v>0</v>
      </c>
      <c r="O2199" s="67"/>
    </row>
    <row r="2200" spans="2:15">
      <c r="B2200" s="63"/>
      <c r="C2200" s="65"/>
      <c r="D2200" s="65"/>
      <c r="E2200" s="66"/>
      <c r="F2200" s="67"/>
      <c r="G2200" s="69"/>
      <c r="H2200" s="70"/>
      <c r="I2200" s="71"/>
      <c r="J2200" s="68">
        <v>0</v>
      </c>
      <c r="K2200" s="89">
        <f>ROUND(IF(AND($G2200&lt;&gt;Summary!$C$11),IF(OR($I2200=$I$6,$I2200=$I$7,$I2200=$I$8,$I2200=$I$9,$I2200=$I$10,$I2200=$I$11),($J2200*$H2200),0),0),2)</f>
        <v>0</v>
      </c>
      <c r="L2200" s="89">
        <f>ROUND(IF(AND($G2200=Summary!$C$11),IF(OR($I2200=$I$6,$I2200=$I$7,$I2200=$I$8,$I2200=$I$9,$I2200=$I$10,$I2200=$I$11),(($J2200*$H2200)/2),0),0),2)</f>
        <v>0</v>
      </c>
      <c r="M2200" s="89">
        <f t="shared" si="81"/>
        <v>0</v>
      </c>
      <c r="N2200" s="100">
        <f t="shared" si="82"/>
        <v>0</v>
      </c>
      <c r="O2200" s="67"/>
    </row>
    <row r="2201" spans="2:15">
      <c r="B2201" s="63"/>
      <c r="C2201" s="65"/>
      <c r="D2201" s="65"/>
      <c r="E2201" s="66"/>
      <c r="F2201" s="67"/>
      <c r="G2201" s="69"/>
      <c r="H2201" s="70"/>
      <c r="I2201" s="71"/>
      <c r="J2201" s="68">
        <v>0</v>
      </c>
      <c r="K2201" s="89">
        <f>ROUND(IF(AND($G2201&lt;&gt;Summary!$C$11),IF(OR($I2201=$I$6,$I2201=$I$7,$I2201=$I$8,$I2201=$I$9,$I2201=$I$10,$I2201=$I$11),($J2201*$H2201),0),0),2)</f>
        <v>0</v>
      </c>
      <c r="L2201" s="89">
        <f>ROUND(IF(AND($G2201=Summary!$C$11),IF(OR($I2201=$I$6,$I2201=$I$7,$I2201=$I$8,$I2201=$I$9,$I2201=$I$10,$I2201=$I$11),(($J2201*$H2201)/2),0),0),2)</f>
        <v>0</v>
      </c>
      <c r="M2201" s="89">
        <f t="shared" si="81"/>
        <v>0</v>
      </c>
      <c r="N2201" s="100">
        <f t="shared" si="82"/>
        <v>0</v>
      </c>
      <c r="O2201" s="67"/>
    </row>
    <row r="2202" spans="2:15">
      <c r="B2202" s="63"/>
      <c r="C2202" s="65"/>
      <c r="D2202" s="65"/>
      <c r="E2202" s="66"/>
      <c r="F2202" s="67"/>
      <c r="G2202" s="69"/>
      <c r="H2202" s="70"/>
      <c r="I2202" s="71"/>
      <c r="J2202" s="68">
        <v>0</v>
      </c>
      <c r="K2202" s="89">
        <f>ROUND(IF(AND($G2202&lt;&gt;Summary!$C$11),IF(OR($I2202=$I$6,$I2202=$I$7,$I2202=$I$8,$I2202=$I$9,$I2202=$I$10,$I2202=$I$11),($J2202*$H2202),0),0),2)</f>
        <v>0</v>
      </c>
      <c r="L2202" s="89">
        <f>ROUND(IF(AND($G2202=Summary!$C$11),IF(OR($I2202=$I$6,$I2202=$I$7,$I2202=$I$8,$I2202=$I$9,$I2202=$I$10,$I2202=$I$11),(($J2202*$H2202)/2),0),0),2)</f>
        <v>0</v>
      </c>
      <c r="M2202" s="89">
        <f t="shared" ref="M2202:M2265" si="83">L2202</f>
        <v>0</v>
      </c>
      <c r="N2202" s="100">
        <f t="shared" ref="N2202:N2265" si="84">SUM(J2202:M2202)</f>
        <v>0</v>
      </c>
      <c r="O2202" s="67"/>
    </row>
    <row r="2203" spans="2:15">
      <c r="B2203" s="63"/>
      <c r="C2203" s="65"/>
      <c r="D2203" s="65"/>
      <c r="E2203" s="66"/>
      <c r="F2203" s="67"/>
      <c r="G2203" s="69"/>
      <c r="H2203" s="70"/>
      <c r="I2203" s="71"/>
      <c r="J2203" s="68">
        <v>0</v>
      </c>
      <c r="K2203" s="89">
        <f>ROUND(IF(AND($G2203&lt;&gt;Summary!$C$11),IF(OR($I2203=$I$6,$I2203=$I$7,$I2203=$I$8,$I2203=$I$9,$I2203=$I$10,$I2203=$I$11),($J2203*$H2203),0),0),2)</f>
        <v>0</v>
      </c>
      <c r="L2203" s="89">
        <f>ROUND(IF(AND($G2203=Summary!$C$11),IF(OR($I2203=$I$6,$I2203=$I$7,$I2203=$I$8,$I2203=$I$9,$I2203=$I$10,$I2203=$I$11),(($J2203*$H2203)/2),0),0),2)</f>
        <v>0</v>
      </c>
      <c r="M2203" s="89">
        <f t="shared" si="83"/>
        <v>0</v>
      </c>
      <c r="N2203" s="100">
        <f t="shared" si="84"/>
        <v>0</v>
      </c>
      <c r="O2203" s="67"/>
    </row>
    <row r="2204" spans="2:15">
      <c r="B2204" s="63"/>
      <c r="C2204" s="65"/>
      <c r="D2204" s="65"/>
      <c r="E2204" s="66"/>
      <c r="F2204" s="67"/>
      <c r="G2204" s="69"/>
      <c r="H2204" s="70"/>
      <c r="I2204" s="71"/>
      <c r="J2204" s="68">
        <v>0</v>
      </c>
      <c r="K2204" s="89">
        <f>ROUND(IF(AND($G2204&lt;&gt;Summary!$C$11),IF(OR($I2204=$I$6,$I2204=$I$7,$I2204=$I$8,$I2204=$I$9,$I2204=$I$10,$I2204=$I$11),($J2204*$H2204),0),0),2)</f>
        <v>0</v>
      </c>
      <c r="L2204" s="89">
        <f>ROUND(IF(AND($G2204=Summary!$C$11),IF(OR($I2204=$I$6,$I2204=$I$7,$I2204=$I$8,$I2204=$I$9,$I2204=$I$10,$I2204=$I$11),(($J2204*$H2204)/2),0),0),2)</f>
        <v>0</v>
      </c>
      <c r="M2204" s="89">
        <f t="shared" si="83"/>
        <v>0</v>
      </c>
      <c r="N2204" s="100">
        <f t="shared" si="84"/>
        <v>0</v>
      </c>
      <c r="O2204" s="67"/>
    </row>
    <row r="2205" spans="2:15">
      <c r="B2205" s="63"/>
      <c r="C2205" s="65"/>
      <c r="D2205" s="65"/>
      <c r="E2205" s="66"/>
      <c r="F2205" s="67"/>
      <c r="G2205" s="69"/>
      <c r="H2205" s="70"/>
      <c r="I2205" s="71"/>
      <c r="J2205" s="68">
        <v>0</v>
      </c>
      <c r="K2205" s="89">
        <f>ROUND(IF(AND($G2205&lt;&gt;Summary!$C$11),IF(OR($I2205=$I$6,$I2205=$I$7,$I2205=$I$8,$I2205=$I$9,$I2205=$I$10,$I2205=$I$11),($J2205*$H2205),0),0),2)</f>
        <v>0</v>
      </c>
      <c r="L2205" s="89">
        <f>ROUND(IF(AND($G2205=Summary!$C$11),IF(OR($I2205=$I$6,$I2205=$I$7,$I2205=$I$8,$I2205=$I$9,$I2205=$I$10,$I2205=$I$11),(($J2205*$H2205)/2),0),0),2)</f>
        <v>0</v>
      </c>
      <c r="M2205" s="89">
        <f t="shared" si="83"/>
        <v>0</v>
      </c>
      <c r="N2205" s="100">
        <f t="shared" si="84"/>
        <v>0</v>
      </c>
      <c r="O2205" s="67"/>
    </row>
    <row r="2206" spans="2:15">
      <c r="B2206" s="63"/>
      <c r="C2206" s="65"/>
      <c r="D2206" s="65"/>
      <c r="E2206" s="66"/>
      <c r="F2206" s="67"/>
      <c r="G2206" s="69"/>
      <c r="H2206" s="70"/>
      <c r="I2206" s="71"/>
      <c r="J2206" s="68">
        <v>0</v>
      </c>
      <c r="K2206" s="89">
        <f>ROUND(IF(AND($G2206&lt;&gt;Summary!$C$11),IF(OR($I2206=$I$6,$I2206=$I$7,$I2206=$I$8,$I2206=$I$9,$I2206=$I$10,$I2206=$I$11),($J2206*$H2206),0),0),2)</f>
        <v>0</v>
      </c>
      <c r="L2206" s="89">
        <f>ROUND(IF(AND($G2206=Summary!$C$11),IF(OR($I2206=$I$6,$I2206=$I$7,$I2206=$I$8,$I2206=$I$9,$I2206=$I$10,$I2206=$I$11),(($J2206*$H2206)/2),0),0),2)</f>
        <v>0</v>
      </c>
      <c r="M2206" s="89">
        <f t="shared" si="83"/>
        <v>0</v>
      </c>
      <c r="N2206" s="100">
        <f t="shared" si="84"/>
        <v>0</v>
      </c>
      <c r="O2206" s="67"/>
    </row>
    <row r="2207" spans="2:15">
      <c r="B2207" s="63"/>
      <c r="C2207" s="65"/>
      <c r="D2207" s="65"/>
      <c r="E2207" s="66"/>
      <c r="F2207" s="67"/>
      <c r="G2207" s="69"/>
      <c r="H2207" s="70"/>
      <c r="I2207" s="71"/>
      <c r="J2207" s="68">
        <v>0</v>
      </c>
      <c r="K2207" s="89">
        <f>ROUND(IF(AND($G2207&lt;&gt;Summary!$C$11),IF(OR($I2207=$I$6,$I2207=$I$7,$I2207=$I$8,$I2207=$I$9,$I2207=$I$10,$I2207=$I$11),($J2207*$H2207),0),0),2)</f>
        <v>0</v>
      </c>
      <c r="L2207" s="89">
        <f>ROUND(IF(AND($G2207=Summary!$C$11),IF(OR($I2207=$I$6,$I2207=$I$7,$I2207=$I$8,$I2207=$I$9,$I2207=$I$10,$I2207=$I$11),(($J2207*$H2207)/2),0),0),2)</f>
        <v>0</v>
      </c>
      <c r="M2207" s="89">
        <f t="shared" si="83"/>
        <v>0</v>
      </c>
      <c r="N2207" s="100">
        <f t="shared" si="84"/>
        <v>0</v>
      </c>
      <c r="O2207" s="67"/>
    </row>
    <row r="2208" spans="2:15">
      <c r="B2208" s="63"/>
      <c r="C2208" s="65"/>
      <c r="D2208" s="65"/>
      <c r="E2208" s="66"/>
      <c r="F2208" s="67"/>
      <c r="G2208" s="69"/>
      <c r="H2208" s="70"/>
      <c r="I2208" s="71"/>
      <c r="J2208" s="68">
        <v>0</v>
      </c>
      <c r="K2208" s="89">
        <f>ROUND(IF(AND($G2208&lt;&gt;Summary!$C$11),IF(OR($I2208=$I$6,$I2208=$I$7,$I2208=$I$8,$I2208=$I$9,$I2208=$I$10,$I2208=$I$11),($J2208*$H2208),0),0),2)</f>
        <v>0</v>
      </c>
      <c r="L2208" s="89">
        <f>ROUND(IF(AND($G2208=Summary!$C$11),IF(OR($I2208=$I$6,$I2208=$I$7,$I2208=$I$8,$I2208=$I$9,$I2208=$I$10,$I2208=$I$11),(($J2208*$H2208)/2),0),0),2)</f>
        <v>0</v>
      </c>
      <c r="M2208" s="89">
        <f t="shared" si="83"/>
        <v>0</v>
      </c>
      <c r="N2208" s="100">
        <f t="shared" si="84"/>
        <v>0</v>
      </c>
      <c r="O2208" s="67"/>
    </row>
    <row r="2209" spans="2:15">
      <c r="B2209" s="63"/>
      <c r="C2209" s="65"/>
      <c r="D2209" s="65"/>
      <c r="E2209" s="66"/>
      <c r="F2209" s="67"/>
      <c r="G2209" s="69"/>
      <c r="H2209" s="70"/>
      <c r="I2209" s="71"/>
      <c r="J2209" s="68">
        <v>0</v>
      </c>
      <c r="K2209" s="89">
        <f>ROUND(IF(AND($G2209&lt;&gt;Summary!$C$11),IF(OR($I2209=$I$6,$I2209=$I$7,$I2209=$I$8,$I2209=$I$9,$I2209=$I$10,$I2209=$I$11),($J2209*$H2209),0),0),2)</f>
        <v>0</v>
      </c>
      <c r="L2209" s="89">
        <f>ROUND(IF(AND($G2209=Summary!$C$11),IF(OR($I2209=$I$6,$I2209=$I$7,$I2209=$I$8,$I2209=$I$9,$I2209=$I$10,$I2209=$I$11),(($J2209*$H2209)/2),0),0),2)</f>
        <v>0</v>
      </c>
      <c r="M2209" s="89">
        <f t="shared" si="83"/>
        <v>0</v>
      </c>
      <c r="N2209" s="100">
        <f t="shared" si="84"/>
        <v>0</v>
      </c>
      <c r="O2209" s="67"/>
    </row>
    <row r="2210" spans="2:15">
      <c r="B2210" s="63"/>
      <c r="C2210" s="65"/>
      <c r="D2210" s="65"/>
      <c r="E2210" s="66"/>
      <c r="F2210" s="67"/>
      <c r="G2210" s="69"/>
      <c r="H2210" s="70"/>
      <c r="I2210" s="71"/>
      <c r="J2210" s="68">
        <v>0</v>
      </c>
      <c r="K2210" s="89">
        <f>ROUND(IF(AND($G2210&lt;&gt;Summary!$C$11),IF(OR($I2210=$I$6,$I2210=$I$7,$I2210=$I$8,$I2210=$I$9,$I2210=$I$10,$I2210=$I$11),($J2210*$H2210),0),0),2)</f>
        <v>0</v>
      </c>
      <c r="L2210" s="89">
        <f>ROUND(IF(AND($G2210=Summary!$C$11),IF(OR($I2210=$I$6,$I2210=$I$7,$I2210=$I$8,$I2210=$I$9,$I2210=$I$10,$I2210=$I$11),(($J2210*$H2210)/2),0),0),2)</f>
        <v>0</v>
      </c>
      <c r="M2210" s="89">
        <f t="shared" si="83"/>
        <v>0</v>
      </c>
      <c r="N2210" s="100">
        <f t="shared" si="84"/>
        <v>0</v>
      </c>
      <c r="O2210" s="67"/>
    </row>
    <row r="2211" spans="2:15">
      <c r="B2211" s="63"/>
      <c r="C2211" s="65"/>
      <c r="D2211" s="65"/>
      <c r="E2211" s="66"/>
      <c r="F2211" s="67"/>
      <c r="G2211" s="69"/>
      <c r="H2211" s="70"/>
      <c r="I2211" s="71"/>
      <c r="J2211" s="68">
        <v>0</v>
      </c>
      <c r="K2211" s="89">
        <f>ROUND(IF(AND($G2211&lt;&gt;Summary!$C$11),IF(OR($I2211=$I$6,$I2211=$I$7,$I2211=$I$8,$I2211=$I$9,$I2211=$I$10,$I2211=$I$11),($J2211*$H2211),0),0),2)</f>
        <v>0</v>
      </c>
      <c r="L2211" s="89">
        <f>ROUND(IF(AND($G2211=Summary!$C$11),IF(OR($I2211=$I$6,$I2211=$I$7,$I2211=$I$8,$I2211=$I$9,$I2211=$I$10,$I2211=$I$11),(($J2211*$H2211)/2),0),0),2)</f>
        <v>0</v>
      </c>
      <c r="M2211" s="89">
        <f t="shared" si="83"/>
        <v>0</v>
      </c>
      <c r="N2211" s="100">
        <f t="shared" si="84"/>
        <v>0</v>
      </c>
      <c r="O2211" s="67"/>
    </row>
    <row r="2212" spans="2:15">
      <c r="B2212" s="63"/>
      <c r="C2212" s="65"/>
      <c r="D2212" s="65"/>
      <c r="E2212" s="66"/>
      <c r="F2212" s="67"/>
      <c r="G2212" s="69"/>
      <c r="H2212" s="70"/>
      <c r="I2212" s="71"/>
      <c r="J2212" s="68">
        <v>0</v>
      </c>
      <c r="K2212" s="89">
        <f>ROUND(IF(AND($G2212&lt;&gt;Summary!$C$11),IF(OR($I2212=$I$6,$I2212=$I$7,$I2212=$I$8,$I2212=$I$9,$I2212=$I$10,$I2212=$I$11),($J2212*$H2212),0),0),2)</f>
        <v>0</v>
      </c>
      <c r="L2212" s="89">
        <f>ROUND(IF(AND($G2212=Summary!$C$11),IF(OR($I2212=$I$6,$I2212=$I$7,$I2212=$I$8,$I2212=$I$9,$I2212=$I$10,$I2212=$I$11),(($J2212*$H2212)/2),0),0),2)</f>
        <v>0</v>
      </c>
      <c r="M2212" s="89">
        <f t="shared" si="83"/>
        <v>0</v>
      </c>
      <c r="N2212" s="100">
        <f t="shared" si="84"/>
        <v>0</v>
      </c>
      <c r="O2212" s="67"/>
    </row>
    <row r="2213" spans="2:15">
      <c r="B2213" s="63"/>
      <c r="C2213" s="65"/>
      <c r="D2213" s="65"/>
      <c r="E2213" s="66"/>
      <c r="F2213" s="67"/>
      <c r="G2213" s="69"/>
      <c r="H2213" s="70"/>
      <c r="I2213" s="71"/>
      <c r="J2213" s="68">
        <v>0</v>
      </c>
      <c r="K2213" s="89">
        <f>ROUND(IF(AND($G2213&lt;&gt;Summary!$C$11),IF(OR($I2213=$I$6,$I2213=$I$7,$I2213=$I$8,$I2213=$I$9,$I2213=$I$10,$I2213=$I$11),($J2213*$H2213),0),0),2)</f>
        <v>0</v>
      </c>
      <c r="L2213" s="89">
        <f>ROUND(IF(AND($G2213=Summary!$C$11),IF(OR($I2213=$I$6,$I2213=$I$7,$I2213=$I$8,$I2213=$I$9,$I2213=$I$10,$I2213=$I$11),(($J2213*$H2213)/2),0),0),2)</f>
        <v>0</v>
      </c>
      <c r="M2213" s="89">
        <f t="shared" si="83"/>
        <v>0</v>
      </c>
      <c r="N2213" s="100">
        <f t="shared" si="84"/>
        <v>0</v>
      </c>
      <c r="O2213" s="67"/>
    </row>
    <row r="2214" spans="2:15">
      <c r="B2214" s="63"/>
      <c r="C2214" s="65"/>
      <c r="D2214" s="65"/>
      <c r="E2214" s="66"/>
      <c r="F2214" s="67"/>
      <c r="G2214" s="69"/>
      <c r="H2214" s="70"/>
      <c r="I2214" s="71"/>
      <c r="J2214" s="68">
        <v>0</v>
      </c>
      <c r="K2214" s="89">
        <f>ROUND(IF(AND($G2214&lt;&gt;Summary!$C$11),IF(OR($I2214=$I$6,$I2214=$I$7,$I2214=$I$8,$I2214=$I$9,$I2214=$I$10,$I2214=$I$11),($J2214*$H2214),0),0),2)</f>
        <v>0</v>
      </c>
      <c r="L2214" s="89">
        <f>ROUND(IF(AND($G2214=Summary!$C$11),IF(OR($I2214=$I$6,$I2214=$I$7,$I2214=$I$8,$I2214=$I$9,$I2214=$I$10,$I2214=$I$11),(($J2214*$H2214)/2),0),0),2)</f>
        <v>0</v>
      </c>
      <c r="M2214" s="89">
        <f t="shared" si="83"/>
        <v>0</v>
      </c>
      <c r="N2214" s="100">
        <f t="shared" si="84"/>
        <v>0</v>
      </c>
      <c r="O2214" s="67"/>
    </row>
    <row r="2215" spans="2:15">
      <c r="B2215" s="63"/>
      <c r="C2215" s="65"/>
      <c r="D2215" s="65"/>
      <c r="E2215" s="66"/>
      <c r="F2215" s="67"/>
      <c r="G2215" s="69"/>
      <c r="H2215" s="70"/>
      <c r="I2215" s="71"/>
      <c r="J2215" s="68">
        <v>0</v>
      </c>
      <c r="K2215" s="89">
        <f>ROUND(IF(AND($G2215&lt;&gt;Summary!$C$11),IF(OR($I2215=$I$6,$I2215=$I$7,$I2215=$I$8,$I2215=$I$9,$I2215=$I$10,$I2215=$I$11),($J2215*$H2215),0),0),2)</f>
        <v>0</v>
      </c>
      <c r="L2215" s="89">
        <f>ROUND(IF(AND($G2215=Summary!$C$11),IF(OR($I2215=$I$6,$I2215=$I$7,$I2215=$I$8,$I2215=$I$9,$I2215=$I$10,$I2215=$I$11),(($J2215*$H2215)/2),0),0),2)</f>
        <v>0</v>
      </c>
      <c r="M2215" s="89">
        <f t="shared" si="83"/>
        <v>0</v>
      </c>
      <c r="N2215" s="100">
        <f t="shared" si="84"/>
        <v>0</v>
      </c>
      <c r="O2215" s="67"/>
    </row>
    <row r="2216" spans="2:15">
      <c r="B2216" s="63"/>
      <c r="C2216" s="65"/>
      <c r="D2216" s="65"/>
      <c r="E2216" s="66"/>
      <c r="F2216" s="67"/>
      <c r="G2216" s="69"/>
      <c r="H2216" s="70"/>
      <c r="I2216" s="71"/>
      <c r="J2216" s="68">
        <v>0</v>
      </c>
      <c r="K2216" s="89">
        <f>ROUND(IF(AND($G2216&lt;&gt;Summary!$C$11),IF(OR($I2216=$I$6,$I2216=$I$7,$I2216=$I$8,$I2216=$I$9,$I2216=$I$10,$I2216=$I$11),($J2216*$H2216),0),0),2)</f>
        <v>0</v>
      </c>
      <c r="L2216" s="89">
        <f>ROUND(IF(AND($G2216=Summary!$C$11),IF(OR($I2216=$I$6,$I2216=$I$7,$I2216=$I$8,$I2216=$I$9,$I2216=$I$10,$I2216=$I$11),(($J2216*$H2216)/2),0),0),2)</f>
        <v>0</v>
      </c>
      <c r="M2216" s="89">
        <f t="shared" si="83"/>
        <v>0</v>
      </c>
      <c r="N2216" s="100">
        <f t="shared" si="84"/>
        <v>0</v>
      </c>
      <c r="O2216" s="67"/>
    </row>
    <row r="2217" spans="2:15">
      <c r="B2217" s="63"/>
      <c r="C2217" s="65"/>
      <c r="D2217" s="65"/>
      <c r="E2217" s="66"/>
      <c r="F2217" s="67"/>
      <c r="G2217" s="69"/>
      <c r="H2217" s="70"/>
      <c r="I2217" s="71"/>
      <c r="J2217" s="68">
        <v>0</v>
      </c>
      <c r="K2217" s="89">
        <f>ROUND(IF(AND($G2217&lt;&gt;Summary!$C$11),IF(OR($I2217=$I$6,$I2217=$I$7,$I2217=$I$8,$I2217=$I$9,$I2217=$I$10,$I2217=$I$11),($J2217*$H2217),0),0),2)</f>
        <v>0</v>
      </c>
      <c r="L2217" s="89">
        <f>ROUND(IF(AND($G2217=Summary!$C$11),IF(OR($I2217=$I$6,$I2217=$I$7,$I2217=$I$8,$I2217=$I$9,$I2217=$I$10,$I2217=$I$11),(($J2217*$H2217)/2),0),0),2)</f>
        <v>0</v>
      </c>
      <c r="M2217" s="89">
        <f t="shared" si="83"/>
        <v>0</v>
      </c>
      <c r="N2217" s="100">
        <f t="shared" si="84"/>
        <v>0</v>
      </c>
      <c r="O2217" s="67"/>
    </row>
    <row r="2218" spans="2:15">
      <c r="B2218" s="63"/>
      <c r="C2218" s="65"/>
      <c r="D2218" s="65"/>
      <c r="E2218" s="66"/>
      <c r="F2218" s="67"/>
      <c r="G2218" s="69"/>
      <c r="H2218" s="70"/>
      <c r="I2218" s="71"/>
      <c r="J2218" s="68">
        <v>0</v>
      </c>
      <c r="K2218" s="89">
        <f>ROUND(IF(AND($G2218&lt;&gt;Summary!$C$11),IF(OR($I2218=$I$6,$I2218=$I$7,$I2218=$I$8,$I2218=$I$9,$I2218=$I$10,$I2218=$I$11),($J2218*$H2218),0),0),2)</f>
        <v>0</v>
      </c>
      <c r="L2218" s="89">
        <f>ROUND(IF(AND($G2218=Summary!$C$11),IF(OR($I2218=$I$6,$I2218=$I$7,$I2218=$I$8,$I2218=$I$9,$I2218=$I$10,$I2218=$I$11),(($J2218*$H2218)/2),0),0),2)</f>
        <v>0</v>
      </c>
      <c r="M2218" s="89">
        <f t="shared" si="83"/>
        <v>0</v>
      </c>
      <c r="N2218" s="100">
        <f t="shared" si="84"/>
        <v>0</v>
      </c>
      <c r="O2218" s="67"/>
    </row>
    <row r="2219" spans="2:15">
      <c r="B2219" s="63"/>
      <c r="C2219" s="65"/>
      <c r="D2219" s="65"/>
      <c r="E2219" s="66"/>
      <c r="F2219" s="67"/>
      <c r="G2219" s="69"/>
      <c r="H2219" s="70"/>
      <c r="I2219" s="71"/>
      <c r="J2219" s="68">
        <v>0</v>
      </c>
      <c r="K2219" s="89">
        <f>ROUND(IF(AND($G2219&lt;&gt;Summary!$C$11),IF(OR($I2219=$I$6,$I2219=$I$7,$I2219=$I$8,$I2219=$I$9,$I2219=$I$10,$I2219=$I$11),($J2219*$H2219),0),0),2)</f>
        <v>0</v>
      </c>
      <c r="L2219" s="89">
        <f>ROUND(IF(AND($G2219=Summary!$C$11),IF(OR($I2219=$I$6,$I2219=$I$7,$I2219=$I$8,$I2219=$I$9,$I2219=$I$10,$I2219=$I$11),(($J2219*$H2219)/2),0),0),2)</f>
        <v>0</v>
      </c>
      <c r="M2219" s="89">
        <f t="shared" si="83"/>
        <v>0</v>
      </c>
      <c r="N2219" s="100">
        <f t="shared" si="84"/>
        <v>0</v>
      </c>
      <c r="O2219" s="67"/>
    </row>
    <row r="2220" spans="2:15">
      <c r="B2220" s="63"/>
      <c r="C2220" s="65"/>
      <c r="D2220" s="65"/>
      <c r="E2220" s="66"/>
      <c r="F2220" s="67"/>
      <c r="G2220" s="69"/>
      <c r="H2220" s="70"/>
      <c r="I2220" s="71"/>
      <c r="J2220" s="68">
        <v>0</v>
      </c>
      <c r="K2220" s="89">
        <f>ROUND(IF(AND($G2220&lt;&gt;Summary!$C$11),IF(OR($I2220=$I$6,$I2220=$I$7,$I2220=$I$8,$I2220=$I$9,$I2220=$I$10,$I2220=$I$11),($J2220*$H2220),0),0),2)</f>
        <v>0</v>
      </c>
      <c r="L2220" s="89">
        <f>ROUND(IF(AND($G2220=Summary!$C$11),IF(OR($I2220=$I$6,$I2220=$I$7,$I2220=$I$8,$I2220=$I$9,$I2220=$I$10,$I2220=$I$11),(($J2220*$H2220)/2),0),0),2)</f>
        <v>0</v>
      </c>
      <c r="M2220" s="89">
        <f t="shared" si="83"/>
        <v>0</v>
      </c>
      <c r="N2220" s="100">
        <f t="shared" si="84"/>
        <v>0</v>
      </c>
      <c r="O2220" s="67"/>
    </row>
    <row r="2221" spans="2:15">
      <c r="B2221" s="63"/>
      <c r="C2221" s="65"/>
      <c r="D2221" s="65"/>
      <c r="E2221" s="66"/>
      <c r="F2221" s="67"/>
      <c r="G2221" s="69"/>
      <c r="H2221" s="70"/>
      <c r="I2221" s="71"/>
      <c r="J2221" s="68">
        <v>0</v>
      </c>
      <c r="K2221" s="89">
        <f>ROUND(IF(AND($G2221&lt;&gt;Summary!$C$11),IF(OR($I2221=$I$6,$I2221=$I$7,$I2221=$I$8,$I2221=$I$9,$I2221=$I$10,$I2221=$I$11),($J2221*$H2221),0),0),2)</f>
        <v>0</v>
      </c>
      <c r="L2221" s="89">
        <f>ROUND(IF(AND($G2221=Summary!$C$11),IF(OR($I2221=$I$6,$I2221=$I$7,$I2221=$I$8,$I2221=$I$9,$I2221=$I$10,$I2221=$I$11),(($J2221*$H2221)/2),0),0),2)</f>
        <v>0</v>
      </c>
      <c r="M2221" s="89">
        <f t="shared" si="83"/>
        <v>0</v>
      </c>
      <c r="N2221" s="100">
        <f t="shared" si="84"/>
        <v>0</v>
      </c>
      <c r="O2221" s="67"/>
    </row>
    <row r="2222" spans="2:15">
      <c r="B2222" s="63"/>
      <c r="C2222" s="65"/>
      <c r="D2222" s="65"/>
      <c r="E2222" s="66"/>
      <c r="F2222" s="67"/>
      <c r="G2222" s="69"/>
      <c r="H2222" s="70"/>
      <c r="I2222" s="71"/>
      <c r="J2222" s="68">
        <v>0</v>
      </c>
      <c r="K2222" s="89">
        <f>ROUND(IF(AND($G2222&lt;&gt;Summary!$C$11),IF(OR($I2222=$I$6,$I2222=$I$7,$I2222=$I$8,$I2222=$I$9,$I2222=$I$10,$I2222=$I$11),($J2222*$H2222),0),0),2)</f>
        <v>0</v>
      </c>
      <c r="L2222" s="89">
        <f>ROUND(IF(AND($G2222=Summary!$C$11),IF(OR($I2222=$I$6,$I2222=$I$7,$I2222=$I$8,$I2222=$I$9,$I2222=$I$10,$I2222=$I$11),(($J2222*$H2222)/2),0),0),2)</f>
        <v>0</v>
      </c>
      <c r="M2222" s="89">
        <f t="shared" si="83"/>
        <v>0</v>
      </c>
      <c r="N2222" s="100">
        <f t="shared" si="84"/>
        <v>0</v>
      </c>
      <c r="O2222" s="67"/>
    </row>
    <row r="2223" spans="2:15">
      <c r="B2223" s="63"/>
      <c r="C2223" s="65"/>
      <c r="D2223" s="65"/>
      <c r="E2223" s="66"/>
      <c r="F2223" s="67"/>
      <c r="G2223" s="69"/>
      <c r="H2223" s="70"/>
      <c r="I2223" s="71"/>
      <c r="J2223" s="68">
        <v>0</v>
      </c>
      <c r="K2223" s="89">
        <f>ROUND(IF(AND($G2223&lt;&gt;Summary!$C$11),IF(OR($I2223=$I$6,$I2223=$I$7,$I2223=$I$8,$I2223=$I$9,$I2223=$I$10,$I2223=$I$11),($J2223*$H2223),0),0),2)</f>
        <v>0</v>
      </c>
      <c r="L2223" s="89">
        <f>ROUND(IF(AND($G2223=Summary!$C$11),IF(OR($I2223=$I$6,$I2223=$I$7,$I2223=$I$8,$I2223=$I$9,$I2223=$I$10,$I2223=$I$11),(($J2223*$H2223)/2),0),0),2)</f>
        <v>0</v>
      </c>
      <c r="M2223" s="89">
        <f t="shared" si="83"/>
        <v>0</v>
      </c>
      <c r="N2223" s="100">
        <f t="shared" si="84"/>
        <v>0</v>
      </c>
      <c r="O2223" s="67"/>
    </row>
    <row r="2224" spans="2:15">
      <c r="B2224" s="63"/>
      <c r="C2224" s="65"/>
      <c r="D2224" s="65"/>
      <c r="E2224" s="66"/>
      <c r="F2224" s="67"/>
      <c r="G2224" s="69"/>
      <c r="H2224" s="70"/>
      <c r="I2224" s="71"/>
      <c r="J2224" s="68">
        <v>0</v>
      </c>
      <c r="K2224" s="89">
        <f>ROUND(IF(AND($G2224&lt;&gt;Summary!$C$11),IF(OR($I2224=$I$6,$I2224=$I$7,$I2224=$I$8,$I2224=$I$9,$I2224=$I$10,$I2224=$I$11),($J2224*$H2224),0),0),2)</f>
        <v>0</v>
      </c>
      <c r="L2224" s="89">
        <f>ROUND(IF(AND($G2224=Summary!$C$11),IF(OR($I2224=$I$6,$I2224=$I$7,$I2224=$I$8,$I2224=$I$9,$I2224=$I$10,$I2224=$I$11),(($J2224*$H2224)/2),0),0),2)</f>
        <v>0</v>
      </c>
      <c r="M2224" s="89">
        <f t="shared" si="83"/>
        <v>0</v>
      </c>
      <c r="N2224" s="100">
        <f t="shared" si="84"/>
        <v>0</v>
      </c>
      <c r="O2224" s="67"/>
    </row>
    <row r="2225" spans="2:15">
      <c r="B2225" s="63"/>
      <c r="C2225" s="65"/>
      <c r="D2225" s="65"/>
      <c r="E2225" s="66"/>
      <c r="F2225" s="67"/>
      <c r="G2225" s="69"/>
      <c r="H2225" s="70"/>
      <c r="I2225" s="71"/>
      <c r="J2225" s="68">
        <v>0</v>
      </c>
      <c r="K2225" s="89">
        <f>ROUND(IF(AND($G2225&lt;&gt;Summary!$C$11),IF(OR($I2225=$I$6,$I2225=$I$7,$I2225=$I$8,$I2225=$I$9,$I2225=$I$10,$I2225=$I$11),($J2225*$H2225),0),0),2)</f>
        <v>0</v>
      </c>
      <c r="L2225" s="89">
        <f>ROUND(IF(AND($G2225=Summary!$C$11),IF(OR($I2225=$I$6,$I2225=$I$7,$I2225=$I$8,$I2225=$I$9,$I2225=$I$10,$I2225=$I$11),(($J2225*$H2225)/2),0),0),2)</f>
        <v>0</v>
      </c>
      <c r="M2225" s="89">
        <f t="shared" si="83"/>
        <v>0</v>
      </c>
      <c r="N2225" s="100">
        <f t="shared" si="84"/>
        <v>0</v>
      </c>
      <c r="O2225" s="67"/>
    </row>
    <row r="2226" spans="2:15">
      <c r="B2226" s="63"/>
      <c r="C2226" s="65"/>
      <c r="D2226" s="65"/>
      <c r="E2226" s="66"/>
      <c r="F2226" s="67"/>
      <c r="G2226" s="69"/>
      <c r="H2226" s="70"/>
      <c r="I2226" s="71"/>
      <c r="J2226" s="68">
        <v>0</v>
      </c>
      <c r="K2226" s="89">
        <f>ROUND(IF(AND($G2226&lt;&gt;Summary!$C$11),IF(OR($I2226=$I$6,$I2226=$I$7,$I2226=$I$8,$I2226=$I$9,$I2226=$I$10,$I2226=$I$11),($J2226*$H2226),0),0),2)</f>
        <v>0</v>
      </c>
      <c r="L2226" s="89">
        <f>ROUND(IF(AND($G2226=Summary!$C$11),IF(OR($I2226=$I$6,$I2226=$I$7,$I2226=$I$8,$I2226=$I$9,$I2226=$I$10,$I2226=$I$11),(($J2226*$H2226)/2),0),0),2)</f>
        <v>0</v>
      </c>
      <c r="M2226" s="89">
        <f t="shared" si="83"/>
        <v>0</v>
      </c>
      <c r="N2226" s="100">
        <f t="shared" si="84"/>
        <v>0</v>
      </c>
      <c r="O2226" s="67"/>
    </row>
    <row r="2227" spans="2:15">
      <c r="B2227" s="63"/>
      <c r="C2227" s="65"/>
      <c r="D2227" s="65"/>
      <c r="E2227" s="66"/>
      <c r="F2227" s="67"/>
      <c r="G2227" s="69"/>
      <c r="H2227" s="70"/>
      <c r="I2227" s="71"/>
      <c r="J2227" s="68">
        <v>0</v>
      </c>
      <c r="K2227" s="89">
        <f>ROUND(IF(AND($G2227&lt;&gt;Summary!$C$11),IF(OR($I2227=$I$6,$I2227=$I$7,$I2227=$I$8,$I2227=$I$9,$I2227=$I$10,$I2227=$I$11),($J2227*$H2227),0),0),2)</f>
        <v>0</v>
      </c>
      <c r="L2227" s="89">
        <f>ROUND(IF(AND($G2227=Summary!$C$11),IF(OR($I2227=$I$6,$I2227=$I$7,$I2227=$I$8,$I2227=$I$9,$I2227=$I$10,$I2227=$I$11),(($J2227*$H2227)/2),0),0),2)</f>
        <v>0</v>
      </c>
      <c r="M2227" s="89">
        <f t="shared" si="83"/>
        <v>0</v>
      </c>
      <c r="N2227" s="100">
        <f t="shared" si="84"/>
        <v>0</v>
      </c>
      <c r="O2227" s="67"/>
    </row>
    <row r="2228" spans="2:15">
      <c r="B2228" s="63"/>
      <c r="C2228" s="65"/>
      <c r="D2228" s="65"/>
      <c r="E2228" s="66"/>
      <c r="F2228" s="67"/>
      <c r="G2228" s="69"/>
      <c r="H2228" s="70"/>
      <c r="I2228" s="71"/>
      <c r="J2228" s="68">
        <v>0</v>
      </c>
      <c r="K2228" s="89">
        <f>ROUND(IF(AND($G2228&lt;&gt;Summary!$C$11),IF(OR($I2228=$I$6,$I2228=$I$7,$I2228=$I$8,$I2228=$I$9,$I2228=$I$10,$I2228=$I$11),($J2228*$H2228),0),0),2)</f>
        <v>0</v>
      </c>
      <c r="L2228" s="89">
        <f>ROUND(IF(AND($G2228=Summary!$C$11),IF(OR($I2228=$I$6,$I2228=$I$7,$I2228=$I$8,$I2228=$I$9,$I2228=$I$10,$I2228=$I$11),(($J2228*$H2228)/2),0),0),2)</f>
        <v>0</v>
      </c>
      <c r="M2228" s="89">
        <f t="shared" si="83"/>
        <v>0</v>
      </c>
      <c r="N2228" s="100">
        <f t="shared" si="84"/>
        <v>0</v>
      </c>
      <c r="O2228" s="67"/>
    </row>
    <row r="2229" spans="2:15">
      <c r="B2229" s="63"/>
      <c r="C2229" s="65"/>
      <c r="D2229" s="65"/>
      <c r="E2229" s="66"/>
      <c r="F2229" s="67"/>
      <c r="G2229" s="69"/>
      <c r="H2229" s="70"/>
      <c r="I2229" s="71"/>
      <c r="J2229" s="68">
        <v>0</v>
      </c>
      <c r="K2229" s="89">
        <f>ROUND(IF(AND($G2229&lt;&gt;Summary!$C$11),IF(OR($I2229=$I$6,$I2229=$I$7,$I2229=$I$8,$I2229=$I$9,$I2229=$I$10,$I2229=$I$11),($J2229*$H2229),0),0),2)</f>
        <v>0</v>
      </c>
      <c r="L2229" s="89">
        <f>ROUND(IF(AND($G2229=Summary!$C$11),IF(OR($I2229=$I$6,$I2229=$I$7,$I2229=$I$8,$I2229=$I$9,$I2229=$I$10,$I2229=$I$11),(($J2229*$H2229)/2),0),0),2)</f>
        <v>0</v>
      </c>
      <c r="M2229" s="89">
        <f t="shared" si="83"/>
        <v>0</v>
      </c>
      <c r="N2229" s="100">
        <f t="shared" si="84"/>
        <v>0</v>
      </c>
      <c r="O2229" s="67"/>
    </row>
    <row r="2230" spans="2:15">
      <c r="B2230" s="63"/>
      <c r="C2230" s="65"/>
      <c r="D2230" s="65"/>
      <c r="E2230" s="66"/>
      <c r="F2230" s="67"/>
      <c r="G2230" s="69"/>
      <c r="H2230" s="70"/>
      <c r="I2230" s="71"/>
      <c r="J2230" s="68">
        <v>0</v>
      </c>
      <c r="K2230" s="89">
        <f>ROUND(IF(AND($G2230&lt;&gt;Summary!$C$11),IF(OR($I2230=$I$6,$I2230=$I$7,$I2230=$I$8,$I2230=$I$9,$I2230=$I$10,$I2230=$I$11),($J2230*$H2230),0),0),2)</f>
        <v>0</v>
      </c>
      <c r="L2230" s="89">
        <f>ROUND(IF(AND($G2230=Summary!$C$11),IF(OR($I2230=$I$6,$I2230=$I$7,$I2230=$I$8,$I2230=$I$9,$I2230=$I$10,$I2230=$I$11),(($J2230*$H2230)/2),0),0),2)</f>
        <v>0</v>
      </c>
      <c r="M2230" s="89">
        <f t="shared" si="83"/>
        <v>0</v>
      </c>
      <c r="N2230" s="100">
        <f t="shared" si="84"/>
        <v>0</v>
      </c>
      <c r="O2230" s="67"/>
    </row>
    <row r="2231" spans="2:15">
      <c r="B2231" s="63"/>
      <c r="C2231" s="65"/>
      <c r="D2231" s="65"/>
      <c r="E2231" s="66"/>
      <c r="F2231" s="67"/>
      <c r="G2231" s="69"/>
      <c r="H2231" s="70"/>
      <c r="I2231" s="71"/>
      <c r="J2231" s="68">
        <v>0</v>
      </c>
      <c r="K2231" s="89">
        <f>ROUND(IF(AND($G2231&lt;&gt;Summary!$C$11),IF(OR($I2231=$I$6,$I2231=$I$7,$I2231=$I$8,$I2231=$I$9,$I2231=$I$10,$I2231=$I$11),($J2231*$H2231),0),0),2)</f>
        <v>0</v>
      </c>
      <c r="L2231" s="89">
        <f>ROUND(IF(AND($G2231=Summary!$C$11),IF(OR($I2231=$I$6,$I2231=$I$7,$I2231=$I$8,$I2231=$I$9,$I2231=$I$10,$I2231=$I$11),(($J2231*$H2231)/2),0),0),2)</f>
        <v>0</v>
      </c>
      <c r="M2231" s="89">
        <f t="shared" si="83"/>
        <v>0</v>
      </c>
      <c r="N2231" s="100">
        <f t="shared" si="84"/>
        <v>0</v>
      </c>
      <c r="O2231" s="67"/>
    </row>
    <row r="2232" spans="2:15">
      <c r="B2232" s="63"/>
      <c r="C2232" s="65"/>
      <c r="D2232" s="65"/>
      <c r="E2232" s="66"/>
      <c r="F2232" s="67"/>
      <c r="G2232" s="69"/>
      <c r="H2232" s="70"/>
      <c r="I2232" s="71"/>
      <c r="J2232" s="68">
        <v>0</v>
      </c>
      <c r="K2232" s="89">
        <f>ROUND(IF(AND($G2232&lt;&gt;Summary!$C$11),IF(OR($I2232=$I$6,$I2232=$I$7,$I2232=$I$8,$I2232=$I$9,$I2232=$I$10,$I2232=$I$11),($J2232*$H2232),0),0),2)</f>
        <v>0</v>
      </c>
      <c r="L2232" s="89">
        <f>ROUND(IF(AND($G2232=Summary!$C$11),IF(OR($I2232=$I$6,$I2232=$I$7,$I2232=$I$8,$I2232=$I$9,$I2232=$I$10,$I2232=$I$11),(($J2232*$H2232)/2),0),0),2)</f>
        <v>0</v>
      </c>
      <c r="M2232" s="89">
        <f t="shared" si="83"/>
        <v>0</v>
      </c>
      <c r="N2232" s="100">
        <f t="shared" si="84"/>
        <v>0</v>
      </c>
      <c r="O2232" s="67"/>
    </row>
    <row r="2233" spans="2:15">
      <c r="B2233" s="63"/>
      <c r="C2233" s="65"/>
      <c r="D2233" s="65"/>
      <c r="E2233" s="66"/>
      <c r="F2233" s="67"/>
      <c r="G2233" s="69"/>
      <c r="H2233" s="70"/>
      <c r="I2233" s="71"/>
      <c r="J2233" s="68">
        <v>0</v>
      </c>
      <c r="K2233" s="89">
        <f>ROUND(IF(AND($G2233&lt;&gt;Summary!$C$11),IF(OR($I2233=$I$6,$I2233=$I$7,$I2233=$I$8,$I2233=$I$9,$I2233=$I$10,$I2233=$I$11),($J2233*$H2233),0),0),2)</f>
        <v>0</v>
      </c>
      <c r="L2233" s="89">
        <f>ROUND(IF(AND($G2233=Summary!$C$11),IF(OR($I2233=$I$6,$I2233=$I$7,$I2233=$I$8,$I2233=$I$9,$I2233=$I$10,$I2233=$I$11),(($J2233*$H2233)/2),0),0),2)</f>
        <v>0</v>
      </c>
      <c r="M2233" s="89">
        <f t="shared" si="83"/>
        <v>0</v>
      </c>
      <c r="N2233" s="100">
        <f t="shared" si="84"/>
        <v>0</v>
      </c>
      <c r="O2233" s="67"/>
    </row>
    <row r="2234" spans="2:15">
      <c r="B2234" s="63"/>
      <c r="C2234" s="65"/>
      <c r="D2234" s="65"/>
      <c r="E2234" s="66"/>
      <c r="F2234" s="67"/>
      <c r="G2234" s="69"/>
      <c r="H2234" s="70"/>
      <c r="I2234" s="71"/>
      <c r="J2234" s="68">
        <v>0</v>
      </c>
      <c r="K2234" s="89">
        <f>ROUND(IF(AND($G2234&lt;&gt;Summary!$C$11),IF(OR($I2234=$I$6,$I2234=$I$7,$I2234=$I$8,$I2234=$I$9,$I2234=$I$10,$I2234=$I$11),($J2234*$H2234),0),0),2)</f>
        <v>0</v>
      </c>
      <c r="L2234" s="89">
        <f>ROUND(IF(AND($G2234=Summary!$C$11),IF(OR($I2234=$I$6,$I2234=$I$7,$I2234=$I$8,$I2234=$I$9,$I2234=$I$10,$I2234=$I$11),(($J2234*$H2234)/2),0),0),2)</f>
        <v>0</v>
      </c>
      <c r="M2234" s="89">
        <f t="shared" si="83"/>
        <v>0</v>
      </c>
      <c r="N2234" s="100">
        <f t="shared" si="84"/>
        <v>0</v>
      </c>
      <c r="O2234" s="67"/>
    </row>
    <row r="2235" spans="2:15">
      <c r="B2235" s="63"/>
      <c r="C2235" s="65"/>
      <c r="D2235" s="65"/>
      <c r="E2235" s="66"/>
      <c r="F2235" s="67"/>
      <c r="G2235" s="69"/>
      <c r="H2235" s="70"/>
      <c r="I2235" s="71"/>
      <c r="J2235" s="68">
        <v>0</v>
      </c>
      <c r="K2235" s="89">
        <f>ROUND(IF(AND($G2235&lt;&gt;Summary!$C$11),IF(OR($I2235=$I$6,$I2235=$I$7,$I2235=$I$8,$I2235=$I$9,$I2235=$I$10,$I2235=$I$11),($J2235*$H2235),0),0),2)</f>
        <v>0</v>
      </c>
      <c r="L2235" s="89">
        <f>ROUND(IF(AND($G2235=Summary!$C$11),IF(OR($I2235=$I$6,$I2235=$I$7,$I2235=$I$8,$I2235=$I$9,$I2235=$I$10,$I2235=$I$11),(($J2235*$H2235)/2),0),0),2)</f>
        <v>0</v>
      </c>
      <c r="M2235" s="89">
        <f t="shared" si="83"/>
        <v>0</v>
      </c>
      <c r="N2235" s="100">
        <f t="shared" si="84"/>
        <v>0</v>
      </c>
      <c r="O2235" s="67"/>
    </row>
    <row r="2236" spans="2:15">
      <c r="B2236" s="63"/>
      <c r="C2236" s="65"/>
      <c r="D2236" s="65"/>
      <c r="E2236" s="66"/>
      <c r="F2236" s="67"/>
      <c r="G2236" s="69"/>
      <c r="H2236" s="70"/>
      <c r="I2236" s="71"/>
      <c r="J2236" s="68">
        <v>0</v>
      </c>
      <c r="K2236" s="89">
        <f>ROUND(IF(AND($G2236&lt;&gt;Summary!$C$11),IF(OR($I2236=$I$6,$I2236=$I$7,$I2236=$I$8,$I2236=$I$9,$I2236=$I$10,$I2236=$I$11),($J2236*$H2236),0),0),2)</f>
        <v>0</v>
      </c>
      <c r="L2236" s="89">
        <f>ROUND(IF(AND($G2236=Summary!$C$11),IF(OR($I2236=$I$6,$I2236=$I$7,$I2236=$I$8,$I2236=$I$9,$I2236=$I$10,$I2236=$I$11),(($J2236*$H2236)/2),0),0),2)</f>
        <v>0</v>
      </c>
      <c r="M2236" s="89">
        <f t="shared" si="83"/>
        <v>0</v>
      </c>
      <c r="N2236" s="100">
        <f t="shared" si="84"/>
        <v>0</v>
      </c>
      <c r="O2236" s="67"/>
    </row>
    <row r="2237" spans="2:15">
      <c r="B2237" s="63"/>
      <c r="C2237" s="65"/>
      <c r="D2237" s="65"/>
      <c r="E2237" s="66"/>
      <c r="F2237" s="67"/>
      <c r="G2237" s="69"/>
      <c r="H2237" s="70"/>
      <c r="I2237" s="71"/>
      <c r="J2237" s="68">
        <v>0</v>
      </c>
      <c r="K2237" s="89">
        <f>ROUND(IF(AND($G2237&lt;&gt;Summary!$C$11),IF(OR($I2237=$I$6,$I2237=$I$7,$I2237=$I$8,$I2237=$I$9,$I2237=$I$10,$I2237=$I$11),($J2237*$H2237),0),0),2)</f>
        <v>0</v>
      </c>
      <c r="L2237" s="89">
        <f>ROUND(IF(AND($G2237=Summary!$C$11),IF(OR($I2237=$I$6,$I2237=$I$7,$I2237=$I$8,$I2237=$I$9,$I2237=$I$10,$I2237=$I$11),(($J2237*$H2237)/2),0),0),2)</f>
        <v>0</v>
      </c>
      <c r="M2237" s="89">
        <f t="shared" si="83"/>
        <v>0</v>
      </c>
      <c r="N2237" s="100">
        <f t="shared" si="84"/>
        <v>0</v>
      </c>
      <c r="O2237" s="67"/>
    </row>
    <row r="2238" spans="2:15">
      <c r="B2238" s="63"/>
      <c r="C2238" s="65"/>
      <c r="D2238" s="65"/>
      <c r="E2238" s="66"/>
      <c r="F2238" s="67"/>
      <c r="G2238" s="69"/>
      <c r="H2238" s="70"/>
      <c r="I2238" s="71"/>
      <c r="J2238" s="68">
        <v>0</v>
      </c>
      <c r="K2238" s="89">
        <f>ROUND(IF(AND($G2238&lt;&gt;Summary!$C$11),IF(OR($I2238=$I$6,$I2238=$I$7,$I2238=$I$8,$I2238=$I$9,$I2238=$I$10,$I2238=$I$11),($J2238*$H2238),0),0),2)</f>
        <v>0</v>
      </c>
      <c r="L2238" s="89">
        <f>ROUND(IF(AND($G2238=Summary!$C$11),IF(OR($I2238=$I$6,$I2238=$I$7,$I2238=$I$8,$I2238=$I$9,$I2238=$I$10,$I2238=$I$11),(($J2238*$H2238)/2),0),0),2)</f>
        <v>0</v>
      </c>
      <c r="M2238" s="89">
        <f t="shared" si="83"/>
        <v>0</v>
      </c>
      <c r="N2238" s="100">
        <f t="shared" si="84"/>
        <v>0</v>
      </c>
      <c r="O2238" s="67"/>
    </row>
    <row r="2239" spans="2:15">
      <c r="B2239" s="63"/>
      <c r="C2239" s="65"/>
      <c r="D2239" s="65"/>
      <c r="E2239" s="66"/>
      <c r="F2239" s="67"/>
      <c r="G2239" s="69"/>
      <c r="H2239" s="70"/>
      <c r="I2239" s="71"/>
      <c r="J2239" s="68">
        <v>0</v>
      </c>
      <c r="K2239" s="89">
        <f>ROUND(IF(AND($G2239&lt;&gt;Summary!$C$11),IF(OR($I2239=$I$6,$I2239=$I$7,$I2239=$I$8,$I2239=$I$9,$I2239=$I$10,$I2239=$I$11),($J2239*$H2239),0),0),2)</f>
        <v>0</v>
      </c>
      <c r="L2239" s="89">
        <f>ROUND(IF(AND($G2239=Summary!$C$11),IF(OR($I2239=$I$6,$I2239=$I$7,$I2239=$I$8,$I2239=$I$9,$I2239=$I$10,$I2239=$I$11),(($J2239*$H2239)/2),0),0),2)</f>
        <v>0</v>
      </c>
      <c r="M2239" s="89">
        <f t="shared" si="83"/>
        <v>0</v>
      </c>
      <c r="N2239" s="100">
        <f t="shared" si="84"/>
        <v>0</v>
      </c>
      <c r="O2239" s="67"/>
    </row>
    <row r="2240" spans="2:15">
      <c r="B2240" s="63"/>
      <c r="C2240" s="65"/>
      <c r="D2240" s="65"/>
      <c r="E2240" s="66"/>
      <c r="F2240" s="67"/>
      <c r="G2240" s="69"/>
      <c r="H2240" s="70"/>
      <c r="I2240" s="71"/>
      <c r="J2240" s="68">
        <v>0</v>
      </c>
      <c r="K2240" s="89">
        <f>ROUND(IF(AND($G2240&lt;&gt;Summary!$C$11),IF(OR($I2240=$I$6,$I2240=$I$7,$I2240=$I$8,$I2240=$I$9,$I2240=$I$10,$I2240=$I$11),($J2240*$H2240),0),0),2)</f>
        <v>0</v>
      </c>
      <c r="L2240" s="89">
        <f>ROUND(IF(AND($G2240=Summary!$C$11),IF(OR($I2240=$I$6,$I2240=$I$7,$I2240=$I$8,$I2240=$I$9,$I2240=$I$10,$I2240=$I$11),(($J2240*$H2240)/2),0),0),2)</f>
        <v>0</v>
      </c>
      <c r="M2240" s="89">
        <f t="shared" si="83"/>
        <v>0</v>
      </c>
      <c r="N2240" s="100">
        <f t="shared" si="84"/>
        <v>0</v>
      </c>
      <c r="O2240" s="67"/>
    </row>
    <row r="2241" spans="2:15">
      <c r="B2241" s="63"/>
      <c r="C2241" s="65"/>
      <c r="D2241" s="65"/>
      <c r="E2241" s="66"/>
      <c r="F2241" s="67"/>
      <c r="G2241" s="69"/>
      <c r="H2241" s="70"/>
      <c r="I2241" s="71"/>
      <c r="J2241" s="68">
        <v>0</v>
      </c>
      <c r="K2241" s="89">
        <f>ROUND(IF(AND($G2241&lt;&gt;Summary!$C$11),IF(OR($I2241=$I$6,$I2241=$I$7,$I2241=$I$8,$I2241=$I$9,$I2241=$I$10,$I2241=$I$11),($J2241*$H2241),0),0),2)</f>
        <v>0</v>
      </c>
      <c r="L2241" s="89">
        <f>ROUND(IF(AND($G2241=Summary!$C$11),IF(OR($I2241=$I$6,$I2241=$I$7,$I2241=$I$8,$I2241=$I$9,$I2241=$I$10,$I2241=$I$11),(($J2241*$H2241)/2),0),0),2)</f>
        <v>0</v>
      </c>
      <c r="M2241" s="89">
        <f t="shared" si="83"/>
        <v>0</v>
      </c>
      <c r="N2241" s="100">
        <f t="shared" si="84"/>
        <v>0</v>
      </c>
      <c r="O2241" s="67"/>
    </row>
    <row r="2242" spans="2:15">
      <c r="B2242" s="63"/>
      <c r="C2242" s="65"/>
      <c r="D2242" s="65"/>
      <c r="E2242" s="66"/>
      <c r="F2242" s="67"/>
      <c r="G2242" s="69"/>
      <c r="H2242" s="70"/>
      <c r="I2242" s="71"/>
      <c r="J2242" s="68">
        <v>0</v>
      </c>
      <c r="K2242" s="89">
        <f>ROUND(IF(AND($G2242&lt;&gt;Summary!$C$11),IF(OR($I2242=$I$6,$I2242=$I$7,$I2242=$I$8,$I2242=$I$9,$I2242=$I$10,$I2242=$I$11),($J2242*$H2242),0),0),2)</f>
        <v>0</v>
      </c>
      <c r="L2242" s="89">
        <f>ROUND(IF(AND($G2242=Summary!$C$11),IF(OR($I2242=$I$6,$I2242=$I$7,$I2242=$I$8,$I2242=$I$9,$I2242=$I$10,$I2242=$I$11),(($J2242*$H2242)/2),0),0),2)</f>
        <v>0</v>
      </c>
      <c r="M2242" s="89">
        <f t="shared" si="83"/>
        <v>0</v>
      </c>
      <c r="N2242" s="100">
        <f t="shared" si="84"/>
        <v>0</v>
      </c>
      <c r="O2242" s="67"/>
    </row>
    <row r="2243" spans="2:15">
      <c r="B2243" s="63"/>
      <c r="C2243" s="65"/>
      <c r="D2243" s="65"/>
      <c r="E2243" s="66"/>
      <c r="F2243" s="67"/>
      <c r="G2243" s="69"/>
      <c r="H2243" s="70"/>
      <c r="I2243" s="71"/>
      <c r="J2243" s="68">
        <v>0</v>
      </c>
      <c r="K2243" s="89">
        <f>ROUND(IF(AND($G2243&lt;&gt;Summary!$C$11),IF(OR($I2243=$I$6,$I2243=$I$7,$I2243=$I$8,$I2243=$I$9,$I2243=$I$10,$I2243=$I$11),($J2243*$H2243),0),0),2)</f>
        <v>0</v>
      </c>
      <c r="L2243" s="89">
        <f>ROUND(IF(AND($G2243=Summary!$C$11),IF(OR($I2243=$I$6,$I2243=$I$7,$I2243=$I$8,$I2243=$I$9,$I2243=$I$10,$I2243=$I$11),(($J2243*$H2243)/2),0),0),2)</f>
        <v>0</v>
      </c>
      <c r="M2243" s="89">
        <f t="shared" si="83"/>
        <v>0</v>
      </c>
      <c r="N2243" s="100">
        <f t="shared" si="84"/>
        <v>0</v>
      </c>
      <c r="O2243" s="67"/>
    </row>
    <row r="2244" spans="2:15">
      <c r="B2244" s="63"/>
      <c r="C2244" s="65"/>
      <c r="D2244" s="65"/>
      <c r="E2244" s="66"/>
      <c r="F2244" s="67"/>
      <c r="G2244" s="69"/>
      <c r="H2244" s="70"/>
      <c r="I2244" s="71"/>
      <c r="J2244" s="68">
        <v>0</v>
      </c>
      <c r="K2244" s="89">
        <f>ROUND(IF(AND($G2244&lt;&gt;Summary!$C$11),IF(OR($I2244=$I$6,$I2244=$I$7,$I2244=$I$8,$I2244=$I$9,$I2244=$I$10,$I2244=$I$11),($J2244*$H2244),0),0),2)</f>
        <v>0</v>
      </c>
      <c r="L2244" s="89">
        <f>ROUND(IF(AND($G2244=Summary!$C$11),IF(OR($I2244=$I$6,$I2244=$I$7,$I2244=$I$8,$I2244=$I$9,$I2244=$I$10,$I2244=$I$11),(($J2244*$H2244)/2),0),0),2)</f>
        <v>0</v>
      </c>
      <c r="M2244" s="89">
        <f t="shared" si="83"/>
        <v>0</v>
      </c>
      <c r="N2244" s="100">
        <f t="shared" si="84"/>
        <v>0</v>
      </c>
      <c r="O2244" s="67"/>
    </row>
    <row r="2245" spans="2:15">
      <c r="B2245" s="63"/>
      <c r="C2245" s="65"/>
      <c r="D2245" s="65"/>
      <c r="E2245" s="66"/>
      <c r="F2245" s="67"/>
      <c r="G2245" s="69"/>
      <c r="H2245" s="70"/>
      <c r="I2245" s="71"/>
      <c r="J2245" s="68">
        <v>0</v>
      </c>
      <c r="K2245" s="89">
        <f>ROUND(IF(AND($G2245&lt;&gt;Summary!$C$11),IF(OR($I2245=$I$6,$I2245=$I$7,$I2245=$I$8,$I2245=$I$9,$I2245=$I$10,$I2245=$I$11),($J2245*$H2245),0),0),2)</f>
        <v>0</v>
      </c>
      <c r="L2245" s="89">
        <f>ROUND(IF(AND($G2245=Summary!$C$11),IF(OR($I2245=$I$6,$I2245=$I$7,$I2245=$I$8,$I2245=$I$9,$I2245=$I$10,$I2245=$I$11),(($J2245*$H2245)/2),0),0),2)</f>
        <v>0</v>
      </c>
      <c r="M2245" s="89">
        <f t="shared" si="83"/>
        <v>0</v>
      </c>
      <c r="N2245" s="100">
        <f t="shared" si="84"/>
        <v>0</v>
      </c>
      <c r="O2245" s="67"/>
    </row>
    <row r="2246" spans="2:15">
      <c r="B2246" s="63"/>
      <c r="C2246" s="65"/>
      <c r="D2246" s="65"/>
      <c r="E2246" s="66"/>
      <c r="F2246" s="67"/>
      <c r="G2246" s="69"/>
      <c r="H2246" s="70"/>
      <c r="I2246" s="71"/>
      <c r="J2246" s="68">
        <v>0</v>
      </c>
      <c r="K2246" s="89">
        <f>ROUND(IF(AND($G2246&lt;&gt;Summary!$C$11),IF(OR($I2246=$I$6,$I2246=$I$7,$I2246=$I$8,$I2246=$I$9,$I2246=$I$10,$I2246=$I$11),($J2246*$H2246),0),0),2)</f>
        <v>0</v>
      </c>
      <c r="L2246" s="89">
        <f>ROUND(IF(AND($G2246=Summary!$C$11),IF(OR($I2246=$I$6,$I2246=$I$7,$I2246=$I$8,$I2246=$I$9,$I2246=$I$10,$I2246=$I$11),(($J2246*$H2246)/2),0),0),2)</f>
        <v>0</v>
      </c>
      <c r="M2246" s="89">
        <f t="shared" si="83"/>
        <v>0</v>
      </c>
      <c r="N2246" s="100">
        <f t="shared" si="84"/>
        <v>0</v>
      </c>
      <c r="O2246" s="67"/>
    </row>
    <row r="2247" spans="2:15">
      <c r="B2247" s="63"/>
      <c r="C2247" s="65"/>
      <c r="D2247" s="65"/>
      <c r="E2247" s="66"/>
      <c r="F2247" s="67"/>
      <c r="G2247" s="69"/>
      <c r="H2247" s="70"/>
      <c r="I2247" s="71"/>
      <c r="J2247" s="68">
        <v>0</v>
      </c>
      <c r="K2247" s="89">
        <f>ROUND(IF(AND($G2247&lt;&gt;Summary!$C$11),IF(OR($I2247=$I$6,$I2247=$I$7,$I2247=$I$8,$I2247=$I$9,$I2247=$I$10,$I2247=$I$11),($J2247*$H2247),0),0),2)</f>
        <v>0</v>
      </c>
      <c r="L2247" s="89">
        <f>ROUND(IF(AND($G2247=Summary!$C$11),IF(OR($I2247=$I$6,$I2247=$I$7,$I2247=$I$8,$I2247=$I$9,$I2247=$I$10,$I2247=$I$11),(($J2247*$H2247)/2),0),0),2)</f>
        <v>0</v>
      </c>
      <c r="M2247" s="89">
        <f t="shared" si="83"/>
        <v>0</v>
      </c>
      <c r="N2247" s="100">
        <f t="shared" si="84"/>
        <v>0</v>
      </c>
      <c r="O2247" s="67"/>
    </row>
    <row r="2248" spans="2:15">
      <c r="B2248" s="63"/>
      <c r="C2248" s="65"/>
      <c r="D2248" s="65"/>
      <c r="E2248" s="66"/>
      <c r="F2248" s="67"/>
      <c r="G2248" s="69"/>
      <c r="H2248" s="70"/>
      <c r="I2248" s="71"/>
      <c r="J2248" s="68">
        <v>0</v>
      </c>
      <c r="K2248" s="89">
        <f>ROUND(IF(AND($G2248&lt;&gt;Summary!$C$11),IF(OR($I2248=$I$6,$I2248=$I$7,$I2248=$I$8,$I2248=$I$9,$I2248=$I$10,$I2248=$I$11),($J2248*$H2248),0),0),2)</f>
        <v>0</v>
      </c>
      <c r="L2248" s="89">
        <f>ROUND(IF(AND($G2248=Summary!$C$11),IF(OR($I2248=$I$6,$I2248=$I$7,$I2248=$I$8,$I2248=$I$9,$I2248=$I$10,$I2248=$I$11),(($J2248*$H2248)/2),0),0),2)</f>
        <v>0</v>
      </c>
      <c r="M2248" s="89">
        <f t="shared" si="83"/>
        <v>0</v>
      </c>
      <c r="N2248" s="100">
        <f t="shared" si="84"/>
        <v>0</v>
      </c>
      <c r="O2248" s="67"/>
    </row>
    <row r="2249" spans="2:15">
      <c r="B2249" s="63"/>
      <c r="C2249" s="65"/>
      <c r="D2249" s="65"/>
      <c r="E2249" s="66"/>
      <c r="F2249" s="67"/>
      <c r="G2249" s="69"/>
      <c r="H2249" s="70"/>
      <c r="I2249" s="71"/>
      <c r="J2249" s="68">
        <v>0</v>
      </c>
      <c r="K2249" s="89">
        <f>ROUND(IF(AND($G2249&lt;&gt;Summary!$C$11),IF(OR($I2249=$I$6,$I2249=$I$7,$I2249=$I$8,$I2249=$I$9,$I2249=$I$10,$I2249=$I$11),($J2249*$H2249),0),0),2)</f>
        <v>0</v>
      </c>
      <c r="L2249" s="89">
        <f>ROUND(IF(AND($G2249=Summary!$C$11),IF(OR($I2249=$I$6,$I2249=$I$7,$I2249=$I$8,$I2249=$I$9,$I2249=$I$10,$I2249=$I$11),(($J2249*$H2249)/2),0),0),2)</f>
        <v>0</v>
      </c>
      <c r="M2249" s="89">
        <f t="shared" si="83"/>
        <v>0</v>
      </c>
      <c r="N2249" s="100">
        <f t="shared" si="84"/>
        <v>0</v>
      </c>
      <c r="O2249" s="67"/>
    </row>
    <row r="2250" spans="2:15">
      <c r="B2250" s="63"/>
      <c r="C2250" s="65"/>
      <c r="D2250" s="65"/>
      <c r="E2250" s="66"/>
      <c r="F2250" s="67"/>
      <c r="G2250" s="69"/>
      <c r="H2250" s="70"/>
      <c r="I2250" s="71"/>
      <c r="J2250" s="68">
        <v>0</v>
      </c>
      <c r="K2250" s="89">
        <f>ROUND(IF(AND($G2250&lt;&gt;Summary!$C$11),IF(OR($I2250=$I$6,$I2250=$I$7,$I2250=$I$8,$I2250=$I$9,$I2250=$I$10,$I2250=$I$11),($J2250*$H2250),0),0),2)</f>
        <v>0</v>
      </c>
      <c r="L2250" s="89">
        <f>ROUND(IF(AND($G2250=Summary!$C$11),IF(OR($I2250=$I$6,$I2250=$I$7,$I2250=$I$8,$I2250=$I$9,$I2250=$I$10,$I2250=$I$11),(($J2250*$H2250)/2),0),0),2)</f>
        <v>0</v>
      </c>
      <c r="M2250" s="89">
        <f t="shared" si="83"/>
        <v>0</v>
      </c>
      <c r="N2250" s="100">
        <f t="shared" si="84"/>
        <v>0</v>
      </c>
      <c r="O2250" s="67"/>
    </row>
    <row r="2251" spans="2:15">
      <c r="B2251" s="63"/>
      <c r="C2251" s="65"/>
      <c r="D2251" s="65"/>
      <c r="E2251" s="66"/>
      <c r="F2251" s="67"/>
      <c r="G2251" s="69"/>
      <c r="H2251" s="70"/>
      <c r="I2251" s="71"/>
      <c r="J2251" s="68">
        <v>0</v>
      </c>
      <c r="K2251" s="89">
        <f>ROUND(IF(AND($G2251&lt;&gt;Summary!$C$11),IF(OR($I2251=$I$6,$I2251=$I$7,$I2251=$I$8,$I2251=$I$9,$I2251=$I$10,$I2251=$I$11),($J2251*$H2251),0),0),2)</f>
        <v>0</v>
      </c>
      <c r="L2251" s="89">
        <f>ROUND(IF(AND($G2251=Summary!$C$11),IF(OR($I2251=$I$6,$I2251=$I$7,$I2251=$I$8,$I2251=$I$9,$I2251=$I$10,$I2251=$I$11),(($J2251*$H2251)/2),0),0),2)</f>
        <v>0</v>
      </c>
      <c r="M2251" s="89">
        <f t="shared" si="83"/>
        <v>0</v>
      </c>
      <c r="N2251" s="100">
        <f t="shared" si="84"/>
        <v>0</v>
      </c>
      <c r="O2251" s="67"/>
    </row>
    <row r="2252" spans="2:15">
      <c r="B2252" s="63"/>
      <c r="C2252" s="65"/>
      <c r="D2252" s="65"/>
      <c r="E2252" s="66"/>
      <c r="F2252" s="67"/>
      <c r="G2252" s="69"/>
      <c r="H2252" s="70"/>
      <c r="I2252" s="71"/>
      <c r="J2252" s="68">
        <v>0</v>
      </c>
      <c r="K2252" s="89">
        <f>ROUND(IF(AND($G2252&lt;&gt;Summary!$C$11),IF(OR($I2252=$I$6,$I2252=$I$7,$I2252=$I$8,$I2252=$I$9,$I2252=$I$10,$I2252=$I$11),($J2252*$H2252),0),0),2)</f>
        <v>0</v>
      </c>
      <c r="L2252" s="89">
        <f>ROUND(IF(AND($G2252=Summary!$C$11),IF(OR($I2252=$I$6,$I2252=$I$7,$I2252=$I$8,$I2252=$I$9,$I2252=$I$10,$I2252=$I$11),(($J2252*$H2252)/2),0),0),2)</f>
        <v>0</v>
      </c>
      <c r="M2252" s="89">
        <f t="shared" si="83"/>
        <v>0</v>
      </c>
      <c r="N2252" s="100">
        <f t="shared" si="84"/>
        <v>0</v>
      </c>
      <c r="O2252" s="67"/>
    </row>
    <row r="2253" spans="2:15">
      <c r="B2253" s="63"/>
      <c r="C2253" s="65"/>
      <c r="D2253" s="65"/>
      <c r="E2253" s="66"/>
      <c r="F2253" s="67"/>
      <c r="G2253" s="69"/>
      <c r="H2253" s="70"/>
      <c r="I2253" s="71"/>
      <c r="J2253" s="68">
        <v>0</v>
      </c>
      <c r="K2253" s="89">
        <f>ROUND(IF(AND($G2253&lt;&gt;Summary!$C$11),IF(OR($I2253=$I$6,$I2253=$I$7,$I2253=$I$8,$I2253=$I$9,$I2253=$I$10,$I2253=$I$11),($J2253*$H2253),0),0),2)</f>
        <v>0</v>
      </c>
      <c r="L2253" s="89">
        <f>ROUND(IF(AND($G2253=Summary!$C$11),IF(OR($I2253=$I$6,$I2253=$I$7,$I2253=$I$8,$I2253=$I$9,$I2253=$I$10,$I2253=$I$11),(($J2253*$H2253)/2),0),0),2)</f>
        <v>0</v>
      </c>
      <c r="M2253" s="89">
        <f t="shared" si="83"/>
        <v>0</v>
      </c>
      <c r="N2253" s="100">
        <f t="shared" si="84"/>
        <v>0</v>
      </c>
      <c r="O2253" s="67"/>
    </row>
    <row r="2254" spans="2:15">
      <c r="B2254" s="63"/>
      <c r="C2254" s="65"/>
      <c r="D2254" s="65"/>
      <c r="E2254" s="66"/>
      <c r="F2254" s="67"/>
      <c r="G2254" s="69"/>
      <c r="H2254" s="70"/>
      <c r="I2254" s="71"/>
      <c r="J2254" s="68">
        <v>0</v>
      </c>
      <c r="K2254" s="89">
        <f>ROUND(IF(AND($G2254&lt;&gt;Summary!$C$11),IF(OR($I2254=$I$6,$I2254=$I$7,$I2254=$I$8,$I2254=$I$9,$I2254=$I$10,$I2254=$I$11),($J2254*$H2254),0),0),2)</f>
        <v>0</v>
      </c>
      <c r="L2254" s="89">
        <f>ROUND(IF(AND($G2254=Summary!$C$11),IF(OR($I2254=$I$6,$I2254=$I$7,$I2254=$I$8,$I2254=$I$9,$I2254=$I$10,$I2254=$I$11),(($J2254*$H2254)/2),0),0),2)</f>
        <v>0</v>
      </c>
      <c r="M2254" s="89">
        <f t="shared" si="83"/>
        <v>0</v>
      </c>
      <c r="N2254" s="100">
        <f t="shared" si="84"/>
        <v>0</v>
      </c>
      <c r="O2254" s="67"/>
    </row>
    <row r="2255" spans="2:15">
      <c r="B2255" s="63"/>
      <c r="C2255" s="65"/>
      <c r="D2255" s="65"/>
      <c r="E2255" s="66"/>
      <c r="F2255" s="67"/>
      <c r="G2255" s="69"/>
      <c r="H2255" s="70"/>
      <c r="I2255" s="71"/>
      <c r="J2255" s="68">
        <v>0</v>
      </c>
      <c r="K2255" s="89">
        <f>ROUND(IF(AND($G2255&lt;&gt;Summary!$C$11),IF(OR($I2255=$I$6,$I2255=$I$7,$I2255=$I$8,$I2255=$I$9,$I2255=$I$10,$I2255=$I$11),($J2255*$H2255),0),0),2)</f>
        <v>0</v>
      </c>
      <c r="L2255" s="89">
        <f>ROUND(IF(AND($G2255=Summary!$C$11),IF(OR($I2255=$I$6,$I2255=$I$7,$I2255=$I$8,$I2255=$I$9,$I2255=$I$10,$I2255=$I$11),(($J2255*$H2255)/2),0),0),2)</f>
        <v>0</v>
      </c>
      <c r="M2255" s="89">
        <f t="shared" si="83"/>
        <v>0</v>
      </c>
      <c r="N2255" s="100">
        <f t="shared" si="84"/>
        <v>0</v>
      </c>
      <c r="O2255" s="67"/>
    </row>
    <row r="2256" spans="2:15">
      <c r="B2256" s="63"/>
      <c r="C2256" s="65"/>
      <c r="D2256" s="65"/>
      <c r="E2256" s="66"/>
      <c r="F2256" s="67"/>
      <c r="G2256" s="69"/>
      <c r="H2256" s="70"/>
      <c r="I2256" s="71"/>
      <c r="J2256" s="68">
        <v>0</v>
      </c>
      <c r="K2256" s="89">
        <f>ROUND(IF(AND($G2256&lt;&gt;Summary!$C$11),IF(OR($I2256=$I$6,$I2256=$I$7,$I2256=$I$8,$I2256=$I$9,$I2256=$I$10,$I2256=$I$11),($J2256*$H2256),0),0),2)</f>
        <v>0</v>
      </c>
      <c r="L2256" s="89">
        <f>ROUND(IF(AND($G2256=Summary!$C$11),IF(OR($I2256=$I$6,$I2256=$I$7,$I2256=$I$8,$I2256=$I$9,$I2256=$I$10,$I2256=$I$11),(($J2256*$H2256)/2),0),0),2)</f>
        <v>0</v>
      </c>
      <c r="M2256" s="89">
        <f t="shared" si="83"/>
        <v>0</v>
      </c>
      <c r="N2256" s="100">
        <f t="shared" si="84"/>
        <v>0</v>
      </c>
      <c r="O2256" s="67"/>
    </row>
    <row r="2257" spans="2:15">
      <c r="B2257" s="63"/>
      <c r="C2257" s="65"/>
      <c r="D2257" s="65"/>
      <c r="E2257" s="66"/>
      <c r="F2257" s="67"/>
      <c r="G2257" s="69"/>
      <c r="H2257" s="70"/>
      <c r="I2257" s="71"/>
      <c r="J2257" s="68">
        <v>0</v>
      </c>
      <c r="K2257" s="89">
        <f>ROUND(IF(AND($G2257&lt;&gt;Summary!$C$11),IF(OR($I2257=$I$6,$I2257=$I$7,$I2257=$I$8,$I2257=$I$9,$I2257=$I$10,$I2257=$I$11),($J2257*$H2257),0),0),2)</f>
        <v>0</v>
      </c>
      <c r="L2257" s="89">
        <f>ROUND(IF(AND($G2257=Summary!$C$11),IF(OR($I2257=$I$6,$I2257=$I$7,$I2257=$I$8,$I2257=$I$9,$I2257=$I$10,$I2257=$I$11),(($J2257*$H2257)/2),0),0),2)</f>
        <v>0</v>
      </c>
      <c r="M2257" s="89">
        <f t="shared" si="83"/>
        <v>0</v>
      </c>
      <c r="N2257" s="100">
        <f t="shared" si="84"/>
        <v>0</v>
      </c>
      <c r="O2257" s="67"/>
    </row>
    <row r="2258" spans="2:15">
      <c r="B2258" s="63"/>
      <c r="C2258" s="65"/>
      <c r="D2258" s="65"/>
      <c r="E2258" s="66"/>
      <c r="F2258" s="67"/>
      <c r="G2258" s="69"/>
      <c r="H2258" s="70"/>
      <c r="I2258" s="71"/>
      <c r="J2258" s="68">
        <v>0</v>
      </c>
      <c r="K2258" s="89">
        <f>ROUND(IF(AND($G2258&lt;&gt;Summary!$C$11),IF(OR($I2258=$I$6,$I2258=$I$7,$I2258=$I$8,$I2258=$I$9,$I2258=$I$10,$I2258=$I$11),($J2258*$H2258),0),0),2)</f>
        <v>0</v>
      </c>
      <c r="L2258" s="89">
        <f>ROUND(IF(AND($G2258=Summary!$C$11),IF(OR($I2258=$I$6,$I2258=$I$7,$I2258=$I$8,$I2258=$I$9,$I2258=$I$10,$I2258=$I$11),(($J2258*$H2258)/2),0),0),2)</f>
        <v>0</v>
      </c>
      <c r="M2258" s="89">
        <f t="shared" si="83"/>
        <v>0</v>
      </c>
      <c r="N2258" s="100">
        <f t="shared" si="84"/>
        <v>0</v>
      </c>
      <c r="O2258" s="67"/>
    </row>
    <row r="2259" spans="2:15">
      <c r="B2259" s="63"/>
      <c r="C2259" s="65"/>
      <c r="D2259" s="65"/>
      <c r="E2259" s="66"/>
      <c r="F2259" s="67"/>
      <c r="G2259" s="69"/>
      <c r="H2259" s="70"/>
      <c r="I2259" s="71"/>
      <c r="J2259" s="68">
        <v>0</v>
      </c>
      <c r="K2259" s="89">
        <f>ROUND(IF(AND($G2259&lt;&gt;Summary!$C$11),IF(OR($I2259=$I$6,$I2259=$I$7,$I2259=$I$8,$I2259=$I$9,$I2259=$I$10,$I2259=$I$11),($J2259*$H2259),0),0),2)</f>
        <v>0</v>
      </c>
      <c r="L2259" s="89">
        <f>ROUND(IF(AND($G2259=Summary!$C$11),IF(OR($I2259=$I$6,$I2259=$I$7,$I2259=$I$8,$I2259=$I$9,$I2259=$I$10,$I2259=$I$11),(($J2259*$H2259)/2),0),0),2)</f>
        <v>0</v>
      </c>
      <c r="M2259" s="89">
        <f t="shared" si="83"/>
        <v>0</v>
      </c>
      <c r="N2259" s="100">
        <f t="shared" si="84"/>
        <v>0</v>
      </c>
      <c r="O2259" s="67"/>
    </row>
    <row r="2260" spans="2:15">
      <c r="B2260" s="63"/>
      <c r="C2260" s="65"/>
      <c r="D2260" s="65"/>
      <c r="E2260" s="66"/>
      <c r="F2260" s="67"/>
      <c r="G2260" s="69"/>
      <c r="H2260" s="70"/>
      <c r="I2260" s="71"/>
      <c r="J2260" s="68">
        <v>0</v>
      </c>
      <c r="K2260" s="89">
        <f>ROUND(IF(AND($G2260&lt;&gt;Summary!$C$11),IF(OR($I2260=$I$6,$I2260=$I$7,$I2260=$I$8,$I2260=$I$9,$I2260=$I$10,$I2260=$I$11),($J2260*$H2260),0),0),2)</f>
        <v>0</v>
      </c>
      <c r="L2260" s="89">
        <f>ROUND(IF(AND($G2260=Summary!$C$11),IF(OR($I2260=$I$6,$I2260=$I$7,$I2260=$I$8,$I2260=$I$9,$I2260=$I$10,$I2260=$I$11),(($J2260*$H2260)/2),0),0),2)</f>
        <v>0</v>
      </c>
      <c r="M2260" s="89">
        <f t="shared" si="83"/>
        <v>0</v>
      </c>
      <c r="N2260" s="100">
        <f t="shared" si="84"/>
        <v>0</v>
      </c>
      <c r="O2260" s="67"/>
    </row>
    <row r="2261" spans="2:15">
      <c r="B2261" s="63"/>
      <c r="C2261" s="65"/>
      <c r="D2261" s="65"/>
      <c r="E2261" s="66"/>
      <c r="F2261" s="67"/>
      <c r="G2261" s="69"/>
      <c r="H2261" s="70"/>
      <c r="I2261" s="71"/>
      <c r="J2261" s="68">
        <v>0</v>
      </c>
      <c r="K2261" s="89">
        <f>ROUND(IF(AND($G2261&lt;&gt;Summary!$C$11),IF(OR($I2261=$I$6,$I2261=$I$7,$I2261=$I$8,$I2261=$I$9,$I2261=$I$10,$I2261=$I$11),($J2261*$H2261),0),0),2)</f>
        <v>0</v>
      </c>
      <c r="L2261" s="89">
        <f>ROUND(IF(AND($G2261=Summary!$C$11),IF(OR($I2261=$I$6,$I2261=$I$7,$I2261=$I$8,$I2261=$I$9,$I2261=$I$10,$I2261=$I$11),(($J2261*$H2261)/2),0),0),2)</f>
        <v>0</v>
      </c>
      <c r="M2261" s="89">
        <f t="shared" si="83"/>
        <v>0</v>
      </c>
      <c r="N2261" s="100">
        <f t="shared" si="84"/>
        <v>0</v>
      </c>
      <c r="O2261" s="67"/>
    </row>
    <row r="2262" spans="2:15">
      <c r="B2262" s="63"/>
      <c r="C2262" s="65"/>
      <c r="D2262" s="65"/>
      <c r="E2262" s="66"/>
      <c r="F2262" s="67"/>
      <c r="G2262" s="69"/>
      <c r="H2262" s="70"/>
      <c r="I2262" s="71"/>
      <c r="J2262" s="68">
        <v>0</v>
      </c>
      <c r="K2262" s="89">
        <f>ROUND(IF(AND($G2262&lt;&gt;Summary!$C$11),IF(OR($I2262=$I$6,$I2262=$I$7,$I2262=$I$8,$I2262=$I$9,$I2262=$I$10,$I2262=$I$11),($J2262*$H2262),0),0),2)</f>
        <v>0</v>
      </c>
      <c r="L2262" s="89">
        <f>ROUND(IF(AND($G2262=Summary!$C$11),IF(OR($I2262=$I$6,$I2262=$I$7,$I2262=$I$8,$I2262=$I$9,$I2262=$I$10,$I2262=$I$11),(($J2262*$H2262)/2),0),0),2)</f>
        <v>0</v>
      </c>
      <c r="M2262" s="89">
        <f t="shared" si="83"/>
        <v>0</v>
      </c>
      <c r="N2262" s="100">
        <f t="shared" si="84"/>
        <v>0</v>
      </c>
      <c r="O2262" s="67"/>
    </row>
    <row r="2263" spans="2:15">
      <c r="B2263" s="63"/>
      <c r="C2263" s="65"/>
      <c r="D2263" s="65"/>
      <c r="E2263" s="66"/>
      <c r="F2263" s="67"/>
      <c r="G2263" s="69"/>
      <c r="H2263" s="70"/>
      <c r="I2263" s="71"/>
      <c r="J2263" s="68">
        <v>0</v>
      </c>
      <c r="K2263" s="89">
        <f>ROUND(IF(AND($G2263&lt;&gt;Summary!$C$11),IF(OR($I2263=$I$6,$I2263=$I$7,$I2263=$I$8,$I2263=$I$9,$I2263=$I$10,$I2263=$I$11),($J2263*$H2263),0),0),2)</f>
        <v>0</v>
      </c>
      <c r="L2263" s="89">
        <f>ROUND(IF(AND($G2263=Summary!$C$11),IF(OR($I2263=$I$6,$I2263=$I$7,$I2263=$I$8,$I2263=$I$9,$I2263=$I$10,$I2263=$I$11),(($J2263*$H2263)/2),0),0),2)</f>
        <v>0</v>
      </c>
      <c r="M2263" s="89">
        <f t="shared" si="83"/>
        <v>0</v>
      </c>
      <c r="N2263" s="100">
        <f t="shared" si="84"/>
        <v>0</v>
      </c>
      <c r="O2263" s="67"/>
    </row>
    <row r="2264" spans="2:15">
      <c r="B2264" s="63"/>
      <c r="C2264" s="65"/>
      <c r="D2264" s="65"/>
      <c r="E2264" s="66"/>
      <c r="F2264" s="67"/>
      <c r="G2264" s="69"/>
      <c r="H2264" s="70"/>
      <c r="I2264" s="71"/>
      <c r="J2264" s="68">
        <v>0</v>
      </c>
      <c r="K2264" s="89">
        <f>ROUND(IF(AND($G2264&lt;&gt;Summary!$C$11),IF(OR($I2264=$I$6,$I2264=$I$7,$I2264=$I$8,$I2264=$I$9,$I2264=$I$10,$I2264=$I$11),($J2264*$H2264),0),0),2)</f>
        <v>0</v>
      </c>
      <c r="L2264" s="89">
        <f>ROUND(IF(AND($G2264=Summary!$C$11),IF(OR($I2264=$I$6,$I2264=$I$7,$I2264=$I$8,$I2264=$I$9,$I2264=$I$10,$I2264=$I$11),(($J2264*$H2264)/2),0),0),2)</f>
        <v>0</v>
      </c>
      <c r="M2264" s="89">
        <f t="shared" si="83"/>
        <v>0</v>
      </c>
      <c r="N2264" s="100">
        <f t="shared" si="84"/>
        <v>0</v>
      </c>
      <c r="O2264" s="67"/>
    </row>
    <row r="2265" spans="2:15">
      <c r="B2265" s="63"/>
      <c r="C2265" s="65"/>
      <c r="D2265" s="65"/>
      <c r="E2265" s="66"/>
      <c r="F2265" s="67"/>
      <c r="G2265" s="69"/>
      <c r="H2265" s="70"/>
      <c r="I2265" s="71"/>
      <c r="J2265" s="68">
        <v>0</v>
      </c>
      <c r="K2265" s="89">
        <f>ROUND(IF(AND($G2265&lt;&gt;Summary!$C$11),IF(OR($I2265=$I$6,$I2265=$I$7,$I2265=$I$8,$I2265=$I$9,$I2265=$I$10,$I2265=$I$11),($J2265*$H2265),0),0),2)</f>
        <v>0</v>
      </c>
      <c r="L2265" s="89">
        <f>ROUND(IF(AND($G2265=Summary!$C$11),IF(OR($I2265=$I$6,$I2265=$I$7,$I2265=$I$8,$I2265=$I$9,$I2265=$I$10,$I2265=$I$11),(($J2265*$H2265)/2),0),0),2)</f>
        <v>0</v>
      </c>
      <c r="M2265" s="89">
        <f t="shared" si="83"/>
        <v>0</v>
      </c>
      <c r="N2265" s="100">
        <f t="shared" si="84"/>
        <v>0</v>
      </c>
      <c r="O2265" s="67"/>
    </row>
    <row r="2266" spans="2:15">
      <c r="B2266" s="63"/>
      <c r="C2266" s="65"/>
      <c r="D2266" s="65"/>
      <c r="E2266" s="66"/>
      <c r="F2266" s="67"/>
      <c r="G2266" s="69"/>
      <c r="H2266" s="70"/>
      <c r="I2266" s="71"/>
      <c r="J2266" s="68">
        <v>0</v>
      </c>
      <c r="K2266" s="89">
        <f>ROUND(IF(AND($G2266&lt;&gt;Summary!$C$11),IF(OR($I2266=$I$6,$I2266=$I$7,$I2266=$I$8,$I2266=$I$9,$I2266=$I$10,$I2266=$I$11),($J2266*$H2266),0),0),2)</f>
        <v>0</v>
      </c>
      <c r="L2266" s="89">
        <f>ROUND(IF(AND($G2266=Summary!$C$11),IF(OR($I2266=$I$6,$I2266=$I$7,$I2266=$I$8,$I2266=$I$9,$I2266=$I$10,$I2266=$I$11),(($J2266*$H2266)/2),0),0),2)</f>
        <v>0</v>
      </c>
      <c r="M2266" s="89">
        <f t="shared" ref="M2266:M2329" si="85">L2266</f>
        <v>0</v>
      </c>
      <c r="N2266" s="100">
        <f t="shared" ref="N2266:N2329" si="86">SUM(J2266:M2266)</f>
        <v>0</v>
      </c>
      <c r="O2266" s="67"/>
    </row>
    <row r="2267" spans="2:15">
      <c r="B2267" s="63"/>
      <c r="C2267" s="65"/>
      <c r="D2267" s="65"/>
      <c r="E2267" s="66"/>
      <c r="F2267" s="67"/>
      <c r="G2267" s="69"/>
      <c r="H2267" s="70"/>
      <c r="I2267" s="71"/>
      <c r="J2267" s="68">
        <v>0</v>
      </c>
      <c r="K2267" s="89">
        <f>ROUND(IF(AND($G2267&lt;&gt;Summary!$C$11),IF(OR($I2267=$I$6,$I2267=$I$7,$I2267=$I$8,$I2267=$I$9,$I2267=$I$10,$I2267=$I$11),($J2267*$H2267),0),0),2)</f>
        <v>0</v>
      </c>
      <c r="L2267" s="89">
        <f>ROUND(IF(AND($G2267=Summary!$C$11),IF(OR($I2267=$I$6,$I2267=$I$7,$I2267=$I$8,$I2267=$I$9,$I2267=$I$10,$I2267=$I$11),(($J2267*$H2267)/2),0),0),2)</f>
        <v>0</v>
      </c>
      <c r="M2267" s="89">
        <f t="shared" si="85"/>
        <v>0</v>
      </c>
      <c r="N2267" s="100">
        <f t="shared" si="86"/>
        <v>0</v>
      </c>
      <c r="O2267" s="67"/>
    </row>
    <row r="2268" spans="2:15">
      <c r="B2268" s="63"/>
      <c r="C2268" s="65"/>
      <c r="D2268" s="65"/>
      <c r="E2268" s="66"/>
      <c r="F2268" s="67"/>
      <c r="G2268" s="69"/>
      <c r="H2268" s="70"/>
      <c r="I2268" s="71"/>
      <c r="J2268" s="68">
        <v>0</v>
      </c>
      <c r="K2268" s="89">
        <f>ROUND(IF(AND($G2268&lt;&gt;Summary!$C$11),IF(OR($I2268=$I$6,$I2268=$I$7,$I2268=$I$8,$I2268=$I$9,$I2268=$I$10,$I2268=$I$11),($J2268*$H2268),0),0),2)</f>
        <v>0</v>
      </c>
      <c r="L2268" s="89">
        <f>ROUND(IF(AND($G2268=Summary!$C$11),IF(OR($I2268=$I$6,$I2268=$I$7,$I2268=$I$8,$I2268=$I$9,$I2268=$I$10,$I2268=$I$11),(($J2268*$H2268)/2),0),0),2)</f>
        <v>0</v>
      </c>
      <c r="M2268" s="89">
        <f t="shared" si="85"/>
        <v>0</v>
      </c>
      <c r="N2268" s="100">
        <f t="shared" si="86"/>
        <v>0</v>
      </c>
      <c r="O2268" s="67"/>
    </row>
    <row r="2269" spans="2:15">
      <c r="B2269" s="63"/>
      <c r="C2269" s="65"/>
      <c r="D2269" s="65"/>
      <c r="E2269" s="66"/>
      <c r="F2269" s="67"/>
      <c r="G2269" s="69"/>
      <c r="H2269" s="70"/>
      <c r="I2269" s="71"/>
      <c r="J2269" s="68">
        <v>0</v>
      </c>
      <c r="K2269" s="89">
        <f>ROUND(IF(AND($G2269&lt;&gt;Summary!$C$11),IF(OR($I2269=$I$6,$I2269=$I$7,$I2269=$I$8,$I2269=$I$9,$I2269=$I$10,$I2269=$I$11),($J2269*$H2269),0),0),2)</f>
        <v>0</v>
      </c>
      <c r="L2269" s="89">
        <f>ROUND(IF(AND($G2269=Summary!$C$11),IF(OR($I2269=$I$6,$I2269=$I$7,$I2269=$I$8,$I2269=$I$9,$I2269=$I$10,$I2269=$I$11),(($J2269*$H2269)/2),0),0),2)</f>
        <v>0</v>
      </c>
      <c r="M2269" s="89">
        <f t="shared" si="85"/>
        <v>0</v>
      </c>
      <c r="N2269" s="100">
        <f t="shared" si="86"/>
        <v>0</v>
      </c>
      <c r="O2269" s="67"/>
    </row>
    <row r="2270" spans="2:15">
      <c r="B2270" s="63"/>
      <c r="C2270" s="65"/>
      <c r="D2270" s="65"/>
      <c r="E2270" s="66"/>
      <c r="F2270" s="67"/>
      <c r="G2270" s="69"/>
      <c r="H2270" s="70"/>
      <c r="I2270" s="71"/>
      <c r="J2270" s="68">
        <v>0</v>
      </c>
      <c r="K2270" s="89">
        <f>ROUND(IF(AND($G2270&lt;&gt;Summary!$C$11),IF(OR($I2270=$I$6,$I2270=$I$7,$I2270=$I$8,$I2270=$I$9,$I2270=$I$10,$I2270=$I$11),($J2270*$H2270),0),0),2)</f>
        <v>0</v>
      </c>
      <c r="L2270" s="89">
        <f>ROUND(IF(AND($G2270=Summary!$C$11),IF(OR($I2270=$I$6,$I2270=$I$7,$I2270=$I$8,$I2270=$I$9,$I2270=$I$10,$I2270=$I$11),(($J2270*$H2270)/2),0),0),2)</f>
        <v>0</v>
      </c>
      <c r="M2270" s="89">
        <f t="shared" si="85"/>
        <v>0</v>
      </c>
      <c r="N2270" s="100">
        <f t="shared" si="86"/>
        <v>0</v>
      </c>
      <c r="O2270" s="67"/>
    </row>
    <row r="2271" spans="2:15">
      <c r="B2271" s="63"/>
      <c r="C2271" s="65"/>
      <c r="D2271" s="65"/>
      <c r="E2271" s="66"/>
      <c r="F2271" s="67"/>
      <c r="G2271" s="69"/>
      <c r="H2271" s="70"/>
      <c r="I2271" s="71"/>
      <c r="J2271" s="68">
        <v>0</v>
      </c>
      <c r="K2271" s="89">
        <f>ROUND(IF(AND($G2271&lt;&gt;Summary!$C$11),IF(OR($I2271=$I$6,$I2271=$I$7,$I2271=$I$8,$I2271=$I$9,$I2271=$I$10,$I2271=$I$11),($J2271*$H2271),0),0),2)</f>
        <v>0</v>
      </c>
      <c r="L2271" s="89">
        <f>ROUND(IF(AND($G2271=Summary!$C$11),IF(OR($I2271=$I$6,$I2271=$I$7,$I2271=$I$8,$I2271=$I$9,$I2271=$I$10,$I2271=$I$11),(($J2271*$H2271)/2),0),0),2)</f>
        <v>0</v>
      </c>
      <c r="M2271" s="89">
        <f t="shared" si="85"/>
        <v>0</v>
      </c>
      <c r="N2271" s="100">
        <f t="shared" si="86"/>
        <v>0</v>
      </c>
      <c r="O2271" s="67"/>
    </row>
    <row r="2272" spans="2:15">
      <c r="B2272" s="63"/>
      <c r="C2272" s="65"/>
      <c r="D2272" s="65"/>
      <c r="E2272" s="66"/>
      <c r="F2272" s="67"/>
      <c r="G2272" s="69"/>
      <c r="H2272" s="70"/>
      <c r="I2272" s="71"/>
      <c r="J2272" s="68">
        <v>0</v>
      </c>
      <c r="K2272" s="89">
        <f>ROUND(IF(AND($G2272&lt;&gt;Summary!$C$11),IF(OR($I2272=$I$6,$I2272=$I$7,$I2272=$I$8,$I2272=$I$9,$I2272=$I$10,$I2272=$I$11),($J2272*$H2272),0),0),2)</f>
        <v>0</v>
      </c>
      <c r="L2272" s="89">
        <f>ROUND(IF(AND($G2272=Summary!$C$11),IF(OR($I2272=$I$6,$I2272=$I$7,$I2272=$I$8,$I2272=$I$9,$I2272=$I$10,$I2272=$I$11),(($J2272*$H2272)/2),0),0),2)</f>
        <v>0</v>
      </c>
      <c r="M2272" s="89">
        <f t="shared" si="85"/>
        <v>0</v>
      </c>
      <c r="N2272" s="100">
        <f t="shared" si="86"/>
        <v>0</v>
      </c>
      <c r="O2272" s="67"/>
    </row>
    <row r="2273" spans="2:15">
      <c r="B2273" s="63"/>
      <c r="C2273" s="65"/>
      <c r="D2273" s="65"/>
      <c r="E2273" s="66"/>
      <c r="F2273" s="67"/>
      <c r="G2273" s="69"/>
      <c r="H2273" s="70"/>
      <c r="I2273" s="71"/>
      <c r="J2273" s="68">
        <v>0</v>
      </c>
      <c r="K2273" s="89">
        <f>ROUND(IF(AND($G2273&lt;&gt;Summary!$C$11),IF(OR($I2273=$I$6,$I2273=$I$7,$I2273=$I$8,$I2273=$I$9,$I2273=$I$10,$I2273=$I$11),($J2273*$H2273),0),0),2)</f>
        <v>0</v>
      </c>
      <c r="L2273" s="89">
        <f>ROUND(IF(AND($G2273=Summary!$C$11),IF(OR($I2273=$I$6,$I2273=$I$7,$I2273=$I$8,$I2273=$I$9,$I2273=$I$10,$I2273=$I$11),(($J2273*$H2273)/2),0),0),2)</f>
        <v>0</v>
      </c>
      <c r="M2273" s="89">
        <f t="shared" si="85"/>
        <v>0</v>
      </c>
      <c r="N2273" s="100">
        <f t="shared" si="86"/>
        <v>0</v>
      </c>
      <c r="O2273" s="67"/>
    </row>
    <row r="2274" spans="2:15">
      <c r="B2274" s="63"/>
      <c r="C2274" s="65"/>
      <c r="D2274" s="65"/>
      <c r="E2274" s="66"/>
      <c r="F2274" s="67"/>
      <c r="G2274" s="69"/>
      <c r="H2274" s="70"/>
      <c r="I2274" s="71"/>
      <c r="J2274" s="68">
        <v>0</v>
      </c>
      <c r="K2274" s="89">
        <f>ROUND(IF(AND($G2274&lt;&gt;Summary!$C$11),IF(OR($I2274=$I$6,$I2274=$I$7,$I2274=$I$8,$I2274=$I$9,$I2274=$I$10,$I2274=$I$11),($J2274*$H2274),0),0),2)</f>
        <v>0</v>
      </c>
      <c r="L2274" s="89">
        <f>ROUND(IF(AND($G2274=Summary!$C$11),IF(OR($I2274=$I$6,$I2274=$I$7,$I2274=$I$8,$I2274=$I$9,$I2274=$I$10,$I2274=$I$11),(($J2274*$H2274)/2),0),0),2)</f>
        <v>0</v>
      </c>
      <c r="M2274" s="89">
        <f t="shared" si="85"/>
        <v>0</v>
      </c>
      <c r="N2274" s="100">
        <f t="shared" si="86"/>
        <v>0</v>
      </c>
      <c r="O2274" s="67"/>
    </row>
    <row r="2275" spans="2:15">
      <c r="B2275" s="63"/>
      <c r="C2275" s="65"/>
      <c r="D2275" s="65"/>
      <c r="E2275" s="66"/>
      <c r="F2275" s="67"/>
      <c r="G2275" s="69"/>
      <c r="H2275" s="70"/>
      <c r="I2275" s="71"/>
      <c r="J2275" s="68">
        <v>0</v>
      </c>
      <c r="K2275" s="89">
        <f>ROUND(IF(AND($G2275&lt;&gt;Summary!$C$11),IF(OR($I2275=$I$6,$I2275=$I$7,$I2275=$I$8,$I2275=$I$9,$I2275=$I$10,$I2275=$I$11),($J2275*$H2275),0),0),2)</f>
        <v>0</v>
      </c>
      <c r="L2275" s="89">
        <f>ROUND(IF(AND($G2275=Summary!$C$11),IF(OR($I2275=$I$6,$I2275=$I$7,$I2275=$I$8,$I2275=$I$9,$I2275=$I$10,$I2275=$I$11),(($J2275*$H2275)/2),0),0),2)</f>
        <v>0</v>
      </c>
      <c r="M2275" s="89">
        <f t="shared" si="85"/>
        <v>0</v>
      </c>
      <c r="N2275" s="100">
        <f t="shared" si="86"/>
        <v>0</v>
      </c>
      <c r="O2275" s="67"/>
    </row>
    <row r="2276" spans="2:15">
      <c r="B2276" s="63"/>
      <c r="C2276" s="65"/>
      <c r="D2276" s="65"/>
      <c r="E2276" s="66"/>
      <c r="F2276" s="67"/>
      <c r="G2276" s="69"/>
      <c r="H2276" s="70"/>
      <c r="I2276" s="71"/>
      <c r="J2276" s="68">
        <v>0</v>
      </c>
      <c r="K2276" s="89">
        <f>ROUND(IF(AND($G2276&lt;&gt;Summary!$C$11),IF(OR($I2276=$I$6,$I2276=$I$7,$I2276=$I$8,$I2276=$I$9,$I2276=$I$10,$I2276=$I$11),($J2276*$H2276),0),0),2)</f>
        <v>0</v>
      </c>
      <c r="L2276" s="89">
        <f>ROUND(IF(AND($G2276=Summary!$C$11),IF(OR($I2276=$I$6,$I2276=$I$7,$I2276=$I$8,$I2276=$I$9,$I2276=$I$10,$I2276=$I$11),(($J2276*$H2276)/2),0),0),2)</f>
        <v>0</v>
      </c>
      <c r="M2276" s="89">
        <f t="shared" si="85"/>
        <v>0</v>
      </c>
      <c r="N2276" s="100">
        <f t="shared" si="86"/>
        <v>0</v>
      </c>
      <c r="O2276" s="67"/>
    </row>
    <row r="2277" spans="2:15">
      <c r="B2277" s="63"/>
      <c r="C2277" s="65"/>
      <c r="D2277" s="65"/>
      <c r="E2277" s="66"/>
      <c r="F2277" s="67"/>
      <c r="G2277" s="69"/>
      <c r="H2277" s="70"/>
      <c r="I2277" s="71"/>
      <c r="J2277" s="68">
        <v>0</v>
      </c>
      <c r="K2277" s="89">
        <f>ROUND(IF(AND($G2277&lt;&gt;Summary!$C$11),IF(OR($I2277=$I$6,$I2277=$I$7,$I2277=$I$8,$I2277=$I$9,$I2277=$I$10,$I2277=$I$11),($J2277*$H2277),0),0),2)</f>
        <v>0</v>
      </c>
      <c r="L2277" s="89">
        <f>ROUND(IF(AND($G2277=Summary!$C$11),IF(OR($I2277=$I$6,$I2277=$I$7,$I2277=$I$8,$I2277=$I$9,$I2277=$I$10,$I2277=$I$11),(($J2277*$H2277)/2),0),0),2)</f>
        <v>0</v>
      </c>
      <c r="M2277" s="89">
        <f t="shared" si="85"/>
        <v>0</v>
      </c>
      <c r="N2277" s="100">
        <f t="shared" si="86"/>
        <v>0</v>
      </c>
      <c r="O2277" s="67"/>
    </row>
    <row r="2278" spans="2:15">
      <c r="B2278" s="63"/>
      <c r="C2278" s="65"/>
      <c r="D2278" s="65"/>
      <c r="E2278" s="66"/>
      <c r="F2278" s="67"/>
      <c r="G2278" s="69"/>
      <c r="H2278" s="70"/>
      <c r="I2278" s="71"/>
      <c r="J2278" s="68">
        <v>0</v>
      </c>
      <c r="K2278" s="89">
        <f>ROUND(IF(AND($G2278&lt;&gt;Summary!$C$11),IF(OR($I2278=$I$6,$I2278=$I$7,$I2278=$I$8,$I2278=$I$9,$I2278=$I$10,$I2278=$I$11),($J2278*$H2278),0),0),2)</f>
        <v>0</v>
      </c>
      <c r="L2278" s="89">
        <f>ROUND(IF(AND($G2278=Summary!$C$11),IF(OR($I2278=$I$6,$I2278=$I$7,$I2278=$I$8,$I2278=$I$9,$I2278=$I$10,$I2278=$I$11),(($J2278*$H2278)/2),0),0),2)</f>
        <v>0</v>
      </c>
      <c r="M2278" s="89">
        <f t="shared" si="85"/>
        <v>0</v>
      </c>
      <c r="N2278" s="100">
        <f t="shared" si="86"/>
        <v>0</v>
      </c>
      <c r="O2278" s="67"/>
    </row>
    <row r="2279" spans="2:15">
      <c r="B2279" s="63"/>
      <c r="C2279" s="65"/>
      <c r="D2279" s="65"/>
      <c r="E2279" s="66"/>
      <c r="F2279" s="67"/>
      <c r="G2279" s="69"/>
      <c r="H2279" s="70"/>
      <c r="I2279" s="71"/>
      <c r="J2279" s="68">
        <v>0</v>
      </c>
      <c r="K2279" s="89">
        <f>ROUND(IF(AND($G2279&lt;&gt;Summary!$C$11),IF(OR($I2279=$I$6,$I2279=$I$7,$I2279=$I$8,$I2279=$I$9,$I2279=$I$10,$I2279=$I$11),($J2279*$H2279),0),0),2)</f>
        <v>0</v>
      </c>
      <c r="L2279" s="89">
        <f>ROUND(IF(AND($G2279=Summary!$C$11),IF(OR($I2279=$I$6,$I2279=$I$7,$I2279=$I$8,$I2279=$I$9,$I2279=$I$10,$I2279=$I$11),(($J2279*$H2279)/2),0),0),2)</f>
        <v>0</v>
      </c>
      <c r="M2279" s="89">
        <f t="shared" si="85"/>
        <v>0</v>
      </c>
      <c r="N2279" s="100">
        <f t="shared" si="86"/>
        <v>0</v>
      </c>
      <c r="O2279" s="67"/>
    </row>
    <row r="2280" spans="2:15">
      <c r="B2280" s="63"/>
      <c r="C2280" s="65"/>
      <c r="D2280" s="65"/>
      <c r="E2280" s="66"/>
      <c r="F2280" s="67"/>
      <c r="G2280" s="69"/>
      <c r="H2280" s="70"/>
      <c r="I2280" s="71"/>
      <c r="J2280" s="68">
        <v>0</v>
      </c>
      <c r="K2280" s="89">
        <f>ROUND(IF(AND($G2280&lt;&gt;Summary!$C$11),IF(OR($I2280=$I$6,$I2280=$I$7,$I2280=$I$8,$I2280=$I$9,$I2280=$I$10,$I2280=$I$11),($J2280*$H2280),0),0),2)</f>
        <v>0</v>
      </c>
      <c r="L2280" s="89">
        <f>ROUND(IF(AND($G2280=Summary!$C$11),IF(OR($I2280=$I$6,$I2280=$I$7,$I2280=$I$8,$I2280=$I$9,$I2280=$I$10,$I2280=$I$11),(($J2280*$H2280)/2),0),0),2)</f>
        <v>0</v>
      </c>
      <c r="M2280" s="89">
        <f t="shared" si="85"/>
        <v>0</v>
      </c>
      <c r="N2280" s="100">
        <f t="shared" si="86"/>
        <v>0</v>
      </c>
      <c r="O2280" s="67"/>
    </row>
    <row r="2281" spans="2:15">
      <c r="B2281" s="63"/>
      <c r="C2281" s="65"/>
      <c r="D2281" s="65"/>
      <c r="E2281" s="66"/>
      <c r="F2281" s="67"/>
      <c r="G2281" s="69"/>
      <c r="H2281" s="70"/>
      <c r="I2281" s="71"/>
      <c r="J2281" s="68">
        <v>0</v>
      </c>
      <c r="K2281" s="89">
        <f>ROUND(IF(AND($G2281&lt;&gt;Summary!$C$11),IF(OR($I2281=$I$6,$I2281=$I$7,$I2281=$I$8,$I2281=$I$9,$I2281=$I$10,$I2281=$I$11),($J2281*$H2281),0),0),2)</f>
        <v>0</v>
      </c>
      <c r="L2281" s="89">
        <f>ROUND(IF(AND($G2281=Summary!$C$11),IF(OR($I2281=$I$6,$I2281=$I$7,$I2281=$I$8,$I2281=$I$9,$I2281=$I$10,$I2281=$I$11),(($J2281*$H2281)/2),0),0),2)</f>
        <v>0</v>
      </c>
      <c r="M2281" s="89">
        <f t="shared" si="85"/>
        <v>0</v>
      </c>
      <c r="N2281" s="100">
        <f t="shared" si="86"/>
        <v>0</v>
      </c>
      <c r="O2281" s="67"/>
    </row>
    <row r="2282" spans="2:15">
      <c r="B2282" s="63"/>
      <c r="C2282" s="65"/>
      <c r="D2282" s="65"/>
      <c r="E2282" s="66"/>
      <c r="F2282" s="67"/>
      <c r="G2282" s="69"/>
      <c r="H2282" s="70"/>
      <c r="I2282" s="71"/>
      <c r="J2282" s="68">
        <v>0</v>
      </c>
      <c r="K2282" s="89">
        <f>ROUND(IF(AND($G2282&lt;&gt;Summary!$C$11),IF(OR($I2282=$I$6,$I2282=$I$7,$I2282=$I$8,$I2282=$I$9,$I2282=$I$10,$I2282=$I$11),($J2282*$H2282),0),0),2)</f>
        <v>0</v>
      </c>
      <c r="L2282" s="89">
        <f>ROUND(IF(AND($G2282=Summary!$C$11),IF(OR($I2282=$I$6,$I2282=$I$7,$I2282=$I$8,$I2282=$I$9,$I2282=$I$10,$I2282=$I$11),(($J2282*$H2282)/2),0),0),2)</f>
        <v>0</v>
      </c>
      <c r="M2282" s="89">
        <f t="shared" si="85"/>
        <v>0</v>
      </c>
      <c r="N2282" s="100">
        <f t="shared" si="86"/>
        <v>0</v>
      </c>
      <c r="O2282" s="67"/>
    </row>
    <row r="2283" spans="2:15">
      <c r="B2283" s="63"/>
      <c r="C2283" s="65"/>
      <c r="D2283" s="65"/>
      <c r="E2283" s="66"/>
      <c r="F2283" s="67"/>
      <c r="G2283" s="69"/>
      <c r="H2283" s="70"/>
      <c r="I2283" s="71"/>
      <c r="J2283" s="68">
        <v>0</v>
      </c>
      <c r="K2283" s="89">
        <f>ROUND(IF(AND($G2283&lt;&gt;Summary!$C$11),IF(OR($I2283=$I$6,$I2283=$I$7,$I2283=$I$8,$I2283=$I$9,$I2283=$I$10,$I2283=$I$11),($J2283*$H2283),0),0),2)</f>
        <v>0</v>
      </c>
      <c r="L2283" s="89">
        <f>ROUND(IF(AND($G2283=Summary!$C$11),IF(OR($I2283=$I$6,$I2283=$I$7,$I2283=$I$8,$I2283=$I$9,$I2283=$I$10,$I2283=$I$11),(($J2283*$H2283)/2),0),0),2)</f>
        <v>0</v>
      </c>
      <c r="M2283" s="89">
        <f t="shared" si="85"/>
        <v>0</v>
      </c>
      <c r="N2283" s="100">
        <f t="shared" si="86"/>
        <v>0</v>
      </c>
      <c r="O2283" s="67"/>
    </row>
    <row r="2284" spans="2:15">
      <c r="B2284" s="63"/>
      <c r="C2284" s="65"/>
      <c r="D2284" s="65"/>
      <c r="E2284" s="66"/>
      <c r="F2284" s="67"/>
      <c r="G2284" s="69"/>
      <c r="H2284" s="70"/>
      <c r="I2284" s="71"/>
      <c r="J2284" s="68">
        <v>0</v>
      </c>
      <c r="K2284" s="89">
        <f>ROUND(IF(AND($G2284&lt;&gt;Summary!$C$11),IF(OR($I2284=$I$6,$I2284=$I$7,$I2284=$I$8,$I2284=$I$9,$I2284=$I$10,$I2284=$I$11),($J2284*$H2284),0),0),2)</f>
        <v>0</v>
      </c>
      <c r="L2284" s="89">
        <f>ROUND(IF(AND($G2284=Summary!$C$11),IF(OR($I2284=$I$6,$I2284=$I$7,$I2284=$I$8,$I2284=$I$9,$I2284=$I$10,$I2284=$I$11),(($J2284*$H2284)/2),0),0),2)</f>
        <v>0</v>
      </c>
      <c r="M2284" s="89">
        <f t="shared" si="85"/>
        <v>0</v>
      </c>
      <c r="N2284" s="100">
        <f t="shared" si="86"/>
        <v>0</v>
      </c>
      <c r="O2284" s="67"/>
    </row>
    <row r="2285" spans="2:15">
      <c r="B2285" s="63"/>
      <c r="C2285" s="65"/>
      <c r="D2285" s="65"/>
      <c r="E2285" s="66"/>
      <c r="F2285" s="67"/>
      <c r="G2285" s="69"/>
      <c r="H2285" s="70"/>
      <c r="I2285" s="71"/>
      <c r="J2285" s="68">
        <v>0</v>
      </c>
      <c r="K2285" s="89">
        <f>ROUND(IF(AND($G2285&lt;&gt;Summary!$C$11),IF(OR($I2285=$I$6,$I2285=$I$7,$I2285=$I$8,$I2285=$I$9,$I2285=$I$10,$I2285=$I$11),($J2285*$H2285),0),0),2)</f>
        <v>0</v>
      </c>
      <c r="L2285" s="89">
        <f>ROUND(IF(AND($G2285=Summary!$C$11),IF(OR($I2285=$I$6,$I2285=$I$7,$I2285=$I$8,$I2285=$I$9,$I2285=$I$10,$I2285=$I$11),(($J2285*$H2285)/2),0),0),2)</f>
        <v>0</v>
      </c>
      <c r="M2285" s="89">
        <f t="shared" si="85"/>
        <v>0</v>
      </c>
      <c r="N2285" s="100">
        <f t="shared" si="86"/>
        <v>0</v>
      </c>
      <c r="O2285" s="67"/>
    </row>
    <row r="2286" spans="2:15">
      <c r="B2286" s="63"/>
      <c r="C2286" s="65"/>
      <c r="D2286" s="65"/>
      <c r="E2286" s="66"/>
      <c r="F2286" s="67"/>
      <c r="G2286" s="69"/>
      <c r="H2286" s="70"/>
      <c r="I2286" s="71"/>
      <c r="J2286" s="68">
        <v>0</v>
      </c>
      <c r="K2286" s="89">
        <f>ROUND(IF(AND($G2286&lt;&gt;Summary!$C$11),IF(OR($I2286=$I$6,$I2286=$I$7,$I2286=$I$8,$I2286=$I$9,$I2286=$I$10,$I2286=$I$11),($J2286*$H2286),0),0),2)</f>
        <v>0</v>
      </c>
      <c r="L2286" s="89">
        <f>ROUND(IF(AND($G2286=Summary!$C$11),IF(OR($I2286=$I$6,$I2286=$I$7,$I2286=$I$8,$I2286=$I$9,$I2286=$I$10,$I2286=$I$11),(($J2286*$H2286)/2),0),0),2)</f>
        <v>0</v>
      </c>
      <c r="M2286" s="89">
        <f t="shared" si="85"/>
        <v>0</v>
      </c>
      <c r="N2286" s="100">
        <f t="shared" si="86"/>
        <v>0</v>
      </c>
      <c r="O2286" s="67"/>
    </row>
    <row r="2287" spans="2:15">
      <c r="B2287" s="63"/>
      <c r="C2287" s="65"/>
      <c r="D2287" s="65"/>
      <c r="E2287" s="66"/>
      <c r="F2287" s="67"/>
      <c r="G2287" s="69"/>
      <c r="H2287" s="70"/>
      <c r="I2287" s="71"/>
      <c r="J2287" s="68">
        <v>0</v>
      </c>
      <c r="K2287" s="89">
        <f>ROUND(IF(AND($G2287&lt;&gt;Summary!$C$11),IF(OR($I2287=$I$6,$I2287=$I$7,$I2287=$I$8,$I2287=$I$9,$I2287=$I$10,$I2287=$I$11),($J2287*$H2287),0),0),2)</f>
        <v>0</v>
      </c>
      <c r="L2287" s="89">
        <f>ROUND(IF(AND($G2287=Summary!$C$11),IF(OR($I2287=$I$6,$I2287=$I$7,$I2287=$I$8,$I2287=$I$9,$I2287=$I$10,$I2287=$I$11),(($J2287*$H2287)/2),0),0),2)</f>
        <v>0</v>
      </c>
      <c r="M2287" s="89">
        <f t="shared" si="85"/>
        <v>0</v>
      </c>
      <c r="N2287" s="100">
        <f t="shared" si="86"/>
        <v>0</v>
      </c>
      <c r="O2287" s="67"/>
    </row>
    <row r="2288" spans="2:15">
      <c r="B2288" s="63"/>
      <c r="C2288" s="65"/>
      <c r="D2288" s="65"/>
      <c r="E2288" s="66"/>
      <c r="F2288" s="67"/>
      <c r="G2288" s="69"/>
      <c r="H2288" s="70"/>
      <c r="I2288" s="71"/>
      <c r="J2288" s="68">
        <v>0</v>
      </c>
      <c r="K2288" s="89">
        <f>ROUND(IF(AND($G2288&lt;&gt;Summary!$C$11),IF(OR($I2288=$I$6,$I2288=$I$7,$I2288=$I$8,$I2288=$I$9,$I2288=$I$10,$I2288=$I$11),($J2288*$H2288),0),0),2)</f>
        <v>0</v>
      </c>
      <c r="L2288" s="89">
        <f>ROUND(IF(AND($G2288=Summary!$C$11),IF(OR($I2288=$I$6,$I2288=$I$7,$I2288=$I$8,$I2288=$I$9,$I2288=$I$10,$I2288=$I$11),(($J2288*$H2288)/2),0),0),2)</f>
        <v>0</v>
      </c>
      <c r="M2288" s="89">
        <f t="shared" si="85"/>
        <v>0</v>
      </c>
      <c r="N2288" s="100">
        <f t="shared" si="86"/>
        <v>0</v>
      </c>
      <c r="O2288" s="67"/>
    </row>
    <row r="2289" spans="2:15">
      <c r="B2289" s="63"/>
      <c r="C2289" s="65"/>
      <c r="D2289" s="65"/>
      <c r="E2289" s="66"/>
      <c r="F2289" s="67"/>
      <c r="G2289" s="69"/>
      <c r="H2289" s="70"/>
      <c r="I2289" s="71"/>
      <c r="J2289" s="68">
        <v>0</v>
      </c>
      <c r="K2289" s="89">
        <f>ROUND(IF(AND($G2289&lt;&gt;Summary!$C$11),IF(OR($I2289=$I$6,$I2289=$I$7,$I2289=$I$8,$I2289=$I$9,$I2289=$I$10,$I2289=$I$11),($J2289*$H2289),0),0),2)</f>
        <v>0</v>
      </c>
      <c r="L2289" s="89">
        <f>ROUND(IF(AND($G2289=Summary!$C$11),IF(OR($I2289=$I$6,$I2289=$I$7,$I2289=$I$8,$I2289=$I$9,$I2289=$I$10,$I2289=$I$11),(($J2289*$H2289)/2),0),0),2)</f>
        <v>0</v>
      </c>
      <c r="M2289" s="89">
        <f t="shared" si="85"/>
        <v>0</v>
      </c>
      <c r="N2289" s="100">
        <f t="shared" si="86"/>
        <v>0</v>
      </c>
      <c r="O2289" s="67"/>
    </row>
    <row r="2290" spans="2:15">
      <c r="B2290" s="63"/>
      <c r="C2290" s="65"/>
      <c r="D2290" s="65"/>
      <c r="E2290" s="66"/>
      <c r="F2290" s="67"/>
      <c r="G2290" s="69"/>
      <c r="H2290" s="70"/>
      <c r="I2290" s="71"/>
      <c r="J2290" s="68">
        <v>0</v>
      </c>
      <c r="K2290" s="89">
        <f>ROUND(IF(AND($G2290&lt;&gt;Summary!$C$11),IF(OR($I2290=$I$6,$I2290=$I$7,$I2290=$I$8,$I2290=$I$9,$I2290=$I$10,$I2290=$I$11),($J2290*$H2290),0),0),2)</f>
        <v>0</v>
      </c>
      <c r="L2290" s="89">
        <f>ROUND(IF(AND($G2290=Summary!$C$11),IF(OR($I2290=$I$6,$I2290=$I$7,$I2290=$I$8,$I2290=$I$9,$I2290=$I$10,$I2290=$I$11),(($J2290*$H2290)/2),0),0),2)</f>
        <v>0</v>
      </c>
      <c r="M2290" s="89">
        <f t="shared" si="85"/>
        <v>0</v>
      </c>
      <c r="N2290" s="100">
        <f t="shared" si="86"/>
        <v>0</v>
      </c>
      <c r="O2290" s="67"/>
    </row>
    <row r="2291" spans="2:15">
      <c r="B2291" s="63"/>
      <c r="C2291" s="65"/>
      <c r="D2291" s="65"/>
      <c r="E2291" s="66"/>
      <c r="F2291" s="67"/>
      <c r="G2291" s="69"/>
      <c r="H2291" s="70"/>
      <c r="I2291" s="71"/>
      <c r="J2291" s="68">
        <v>0</v>
      </c>
      <c r="K2291" s="89">
        <f>ROUND(IF(AND($G2291&lt;&gt;Summary!$C$11),IF(OR($I2291=$I$6,$I2291=$I$7,$I2291=$I$8,$I2291=$I$9,$I2291=$I$10,$I2291=$I$11),($J2291*$H2291),0),0),2)</f>
        <v>0</v>
      </c>
      <c r="L2291" s="89">
        <f>ROUND(IF(AND($G2291=Summary!$C$11),IF(OR($I2291=$I$6,$I2291=$I$7,$I2291=$I$8,$I2291=$I$9,$I2291=$I$10,$I2291=$I$11),(($J2291*$H2291)/2),0),0),2)</f>
        <v>0</v>
      </c>
      <c r="M2291" s="89">
        <f t="shared" si="85"/>
        <v>0</v>
      </c>
      <c r="N2291" s="100">
        <f t="shared" si="86"/>
        <v>0</v>
      </c>
      <c r="O2291" s="67"/>
    </row>
    <row r="2292" spans="2:15">
      <c r="B2292" s="63"/>
      <c r="C2292" s="65"/>
      <c r="D2292" s="65"/>
      <c r="E2292" s="66"/>
      <c r="F2292" s="67"/>
      <c r="G2292" s="69"/>
      <c r="H2292" s="70"/>
      <c r="I2292" s="71"/>
      <c r="J2292" s="68">
        <v>0</v>
      </c>
      <c r="K2292" s="89">
        <f>ROUND(IF(AND($G2292&lt;&gt;Summary!$C$11),IF(OR($I2292=$I$6,$I2292=$I$7,$I2292=$I$8,$I2292=$I$9,$I2292=$I$10,$I2292=$I$11),($J2292*$H2292),0),0),2)</f>
        <v>0</v>
      </c>
      <c r="L2292" s="89">
        <f>ROUND(IF(AND($G2292=Summary!$C$11),IF(OR($I2292=$I$6,$I2292=$I$7,$I2292=$I$8,$I2292=$I$9,$I2292=$I$10,$I2292=$I$11),(($J2292*$H2292)/2),0),0),2)</f>
        <v>0</v>
      </c>
      <c r="M2292" s="89">
        <f t="shared" si="85"/>
        <v>0</v>
      </c>
      <c r="N2292" s="100">
        <f t="shared" si="86"/>
        <v>0</v>
      </c>
      <c r="O2292" s="67"/>
    </row>
    <row r="2293" spans="2:15">
      <c r="B2293" s="63"/>
      <c r="C2293" s="65"/>
      <c r="D2293" s="65"/>
      <c r="E2293" s="66"/>
      <c r="F2293" s="67"/>
      <c r="G2293" s="69"/>
      <c r="H2293" s="70"/>
      <c r="I2293" s="71"/>
      <c r="J2293" s="68">
        <v>0</v>
      </c>
      <c r="K2293" s="89">
        <f>ROUND(IF(AND($G2293&lt;&gt;Summary!$C$11),IF(OR($I2293=$I$6,$I2293=$I$7,$I2293=$I$8,$I2293=$I$9,$I2293=$I$10,$I2293=$I$11),($J2293*$H2293),0),0),2)</f>
        <v>0</v>
      </c>
      <c r="L2293" s="89">
        <f>ROUND(IF(AND($G2293=Summary!$C$11),IF(OR($I2293=$I$6,$I2293=$I$7,$I2293=$I$8,$I2293=$I$9,$I2293=$I$10,$I2293=$I$11),(($J2293*$H2293)/2),0),0),2)</f>
        <v>0</v>
      </c>
      <c r="M2293" s="89">
        <f t="shared" si="85"/>
        <v>0</v>
      </c>
      <c r="N2293" s="100">
        <f t="shared" si="86"/>
        <v>0</v>
      </c>
      <c r="O2293" s="67"/>
    </row>
    <row r="2294" spans="2:15">
      <c r="B2294" s="63"/>
      <c r="C2294" s="65"/>
      <c r="D2294" s="65"/>
      <c r="E2294" s="66"/>
      <c r="F2294" s="67"/>
      <c r="G2294" s="69"/>
      <c r="H2294" s="70"/>
      <c r="I2294" s="71"/>
      <c r="J2294" s="68">
        <v>0</v>
      </c>
      <c r="K2294" s="89">
        <f>ROUND(IF(AND($G2294&lt;&gt;Summary!$C$11),IF(OR($I2294=$I$6,$I2294=$I$7,$I2294=$I$8,$I2294=$I$9,$I2294=$I$10,$I2294=$I$11),($J2294*$H2294),0),0),2)</f>
        <v>0</v>
      </c>
      <c r="L2294" s="89">
        <f>ROUND(IF(AND($G2294=Summary!$C$11),IF(OR($I2294=$I$6,$I2294=$I$7,$I2294=$I$8,$I2294=$I$9,$I2294=$I$10,$I2294=$I$11),(($J2294*$H2294)/2),0),0),2)</f>
        <v>0</v>
      </c>
      <c r="M2294" s="89">
        <f t="shared" si="85"/>
        <v>0</v>
      </c>
      <c r="N2294" s="100">
        <f t="shared" si="86"/>
        <v>0</v>
      </c>
      <c r="O2294" s="67"/>
    </row>
    <row r="2295" spans="2:15">
      <c r="B2295" s="63"/>
      <c r="C2295" s="65"/>
      <c r="D2295" s="65"/>
      <c r="E2295" s="66"/>
      <c r="F2295" s="67"/>
      <c r="G2295" s="69"/>
      <c r="H2295" s="70"/>
      <c r="I2295" s="71"/>
      <c r="J2295" s="68">
        <v>0</v>
      </c>
      <c r="K2295" s="89">
        <f>ROUND(IF(AND($G2295&lt;&gt;Summary!$C$11),IF(OR($I2295=$I$6,$I2295=$I$7,$I2295=$I$8,$I2295=$I$9,$I2295=$I$10,$I2295=$I$11),($J2295*$H2295),0),0),2)</f>
        <v>0</v>
      </c>
      <c r="L2295" s="89">
        <f>ROUND(IF(AND($G2295=Summary!$C$11),IF(OR($I2295=$I$6,$I2295=$I$7,$I2295=$I$8,$I2295=$I$9,$I2295=$I$10,$I2295=$I$11),(($J2295*$H2295)/2),0),0),2)</f>
        <v>0</v>
      </c>
      <c r="M2295" s="89">
        <f t="shared" si="85"/>
        <v>0</v>
      </c>
      <c r="N2295" s="100">
        <f t="shared" si="86"/>
        <v>0</v>
      </c>
      <c r="O2295" s="67"/>
    </row>
    <row r="2296" spans="2:15">
      <c r="B2296" s="63"/>
      <c r="C2296" s="65"/>
      <c r="D2296" s="65"/>
      <c r="E2296" s="66"/>
      <c r="F2296" s="67"/>
      <c r="G2296" s="69"/>
      <c r="H2296" s="70"/>
      <c r="I2296" s="71"/>
      <c r="J2296" s="68">
        <v>0</v>
      </c>
      <c r="K2296" s="89">
        <f>ROUND(IF(AND($G2296&lt;&gt;Summary!$C$11),IF(OR($I2296=$I$6,$I2296=$I$7,$I2296=$I$8,$I2296=$I$9,$I2296=$I$10,$I2296=$I$11),($J2296*$H2296),0),0),2)</f>
        <v>0</v>
      </c>
      <c r="L2296" s="89">
        <f>ROUND(IF(AND($G2296=Summary!$C$11),IF(OR($I2296=$I$6,$I2296=$I$7,$I2296=$I$8,$I2296=$I$9,$I2296=$I$10,$I2296=$I$11),(($J2296*$H2296)/2),0),0),2)</f>
        <v>0</v>
      </c>
      <c r="M2296" s="89">
        <f t="shared" si="85"/>
        <v>0</v>
      </c>
      <c r="N2296" s="100">
        <f t="shared" si="86"/>
        <v>0</v>
      </c>
      <c r="O2296" s="67"/>
    </row>
    <row r="2297" spans="2:15">
      <c r="B2297" s="63"/>
      <c r="C2297" s="65"/>
      <c r="D2297" s="65"/>
      <c r="E2297" s="66"/>
      <c r="F2297" s="67"/>
      <c r="G2297" s="69"/>
      <c r="H2297" s="70"/>
      <c r="I2297" s="71"/>
      <c r="J2297" s="68">
        <v>0</v>
      </c>
      <c r="K2297" s="89">
        <f>ROUND(IF(AND($G2297&lt;&gt;Summary!$C$11),IF(OR($I2297=$I$6,$I2297=$I$7,$I2297=$I$8,$I2297=$I$9,$I2297=$I$10,$I2297=$I$11),($J2297*$H2297),0),0),2)</f>
        <v>0</v>
      </c>
      <c r="L2297" s="89">
        <f>ROUND(IF(AND($G2297=Summary!$C$11),IF(OR($I2297=$I$6,$I2297=$I$7,$I2297=$I$8,$I2297=$I$9,$I2297=$I$10,$I2297=$I$11),(($J2297*$H2297)/2),0),0),2)</f>
        <v>0</v>
      </c>
      <c r="M2297" s="89">
        <f t="shared" si="85"/>
        <v>0</v>
      </c>
      <c r="N2297" s="100">
        <f t="shared" si="86"/>
        <v>0</v>
      </c>
      <c r="O2297" s="67"/>
    </row>
    <row r="2298" spans="2:15">
      <c r="B2298" s="63"/>
      <c r="C2298" s="65"/>
      <c r="D2298" s="65"/>
      <c r="E2298" s="66"/>
      <c r="F2298" s="67"/>
      <c r="G2298" s="69"/>
      <c r="H2298" s="70"/>
      <c r="I2298" s="71"/>
      <c r="J2298" s="68">
        <v>0</v>
      </c>
      <c r="K2298" s="89">
        <f>ROUND(IF(AND($G2298&lt;&gt;Summary!$C$11),IF(OR($I2298=$I$6,$I2298=$I$7,$I2298=$I$8,$I2298=$I$9,$I2298=$I$10,$I2298=$I$11),($J2298*$H2298),0),0),2)</f>
        <v>0</v>
      </c>
      <c r="L2298" s="89">
        <f>ROUND(IF(AND($G2298=Summary!$C$11),IF(OR($I2298=$I$6,$I2298=$I$7,$I2298=$I$8,$I2298=$I$9,$I2298=$I$10,$I2298=$I$11),(($J2298*$H2298)/2),0),0),2)</f>
        <v>0</v>
      </c>
      <c r="M2298" s="89">
        <f t="shared" si="85"/>
        <v>0</v>
      </c>
      <c r="N2298" s="100">
        <f t="shared" si="86"/>
        <v>0</v>
      </c>
      <c r="O2298" s="67"/>
    </row>
    <row r="2299" spans="2:15">
      <c r="B2299" s="63"/>
      <c r="C2299" s="65"/>
      <c r="D2299" s="65"/>
      <c r="E2299" s="66"/>
      <c r="F2299" s="67"/>
      <c r="G2299" s="69"/>
      <c r="H2299" s="70"/>
      <c r="I2299" s="71"/>
      <c r="J2299" s="68">
        <v>0</v>
      </c>
      <c r="K2299" s="89">
        <f>ROUND(IF(AND($G2299&lt;&gt;Summary!$C$11),IF(OR($I2299=$I$6,$I2299=$I$7,$I2299=$I$8,$I2299=$I$9,$I2299=$I$10,$I2299=$I$11),($J2299*$H2299),0),0),2)</f>
        <v>0</v>
      </c>
      <c r="L2299" s="89">
        <f>ROUND(IF(AND($G2299=Summary!$C$11),IF(OR($I2299=$I$6,$I2299=$I$7,$I2299=$I$8,$I2299=$I$9,$I2299=$I$10,$I2299=$I$11),(($J2299*$H2299)/2),0),0),2)</f>
        <v>0</v>
      </c>
      <c r="M2299" s="89">
        <f t="shared" si="85"/>
        <v>0</v>
      </c>
      <c r="N2299" s="100">
        <f t="shared" si="86"/>
        <v>0</v>
      </c>
      <c r="O2299" s="67"/>
    </row>
    <row r="2300" spans="2:15">
      <c r="B2300" s="63"/>
      <c r="C2300" s="65"/>
      <c r="D2300" s="65"/>
      <c r="E2300" s="66"/>
      <c r="F2300" s="67"/>
      <c r="G2300" s="69"/>
      <c r="H2300" s="70"/>
      <c r="I2300" s="71"/>
      <c r="J2300" s="68">
        <v>0</v>
      </c>
      <c r="K2300" s="89">
        <f>ROUND(IF(AND($G2300&lt;&gt;Summary!$C$11),IF(OR($I2300=$I$6,$I2300=$I$7,$I2300=$I$8,$I2300=$I$9,$I2300=$I$10,$I2300=$I$11),($J2300*$H2300),0),0),2)</f>
        <v>0</v>
      </c>
      <c r="L2300" s="89">
        <f>ROUND(IF(AND($G2300=Summary!$C$11),IF(OR($I2300=$I$6,$I2300=$I$7,$I2300=$I$8,$I2300=$I$9,$I2300=$I$10,$I2300=$I$11),(($J2300*$H2300)/2),0),0),2)</f>
        <v>0</v>
      </c>
      <c r="M2300" s="89">
        <f t="shared" si="85"/>
        <v>0</v>
      </c>
      <c r="N2300" s="100">
        <f t="shared" si="86"/>
        <v>0</v>
      </c>
      <c r="O2300" s="67"/>
    </row>
    <row r="2301" spans="2:15">
      <c r="B2301" s="63"/>
      <c r="C2301" s="65"/>
      <c r="D2301" s="65"/>
      <c r="E2301" s="66"/>
      <c r="F2301" s="67"/>
      <c r="G2301" s="69"/>
      <c r="H2301" s="70"/>
      <c r="I2301" s="71"/>
      <c r="J2301" s="68">
        <v>0</v>
      </c>
      <c r="K2301" s="89">
        <f>ROUND(IF(AND($G2301&lt;&gt;Summary!$C$11),IF(OR($I2301=$I$6,$I2301=$I$7,$I2301=$I$8,$I2301=$I$9,$I2301=$I$10,$I2301=$I$11),($J2301*$H2301),0),0),2)</f>
        <v>0</v>
      </c>
      <c r="L2301" s="89">
        <f>ROUND(IF(AND($G2301=Summary!$C$11),IF(OR($I2301=$I$6,$I2301=$I$7,$I2301=$I$8,$I2301=$I$9,$I2301=$I$10,$I2301=$I$11),(($J2301*$H2301)/2),0),0),2)</f>
        <v>0</v>
      </c>
      <c r="M2301" s="89">
        <f t="shared" si="85"/>
        <v>0</v>
      </c>
      <c r="N2301" s="100">
        <f t="shared" si="86"/>
        <v>0</v>
      </c>
      <c r="O2301" s="67"/>
    </row>
    <row r="2302" spans="2:15">
      <c r="B2302" s="63"/>
      <c r="C2302" s="65"/>
      <c r="D2302" s="65"/>
      <c r="E2302" s="66"/>
      <c r="F2302" s="67"/>
      <c r="G2302" s="69"/>
      <c r="H2302" s="70"/>
      <c r="I2302" s="71"/>
      <c r="J2302" s="68">
        <v>0</v>
      </c>
      <c r="K2302" s="89">
        <f>ROUND(IF(AND($G2302&lt;&gt;Summary!$C$11),IF(OR($I2302=$I$6,$I2302=$I$7,$I2302=$I$8,$I2302=$I$9,$I2302=$I$10,$I2302=$I$11),($J2302*$H2302),0),0),2)</f>
        <v>0</v>
      </c>
      <c r="L2302" s="89">
        <f>ROUND(IF(AND($G2302=Summary!$C$11),IF(OR($I2302=$I$6,$I2302=$I$7,$I2302=$I$8,$I2302=$I$9,$I2302=$I$10,$I2302=$I$11),(($J2302*$H2302)/2),0),0),2)</f>
        <v>0</v>
      </c>
      <c r="M2302" s="89">
        <f t="shared" si="85"/>
        <v>0</v>
      </c>
      <c r="N2302" s="100">
        <f t="shared" si="86"/>
        <v>0</v>
      </c>
      <c r="O2302" s="67"/>
    </row>
    <row r="2303" spans="2:15">
      <c r="B2303" s="63"/>
      <c r="C2303" s="65"/>
      <c r="D2303" s="65"/>
      <c r="E2303" s="66"/>
      <c r="F2303" s="67"/>
      <c r="G2303" s="69"/>
      <c r="H2303" s="70"/>
      <c r="I2303" s="71"/>
      <c r="J2303" s="68">
        <v>0</v>
      </c>
      <c r="K2303" s="89">
        <f>ROUND(IF(AND($G2303&lt;&gt;Summary!$C$11),IF(OR($I2303=$I$6,$I2303=$I$7,$I2303=$I$8,$I2303=$I$9,$I2303=$I$10,$I2303=$I$11),($J2303*$H2303),0),0),2)</f>
        <v>0</v>
      </c>
      <c r="L2303" s="89">
        <f>ROUND(IF(AND($G2303=Summary!$C$11),IF(OR($I2303=$I$6,$I2303=$I$7,$I2303=$I$8,$I2303=$I$9,$I2303=$I$10,$I2303=$I$11),(($J2303*$H2303)/2),0),0),2)</f>
        <v>0</v>
      </c>
      <c r="M2303" s="89">
        <f t="shared" si="85"/>
        <v>0</v>
      </c>
      <c r="N2303" s="100">
        <f t="shared" si="86"/>
        <v>0</v>
      </c>
      <c r="O2303" s="67"/>
    </row>
    <row r="2304" spans="2:15">
      <c r="B2304" s="63"/>
      <c r="C2304" s="65"/>
      <c r="D2304" s="65"/>
      <c r="E2304" s="66"/>
      <c r="F2304" s="67"/>
      <c r="G2304" s="69"/>
      <c r="H2304" s="70"/>
      <c r="I2304" s="71"/>
      <c r="J2304" s="68">
        <v>0</v>
      </c>
      <c r="K2304" s="89">
        <f>ROUND(IF(AND($G2304&lt;&gt;Summary!$C$11),IF(OR($I2304=$I$6,$I2304=$I$7,$I2304=$I$8,$I2304=$I$9,$I2304=$I$10,$I2304=$I$11),($J2304*$H2304),0),0),2)</f>
        <v>0</v>
      </c>
      <c r="L2304" s="89">
        <f>ROUND(IF(AND($G2304=Summary!$C$11),IF(OR($I2304=$I$6,$I2304=$I$7,$I2304=$I$8,$I2304=$I$9,$I2304=$I$10,$I2304=$I$11),(($J2304*$H2304)/2),0),0),2)</f>
        <v>0</v>
      </c>
      <c r="M2304" s="89">
        <f t="shared" si="85"/>
        <v>0</v>
      </c>
      <c r="N2304" s="100">
        <f t="shared" si="86"/>
        <v>0</v>
      </c>
      <c r="O2304" s="67"/>
    </row>
    <row r="2305" spans="2:15">
      <c r="B2305" s="63"/>
      <c r="C2305" s="65"/>
      <c r="D2305" s="65"/>
      <c r="E2305" s="66"/>
      <c r="F2305" s="67"/>
      <c r="G2305" s="69"/>
      <c r="H2305" s="70"/>
      <c r="I2305" s="71"/>
      <c r="J2305" s="68">
        <v>0</v>
      </c>
      <c r="K2305" s="89">
        <f>ROUND(IF(AND($G2305&lt;&gt;Summary!$C$11),IF(OR($I2305=$I$6,$I2305=$I$7,$I2305=$I$8,$I2305=$I$9,$I2305=$I$10,$I2305=$I$11),($J2305*$H2305),0),0),2)</f>
        <v>0</v>
      </c>
      <c r="L2305" s="89">
        <f>ROUND(IF(AND($G2305=Summary!$C$11),IF(OR($I2305=$I$6,$I2305=$I$7,$I2305=$I$8,$I2305=$I$9,$I2305=$I$10,$I2305=$I$11),(($J2305*$H2305)/2),0),0),2)</f>
        <v>0</v>
      </c>
      <c r="M2305" s="89">
        <f t="shared" si="85"/>
        <v>0</v>
      </c>
      <c r="N2305" s="100">
        <f t="shared" si="86"/>
        <v>0</v>
      </c>
      <c r="O2305" s="67"/>
    </row>
    <row r="2306" spans="2:15">
      <c r="B2306" s="63"/>
      <c r="C2306" s="65"/>
      <c r="D2306" s="65"/>
      <c r="E2306" s="66"/>
      <c r="F2306" s="67"/>
      <c r="G2306" s="69"/>
      <c r="H2306" s="70"/>
      <c r="I2306" s="71"/>
      <c r="J2306" s="68">
        <v>0</v>
      </c>
      <c r="K2306" s="89">
        <f>ROUND(IF(AND($G2306&lt;&gt;Summary!$C$11),IF(OR($I2306=$I$6,$I2306=$I$7,$I2306=$I$8,$I2306=$I$9,$I2306=$I$10,$I2306=$I$11),($J2306*$H2306),0),0),2)</f>
        <v>0</v>
      </c>
      <c r="L2306" s="89">
        <f>ROUND(IF(AND($G2306=Summary!$C$11),IF(OR($I2306=$I$6,$I2306=$I$7,$I2306=$I$8,$I2306=$I$9,$I2306=$I$10,$I2306=$I$11),(($J2306*$H2306)/2),0),0),2)</f>
        <v>0</v>
      </c>
      <c r="M2306" s="89">
        <f t="shared" si="85"/>
        <v>0</v>
      </c>
      <c r="N2306" s="100">
        <f t="shared" si="86"/>
        <v>0</v>
      </c>
      <c r="O2306" s="67"/>
    </row>
    <row r="2307" spans="2:15">
      <c r="B2307" s="63"/>
      <c r="C2307" s="65"/>
      <c r="D2307" s="65"/>
      <c r="E2307" s="66"/>
      <c r="F2307" s="67"/>
      <c r="G2307" s="69"/>
      <c r="H2307" s="70"/>
      <c r="I2307" s="71"/>
      <c r="J2307" s="68">
        <v>0</v>
      </c>
      <c r="K2307" s="89">
        <f>ROUND(IF(AND($G2307&lt;&gt;Summary!$C$11),IF(OR($I2307=$I$6,$I2307=$I$7,$I2307=$I$8,$I2307=$I$9,$I2307=$I$10,$I2307=$I$11),($J2307*$H2307),0),0),2)</f>
        <v>0</v>
      </c>
      <c r="L2307" s="89">
        <f>ROUND(IF(AND($G2307=Summary!$C$11),IF(OR($I2307=$I$6,$I2307=$I$7,$I2307=$I$8,$I2307=$I$9,$I2307=$I$10,$I2307=$I$11),(($J2307*$H2307)/2),0),0),2)</f>
        <v>0</v>
      </c>
      <c r="M2307" s="89">
        <f t="shared" si="85"/>
        <v>0</v>
      </c>
      <c r="N2307" s="100">
        <f t="shared" si="86"/>
        <v>0</v>
      </c>
      <c r="O2307" s="67"/>
    </row>
    <row r="2308" spans="2:15">
      <c r="B2308" s="63"/>
      <c r="C2308" s="65"/>
      <c r="D2308" s="65"/>
      <c r="E2308" s="66"/>
      <c r="F2308" s="67"/>
      <c r="G2308" s="69"/>
      <c r="H2308" s="70"/>
      <c r="I2308" s="71"/>
      <c r="J2308" s="68">
        <v>0</v>
      </c>
      <c r="K2308" s="89">
        <f>ROUND(IF(AND($G2308&lt;&gt;Summary!$C$11),IF(OR($I2308=$I$6,$I2308=$I$7,$I2308=$I$8,$I2308=$I$9,$I2308=$I$10,$I2308=$I$11),($J2308*$H2308),0),0),2)</f>
        <v>0</v>
      </c>
      <c r="L2308" s="89">
        <f>ROUND(IF(AND($G2308=Summary!$C$11),IF(OR($I2308=$I$6,$I2308=$I$7,$I2308=$I$8,$I2308=$I$9,$I2308=$I$10,$I2308=$I$11),(($J2308*$H2308)/2),0),0),2)</f>
        <v>0</v>
      </c>
      <c r="M2308" s="89">
        <f t="shared" si="85"/>
        <v>0</v>
      </c>
      <c r="N2308" s="100">
        <f t="shared" si="86"/>
        <v>0</v>
      </c>
      <c r="O2308" s="67"/>
    </row>
    <row r="2309" spans="2:15">
      <c r="B2309" s="63"/>
      <c r="C2309" s="65"/>
      <c r="D2309" s="65"/>
      <c r="E2309" s="66"/>
      <c r="F2309" s="67"/>
      <c r="G2309" s="69"/>
      <c r="H2309" s="70"/>
      <c r="I2309" s="71"/>
      <c r="J2309" s="68">
        <v>0</v>
      </c>
      <c r="K2309" s="89">
        <f>ROUND(IF(AND($G2309&lt;&gt;Summary!$C$11),IF(OR($I2309=$I$6,$I2309=$I$7,$I2309=$I$8,$I2309=$I$9,$I2309=$I$10,$I2309=$I$11),($J2309*$H2309),0),0),2)</f>
        <v>0</v>
      </c>
      <c r="L2309" s="89">
        <f>ROUND(IF(AND($G2309=Summary!$C$11),IF(OR($I2309=$I$6,$I2309=$I$7,$I2309=$I$8,$I2309=$I$9,$I2309=$I$10,$I2309=$I$11),(($J2309*$H2309)/2),0),0),2)</f>
        <v>0</v>
      </c>
      <c r="M2309" s="89">
        <f t="shared" si="85"/>
        <v>0</v>
      </c>
      <c r="N2309" s="100">
        <f t="shared" si="86"/>
        <v>0</v>
      </c>
      <c r="O2309" s="67"/>
    </row>
    <row r="2310" spans="2:15">
      <c r="B2310" s="63"/>
      <c r="C2310" s="65"/>
      <c r="D2310" s="65"/>
      <c r="E2310" s="66"/>
      <c r="F2310" s="67"/>
      <c r="G2310" s="69"/>
      <c r="H2310" s="70"/>
      <c r="I2310" s="71"/>
      <c r="J2310" s="68">
        <v>0</v>
      </c>
      <c r="K2310" s="89">
        <f>ROUND(IF(AND($G2310&lt;&gt;Summary!$C$11),IF(OR($I2310=$I$6,$I2310=$I$7,$I2310=$I$8,$I2310=$I$9,$I2310=$I$10,$I2310=$I$11),($J2310*$H2310),0),0),2)</f>
        <v>0</v>
      </c>
      <c r="L2310" s="89">
        <f>ROUND(IF(AND($G2310=Summary!$C$11),IF(OR($I2310=$I$6,$I2310=$I$7,$I2310=$I$8,$I2310=$I$9,$I2310=$I$10,$I2310=$I$11),(($J2310*$H2310)/2),0),0),2)</f>
        <v>0</v>
      </c>
      <c r="M2310" s="89">
        <f t="shared" si="85"/>
        <v>0</v>
      </c>
      <c r="N2310" s="100">
        <f t="shared" si="86"/>
        <v>0</v>
      </c>
      <c r="O2310" s="67"/>
    </row>
    <row r="2311" spans="2:15">
      <c r="B2311" s="63"/>
      <c r="C2311" s="65"/>
      <c r="D2311" s="65"/>
      <c r="E2311" s="66"/>
      <c r="F2311" s="67"/>
      <c r="G2311" s="69"/>
      <c r="H2311" s="70"/>
      <c r="I2311" s="71"/>
      <c r="J2311" s="68">
        <v>0</v>
      </c>
      <c r="K2311" s="89">
        <f>ROUND(IF(AND($G2311&lt;&gt;Summary!$C$11),IF(OR($I2311=$I$6,$I2311=$I$7,$I2311=$I$8,$I2311=$I$9,$I2311=$I$10,$I2311=$I$11),($J2311*$H2311),0),0),2)</f>
        <v>0</v>
      </c>
      <c r="L2311" s="89">
        <f>ROUND(IF(AND($G2311=Summary!$C$11),IF(OR($I2311=$I$6,$I2311=$I$7,$I2311=$I$8,$I2311=$I$9,$I2311=$I$10,$I2311=$I$11),(($J2311*$H2311)/2),0),0),2)</f>
        <v>0</v>
      </c>
      <c r="M2311" s="89">
        <f t="shared" si="85"/>
        <v>0</v>
      </c>
      <c r="N2311" s="100">
        <f t="shared" si="86"/>
        <v>0</v>
      </c>
      <c r="O2311" s="67"/>
    </row>
    <row r="2312" spans="2:15">
      <c r="B2312" s="63"/>
      <c r="C2312" s="65"/>
      <c r="D2312" s="65"/>
      <c r="E2312" s="66"/>
      <c r="F2312" s="67"/>
      <c r="G2312" s="69"/>
      <c r="H2312" s="70"/>
      <c r="I2312" s="71"/>
      <c r="J2312" s="68">
        <v>0</v>
      </c>
      <c r="K2312" s="89">
        <f>ROUND(IF(AND($G2312&lt;&gt;Summary!$C$11),IF(OR($I2312=$I$6,$I2312=$I$7,$I2312=$I$8,$I2312=$I$9,$I2312=$I$10,$I2312=$I$11),($J2312*$H2312),0),0),2)</f>
        <v>0</v>
      </c>
      <c r="L2312" s="89">
        <f>ROUND(IF(AND($G2312=Summary!$C$11),IF(OR($I2312=$I$6,$I2312=$I$7,$I2312=$I$8,$I2312=$I$9,$I2312=$I$10,$I2312=$I$11),(($J2312*$H2312)/2),0),0),2)</f>
        <v>0</v>
      </c>
      <c r="M2312" s="89">
        <f t="shared" si="85"/>
        <v>0</v>
      </c>
      <c r="N2312" s="100">
        <f t="shared" si="86"/>
        <v>0</v>
      </c>
      <c r="O2312" s="67"/>
    </row>
    <row r="2313" spans="2:15">
      <c r="B2313" s="63"/>
      <c r="C2313" s="65"/>
      <c r="D2313" s="65"/>
      <c r="E2313" s="66"/>
      <c r="F2313" s="67"/>
      <c r="G2313" s="69"/>
      <c r="H2313" s="70"/>
      <c r="I2313" s="71"/>
      <c r="J2313" s="68">
        <v>0</v>
      </c>
      <c r="K2313" s="89">
        <f>ROUND(IF(AND($G2313&lt;&gt;Summary!$C$11),IF(OR($I2313=$I$6,$I2313=$I$7,$I2313=$I$8,$I2313=$I$9,$I2313=$I$10,$I2313=$I$11),($J2313*$H2313),0),0),2)</f>
        <v>0</v>
      </c>
      <c r="L2313" s="89">
        <f>ROUND(IF(AND($G2313=Summary!$C$11),IF(OR($I2313=$I$6,$I2313=$I$7,$I2313=$I$8,$I2313=$I$9,$I2313=$I$10,$I2313=$I$11),(($J2313*$H2313)/2),0),0),2)</f>
        <v>0</v>
      </c>
      <c r="M2313" s="89">
        <f t="shared" si="85"/>
        <v>0</v>
      </c>
      <c r="N2313" s="100">
        <f t="shared" si="86"/>
        <v>0</v>
      </c>
      <c r="O2313" s="67"/>
    </row>
    <row r="2314" spans="2:15">
      <c r="B2314" s="63"/>
      <c r="C2314" s="65"/>
      <c r="D2314" s="65"/>
      <c r="E2314" s="66"/>
      <c r="F2314" s="67"/>
      <c r="G2314" s="69"/>
      <c r="H2314" s="70"/>
      <c r="I2314" s="71"/>
      <c r="J2314" s="68">
        <v>0</v>
      </c>
      <c r="K2314" s="89">
        <f>ROUND(IF(AND($G2314&lt;&gt;Summary!$C$11),IF(OR($I2314=$I$6,$I2314=$I$7,$I2314=$I$8,$I2314=$I$9,$I2314=$I$10,$I2314=$I$11),($J2314*$H2314),0),0),2)</f>
        <v>0</v>
      </c>
      <c r="L2314" s="89">
        <f>ROUND(IF(AND($G2314=Summary!$C$11),IF(OR($I2314=$I$6,$I2314=$I$7,$I2314=$I$8,$I2314=$I$9,$I2314=$I$10,$I2314=$I$11),(($J2314*$H2314)/2),0),0),2)</f>
        <v>0</v>
      </c>
      <c r="M2314" s="89">
        <f t="shared" si="85"/>
        <v>0</v>
      </c>
      <c r="N2314" s="100">
        <f t="shared" si="86"/>
        <v>0</v>
      </c>
      <c r="O2314" s="67"/>
    </row>
    <row r="2315" spans="2:15">
      <c r="B2315" s="63"/>
      <c r="C2315" s="65"/>
      <c r="D2315" s="65"/>
      <c r="E2315" s="66"/>
      <c r="F2315" s="67"/>
      <c r="G2315" s="69"/>
      <c r="H2315" s="70"/>
      <c r="I2315" s="71"/>
      <c r="J2315" s="68">
        <v>0</v>
      </c>
      <c r="K2315" s="89">
        <f>ROUND(IF(AND($G2315&lt;&gt;Summary!$C$11),IF(OR($I2315=$I$6,$I2315=$I$7,$I2315=$I$8,$I2315=$I$9,$I2315=$I$10,$I2315=$I$11),($J2315*$H2315),0),0),2)</f>
        <v>0</v>
      </c>
      <c r="L2315" s="89">
        <f>ROUND(IF(AND($G2315=Summary!$C$11),IF(OR($I2315=$I$6,$I2315=$I$7,$I2315=$I$8,$I2315=$I$9,$I2315=$I$10,$I2315=$I$11),(($J2315*$H2315)/2),0),0),2)</f>
        <v>0</v>
      </c>
      <c r="M2315" s="89">
        <f t="shared" si="85"/>
        <v>0</v>
      </c>
      <c r="N2315" s="100">
        <f t="shared" si="86"/>
        <v>0</v>
      </c>
      <c r="O2315" s="67"/>
    </row>
    <row r="2316" spans="2:15">
      <c r="B2316" s="63"/>
      <c r="C2316" s="65"/>
      <c r="D2316" s="65"/>
      <c r="E2316" s="66"/>
      <c r="F2316" s="67"/>
      <c r="G2316" s="69"/>
      <c r="H2316" s="70"/>
      <c r="I2316" s="71"/>
      <c r="J2316" s="68">
        <v>0</v>
      </c>
      <c r="K2316" s="89">
        <f>ROUND(IF(AND($G2316&lt;&gt;Summary!$C$11),IF(OR($I2316=$I$6,$I2316=$I$7,$I2316=$I$8,$I2316=$I$9,$I2316=$I$10,$I2316=$I$11),($J2316*$H2316),0),0),2)</f>
        <v>0</v>
      </c>
      <c r="L2316" s="89">
        <f>ROUND(IF(AND($G2316=Summary!$C$11),IF(OR($I2316=$I$6,$I2316=$I$7,$I2316=$I$8,$I2316=$I$9,$I2316=$I$10,$I2316=$I$11),(($J2316*$H2316)/2),0),0),2)</f>
        <v>0</v>
      </c>
      <c r="M2316" s="89">
        <f t="shared" si="85"/>
        <v>0</v>
      </c>
      <c r="N2316" s="100">
        <f t="shared" si="86"/>
        <v>0</v>
      </c>
      <c r="O2316" s="67"/>
    </row>
    <row r="2317" spans="2:15">
      <c r="B2317" s="63"/>
      <c r="C2317" s="65"/>
      <c r="D2317" s="65"/>
      <c r="E2317" s="66"/>
      <c r="F2317" s="67"/>
      <c r="G2317" s="69"/>
      <c r="H2317" s="70"/>
      <c r="I2317" s="71"/>
      <c r="J2317" s="68">
        <v>0</v>
      </c>
      <c r="K2317" s="89">
        <f>ROUND(IF(AND($G2317&lt;&gt;Summary!$C$11),IF(OR($I2317=$I$6,$I2317=$I$7,$I2317=$I$8,$I2317=$I$9,$I2317=$I$10,$I2317=$I$11),($J2317*$H2317),0),0),2)</f>
        <v>0</v>
      </c>
      <c r="L2317" s="89">
        <f>ROUND(IF(AND($G2317=Summary!$C$11),IF(OR($I2317=$I$6,$I2317=$I$7,$I2317=$I$8,$I2317=$I$9,$I2317=$I$10,$I2317=$I$11),(($J2317*$H2317)/2),0),0),2)</f>
        <v>0</v>
      </c>
      <c r="M2317" s="89">
        <f t="shared" si="85"/>
        <v>0</v>
      </c>
      <c r="N2317" s="100">
        <f t="shared" si="86"/>
        <v>0</v>
      </c>
      <c r="O2317" s="67"/>
    </row>
    <row r="2318" spans="2:15">
      <c r="B2318" s="63"/>
      <c r="C2318" s="65"/>
      <c r="D2318" s="65"/>
      <c r="E2318" s="66"/>
      <c r="F2318" s="67"/>
      <c r="G2318" s="69"/>
      <c r="H2318" s="70"/>
      <c r="I2318" s="71"/>
      <c r="J2318" s="68">
        <v>0</v>
      </c>
      <c r="K2318" s="89">
        <f>ROUND(IF(AND($G2318&lt;&gt;Summary!$C$11),IF(OR($I2318=$I$6,$I2318=$I$7,$I2318=$I$8,$I2318=$I$9,$I2318=$I$10,$I2318=$I$11),($J2318*$H2318),0),0),2)</f>
        <v>0</v>
      </c>
      <c r="L2318" s="89">
        <f>ROUND(IF(AND($G2318=Summary!$C$11),IF(OR($I2318=$I$6,$I2318=$I$7,$I2318=$I$8,$I2318=$I$9,$I2318=$I$10,$I2318=$I$11),(($J2318*$H2318)/2),0),0),2)</f>
        <v>0</v>
      </c>
      <c r="M2318" s="89">
        <f t="shared" si="85"/>
        <v>0</v>
      </c>
      <c r="N2318" s="100">
        <f t="shared" si="86"/>
        <v>0</v>
      </c>
      <c r="O2318" s="67"/>
    </row>
    <row r="2319" spans="2:15">
      <c r="B2319" s="63"/>
      <c r="C2319" s="65"/>
      <c r="D2319" s="65"/>
      <c r="E2319" s="66"/>
      <c r="F2319" s="67"/>
      <c r="G2319" s="69"/>
      <c r="H2319" s="70"/>
      <c r="I2319" s="71"/>
      <c r="J2319" s="68">
        <v>0</v>
      </c>
      <c r="K2319" s="89">
        <f>ROUND(IF(AND($G2319&lt;&gt;Summary!$C$11),IF(OR($I2319=$I$6,$I2319=$I$7,$I2319=$I$8,$I2319=$I$9,$I2319=$I$10,$I2319=$I$11),($J2319*$H2319),0),0),2)</f>
        <v>0</v>
      </c>
      <c r="L2319" s="89">
        <f>ROUND(IF(AND($G2319=Summary!$C$11),IF(OR($I2319=$I$6,$I2319=$I$7,$I2319=$I$8,$I2319=$I$9,$I2319=$I$10,$I2319=$I$11),(($J2319*$H2319)/2),0),0),2)</f>
        <v>0</v>
      </c>
      <c r="M2319" s="89">
        <f t="shared" si="85"/>
        <v>0</v>
      </c>
      <c r="N2319" s="100">
        <f t="shared" si="86"/>
        <v>0</v>
      </c>
      <c r="O2319" s="67"/>
    </row>
    <row r="2320" spans="2:15">
      <c r="B2320" s="63"/>
      <c r="C2320" s="65"/>
      <c r="D2320" s="65"/>
      <c r="E2320" s="66"/>
      <c r="F2320" s="67"/>
      <c r="G2320" s="69"/>
      <c r="H2320" s="70"/>
      <c r="I2320" s="71"/>
      <c r="J2320" s="68">
        <v>0</v>
      </c>
      <c r="K2320" s="89">
        <f>ROUND(IF(AND($G2320&lt;&gt;Summary!$C$11),IF(OR($I2320=$I$6,$I2320=$I$7,$I2320=$I$8,$I2320=$I$9,$I2320=$I$10,$I2320=$I$11),($J2320*$H2320),0),0),2)</f>
        <v>0</v>
      </c>
      <c r="L2320" s="89">
        <f>ROUND(IF(AND($G2320=Summary!$C$11),IF(OR($I2320=$I$6,$I2320=$I$7,$I2320=$I$8,$I2320=$I$9,$I2320=$I$10,$I2320=$I$11),(($J2320*$H2320)/2),0),0),2)</f>
        <v>0</v>
      </c>
      <c r="M2320" s="89">
        <f t="shared" si="85"/>
        <v>0</v>
      </c>
      <c r="N2320" s="100">
        <f t="shared" si="86"/>
        <v>0</v>
      </c>
      <c r="O2320" s="67"/>
    </row>
    <row r="2321" spans="2:15">
      <c r="B2321" s="63"/>
      <c r="C2321" s="65"/>
      <c r="D2321" s="65"/>
      <c r="E2321" s="66"/>
      <c r="F2321" s="67"/>
      <c r="G2321" s="69"/>
      <c r="H2321" s="70"/>
      <c r="I2321" s="71"/>
      <c r="J2321" s="68">
        <v>0</v>
      </c>
      <c r="K2321" s="89">
        <f>ROUND(IF(AND($G2321&lt;&gt;Summary!$C$11),IF(OR($I2321=$I$6,$I2321=$I$7,$I2321=$I$8,$I2321=$I$9,$I2321=$I$10,$I2321=$I$11),($J2321*$H2321),0),0),2)</f>
        <v>0</v>
      </c>
      <c r="L2321" s="89">
        <f>ROUND(IF(AND($G2321=Summary!$C$11),IF(OR($I2321=$I$6,$I2321=$I$7,$I2321=$I$8,$I2321=$I$9,$I2321=$I$10,$I2321=$I$11),(($J2321*$H2321)/2),0),0),2)</f>
        <v>0</v>
      </c>
      <c r="M2321" s="89">
        <f t="shared" si="85"/>
        <v>0</v>
      </c>
      <c r="N2321" s="100">
        <f t="shared" si="86"/>
        <v>0</v>
      </c>
      <c r="O2321" s="67"/>
    </row>
    <row r="2322" spans="2:15">
      <c r="B2322" s="63"/>
      <c r="C2322" s="65"/>
      <c r="D2322" s="65"/>
      <c r="E2322" s="66"/>
      <c r="F2322" s="67"/>
      <c r="G2322" s="69"/>
      <c r="H2322" s="70"/>
      <c r="I2322" s="71"/>
      <c r="J2322" s="68">
        <v>0</v>
      </c>
      <c r="K2322" s="89">
        <f>ROUND(IF(AND($G2322&lt;&gt;Summary!$C$11),IF(OR($I2322=$I$6,$I2322=$I$7,$I2322=$I$8,$I2322=$I$9,$I2322=$I$10,$I2322=$I$11),($J2322*$H2322),0),0),2)</f>
        <v>0</v>
      </c>
      <c r="L2322" s="89">
        <f>ROUND(IF(AND($G2322=Summary!$C$11),IF(OR($I2322=$I$6,$I2322=$I$7,$I2322=$I$8,$I2322=$I$9,$I2322=$I$10,$I2322=$I$11),(($J2322*$H2322)/2),0),0),2)</f>
        <v>0</v>
      </c>
      <c r="M2322" s="89">
        <f t="shared" si="85"/>
        <v>0</v>
      </c>
      <c r="N2322" s="100">
        <f t="shared" si="86"/>
        <v>0</v>
      </c>
      <c r="O2322" s="67"/>
    </row>
    <row r="2323" spans="2:15">
      <c r="B2323" s="63"/>
      <c r="C2323" s="65"/>
      <c r="D2323" s="65"/>
      <c r="E2323" s="66"/>
      <c r="F2323" s="67"/>
      <c r="G2323" s="69"/>
      <c r="H2323" s="70"/>
      <c r="I2323" s="71"/>
      <c r="J2323" s="68">
        <v>0</v>
      </c>
      <c r="K2323" s="89">
        <f>ROUND(IF(AND($G2323&lt;&gt;Summary!$C$11),IF(OR($I2323=$I$6,$I2323=$I$7,$I2323=$I$8,$I2323=$I$9,$I2323=$I$10,$I2323=$I$11),($J2323*$H2323),0),0),2)</f>
        <v>0</v>
      </c>
      <c r="L2323" s="89">
        <f>ROUND(IF(AND($G2323=Summary!$C$11),IF(OR($I2323=$I$6,$I2323=$I$7,$I2323=$I$8,$I2323=$I$9,$I2323=$I$10,$I2323=$I$11),(($J2323*$H2323)/2),0),0),2)</f>
        <v>0</v>
      </c>
      <c r="M2323" s="89">
        <f t="shared" si="85"/>
        <v>0</v>
      </c>
      <c r="N2323" s="100">
        <f t="shared" si="86"/>
        <v>0</v>
      </c>
      <c r="O2323" s="67"/>
    </row>
    <row r="2324" spans="2:15">
      <c r="B2324" s="63"/>
      <c r="C2324" s="65"/>
      <c r="D2324" s="65"/>
      <c r="E2324" s="66"/>
      <c r="F2324" s="67"/>
      <c r="G2324" s="69"/>
      <c r="H2324" s="70"/>
      <c r="I2324" s="71"/>
      <c r="J2324" s="68">
        <v>0</v>
      </c>
      <c r="K2324" s="89">
        <f>ROUND(IF(AND($G2324&lt;&gt;Summary!$C$11),IF(OR($I2324=$I$6,$I2324=$I$7,$I2324=$I$8,$I2324=$I$9,$I2324=$I$10,$I2324=$I$11),($J2324*$H2324),0),0),2)</f>
        <v>0</v>
      </c>
      <c r="L2324" s="89">
        <f>ROUND(IF(AND($G2324=Summary!$C$11),IF(OR($I2324=$I$6,$I2324=$I$7,$I2324=$I$8,$I2324=$I$9,$I2324=$I$10,$I2324=$I$11),(($J2324*$H2324)/2),0),0),2)</f>
        <v>0</v>
      </c>
      <c r="M2324" s="89">
        <f t="shared" si="85"/>
        <v>0</v>
      </c>
      <c r="N2324" s="100">
        <f t="shared" si="86"/>
        <v>0</v>
      </c>
      <c r="O2324" s="67"/>
    </row>
    <row r="2325" spans="2:15">
      <c r="B2325" s="63"/>
      <c r="C2325" s="65"/>
      <c r="D2325" s="65"/>
      <c r="E2325" s="66"/>
      <c r="F2325" s="67"/>
      <c r="G2325" s="69"/>
      <c r="H2325" s="70"/>
      <c r="I2325" s="71"/>
      <c r="J2325" s="68">
        <v>0</v>
      </c>
      <c r="K2325" s="89">
        <f>ROUND(IF(AND($G2325&lt;&gt;Summary!$C$11),IF(OR($I2325=$I$6,$I2325=$I$7,$I2325=$I$8,$I2325=$I$9,$I2325=$I$10,$I2325=$I$11),($J2325*$H2325),0),0),2)</f>
        <v>0</v>
      </c>
      <c r="L2325" s="89">
        <f>ROUND(IF(AND($G2325=Summary!$C$11),IF(OR($I2325=$I$6,$I2325=$I$7,$I2325=$I$8,$I2325=$I$9,$I2325=$I$10,$I2325=$I$11),(($J2325*$H2325)/2),0),0),2)</f>
        <v>0</v>
      </c>
      <c r="M2325" s="89">
        <f t="shared" si="85"/>
        <v>0</v>
      </c>
      <c r="N2325" s="100">
        <f t="shared" si="86"/>
        <v>0</v>
      </c>
      <c r="O2325" s="67"/>
    </row>
    <row r="2326" spans="2:15">
      <c r="B2326" s="63"/>
      <c r="C2326" s="65"/>
      <c r="D2326" s="65"/>
      <c r="E2326" s="66"/>
      <c r="F2326" s="67"/>
      <c r="G2326" s="69"/>
      <c r="H2326" s="70"/>
      <c r="I2326" s="71"/>
      <c r="J2326" s="68">
        <v>0</v>
      </c>
      <c r="K2326" s="89">
        <f>ROUND(IF(AND($G2326&lt;&gt;Summary!$C$11),IF(OR($I2326=$I$6,$I2326=$I$7,$I2326=$I$8,$I2326=$I$9,$I2326=$I$10,$I2326=$I$11),($J2326*$H2326),0),0),2)</f>
        <v>0</v>
      </c>
      <c r="L2326" s="89">
        <f>ROUND(IF(AND($G2326=Summary!$C$11),IF(OR($I2326=$I$6,$I2326=$I$7,$I2326=$I$8,$I2326=$I$9,$I2326=$I$10,$I2326=$I$11),(($J2326*$H2326)/2),0),0),2)</f>
        <v>0</v>
      </c>
      <c r="M2326" s="89">
        <f t="shared" si="85"/>
        <v>0</v>
      </c>
      <c r="N2326" s="100">
        <f t="shared" si="86"/>
        <v>0</v>
      </c>
      <c r="O2326" s="67"/>
    </row>
    <row r="2327" spans="2:15">
      <c r="B2327" s="63"/>
      <c r="C2327" s="65"/>
      <c r="D2327" s="65"/>
      <c r="E2327" s="66"/>
      <c r="F2327" s="67"/>
      <c r="G2327" s="69"/>
      <c r="H2327" s="70"/>
      <c r="I2327" s="71"/>
      <c r="J2327" s="68">
        <v>0</v>
      </c>
      <c r="K2327" s="89">
        <f>ROUND(IF(AND($G2327&lt;&gt;Summary!$C$11),IF(OR($I2327=$I$6,$I2327=$I$7,$I2327=$I$8,$I2327=$I$9,$I2327=$I$10,$I2327=$I$11),($J2327*$H2327),0),0),2)</f>
        <v>0</v>
      </c>
      <c r="L2327" s="89">
        <f>ROUND(IF(AND($G2327=Summary!$C$11),IF(OR($I2327=$I$6,$I2327=$I$7,$I2327=$I$8,$I2327=$I$9,$I2327=$I$10,$I2327=$I$11),(($J2327*$H2327)/2),0),0),2)</f>
        <v>0</v>
      </c>
      <c r="M2327" s="89">
        <f t="shared" si="85"/>
        <v>0</v>
      </c>
      <c r="N2327" s="100">
        <f t="shared" si="86"/>
        <v>0</v>
      </c>
      <c r="O2327" s="67"/>
    </row>
    <row r="2328" spans="2:15">
      <c r="B2328" s="63"/>
      <c r="C2328" s="65"/>
      <c r="D2328" s="65"/>
      <c r="E2328" s="66"/>
      <c r="F2328" s="67"/>
      <c r="G2328" s="69"/>
      <c r="H2328" s="70"/>
      <c r="I2328" s="71"/>
      <c r="J2328" s="68">
        <v>0</v>
      </c>
      <c r="K2328" s="89">
        <f>ROUND(IF(AND($G2328&lt;&gt;Summary!$C$11),IF(OR($I2328=$I$6,$I2328=$I$7,$I2328=$I$8,$I2328=$I$9,$I2328=$I$10,$I2328=$I$11),($J2328*$H2328),0),0),2)</f>
        <v>0</v>
      </c>
      <c r="L2328" s="89">
        <f>ROUND(IF(AND($G2328=Summary!$C$11),IF(OR($I2328=$I$6,$I2328=$I$7,$I2328=$I$8,$I2328=$I$9,$I2328=$I$10,$I2328=$I$11),(($J2328*$H2328)/2),0),0),2)</f>
        <v>0</v>
      </c>
      <c r="M2328" s="89">
        <f t="shared" si="85"/>
        <v>0</v>
      </c>
      <c r="N2328" s="100">
        <f t="shared" si="86"/>
        <v>0</v>
      </c>
      <c r="O2328" s="67"/>
    </row>
    <row r="2329" spans="2:15">
      <c r="B2329" s="63"/>
      <c r="C2329" s="65"/>
      <c r="D2329" s="65"/>
      <c r="E2329" s="66"/>
      <c r="F2329" s="67"/>
      <c r="G2329" s="69"/>
      <c r="H2329" s="70"/>
      <c r="I2329" s="71"/>
      <c r="J2329" s="68">
        <v>0</v>
      </c>
      <c r="K2329" s="89">
        <f>ROUND(IF(AND($G2329&lt;&gt;Summary!$C$11),IF(OR($I2329=$I$6,$I2329=$I$7,$I2329=$I$8,$I2329=$I$9,$I2329=$I$10,$I2329=$I$11),($J2329*$H2329),0),0),2)</f>
        <v>0</v>
      </c>
      <c r="L2329" s="89">
        <f>ROUND(IF(AND($G2329=Summary!$C$11),IF(OR($I2329=$I$6,$I2329=$I$7,$I2329=$I$8,$I2329=$I$9,$I2329=$I$10,$I2329=$I$11),(($J2329*$H2329)/2),0),0),2)</f>
        <v>0</v>
      </c>
      <c r="M2329" s="89">
        <f t="shared" si="85"/>
        <v>0</v>
      </c>
      <c r="N2329" s="100">
        <f t="shared" si="86"/>
        <v>0</v>
      </c>
      <c r="O2329" s="67"/>
    </row>
    <row r="2330" spans="2:15">
      <c r="B2330" s="63"/>
      <c r="C2330" s="65"/>
      <c r="D2330" s="65"/>
      <c r="E2330" s="66"/>
      <c r="F2330" s="67"/>
      <c r="G2330" s="69"/>
      <c r="H2330" s="70"/>
      <c r="I2330" s="71"/>
      <c r="J2330" s="68">
        <v>0</v>
      </c>
      <c r="K2330" s="89">
        <f>ROUND(IF(AND($G2330&lt;&gt;Summary!$C$11),IF(OR($I2330=$I$6,$I2330=$I$7,$I2330=$I$8,$I2330=$I$9,$I2330=$I$10,$I2330=$I$11),($J2330*$H2330),0),0),2)</f>
        <v>0</v>
      </c>
      <c r="L2330" s="89">
        <f>ROUND(IF(AND($G2330=Summary!$C$11),IF(OR($I2330=$I$6,$I2330=$I$7,$I2330=$I$8,$I2330=$I$9,$I2330=$I$10,$I2330=$I$11),(($J2330*$H2330)/2),0),0),2)</f>
        <v>0</v>
      </c>
      <c r="M2330" s="89">
        <f t="shared" ref="M2330:M2393" si="87">L2330</f>
        <v>0</v>
      </c>
      <c r="N2330" s="100">
        <f t="shared" ref="N2330:N2393" si="88">SUM(J2330:M2330)</f>
        <v>0</v>
      </c>
      <c r="O2330" s="67"/>
    </row>
    <row r="2331" spans="2:15">
      <c r="B2331" s="63"/>
      <c r="C2331" s="65"/>
      <c r="D2331" s="65"/>
      <c r="E2331" s="66"/>
      <c r="F2331" s="67"/>
      <c r="G2331" s="69"/>
      <c r="H2331" s="70"/>
      <c r="I2331" s="71"/>
      <c r="J2331" s="68">
        <v>0</v>
      </c>
      <c r="K2331" s="89">
        <f>ROUND(IF(AND($G2331&lt;&gt;Summary!$C$11),IF(OR($I2331=$I$6,$I2331=$I$7,$I2331=$I$8,$I2331=$I$9,$I2331=$I$10,$I2331=$I$11),($J2331*$H2331),0),0),2)</f>
        <v>0</v>
      </c>
      <c r="L2331" s="89">
        <f>ROUND(IF(AND($G2331=Summary!$C$11),IF(OR($I2331=$I$6,$I2331=$I$7,$I2331=$I$8,$I2331=$I$9,$I2331=$I$10,$I2331=$I$11),(($J2331*$H2331)/2),0),0),2)</f>
        <v>0</v>
      </c>
      <c r="M2331" s="89">
        <f t="shared" si="87"/>
        <v>0</v>
      </c>
      <c r="N2331" s="100">
        <f t="shared" si="88"/>
        <v>0</v>
      </c>
      <c r="O2331" s="67"/>
    </row>
    <row r="2332" spans="2:15">
      <c r="B2332" s="63"/>
      <c r="C2332" s="65"/>
      <c r="D2332" s="65"/>
      <c r="E2332" s="66"/>
      <c r="F2332" s="67"/>
      <c r="G2332" s="69"/>
      <c r="H2332" s="70"/>
      <c r="I2332" s="71"/>
      <c r="J2332" s="68">
        <v>0</v>
      </c>
      <c r="K2332" s="89">
        <f>ROUND(IF(AND($G2332&lt;&gt;Summary!$C$11),IF(OR($I2332=$I$6,$I2332=$I$7,$I2332=$I$8,$I2332=$I$9,$I2332=$I$10,$I2332=$I$11),($J2332*$H2332),0),0),2)</f>
        <v>0</v>
      </c>
      <c r="L2332" s="89">
        <f>ROUND(IF(AND($G2332=Summary!$C$11),IF(OR($I2332=$I$6,$I2332=$I$7,$I2332=$I$8,$I2332=$I$9,$I2332=$I$10,$I2332=$I$11),(($J2332*$H2332)/2),0),0),2)</f>
        <v>0</v>
      </c>
      <c r="M2332" s="89">
        <f t="shared" si="87"/>
        <v>0</v>
      </c>
      <c r="N2332" s="100">
        <f t="shared" si="88"/>
        <v>0</v>
      </c>
      <c r="O2332" s="67"/>
    </row>
    <row r="2333" spans="2:15">
      <c r="B2333" s="63"/>
      <c r="C2333" s="65"/>
      <c r="D2333" s="65"/>
      <c r="E2333" s="66"/>
      <c r="F2333" s="67"/>
      <c r="G2333" s="69"/>
      <c r="H2333" s="70"/>
      <c r="I2333" s="71"/>
      <c r="J2333" s="68">
        <v>0</v>
      </c>
      <c r="K2333" s="89">
        <f>ROUND(IF(AND($G2333&lt;&gt;Summary!$C$11),IF(OR($I2333=$I$6,$I2333=$I$7,$I2333=$I$8,$I2333=$I$9,$I2333=$I$10,$I2333=$I$11),($J2333*$H2333),0),0),2)</f>
        <v>0</v>
      </c>
      <c r="L2333" s="89">
        <f>ROUND(IF(AND($G2333=Summary!$C$11),IF(OR($I2333=$I$6,$I2333=$I$7,$I2333=$I$8,$I2333=$I$9,$I2333=$I$10,$I2333=$I$11),(($J2333*$H2333)/2),0),0),2)</f>
        <v>0</v>
      </c>
      <c r="M2333" s="89">
        <f t="shared" si="87"/>
        <v>0</v>
      </c>
      <c r="N2333" s="100">
        <f t="shared" si="88"/>
        <v>0</v>
      </c>
      <c r="O2333" s="67"/>
    </row>
    <row r="2334" spans="2:15">
      <c r="B2334" s="63"/>
      <c r="C2334" s="65"/>
      <c r="D2334" s="65"/>
      <c r="E2334" s="66"/>
      <c r="F2334" s="67"/>
      <c r="G2334" s="69"/>
      <c r="H2334" s="70"/>
      <c r="I2334" s="71"/>
      <c r="J2334" s="68">
        <v>0</v>
      </c>
      <c r="K2334" s="89">
        <f>ROUND(IF(AND($G2334&lt;&gt;Summary!$C$11),IF(OR($I2334=$I$6,$I2334=$I$7,$I2334=$I$8,$I2334=$I$9,$I2334=$I$10,$I2334=$I$11),($J2334*$H2334),0),0),2)</f>
        <v>0</v>
      </c>
      <c r="L2334" s="89">
        <f>ROUND(IF(AND($G2334=Summary!$C$11),IF(OR($I2334=$I$6,$I2334=$I$7,$I2334=$I$8,$I2334=$I$9,$I2334=$I$10,$I2334=$I$11),(($J2334*$H2334)/2),0),0),2)</f>
        <v>0</v>
      </c>
      <c r="M2334" s="89">
        <f t="shared" si="87"/>
        <v>0</v>
      </c>
      <c r="N2334" s="100">
        <f t="shared" si="88"/>
        <v>0</v>
      </c>
      <c r="O2334" s="67"/>
    </row>
    <row r="2335" spans="2:15">
      <c r="B2335" s="63"/>
      <c r="C2335" s="65"/>
      <c r="D2335" s="65"/>
      <c r="E2335" s="66"/>
      <c r="F2335" s="67"/>
      <c r="G2335" s="69"/>
      <c r="H2335" s="70"/>
      <c r="I2335" s="71"/>
      <c r="J2335" s="68">
        <v>0</v>
      </c>
      <c r="K2335" s="89">
        <f>ROUND(IF(AND($G2335&lt;&gt;Summary!$C$11),IF(OR($I2335=$I$6,$I2335=$I$7,$I2335=$I$8,$I2335=$I$9,$I2335=$I$10,$I2335=$I$11),($J2335*$H2335),0),0),2)</f>
        <v>0</v>
      </c>
      <c r="L2335" s="89">
        <f>ROUND(IF(AND($G2335=Summary!$C$11),IF(OR($I2335=$I$6,$I2335=$I$7,$I2335=$I$8,$I2335=$I$9,$I2335=$I$10,$I2335=$I$11),(($J2335*$H2335)/2),0),0),2)</f>
        <v>0</v>
      </c>
      <c r="M2335" s="89">
        <f t="shared" si="87"/>
        <v>0</v>
      </c>
      <c r="N2335" s="100">
        <f t="shared" si="88"/>
        <v>0</v>
      </c>
      <c r="O2335" s="67"/>
    </row>
    <row r="2336" spans="2:15">
      <c r="B2336" s="63"/>
      <c r="C2336" s="65"/>
      <c r="D2336" s="65"/>
      <c r="E2336" s="66"/>
      <c r="F2336" s="67"/>
      <c r="G2336" s="69"/>
      <c r="H2336" s="70"/>
      <c r="I2336" s="71"/>
      <c r="J2336" s="68">
        <v>0</v>
      </c>
      <c r="K2336" s="89">
        <f>ROUND(IF(AND($G2336&lt;&gt;Summary!$C$11),IF(OR($I2336=$I$6,$I2336=$I$7,$I2336=$I$8,$I2336=$I$9,$I2336=$I$10,$I2336=$I$11),($J2336*$H2336),0),0),2)</f>
        <v>0</v>
      </c>
      <c r="L2336" s="89">
        <f>ROUND(IF(AND($G2336=Summary!$C$11),IF(OR($I2336=$I$6,$I2336=$I$7,$I2336=$I$8,$I2336=$I$9,$I2336=$I$10,$I2336=$I$11),(($J2336*$H2336)/2),0),0),2)</f>
        <v>0</v>
      </c>
      <c r="M2336" s="89">
        <f t="shared" si="87"/>
        <v>0</v>
      </c>
      <c r="N2336" s="100">
        <f t="shared" si="88"/>
        <v>0</v>
      </c>
      <c r="O2336" s="67"/>
    </row>
    <row r="2337" spans="2:15">
      <c r="B2337" s="63"/>
      <c r="C2337" s="65"/>
      <c r="D2337" s="65"/>
      <c r="E2337" s="66"/>
      <c r="F2337" s="67"/>
      <c r="G2337" s="69"/>
      <c r="H2337" s="70"/>
      <c r="I2337" s="71"/>
      <c r="J2337" s="68">
        <v>0</v>
      </c>
      <c r="K2337" s="89">
        <f>ROUND(IF(AND($G2337&lt;&gt;Summary!$C$11),IF(OR($I2337=$I$6,$I2337=$I$7,$I2337=$I$8,$I2337=$I$9,$I2337=$I$10,$I2337=$I$11),($J2337*$H2337),0),0),2)</f>
        <v>0</v>
      </c>
      <c r="L2337" s="89">
        <f>ROUND(IF(AND($G2337=Summary!$C$11),IF(OR($I2337=$I$6,$I2337=$I$7,$I2337=$I$8,$I2337=$I$9,$I2337=$I$10,$I2337=$I$11),(($J2337*$H2337)/2),0),0),2)</f>
        <v>0</v>
      </c>
      <c r="M2337" s="89">
        <f t="shared" si="87"/>
        <v>0</v>
      </c>
      <c r="N2337" s="100">
        <f t="shared" si="88"/>
        <v>0</v>
      </c>
      <c r="O2337" s="67"/>
    </row>
    <row r="2338" spans="2:15">
      <c r="B2338" s="63"/>
      <c r="C2338" s="65"/>
      <c r="D2338" s="65"/>
      <c r="E2338" s="66"/>
      <c r="F2338" s="67"/>
      <c r="G2338" s="69"/>
      <c r="H2338" s="70"/>
      <c r="I2338" s="71"/>
      <c r="J2338" s="68">
        <v>0</v>
      </c>
      <c r="K2338" s="89">
        <f>ROUND(IF(AND($G2338&lt;&gt;Summary!$C$11),IF(OR($I2338=$I$6,$I2338=$I$7,$I2338=$I$8,$I2338=$I$9,$I2338=$I$10,$I2338=$I$11),($J2338*$H2338),0),0),2)</f>
        <v>0</v>
      </c>
      <c r="L2338" s="89">
        <f>ROUND(IF(AND($G2338=Summary!$C$11),IF(OR($I2338=$I$6,$I2338=$I$7,$I2338=$I$8,$I2338=$I$9,$I2338=$I$10,$I2338=$I$11),(($J2338*$H2338)/2),0),0),2)</f>
        <v>0</v>
      </c>
      <c r="M2338" s="89">
        <f t="shared" si="87"/>
        <v>0</v>
      </c>
      <c r="N2338" s="100">
        <f t="shared" si="88"/>
        <v>0</v>
      </c>
      <c r="O2338" s="67"/>
    </row>
    <row r="2339" spans="2:15">
      <c r="B2339" s="63"/>
      <c r="C2339" s="65"/>
      <c r="D2339" s="65"/>
      <c r="E2339" s="66"/>
      <c r="F2339" s="67"/>
      <c r="G2339" s="69"/>
      <c r="H2339" s="70"/>
      <c r="I2339" s="71"/>
      <c r="J2339" s="68">
        <v>0</v>
      </c>
      <c r="K2339" s="89">
        <f>ROUND(IF(AND($G2339&lt;&gt;Summary!$C$11),IF(OR($I2339=$I$6,$I2339=$I$7,$I2339=$I$8,$I2339=$I$9,$I2339=$I$10,$I2339=$I$11),($J2339*$H2339),0),0),2)</f>
        <v>0</v>
      </c>
      <c r="L2339" s="89">
        <f>ROUND(IF(AND($G2339=Summary!$C$11),IF(OR($I2339=$I$6,$I2339=$I$7,$I2339=$I$8,$I2339=$I$9,$I2339=$I$10,$I2339=$I$11),(($J2339*$H2339)/2),0),0),2)</f>
        <v>0</v>
      </c>
      <c r="M2339" s="89">
        <f t="shared" si="87"/>
        <v>0</v>
      </c>
      <c r="N2339" s="100">
        <f t="shared" si="88"/>
        <v>0</v>
      </c>
      <c r="O2339" s="67"/>
    </row>
    <row r="2340" spans="2:15">
      <c r="B2340" s="63"/>
      <c r="C2340" s="65"/>
      <c r="D2340" s="65"/>
      <c r="E2340" s="66"/>
      <c r="F2340" s="67"/>
      <c r="G2340" s="69"/>
      <c r="H2340" s="70"/>
      <c r="I2340" s="71"/>
      <c r="J2340" s="68">
        <v>0</v>
      </c>
      <c r="K2340" s="89">
        <f>ROUND(IF(AND($G2340&lt;&gt;Summary!$C$11),IF(OR($I2340=$I$6,$I2340=$I$7,$I2340=$I$8,$I2340=$I$9,$I2340=$I$10,$I2340=$I$11),($J2340*$H2340),0),0),2)</f>
        <v>0</v>
      </c>
      <c r="L2340" s="89">
        <f>ROUND(IF(AND($G2340=Summary!$C$11),IF(OR($I2340=$I$6,$I2340=$I$7,$I2340=$I$8,$I2340=$I$9,$I2340=$I$10,$I2340=$I$11),(($J2340*$H2340)/2),0),0),2)</f>
        <v>0</v>
      </c>
      <c r="M2340" s="89">
        <f t="shared" si="87"/>
        <v>0</v>
      </c>
      <c r="N2340" s="100">
        <f t="shared" si="88"/>
        <v>0</v>
      </c>
      <c r="O2340" s="67"/>
    </row>
    <row r="2341" spans="2:15">
      <c r="B2341" s="63"/>
      <c r="C2341" s="65"/>
      <c r="D2341" s="65"/>
      <c r="E2341" s="66"/>
      <c r="F2341" s="67"/>
      <c r="G2341" s="69"/>
      <c r="H2341" s="70"/>
      <c r="I2341" s="71"/>
      <c r="J2341" s="68">
        <v>0</v>
      </c>
      <c r="K2341" s="89">
        <f>ROUND(IF(AND($G2341&lt;&gt;Summary!$C$11),IF(OR($I2341=$I$6,$I2341=$I$7,$I2341=$I$8,$I2341=$I$9,$I2341=$I$10,$I2341=$I$11),($J2341*$H2341),0),0),2)</f>
        <v>0</v>
      </c>
      <c r="L2341" s="89">
        <f>ROUND(IF(AND($G2341=Summary!$C$11),IF(OR($I2341=$I$6,$I2341=$I$7,$I2341=$I$8,$I2341=$I$9,$I2341=$I$10,$I2341=$I$11),(($J2341*$H2341)/2),0),0),2)</f>
        <v>0</v>
      </c>
      <c r="M2341" s="89">
        <f t="shared" si="87"/>
        <v>0</v>
      </c>
      <c r="N2341" s="100">
        <f t="shared" si="88"/>
        <v>0</v>
      </c>
      <c r="O2341" s="67"/>
    </row>
    <row r="2342" spans="2:15">
      <c r="B2342" s="63"/>
      <c r="C2342" s="65"/>
      <c r="D2342" s="65"/>
      <c r="E2342" s="66"/>
      <c r="F2342" s="67"/>
      <c r="G2342" s="69"/>
      <c r="H2342" s="70"/>
      <c r="I2342" s="71"/>
      <c r="J2342" s="68">
        <v>0</v>
      </c>
      <c r="K2342" s="89">
        <f>ROUND(IF(AND($G2342&lt;&gt;Summary!$C$11),IF(OR($I2342=$I$6,$I2342=$I$7,$I2342=$I$8,$I2342=$I$9,$I2342=$I$10,$I2342=$I$11),($J2342*$H2342),0),0),2)</f>
        <v>0</v>
      </c>
      <c r="L2342" s="89">
        <f>ROUND(IF(AND($G2342=Summary!$C$11),IF(OR($I2342=$I$6,$I2342=$I$7,$I2342=$I$8,$I2342=$I$9,$I2342=$I$10,$I2342=$I$11),(($J2342*$H2342)/2),0),0),2)</f>
        <v>0</v>
      </c>
      <c r="M2342" s="89">
        <f t="shared" si="87"/>
        <v>0</v>
      </c>
      <c r="N2342" s="100">
        <f t="shared" si="88"/>
        <v>0</v>
      </c>
      <c r="O2342" s="67"/>
    </row>
    <row r="2343" spans="2:15">
      <c r="B2343" s="63"/>
      <c r="C2343" s="65"/>
      <c r="D2343" s="65"/>
      <c r="E2343" s="66"/>
      <c r="F2343" s="67"/>
      <c r="G2343" s="69"/>
      <c r="H2343" s="70"/>
      <c r="I2343" s="71"/>
      <c r="J2343" s="68">
        <v>0</v>
      </c>
      <c r="K2343" s="89">
        <f>ROUND(IF(AND($G2343&lt;&gt;Summary!$C$11),IF(OR($I2343=$I$6,$I2343=$I$7,$I2343=$I$8,$I2343=$I$9,$I2343=$I$10,$I2343=$I$11),($J2343*$H2343),0),0),2)</f>
        <v>0</v>
      </c>
      <c r="L2343" s="89">
        <f>ROUND(IF(AND($G2343=Summary!$C$11),IF(OR($I2343=$I$6,$I2343=$I$7,$I2343=$I$8,$I2343=$I$9,$I2343=$I$10,$I2343=$I$11),(($J2343*$H2343)/2),0),0),2)</f>
        <v>0</v>
      </c>
      <c r="M2343" s="89">
        <f t="shared" si="87"/>
        <v>0</v>
      </c>
      <c r="N2343" s="100">
        <f t="shared" si="88"/>
        <v>0</v>
      </c>
      <c r="O2343" s="67"/>
    </row>
    <row r="2344" spans="2:15">
      <c r="B2344" s="63"/>
      <c r="C2344" s="65"/>
      <c r="D2344" s="65"/>
      <c r="E2344" s="66"/>
      <c r="F2344" s="67"/>
      <c r="G2344" s="69"/>
      <c r="H2344" s="70"/>
      <c r="I2344" s="71"/>
      <c r="J2344" s="68">
        <v>0</v>
      </c>
      <c r="K2344" s="89">
        <f>ROUND(IF(AND($G2344&lt;&gt;Summary!$C$11),IF(OR($I2344=$I$6,$I2344=$I$7,$I2344=$I$8,$I2344=$I$9,$I2344=$I$10,$I2344=$I$11),($J2344*$H2344),0),0),2)</f>
        <v>0</v>
      </c>
      <c r="L2344" s="89">
        <f>ROUND(IF(AND($G2344=Summary!$C$11),IF(OR($I2344=$I$6,$I2344=$I$7,$I2344=$I$8,$I2344=$I$9,$I2344=$I$10,$I2344=$I$11),(($J2344*$H2344)/2),0),0),2)</f>
        <v>0</v>
      </c>
      <c r="M2344" s="89">
        <f t="shared" si="87"/>
        <v>0</v>
      </c>
      <c r="N2344" s="100">
        <f t="shared" si="88"/>
        <v>0</v>
      </c>
      <c r="O2344" s="67"/>
    </row>
    <row r="2345" spans="2:15">
      <c r="B2345" s="63"/>
      <c r="C2345" s="65"/>
      <c r="D2345" s="65"/>
      <c r="E2345" s="66"/>
      <c r="F2345" s="67"/>
      <c r="G2345" s="69"/>
      <c r="H2345" s="70"/>
      <c r="I2345" s="71"/>
      <c r="J2345" s="68">
        <v>0</v>
      </c>
      <c r="K2345" s="89">
        <f>ROUND(IF(AND($G2345&lt;&gt;Summary!$C$11),IF(OR($I2345=$I$6,$I2345=$I$7,$I2345=$I$8,$I2345=$I$9,$I2345=$I$10,$I2345=$I$11),($J2345*$H2345),0),0),2)</f>
        <v>0</v>
      </c>
      <c r="L2345" s="89">
        <f>ROUND(IF(AND($G2345=Summary!$C$11),IF(OR($I2345=$I$6,$I2345=$I$7,$I2345=$I$8,$I2345=$I$9,$I2345=$I$10,$I2345=$I$11),(($J2345*$H2345)/2),0),0),2)</f>
        <v>0</v>
      </c>
      <c r="M2345" s="89">
        <f t="shared" si="87"/>
        <v>0</v>
      </c>
      <c r="N2345" s="100">
        <f t="shared" si="88"/>
        <v>0</v>
      </c>
      <c r="O2345" s="67"/>
    </row>
    <row r="2346" spans="2:15">
      <c r="B2346" s="63"/>
      <c r="C2346" s="65"/>
      <c r="D2346" s="65"/>
      <c r="E2346" s="66"/>
      <c r="F2346" s="67"/>
      <c r="G2346" s="69"/>
      <c r="H2346" s="70"/>
      <c r="I2346" s="71"/>
      <c r="J2346" s="68">
        <v>0</v>
      </c>
      <c r="K2346" s="89">
        <f>ROUND(IF(AND($G2346&lt;&gt;Summary!$C$11),IF(OR($I2346=$I$6,$I2346=$I$7,$I2346=$I$8,$I2346=$I$9,$I2346=$I$10,$I2346=$I$11),($J2346*$H2346),0),0),2)</f>
        <v>0</v>
      </c>
      <c r="L2346" s="89">
        <f>ROUND(IF(AND($G2346=Summary!$C$11),IF(OR($I2346=$I$6,$I2346=$I$7,$I2346=$I$8,$I2346=$I$9,$I2346=$I$10,$I2346=$I$11),(($J2346*$H2346)/2),0),0),2)</f>
        <v>0</v>
      </c>
      <c r="M2346" s="89">
        <f t="shared" si="87"/>
        <v>0</v>
      </c>
      <c r="N2346" s="100">
        <f t="shared" si="88"/>
        <v>0</v>
      </c>
      <c r="O2346" s="67"/>
    </row>
    <row r="2347" spans="2:15">
      <c r="B2347" s="63"/>
      <c r="C2347" s="65"/>
      <c r="D2347" s="65"/>
      <c r="E2347" s="66"/>
      <c r="F2347" s="67"/>
      <c r="G2347" s="69"/>
      <c r="H2347" s="70"/>
      <c r="I2347" s="71"/>
      <c r="J2347" s="68">
        <v>0</v>
      </c>
      <c r="K2347" s="89">
        <f>ROUND(IF(AND($G2347&lt;&gt;Summary!$C$11),IF(OR($I2347=$I$6,$I2347=$I$7,$I2347=$I$8,$I2347=$I$9,$I2347=$I$10,$I2347=$I$11),($J2347*$H2347),0),0),2)</f>
        <v>0</v>
      </c>
      <c r="L2347" s="89">
        <f>ROUND(IF(AND($G2347=Summary!$C$11),IF(OR($I2347=$I$6,$I2347=$I$7,$I2347=$I$8,$I2347=$I$9,$I2347=$I$10,$I2347=$I$11),(($J2347*$H2347)/2),0),0),2)</f>
        <v>0</v>
      </c>
      <c r="M2347" s="89">
        <f t="shared" si="87"/>
        <v>0</v>
      </c>
      <c r="N2347" s="100">
        <f t="shared" si="88"/>
        <v>0</v>
      </c>
      <c r="O2347" s="67"/>
    </row>
    <row r="2348" spans="2:15">
      <c r="B2348" s="63"/>
      <c r="C2348" s="65"/>
      <c r="D2348" s="65"/>
      <c r="E2348" s="66"/>
      <c r="F2348" s="67"/>
      <c r="G2348" s="69"/>
      <c r="H2348" s="70"/>
      <c r="I2348" s="71"/>
      <c r="J2348" s="68">
        <v>0</v>
      </c>
      <c r="K2348" s="89">
        <f>ROUND(IF(AND($G2348&lt;&gt;Summary!$C$11),IF(OR($I2348=$I$6,$I2348=$I$7,$I2348=$I$8,$I2348=$I$9,$I2348=$I$10,$I2348=$I$11),($J2348*$H2348),0),0),2)</f>
        <v>0</v>
      </c>
      <c r="L2348" s="89">
        <f>ROUND(IF(AND($G2348=Summary!$C$11),IF(OR($I2348=$I$6,$I2348=$I$7,$I2348=$I$8,$I2348=$I$9,$I2348=$I$10,$I2348=$I$11),(($J2348*$H2348)/2),0),0),2)</f>
        <v>0</v>
      </c>
      <c r="M2348" s="89">
        <f t="shared" si="87"/>
        <v>0</v>
      </c>
      <c r="N2348" s="100">
        <f t="shared" si="88"/>
        <v>0</v>
      </c>
      <c r="O2348" s="67"/>
    </row>
    <row r="2349" spans="2:15">
      <c r="B2349" s="63"/>
      <c r="C2349" s="65"/>
      <c r="D2349" s="65"/>
      <c r="E2349" s="66"/>
      <c r="F2349" s="67"/>
      <c r="G2349" s="69"/>
      <c r="H2349" s="70"/>
      <c r="I2349" s="71"/>
      <c r="J2349" s="68">
        <v>0</v>
      </c>
      <c r="K2349" s="89">
        <f>ROUND(IF(AND($G2349&lt;&gt;Summary!$C$11),IF(OR($I2349=$I$6,$I2349=$I$7,$I2349=$I$8,$I2349=$I$9,$I2349=$I$10,$I2349=$I$11),($J2349*$H2349),0),0),2)</f>
        <v>0</v>
      </c>
      <c r="L2349" s="89">
        <f>ROUND(IF(AND($G2349=Summary!$C$11),IF(OR($I2349=$I$6,$I2349=$I$7,$I2349=$I$8,$I2349=$I$9,$I2349=$I$10,$I2349=$I$11),(($J2349*$H2349)/2),0),0),2)</f>
        <v>0</v>
      </c>
      <c r="M2349" s="89">
        <f t="shared" si="87"/>
        <v>0</v>
      </c>
      <c r="N2349" s="100">
        <f t="shared" si="88"/>
        <v>0</v>
      </c>
      <c r="O2349" s="67"/>
    </row>
    <row r="2350" spans="2:15">
      <c r="B2350" s="63"/>
      <c r="C2350" s="65"/>
      <c r="D2350" s="65"/>
      <c r="E2350" s="66"/>
      <c r="F2350" s="67"/>
      <c r="G2350" s="69"/>
      <c r="H2350" s="70"/>
      <c r="I2350" s="71"/>
      <c r="J2350" s="68">
        <v>0</v>
      </c>
      <c r="K2350" s="89">
        <f>ROUND(IF(AND($G2350&lt;&gt;Summary!$C$11),IF(OR($I2350=$I$6,$I2350=$I$7,$I2350=$I$8,$I2350=$I$9,$I2350=$I$10,$I2350=$I$11),($J2350*$H2350),0),0),2)</f>
        <v>0</v>
      </c>
      <c r="L2350" s="89">
        <f>ROUND(IF(AND($G2350=Summary!$C$11),IF(OR($I2350=$I$6,$I2350=$I$7,$I2350=$I$8,$I2350=$I$9,$I2350=$I$10,$I2350=$I$11),(($J2350*$H2350)/2),0),0),2)</f>
        <v>0</v>
      </c>
      <c r="M2350" s="89">
        <f t="shared" si="87"/>
        <v>0</v>
      </c>
      <c r="N2350" s="100">
        <f t="shared" si="88"/>
        <v>0</v>
      </c>
      <c r="O2350" s="67"/>
    </row>
    <row r="2351" spans="2:15">
      <c r="B2351" s="63"/>
      <c r="C2351" s="65"/>
      <c r="D2351" s="65"/>
      <c r="E2351" s="66"/>
      <c r="F2351" s="67"/>
      <c r="G2351" s="69"/>
      <c r="H2351" s="70"/>
      <c r="I2351" s="71"/>
      <c r="J2351" s="68">
        <v>0</v>
      </c>
      <c r="K2351" s="89">
        <f>ROUND(IF(AND($G2351&lt;&gt;Summary!$C$11),IF(OR($I2351=$I$6,$I2351=$I$7,$I2351=$I$8,$I2351=$I$9,$I2351=$I$10,$I2351=$I$11),($J2351*$H2351),0),0),2)</f>
        <v>0</v>
      </c>
      <c r="L2351" s="89">
        <f>ROUND(IF(AND($G2351=Summary!$C$11),IF(OR($I2351=$I$6,$I2351=$I$7,$I2351=$I$8,$I2351=$I$9,$I2351=$I$10,$I2351=$I$11),(($J2351*$H2351)/2),0),0),2)</f>
        <v>0</v>
      </c>
      <c r="M2351" s="89">
        <f t="shared" si="87"/>
        <v>0</v>
      </c>
      <c r="N2351" s="100">
        <f t="shared" si="88"/>
        <v>0</v>
      </c>
      <c r="O2351" s="67"/>
    </row>
    <row r="2352" spans="2:15">
      <c r="B2352" s="63"/>
      <c r="C2352" s="65"/>
      <c r="D2352" s="65"/>
      <c r="E2352" s="66"/>
      <c r="F2352" s="67"/>
      <c r="G2352" s="69"/>
      <c r="H2352" s="70"/>
      <c r="I2352" s="71"/>
      <c r="J2352" s="68">
        <v>0</v>
      </c>
      <c r="K2352" s="89">
        <f>ROUND(IF(AND($G2352&lt;&gt;Summary!$C$11),IF(OR($I2352=$I$6,$I2352=$I$7,$I2352=$I$8,$I2352=$I$9,$I2352=$I$10,$I2352=$I$11),($J2352*$H2352),0),0),2)</f>
        <v>0</v>
      </c>
      <c r="L2352" s="89">
        <f>ROUND(IF(AND($G2352=Summary!$C$11),IF(OR($I2352=$I$6,$I2352=$I$7,$I2352=$I$8,$I2352=$I$9,$I2352=$I$10,$I2352=$I$11),(($J2352*$H2352)/2),0),0),2)</f>
        <v>0</v>
      </c>
      <c r="M2352" s="89">
        <f t="shared" si="87"/>
        <v>0</v>
      </c>
      <c r="N2352" s="100">
        <f t="shared" si="88"/>
        <v>0</v>
      </c>
      <c r="O2352" s="67"/>
    </row>
    <row r="2353" spans="2:15">
      <c r="B2353" s="63"/>
      <c r="C2353" s="65"/>
      <c r="D2353" s="65"/>
      <c r="E2353" s="66"/>
      <c r="F2353" s="67"/>
      <c r="G2353" s="69"/>
      <c r="H2353" s="70"/>
      <c r="I2353" s="71"/>
      <c r="J2353" s="68">
        <v>0</v>
      </c>
      <c r="K2353" s="89">
        <f>ROUND(IF(AND($G2353&lt;&gt;Summary!$C$11),IF(OR($I2353=$I$6,$I2353=$I$7,$I2353=$I$8,$I2353=$I$9,$I2353=$I$10,$I2353=$I$11),($J2353*$H2353),0),0),2)</f>
        <v>0</v>
      </c>
      <c r="L2353" s="89">
        <f>ROUND(IF(AND($G2353=Summary!$C$11),IF(OR($I2353=$I$6,$I2353=$I$7,$I2353=$I$8,$I2353=$I$9,$I2353=$I$10,$I2353=$I$11),(($J2353*$H2353)/2),0),0),2)</f>
        <v>0</v>
      </c>
      <c r="M2353" s="89">
        <f t="shared" si="87"/>
        <v>0</v>
      </c>
      <c r="N2353" s="100">
        <f t="shared" si="88"/>
        <v>0</v>
      </c>
      <c r="O2353" s="67"/>
    </row>
    <row r="2354" spans="2:15">
      <c r="B2354" s="63"/>
      <c r="C2354" s="65"/>
      <c r="D2354" s="65"/>
      <c r="E2354" s="66"/>
      <c r="F2354" s="67"/>
      <c r="G2354" s="69"/>
      <c r="H2354" s="70"/>
      <c r="I2354" s="71"/>
      <c r="J2354" s="68">
        <v>0</v>
      </c>
      <c r="K2354" s="89">
        <f>ROUND(IF(AND($G2354&lt;&gt;Summary!$C$11),IF(OR($I2354=$I$6,$I2354=$I$7,$I2354=$I$8,$I2354=$I$9,$I2354=$I$10,$I2354=$I$11),($J2354*$H2354),0),0),2)</f>
        <v>0</v>
      </c>
      <c r="L2354" s="89">
        <f>ROUND(IF(AND($G2354=Summary!$C$11),IF(OR($I2354=$I$6,$I2354=$I$7,$I2354=$I$8,$I2354=$I$9,$I2354=$I$10,$I2354=$I$11),(($J2354*$H2354)/2),0),0),2)</f>
        <v>0</v>
      </c>
      <c r="M2354" s="89">
        <f t="shared" si="87"/>
        <v>0</v>
      </c>
      <c r="N2354" s="100">
        <f t="shared" si="88"/>
        <v>0</v>
      </c>
      <c r="O2354" s="67"/>
    </row>
    <row r="2355" spans="2:15">
      <c r="B2355" s="63"/>
      <c r="C2355" s="65"/>
      <c r="D2355" s="65"/>
      <c r="E2355" s="66"/>
      <c r="F2355" s="67"/>
      <c r="G2355" s="69"/>
      <c r="H2355" s="70"/>
      <c r="I2355" s="71"/>
      <c r="J2355" s="68">
        <v>0</v>
      </c>
      <c r="K2355" s="89">
        <f>ROUND(IF(AND($G2355&lt;&gt;Summary!$C$11),IF(OR($I2355=$I$6,$I2355=$I$7,$I2355=$I$8,$I2355=$I$9,$I2355=$I$10,$I2355=$I$11),($J2355*$H2355),0),0),2)</f>
        <v>0</v>
      </c>
      <c r="L2355" s="89">
        <f>ROUND(IF(AND($G2355=Summary!$C$11),IF(OR($I2355=$I$6,$I2355=$I$7,$I2355=$I$8,$I2355=$I$9,$I2355=$I$10,$I2355=$I$11),(($J2355*$H2355)/2),0),0),2)</f>
        <v>0</v>
      </c>
      <c r="M2355" s="89">
        <f t="shared" si="87"/>
        <v>0</v>
      </c>
      <c r="N2355" s="100">
        <f t="shared" si="88"/>
        <v>0</v>
      </c>
      <c r="O2355" s="67"/>
    </row>
    <row r="2356" spans="2:15">
      <c r="B2356" s="63"/>
      <c r="C2356" s="65"/>
      <c r="D2356" s="65"/>
      <c r="E2356" s="66"/>
      <c r="F2356" s="67"/>
      <c r="G2356" s="69"/>
      <c r="H2356" s="70"/>
      <c r="I2356" s="71"/>
      <c r="J2356" s="68">
        <v>0</v>
      </c>
      <c r="K2356" s="89">
        <f>ROUND(IF(AND($G2356&lt;&gt;Summary!$C$11),IF(OR($I2356=$I$6,$I2356=$I$7,$I2356=$I$8,$I2356=$I$9,$I2356=$I$10,$I2356=$I$11),($J2356*$H2356),0),0),2)</f>
        <v>0</v>
      </c>
      <c r="L2356" s="89">
        <f>ROUND(IF(AND($G2356=Summary!$C$11),IF(OR($I2356=$I$6,$I2356=$I$7,$I2356=$I$8,$I2356=$I$9,$I2356=$I$10,$I2356=$I$11),(($J2356*$H2356)/2),0),0),2)</f>
        <v>0</v>
      </c>
      <c r="M2356" s="89">
        <f t="shared" si="87"/>
        <v>0</v>
      </c>
      <c r="N2356" s="100">
        <f t="shared" si="88"/>
        <v>0</v>
      </c>
      <c r="O2356" s="67"/>
    </row>
    <row r="2357" spans="2:15">
      <c r="B2357" s="63"/>
      <c r="C2357" s="65"/>
      <c r="D2357" s="65"/>
      <c r="E2357" s="66"/>
      <c r="F2357" s="67"/>
      <c r="G2357" s="69"/>
      <c r="H2357" s="70"/>
      <c r="I2357" s="71"/>
      <c r="J2357" s="68">
        <v>0</v>
      </c>
      <c r="K2357" s="89">
        <f>ROUND(IF(AND($G2357&lt;&gt;Summary!$C$11),IF(OR($I2357=$I$6,$I2357=$I$7,$I2357=$I$8,$I2357=$I$9,$I2357=$I$10,$I2357=$I$11),($J2357*$H2357),0),0),2)</f>
        <v>0</v>
      </c>
      <c r="L2357" s="89">
        <f>ROUND(IF(AND($G2357=Summary!$C$11),IF(OR($I2357=$I$6,$I2357=$I$7,$I2357=$I$8,$I2357=$I$9,$I2357=$I$10,$I2357=$I$11),(($J2357*$H2357)/2),0),0),2)</f>
        <v>0</v>
      </c>
      <c r="M2357" s="89">
        <f t="shared" si="87"/>
        <v>0</v>
      </c>
      <c r="N2357" s="100">
        <f t="shared" si="88"/>
        <v>0</v>
      </c>
      <c r="O2357" s="67"/>
    </row>
    <row r="2358" spans="2:15">
      <c r="B2358" s="63"/>
      <c r="C2358" s="65"/>
      <c r="D2358" s="65"/>
      <c r="E2358" s="66"/>
      <c r="F2358" s="67"/>
      <c r="G2358" s="69"/>
      <c r="H2358" s="70"/>
      <c r="I2358" s="71"/>
      <c r="J2358" s="68">
        <v>0</v>
      </c>
      <c r="K2358" s="89">
        <f>ROUND(IF(AND($G2358&lt;&gt;Summary!$C$11),IF(OR($I2358=$I$6,$I2358=$I$7,$I2358=$I$8,$I2358=$I$9,$I2358=$I$10,$I2358=$I$11),($J2358*$H2358),0),0),2)</f>
        <v>0</v>
      </c>
      <c r="L2358" s="89">
        <f>ROUND(IF(AND($G2358=Summary!$C$11),IF(OR($I2358=$I$6,$I2358=$I$7,$I2358=$I$8,$I2358=$I$9,$I2358=$I$10,$I2358=$I$11),(($J2358*$H2358)/2),0),0),2)</f>
        <v>0</v>
      </c>
      <c r="M2358" s="89">
        <f t="shared" si="87"/>
        <v>0</v>
      </c>
      <c r="N2358" s="100">
        <f t="shared" si="88"/>
        <v>0</v>
      </c>
      <c r="O2358" s="67"/>
    </row>
    <row r="2359" spans="2:15">
      <c r="B2359" s="63"/>
      <c r="C2359" s="65"/>
      <c r="D2359" s="65"/>
      <c r="E2359" s="66"/>
      <c r="F2359" s="67"/>
      <c r="G2359" s="69"/>
      <c r="H2359" s="70"/>
      <c r="I2359" s="71"/>
      <c r="J2359" s="68">
        <v>0</v>
      </c>
      <c r="K2359" s="89">
        <f>ROUND(IF(AND($G2359&lt;&gt;Summary!$C$11),IF(OR($I2359=$I$6,$I2359=$I$7,$I2359=$I$8,$I2359=$I$9,$I2359=$I$10,$I2359=$I$11),($J2359*$H2359),0),0),2)</f>
        <v>0</v>
      </c>
      <c r="L2359" s="89">
        <f>ROUND(IF(AND($G2359=Summary!$C$11),IF(OR($I2359=$I$6,$I2359=$I$7,$I2359=$I$8,$I2359=$I$9,$I2359=$I$10,$I2359=$I$11),(($J2359*$H2359)/2),0),0),2)</f>
        <v>0</v>
      </c>
      <c r="M2359" s="89">
        <f t="shared" si="87"/>
        <v>0</v>
      </c>
      <c r="N2359" s="100">
        <f t="shared" si="88"/>
        <v>0</v>
      </c>
      <c r="O2359" s="67"/>
    </row>
    <row r="2360" spans="2:15">
      <c r="B2360" s="63"/>
      <c r="C2360" s="65"/>
      <c r="D2360" s="65"/>
      <c r="E2360" s="66"/>
      <c r="F2360" s="67"/>
      <c r="G2360" s="69"/>
      <c r="H2360" s="70"/>
      <c r="I2360" s="71"/>
      <c r="J2360" s="68">
        <v>0</v>
      </c>
      <c r="K2360" s="89">
        <f>ROUND(IF(AND($G2360&lt;&gt;Summary!$C$11),IF(OR($I2360=$I$6,$I2360=$I$7,$I2360=$I$8,$I2360=$I$9,$I2360=$I$10,$I2360=$I$11),($J2360*$H2360),0),0),2)</f>
        <v>0</v>
      </c>
      <c r="L2360" s="89">
        <f>ROUND(IF(AND($G2360=Summary!$C$11),IF(OR($I2360=$I$6,$I2360=$I$7,$I2360=$I$8,$I2360=$I$9,$I2360=$I$10,$I2360=$I$11),(($J2360*$H2360)/2),0),0),2)</f>
        <v>0</v>
      </c>
      <c r="M2360" s="89">
        <f t="shared" si="87"/>
        <v>0</v>
      </c>
      <c r="N2360" s="100">
        <f t="shared" si="88"/>
        <v>0</v>
      </c>
      <c r="O2360" s="67"/>
    </row>
    <row r="2361" spans="2:15">
      <c r="B2361" s="63"/>
      <c r="C2361" s="65"/>
      <c r="D2361" s="65"/>
      <c r="E2361" s="66"/>
      <c r="F2361" s="67"/>
      <c r="G2361" s="69"/>
      <c r="H2361" s="70"/>
      <c r="I2361" s="71"/>
      <c r="J2361" s="68">
        <v>0</v>
      </c>
      <c r="K2361" s="89">
        <f>ROUND(IF(AND($G2361&lt;&gt;Summary!$C$11),IF(OR($I2361=$I$6,$I2361=$I$7,$I2361=$I$8,$I2361=$I$9,$I2361=$I$10,$I2361=$I$11),($J2361*$H2361),0),0),2)</f>
        <v>0</v>
      </c>
      <c r="L2361" s="89">
        <f>ROUND(IF(AND($G2361=Summary!$C$11),IF(OR($I2361=$I$6,$I2361=$I$7,$I2361=$I$8,$I2361=$I$9,$I2361=$I$10,$I2361=$I$11),(($J2361*$H2361)/2),0),0),2)</f>
        <v>0</v>
      </c>
      <c r="M2361" s="89">
        <f t="shared" si="87"/>
        <v>0</v>
      </c>
      <c r="N2361" s="100">
        <f t="shared" si="88"/>
        <v>0</v>
      </c>
      <c r="O2361" s="67"/>
    </row>
    <row r="2362" spans="2:15">
      <c r="B2362" s="63"/>
      <c r="C2362" s="65"/>
      <c r="D2362" s="65"/>
      <c r="E2362" s="66"/>
      <c r="F2362" s="67"/>
      <c r="G2362" s="69"/>
      <c r="H2362" s="70"/>
      <c r="I2362" s="71"/>
      <c r="J2362" s="68">
        <v>0</v>
      </c>
      <c r="K2362" s="89">
        <f>ROUND(IF(AND($G2362&lt;&gt;Summary!$C$11),IF(OR($I2362=$I$6,$I2362=$I$7,$I2362=$I$8,$I2362=$I$9,$I2362=$I$10,$I2362=$I$11),($J2362*$H2362),0),0),2)</f>
        <v>0</v>
      </c>
      <c r="L2362" s="89">
        <f>ROUND(IF(AND($G2362=Summary!$C$11),IF(OR($I2362=$I$6,$I2362=$I$7,$I2362=$I$8,$I2362=$I$9,$I2362=$I$10,$I2362=$I$11),(($J2362*$H2362)/2),0),0),2)</f>
        <v>0</v>
      </c>
      <c r="M2362" s="89">
        <f t="shared" si="87"/>
        <v>0</v>
      </c>
      <c r="N2362" s="100">
        <f t="shared" si="88"/>
        <v>0</v>
      </c>
      <c r="O2362" s="67"/>
    </row>
    <row r="2363" spans="2:15">
      <c r="B2363" s="63"/>
      <c r="C2363" s="65"/>
      <c r="D2363" s="65"/>
      <c r="E2363" s="66"/>
      <c r="F2363" s="67"/>
      <c r="G2363" s="69"/>
      <c r="H2363" s="70"/>
      <c r="I2363" s="71"/>
      <c r="J2363" s="68">
        <v>0</v>
      </c>
      <c r="K2363" s="89">
        <f>ROUND(IF(AND($G2363&lt;&gt;Summary!$C$11),IF(OR($I2363=$I$6,$I2363=$I$7,$I2363=$I$8,$I2363=$I$9,$I2363=$I$10,$I2363=$I$11),($J2363*$H2363),0),0),2)</f>
        <v>0</v>
      </c>
      <c r="L2363" s="89">
        <f>ROUND(IF(AND($G2363=Summary!$C$11),IF(OR($I2363=$I$6,$I2363=$I$7,$I2363=$I$8,$I2363=$I$9,$I2363=$I$10,$I2363=$I$11),(($J2363*$H2363)/2),0),0),2)</f>
        <v>0</v>
      </c>
      <c r="M2363" s="89">
        <f t="shared" si="87"/>
        <v>0</v>
      </c>
      <c r="N2363" s="100">
        <f t="shared" si="88"/>
        <v>0</v>
      </c>
      <c r="O2363" s="67"/>
    </row>
    <row r="2364" spans="2:15">
      <c r="B2364" s="63"/>
      <c r="C2364" s="65"/>
      <c r="D2364" s="65"/>
      <c r="E2364" s="66"/>
      <c r="F2364" s="67"/>
      <c r="G2364" s="69"/>
      <c r="H2364" s="70"/>
      <c r="I2364" s="71"/>
      <c r="J2364" s="68">
        <v>0</v>
      </c>
      <c r="K2364" s="89">
        <f>ROUND(IF(AND($G2364&lt;&gt;Summary!$C$11),IF(OR($I2364=$I$6,$I2364=$I$7,$I2364=$I$8,$I2364=$I$9,$I2364=$I$10,$I2364=$I$11),($J2364*$H2364),0),0),2)</f>
        <v>0</v>
      </c>
      <c r="L2364" s="89">
        <f>ROUND(IF(AND($G2364=Summary!$C$11),IF(OR($I2364=$I$6,$I2364=$I$7,$I2364=$I$8,$I2364=$I$9,$I2364=$I$10,$I2364=$I$11),(($J2364*$H2364)/2),0),0),2)</f>
        <v>0</v>
      </c>
      <c r="M2364" s="89">
        <f t="shared" si="87"/>
        <v>0</v>
      </c>
      <c r="N2364" s="100">
        <f t="shared" si="88"/>
        <v>0</v>
      </c>
      <c r="O2364" s="67"/>
    </row>
    <row r="2365" spans="2:15">
      <c r="B2365" s="63"/>
      <c r="C2365" s="65"/>
      <c r="D2365" s="65"/>
      <c r="E2365" s="66"/>
      <c r="F2365" s="67"/>
      <c r="G2365" s="69"/>
      <c r="H2365" s="70"/>
      <c r="I2365" s="71"/>
      <c r="J2365" s="68">
        <v>0</v>
      </c>
      <c r="K2365" s="89">
        <f>ROUND(IF(AND($G2365&lt;&gt;Summary!$C$11),IF(OR($I2365=$I$6,$I2365=$I$7,$I2365=$I$8,$I2365=$I$9,$I2365=$I$10,$I2365=$I$11),($J2365*$H2365),0),0),2)</f>
        <v>0</v>
      </c>
      <c r="L2365" s="89">
        <f>ROUND(IF(AND($G2365=Summary!$C$11),IF(OR($I2365=$I$6,$I2365=$I$7,$I2365=$I$8,$I2365=$I$9,$I2365=$I$10,$I2365=$I$11),(($J2365*$H2365)/2),0),0),2)</f>
        <v>0</v>
      </c>
      <c r="M2365" s="89">
        <f t="shared" si="87"/>
        <v>0</v>
      </c>
      <c r="N2365" s="100">
        <f t="shared" si="88"/>
        <v>0</v>
      </c>
      <c r="O2365" s="67"/>
    </row>
    <row r="2366" spans="2:15">
      <c r="B2366" s="63"/>
      <c r="C2366" s="65"/>
      <c r="D2366" s="65"/>
      <c r="E2366" s="66"/>
      <c r="F2366" s="67"/>
      <c r="G2366" s="69"/>
      <c r="H2366" s="70"/>
      <c r="I2366" s="71"/>
      <c r="J2366" s="68">
        <v>0</v>
      </c>
      <c r="K2366" s="89">
        <f>ROUND(IF(AND($G2366&lt;&gt;Summary!$C$11),IF(OR($I2366=$I$6,$I2366=$I$7,$I2366=$I$8,$I2366=$I$9,$I2366=$I$10,$I2366=$I$11),($J2366*$H2366),0),0),2)</f>
        <v>0</v>
      </c>
      <c r="L2366" s="89">
        <f>ROUND(IF(AND($G2366=Summary!$C$11),IF(OR($I2366=$I$6,$I2366=$I$7,$I2366=$I$8,$I2366=$I$9,$I2366=$I$10,$I2366=$I$11),(($J2366*$H2366)/2),0),0),2)</f>
        <v>0</v>
      </c>
      <c r="M2366" s="89">
        <f t="shared" si="87"/>
        <v>0</v>
      </c>
      <c r="N2366" s="100">
        <f t="shared" si="88"/>
        <v>0</v>
      </c>
      <c r="O2366" s="67"/>
    </row>
    <row r="2367" spans="2:15">
      <c r="B2367" s="63"/>
      <c r="C2367" s="65"/>
      <c r="D2367" s="65"/>
      <c r="E2367" s="66"/>
      <c r="F2367" s="67"/>
      <c r="G2367" s="69"/>
      <c r="H2367" s="70"/>
      <c r="I2367" s="71"/>
      <c r="J2367" s="68">
        <v>0</v>
      </c>
      <c r="K2367" s="89">
        <f>ROUND(IF(AND($G2367&lt;&gt;Summary!$C$11),IF(OR($I2367=$I$6,$I2367=$I$7,$I2367=$I$8,$I2367=$I$9,$I2367=$I$10,$I2367=$I$11),($J2367*$H2367),0),0),2)</f>
        <v>0</v>
      </c>
      <c r="L2367" s="89">
        <f>ROUND(IF(AND($G2367=Summary!$C$11),IF(OR($I2367=$I$6,$I2367=$I$7,$I2367=$I$8,$I2367=$I$9,$I2367=$I$10,$I2367=$I$11),(($J2367*$H2367)/2),0),0),2)</f>
        <v>0</v>
      </c>
      <c r="M2367" s="89">
        <f t="shared" si="87"/>
        <v>0</v>
      </c>
      <c r="N2367" s="100">
        <f t="shared" si="88"/>
        <v>0</v>
      </c>
      <c r="O2367" s="67"/>
    </row>
    <row r="2368" spans="2:15">
      <c r="B2368" s="63"/>
      <c r="C2368" s="65"/>
      <c r="D2368" s="65"/>
      <c r="E2368" s="66"/>
      <c r="F2368" s="67"/>
      <c r="G2368" s="69"/>
      <c r="H2368" s="70"/>
      <c r="I2368" s="71"/>
      <c r="J2368" s="68">
        <v>0</v>
      </c>
      <c r="K2368" s="89">
        <f>ROUND(IF(AND($G2368&lt;&gt;Summary!$C$11),IF(OR($I2368=$I$6,$I2368=$I$7,$I2368=$I$8,$I2368=$I$9,$I2368=$I$10,$I2368=$I$11),($J2368*$H2368),0),0),2)</f>
        <v>0</v>
      </c>
      <c r="L2368" s="89">
        <f>ROUND(IF(AND($G2368=Summary!$C$11),IF(OR($I2368=$I$6,$I2368=$I$7,$I2368=$I$8,$I2368=$I$9,$I2368=$I$10,$I2368=$I$11),(($J2368*$H2368)/2),0),0),2)</f>
        <v>0</v>
      </c>
      <c r="M2368" s="89">
        <f t="shared" si="87"/>
        <v>0</v>
      </c>
      <c r="N2368" s="100">
        <f t="shared" si="88"/>
        <v>0</v>
      </c>
      <c r="O2368" s="67"/>
    </row>
    <row r="2369" spans="2:15">
      <c r="B2369" s="63"/>
      <c r="C2369" s="65"/>
      <c r="D2369" s="65"/>
      <c r="E2369" s="66"/>
      <c r="F2369" s="67"/>
      <c r="G2369" s="69"/>
      <c r="H2369" s="70"/>
      <c r="I2369" s="71"/>
      <c r="J2369" s="68">
        <v>0</v>
      </c>
      <c r="K2369" s="89">
        <f>ROUND(IF(AND($G2369&lt;&gt;Summary!$C$11),IF(OR($I2369=$I$6,$I2369=$I$7,$I2369=$I$8,$I2369=$I$9,$I2369=$I$10,$I2369=$I$11),($J2369*$H2369),0),0),2)</f>
        <v>0</v>
      </c>
      <c r="L2369" s="89">
        <f>ROUND(IF(AND($G2369=Summary!$C$11),IF(OR($I2369=$I$6,$I2369=$I$7,$I2369=$I$8,$I2369=$I$9,$I2369=$I$10,$I2369=$I$11),(($J2369*$H2369)/2),0),0),2)</f>
        <v>0</v>
      </c>
      <c r="M2369" s="89">
        <f t="shared" si="87"/>
        <v>0</v>
      </c>
      <c r="N2369" s="100">
        <f t="shared" si="88"/>
        <v>0</v>
      </c>
      <c r="O2369" s="67"/>
    </row>
    <row r="2370" spans="2:15">
      <c r="B2370" s="63"/>
      <c r="C2370" s="65"/>
      <c r="D2370" s="65"/>
      <c r="E2370" s="66"/>
      <c r="F2370" s="67"/>
      <c r="G2370" s="69"/>
      <c r="H2370" s="70"/>
      <c r="I2370" s="71"/>
      <c r="J2370" s="68">
        <v>0</v>
      </c>
      <c r="K2370" s="89">
        <f>ROUND(IF(AND($G2370&lt;&gt;Summary!$C$11),IF(OR($I2370=$I$6,$I2370=$I$7,$I2370=$I$8,$I2370=$I$9,$I2370=$I$10,$I2370=$I$11),($J2370*$H2370),0),0),2)</f>
        <v>0</v>
      </c>
      <c r="L2370" s="89">
        <f>ROUND(IF(AND($G2370=Summary!$C$11),IF(OR($I2370=$I$6,$I2370=$I$7,$I2370=$I$8,$I2370=$I$9,$I2370=$I$10,$I2370=$I$11),(($J2370*$H2370)/2),0),0),2)</f>
        <v>0</v>
      </c>
      <c r="M2370" s="89">
        <f t="shared" si="87"/>
        <v>0</v>
      </c>
      <c r="N2370" s="100">
        <f t="shared" si="88"/>
        <v>0</v>
      </c>
      <c r="O2370" s="67"/>
    </row>
    <row r="2371" spans="2:15">
      <c r="B2371" s="63"/>
      <c r="C2371" s="65"/>
      <c r="D2371" s="65"/>
      <c r="E2371" s="66"/>
      <c r="F2371" s="67"/>
      <c r="G2371" s="69"/>
      <c r="H2371" s="70"/>
      <c r="I2371" s="71"/>
      <c r="J2371" s="68">
        <v>0</v>
      </c>
      <c r="K2371" s="89">
        <f>ROUND(IF(AND($G2371&lt;&gt;Summary!$C$11),IF(OR($I2371=$I$6,$I2371=$I$7,$I2371=$I$8,$I2371=$I$9,$I2371=$I$10,$I2371=$I$11),($J2371*$H2371),0),0),2)</f>
        <v>0</v>
      </c>
      <c r="L2371" s="89">
        <f>ROUND(IF(AND($G2371=Summary!$C$11),IF(OR($I2371=$I$6,$I2371=$I$7,$I2371=$I$8,$I2371=$I$9,$I2371=$I$10,$I2371=$I$11),(($J2371*$H2371)/2),0),0),2)</f>
        <v>0</v>
      </c>
      <c r="M2371" s="89">
        <f t="shared" si="87"/>
        <v>0</v>
      </c>
      <c r="N2371" s="100">
        <f t="shared" si="88"/>
        <v>0</v>
      </c>
      <c r="O2371" s="67"/>
    </row>
    <row r="2372" spans="2:15">
      <c r="B2372" s="63"/>
      <c r="C2372" s="65"/>
      <c r="D2372" s="65"/>
      <c r="E2372" s="66"/>
      <c r="F2372" s="67"/>
      <c r="G2372" s="69"/>
      <c r="H2372" s="70"/>
      <c r="I2372" s="71"/>
      <c r="J2372" s="68">
        <v>0</v>
      </c>
      <c r="K2372" s="89">
        <f>ROUND(IF(AND($G2372&lt;&gt;Summary!$C$11),IF(OR($I2372=$I$6,$I2372=$I$7,$I2372=$I$8,$I2372=$I$9,$I2372=$I$10,$I2372=$I$11),($J2372*$H2372),0),0),2)</f>
        <v>0</v>
      </c>
      <c r="L2372" s="89">
        <f>ROUND(IF(AND($G2372=Summary!$C$11),IF(OR($I2372=$I$6,$I2372=$I$7,$I2372=$I$8,$I2372=$I$9,$I2372=$I$10,$I2372=$I$11),(($J2372*$H2372)/2),0),0),2)</f>
        <v>0</v>
      </c>
      <c r="M2372" s="89">
        <f t="shared" si="87"/>
        <v>0</v>
      </c>
      <c r="N2372" s="100">
        <f t="shared" si="88"/>
        <v>0</v>
      </c>
      <c r="O2372" s="67"/>
    </row>
    <row r="2373" spans="2:15">
      <c r="B2373" s="63"/>
      <c r="C2373" s="65"/>
      <c r="D2373" s="65"/>
      <c r="E2373" s="66"/>
      <c r="F2373" s="67"/>
      <c r="G2373" s="69"/>
      <c r="H2373" s="70"/>
      <c r="I2373" s="71"/>
      <c r="J2373" s="68">
        <v>0</v>
      </c>
      <c r="K2373" s="89">
        <f>ROUND(IF(AND($G2373&lt;&gt;Summary!$C$11),IF(OR($I2373=$I$6,$I2373=$I$7,$I2373=$I$8,$I2373=$I$9,$I2373=$I$10,$I2373=$I$11),($J2373*$H2373),0),0),2)</f>
        <v>0</v>
      </c>
      <c r="L2373" s="89">
        <f>ROUND(IF(AND($G2373=Summary!$C$11),IF(OR($I2373=$I$6,$I2373=$I$7,$I2373=$I$8,$I2373=$I$9,$I2373=$I$10,$I2373=$I$11),(($J2373*$H2373)/2),0),0),2)</f>
        <v>0</v>
      </c>
      <c r="M2373" s="89">
        <f t="shared" si="87"/>
        <v>0</v>
      </c>
      <c r="N2373" s="100">
        <f t="shared" si="88"/>
        <v>0</v>
      </c>
      <c r="O2373" s="67"/>
    </row>
    <row r="2374" spans="2:15">
      <c r="B2374" s="63"/>
      <c r="C2374" s="65"/>
      <c r="D2374" s="65"/>
      <c r="E2374" s="66"/>
      <c r="F2374" s="67"/>
      <c r="G2374" s="69"/>
      <c r="H2374" s="70"/>
      <c r="I2374" s="71"/>
      <c r="J2374" s="68">
        <v>0</v>
      </c>
      <c r="K2374" s="89">
        <f>ROUND(IF(AND($G2374&lt;&gt;Summary!$C$11),IF(OR($I2374=$I$6,$I2374=$I$7,$I2374=$I$8,$I2374=$I$9,$I2374=$I$10,$I2374=$I$11),($J2374*$H2374),0),0),2)</f>
        <v>0</v>
      </c>
      <c r="L2374" s="89">
        <f>ROUND(IF(AND($G2374=Summary!$C$11),IF(OR($I2374=$I$6,$I2374=$I$7,$I2374=$I$8,$I2374=$I$9,$I2374=$I$10,$I2374=$I$11),(($J2374*$H2374)/2),0),0),2)</f>
        <v>0</v>
      </c>
      <c r="M2374" s="89">
        <f t="shared" si="87"/>
        <v>0</v>
      </c>
      <c r="N2374" s="100">
        <f t="shared" si="88"/>
        <v>0</v>
      </c>
      <c r="O2374" s="67"/>
    </row>
    <row r="2375" spans="2:15">
      <c r="B2375" s="63"/>
      <c r="C2375" s="65"/>
      <c r="D2375" s="65"/>
      <c r="E2375" s="66"/>
      <c r="F2375" s="67"/>
      <c r="G2375" s="69"/>
      <c r="H2375" s="70"/>
      <c r="I2375" s="71"/>
      <c r="J2375" s="68">
        <v>0</v>
      </c>
      <c r="K2375" s="89">
        <f>ROUND(IF(AND($G2375&lt;&gt;Summary!$C$11),IF(OR($I2375=$I$6,$I2375=$I$7,$I2375=$I$8,$I2375=$I$9,$I2375=$I$10,$I2375=$I$11),($J2375*$H2375),0),0),2)</f>
        <v>0</v>
      </c>
      <c r="L2375" s="89">
        <f>ROUND(IF(AND($G2375=Summary!$C$11),IF(OR($I2375=$I$6,$I2375=$I$7,$I2375=$I$8,$I2375=$I$9,$I2375=$I$10,$I2375=$I$11),(($J2375*$H2375)/2),0),0),2)</f>
        <v>0</v>
      </c>
      <c r="M2375" s="89">
        <f t="shared" si="87"/>
        <v>0</v>
      </c>
      <c r="N2375" s="100">
        <f t="shared" si="88"/>
        <v>0</v>
      </c>
      <c r="O2375" s="67"/>
    </row>
    <row r="2376" spans="2:15">
      <c r="B2376" s="63"/>
      <c r="C2376" s="65"/>
      <c r="D2376" s="65"/>
      <c r="E2376" s="66"/>
      <c r="F2376" s="67"/>
      <c r="G2376" s="69"/>
      <c r="H2376" s="70"/>
      <c r="I2376" s="71"/>
      <c r="J2376" s="68">
        <v>0</v>
      </c>
      <c r="K2376" s="89">
        <f>ROUND(IF(AND($G2376&lt;&gt;Summary!$C$11),IF(OR($I2376=$I$6,$I2376=$I$7,$I2376=$I$8,$I2376=$I$9,$I2376=$I$10,$I2376=$I$11),($J2376*$H2376),0),0),2)</f>
        <v>0</v>
      </c>
      <c r="L2376" s="89">
        <f>ROUND(IF(AND($G2376=Summary!$C$11),IF(OR($I2376=$I$6,$I2376=$I$7,$I2376=$I$8,$I2376=$I$9,$I2376=$I$10,$I2376=$I$11),(($J2376*$H2376)/2),0),0),2)</f>
        <v>0</v>
      </c>
      <c r="M2376" s="89">
        <f t="shared" si="87"/>
        <v>0</v>
      </c>
      <c r="N2376" s="100">
        <f t="shared" si="88"/>
        <v>0</v>
      </c>
      <c r="O2376" s="67"/>
    </row>
    <row r="2377" spans="2:15">
      <c r="B2377" s="63"/>
      <c r="C2377" s="65"/>
      <c r="D2377" s="65"/>
      <c r="E2377" s="66"/>
      <c r="F2377" s="67"/>
      <c r="G2377" s="69"/>
      <c r="H2377" s="70"/>
      <c r="I2377" s="71"/>
      <c r="J2377" s="68">
        <v>0</v>
      </c>
      <c r="K2377" s="89">
        <f>ROUND(IF(AND($G2377&lt;&gt;Summary!$C$11),IF(OR($I2377=$I$6,$I2377=$I$7,$I2377=$I$8,$I2377=$I$9,$I2377=$I$10,$I2377=$I$11),($J2377*$H2377),0),0),2)</f>
        <v>0</v>
      </c>
      <c r="L2377" s="89">
        <f>ROUND(IF(AND($G2377=Summary!$C$11),IF(OR($I2377=$I$6,$I2377=$I$7,$I2377=$I$8,$I2377=$I$9,$I2377=$I$10,$I2377=$I$11),(($J2377*$H2377)/2),0),0),2)</f>
        <v>0</v>
      </c>
      <c r="M2377" s="89">
        <f t="shared" si="87"/>
        <v>0</v>
      </c>
      <c r="N2377" s="100">
        <f t="shared" si="88"/>
        <v>0</v>
      </c>
      <c r="O2377" s="67"/>
    </row>
    <row r="2378" spans="2:15">
      <c r="B2378" s="63"/>
      <c r="C2378" s="65"/>
      <c r="D2378" s="65"/>
      <c r="E2378" s="66"/>
      <c r="F2378" s="67"/>
      <c r="G2378" s="69"/>
      <c r="H2378" s="70"/>
      <c r="I2378" s="71"/>
      <c r="J2378" s="68">
        <v>0</v>
      </c>
      <c r="K2378" s="89">
        <f>ROUND(IF(AND($G2378&lt;&gt;Summary!$C$11),IF(OR($I2378=$I$6,$I2378=$I$7,$I2378=$I$8,$I2378=$I$9,$I2378=$I$10,$I2378=$I$11),($J2378*$H2378),0),0),2)</f>
        <v>0</v>
      </c>
      <c r="L2378" s="89">
        <f>ROUND(IF(AND($G2378=Summary!$C$11),IF(OR($I2378=$I$6,$I2378=$I$7,$I2378=$I$8,$I2378=$I$9,$I2378=$I$10,$I2378=$I$11),(($J2378*$H2378)/2),0),0),2)</f>
        <v>0</v>
      </c>
      <c r="M2378" s="89">
        <f t="shared" si="87"/>
        <v>0</v>
      </c>
      <c r="N2378" s="100">
        <f t="shared" si="88"/>
        <v>0</v>
      </c>
      <c r="O2378" s="67"/>
    </row>
    <row r="2379" spans="2:15">
      <c r="B2379" s="63"/>
      <c r="C2379" s="65"/>
      <c r="D2379" s="65"/>
      <c r="E2379" s="66"/>
      <c r="F2379" s="67"/>
      <c r="G2379" s="69"/>
      <c r="H2379" s="70"/>
      <c r="I2379" s="71"/>
      <c r="J2379" s="68">
        <v>0</v>
      </c>
      <c r="K2379" s="89">
        <f>ROUND(IF(AND($G2379&lt;&gt;Summary!$C$11),IF(OR($I2379=$I$6,$I2379=$I$7,$I2379=$I$8,$I2379=$I$9,$I2379=$I$10,$I2379=$I$11),($J2379*$H2379),0),0),2)</f>
        <v>0</v>
      </c>
      <c r="L2379" s="89">
        <f>ROUND(IF(AND($G2379=Summary!$C$11),IF(OR($I2379=$I$6,$I2379=$I$7,$I2379=$I$8,$I2379=$I$9,$I2379=$I$10,$I2379=$I$11),(($J2379*$H2379)/2),0),0),2)</f>
        <v>0</v>
      </c>
      <c r="M2379" s="89">
        <f t="shared" si="87"/>
        <v>0</v>
      </c>
      <c r="N2379" s="100">
        <f t="shared" si="88"/>
        <v>0</v>
      </c>
      <c r="O2379" s="67"/>
    </row>
    <row r="2380" spans="2:15">
      <c r="B2380" s="63"/>
      <c r="C2380" s="65"/>
      <c r="D2380" s="65"/>
      <c r="E2380" s="66"/>
      <c r="F2380" s="67"/>
      <c r="G2380" s="69"/>
      <c r="H2380" s="70"/>
      <c r="I2380" s="71"/>
      <c r="J2380" s="68">
        <v>0</v>
      </c>
      <c r="K2380" s="89">
        <f>ROUND(IF(AND($G2380&lt;&gt;Summary!$C$11),IF(OR($I2380=$I$6,$I2380=$I$7,$I2380=$I$8,$I2380=$I$9,$I2380=$I$10,$I2380=$I$11),($J2380*$H2380),0),0),2)</f>
        <v>0</v>
      </c>
      <c r="L2380" s="89">
        <f>ROUND(IF(AND($G2380=Summary!$C$11),IF(OR($I2380=$I$6,$I2380=$I$7,$I2380=$I$8,$I2380=$I$9,$I2380=$I$10,$I2380=$I$11),(($J2380*$H2380)/2),0),0),2)</f>
        <v>0</v>
      </c>
      <c r="M2380" s="89">
        <f t="shared" si="87"/>
        <v>0</v>
      </c>
      <c r="N2380" s="100">
        <f t="shared" si="88"/>
        <v>0</v>
      </c>
      <c r="O2380" s="67"/>
    </row>
    <row r="2381" spans="2:15">
      <c r="B2381" s="63"/>
      <c r="C2381" s="65"/>
      <c r="D2381" s="65"/>
      <c r="E2381" s="66"/>
      <c r="F2381" s="67"/>
      <c r="G2381" s="69"/>
      <c r="H2381" s="70"/>
      <c r="I2381" s="71"/>
      <c r="J2381" s="68">
        <v>0</v>
      </c>
      <c r="K2381" s="89">
        <f>ROUND(IF(AND($G2381&lt;&gt;Summary!$C$11),IF(OR($I2381=$I$6,$I2381=$I$7,$I2381=$I$8,$I2381=$I$9,$I2381=$I$10,$I2381=$I$11),($J2381*$H2381),0),0),2)</f>
        <v>0</v>
      </c>
      <c r="L2381" s="89">
        <f>ROUND(IF(AND($G2381=Summary!$C$11),IF(OR($I2381=$I$6,$I2381=$I$7,$I2381=$I$8,$I2381=$I$9,$I2381=$I$10,$I2381=$I$11),(($J2381*$H2381)/2),0),0),2)</f>
        <v>0</v>
      </c>
      <c r="M2381" s="89">
        <f t="shared" si="87"/>
        <v>0</v>
      </c>
      <c r="N2381" s="100">
        <f t="shared" si="88"/>
        <v>0</v>
      </c>
      <c r="O2381" s="67"/>
    </row>
    <row r="2382" spans="2:15">
      <c r="B2382" s="63"/>
      <c r="C2382" s="65"/>
      <c r="D2382" s="65"/>
      <c r="E2382" s="66"/>
      <c r="F2382" s="67"/>
      <c r="G2382" s="69"/>
      <c r="H2382" s="70"/>
      <c r="I2382" s="71"/>
      <c r="J2382" s="68">
        <v>0</v>
      </c>
      <c r="K2382" s="89">
        <f>ROUND(IF(AND($G2382&lt;&gt;Summary!$C$11),IF(OR($I2382=$I$6,$I2382=$I$7,$I2382=$I$8,$I2382=$I$9,$I2382=$I$10,$I2382=$I$11),($J2382*$H2382),0),0),2)</f>
        <v>0</v>
      </c>
      <c r="L2382" s="89">
        <f>ROUND(IF(AND($G2382=Summary!$C$11),IF(OR($I2382=$I$6,$I2382=$I$7,$I2382=$I$8,$I2382=$I$9,$I2382=$I$10,$I2382=$I$11),(($J2382*$H2382)/2),0),0),2)</f>
        <v>0</v>
      </c>
      <c r="M2382" s="89">
        <f t="shared" si="87"/>
        <v>0</v>
      </c>
      <c r="N2382" s="100">
        <f t="shared" si="88"/>
        <v>0</v>
      </c>
      <c r="O2382" s="67"/>
    </row>
    <row r="2383" spans="2:15">
      <c r="B2383" s="63"/>
      <c r="C2383" s="65"/>
      <c r="D2383" s="65"/>
      <c r="E2383" s="66"/>
      <c r="F2383" s="67"/>
      <c r="G2383" s="69"/>
      <c r="H2383" s="70"/>
      <c r="I2383" s="71"/>
      <c r="J2383" s="68">
        <v>0</v>
      </c>
      <c r="K2383" s="89">
        <f>ROUND(IF(AND($G2383&lt;&gt;Summary!$C$11),IF(OR($I2383=$I$6,$I2383=$I$7,$I2383=$I$8,$I2383=$I$9,$I2383=$I$10,$I2383=$I$11),($J2383*$H2383),0),0),2)</f>
        <v>0</v>
      </c>
      <c r="L2383" s="89">
        <f>ROUND(IF(AND($G2383=Summary!$C$11),IF(OR($I2383=$I$6,$I2383=$I$7,$I2383=$I$8,$I2383=$I$9,$I2383=$I$10,$I2383=$I$11),(($J2383*$H2383)/2),0),0),2)</f>
        <v>0</v>
      </c>
      <c r="M2383" s="89">
        <f t="shared" si="87"/>
        <v>0</v>
      </c>
      <c r="N2383" s="100">
        <f t="shared" si="88"/>
        <v>0</v>
      </c>
      <c r="O2383" s="67"/>
    </row>
    <row r="2384" spans="2:15">
      <c r="B2384" s="63"/>
      <c r="C2384" s="65"/>
      <c r="D2384" s="65"/>
      <c r="E2384" s="66"/>
      <c r="F2384" s="67"/>
      <c r="G2384" s="69"/>
      <c r="H2384" s="70"/>
      <c r="I2384" s="71"/>
      <c r="J2384" s="68">
        <v>0</v>
      </c>
      <c r="K2384" s="89">
        <f>ROUND(IF(AND($G2384&lt;&gt;Summary!$C$11),IF(OR($I2384=$I$6,$I2384=$I$7,$I2384=$I$8,$I2384=$I$9,$I2384=$I$10,$I2384=$I$11),($J2384*$H2384),0),0),2)</f>
        <v>0</v>
      </c>
      <c r="L2384" s="89">
        <f>ROUND(IF(AND($G2384=Summary!$C$11),IF(OR($I2384=$I$6,$I2384=$I$7,$I2384=$I$8,$I2384=$I$9,$I2384=$I$10,$I2384=$I$11),(($J2384*$H2384)/2),0),0),2)</f>
        <v>0</v>
      </c>
      <c r="M2384" s="89">
        <f t="shared" si="87"/>
        <v>0</v>
      </c>
      <c r="N2384" s="100">
        <f t="shared" si="88"/>
        <v>0</v>
      </c>
      <c r="O2384" s="67"/>
    </row>
    <row r="2385" spans="2:15">
      <c r="B2385" s="63"/>
      <c r="C2385" s="65"/>
      <c r="D2385" s="65"/>
      <c r="E2385" s="66"/>
      <c r="F2385" s="67"/>
      <c r="G2385" s="69"/>
      <c r="H2385" s="70"/>
      <c r="I2385" s="71"/>
      <c r="J2385" s="68">
        <v>0</v>
      </c>
      <c r="K2385" s="89">
        <f>ROUND(IF(AND($G2385&lt;&gt;Summary!$C$11),IF(OR($I2385=$I$6,$I2385=$I$7,$I2385=$I$8,$I2385=$I$9,$I2385=$I$10,$I2385=$I$11),($J2385*$H2385),0),0),2)</f>
        <v>0</v>
      </c>
      <c r="L2385" s="89">
        <f>ROUND(IF(AND($G2385=Summary!$C$11),IF(OR($I2385=$I$6,$I2385=$I$7,$I2385=$I$8,$I2385=$I$9,$I2385=$I$10,$I2385=$I$11),(($J2385*$H2385)/2),0),0),2)</f>
        <v>0</v>
      </c>
      <c r="M2385" s="89">
        <f t="shared" si="87"/>
        <v>0</v>
      </c>
      <c r="N2385" s="100">
        <f t="shared" si="88"/>
        <v>0</v>
      </c>
      <c r="O2385" s="67"/>
    </row>
    <row r="2386" spans="2:15">
      <c r="B2386" s="63"/>
      <c r="C2386" s="65"/>
      <c r="D2386" s="65"/>
      <c r="E2386" s="66"/>
      <c r="F2386" s="67"/>
      <c r="G2386" s="69"/>
      <c r="H2386" s="70"/>
      <c r="I2386" s="71"/>
      <c r="J2386" s="68">
        <v>0</v>
      </c>
      <c r="K2386" s="89">
        <f>ROUND(IF(AND($G2386&lt;&gt;Summary!$C$11),IF(OR($I2386=$I$6,$I2386=$I$7,$I2386=$I$8,$I2386=$I$9,$I2386=$I$10,$I2386=$I$11),($J2386*$H2386),0),0),2)</f>
        <v>0</v>
      </c>
      <c r="L2386" s="89">
        <f>ROUND(IF(AND($G2386=Summary!$C$11),IF(OR($I2386=$I$6,$I2386=$I$7,$I2386=$I$8,$I2386=$I$9,$I2386=$I$10,$I2386=$I$11),(($J2386*$H2386)/2),0),0),2)</f>
        <v>0</v>
      </c>
      <c r="M2386" s="89">
        <f t="shared" si="87"/>
        <v>0</v>
      </c>
      <c r="N2386" s="100">
        <f t="shared" si="88"/>
        <v>0</v>
      </c>
      <c r="O2386" s="67"/>
    </row>
    <row r="2387" spans="2:15">
      <c r="B2387" s="63"/>
      <c r="C2387" s="65"/>
      <c r="D2387" s="65"/>
      <c r="E2387" s="66"/>
      <c r="F2387" s="67"/>
      <c r="G2387" s="69"/>
      <c r="H2387" s="70"/>
      <c r="I2387" s="71"/>
      <c r="J2387" s="68">
        <v>0</v>
      </c>
      <c r="K2387" s="89">
        <f>ROUND(IF(AND($G2387&lt;&gt;Summary!$C$11),IF(OR($I2387=$I$6,$I2387=$I$7,$I2387=$I$8,$I2387=$I$9,$I2387=$I$10,$I2387=$I$11),($J2387*$H2387),0),0),2)</f>
        <v>0</v>
      </c>
      <c r="L2387" s="89">
        <f>ROUND(IF(AND($G2387=Summary!$C$11),IF(OR($I2387=$I$6,$I2387=$I$7,$I2387=$I$8,$I2387=$I$9,$I2387=$I$10,$I2387=$I$11),(($J2387*$H2387)/2),0),0),2)</f>
        <v>0</v>
      </c>
      <c r="M2387" s="89">
        <f t="shared" si="87"/>
        <v>0</v>
      </c>
      <c r="N2387" s="100">
        <f t="shared" si="88"/>
        <v>0</v>
      </c>
      <c r="O2387" s="67"/>
    </row>
    <row r="2388" spans="2:15">
      <c r="B2388" s="63"/>
      <c r="C2388" s="65"/>
      <c r="D2388" s="65"/>
      <c r="E2388" s="66"/>
      <c r="F2388" s="67"/>
      <c r="G2388" s="69"/>
      <c r="H2388" s="70"/>
      <c r="I2388" s="71"/>
      <c r="J2388" s="68">
        <v>0</v>
      </c>
      <c r="K2388" s="89">
        <f>ROUND(IF(AND($G2388&lt;&gt;Summary!$C$11),IF(OR($I2388=$I$6,$I2388=$I$7,$I2388=$I$8,$I2388=$I$9,$I2388=$I$10,$I2388=$I$11),($J2388*$H2388),0),0),2)</f>
        <v>0</v>
      </c>
      <c r="L2388" s="89">
        <f>ROUND(IF(AND($G2388=Summary!$C$11),IF(OR($I2388=$I$6,$I2388=$I$7,$I2388=$I$8,$I2388=$I$9,$I2388=$I$10,$I2388=$I$11),(($J2388*$H2388)/2),0),0),2)</f>
        <v>0</v>
      </c>
      <c r="M2388" s="89">
        <f t="shared" si="87"/>
        <v>0</v>
      </c>
      <c r="N2388" s="100">
        <f t="shared" si="88"/>
        <v>0</v>
      </c>
      <c r="O2388" s="67"/>
    </row>
    <row r="2389" spans="2:15">
      <c r="B2389" s="63"/>
      <c r="C2389" s="65"/>
      <c r="D2389" s="65"/>
      <c r="E2389" s="66"/>
      <c r="F2389" s="67"/>
      <c r="G2389" s="69"/>
      <c r="H2389" s="70"/>
      <c r="I2389" s="71"/>
      <c r="J2389" s="68">
        <v>0</v>
      </c>
      <c r="K2389" s="89">
        <f>ROUND(IF(AND($G2389&lt;&gt;Summary!$C$11),IF(OR($I2389=$I$6,$I2389=$I$7,$I2389=$I$8,$I2389=$I$9,$I2389=$I$10,$I2389=$I$11),($J2389*$H2389),0),0),2)</f>
        <v>0</v>
      </c>
      <c r="L2389" s="89">
        <f>ROUND(IF(AND($G2389=Summary!$C$11),IF(OR($I2389=$I$6,$I2389=$I$7,$I2389=$I$8,$I2389=$I$9,$I2389=$I$10,$I2389=$I$11),(($J2389*$H2389)/2),0),0),2)</f>
        <v>0</v>
      </c>
      <c r="M2389" s="89">
        <f t="shared" si="87"/>
        <v>0</v>
      </c>
      <c r="N2389" s="100">
        <f t="shared" si="88"/>
        <v>0</v>
      </c>
      <c r="O2389" s="67"/>
    </row>
    <row r="2390" spans="2:15">
      <c r="B2390" s="63"/>
      <c r="C2390" s="65"/>
      <c r="D2390" s="65"/>
      <c r="E2390" s="66"/>
      <c r="F2390" s="67"/>
      <c r="G2390" s="69"/>
      <c r="H2390" s="70"/>
      <c r="I2390" s="71"/>
      <c r="J2390" s="68">
        <v>0</v>
      </c>
      <c r="K2390" s="89">
        <f>ROUND(IF(AND($G2390&lt;&gt;Summary!$C$11),IF(OR($I2390=$I$6,$I2390=$I$7,$I2390=$I$8,$I2390=$I$9,$I2390=$I$10,$I2390=$I$11),($J2390*$H2390),0),0),2)</f>
        <v>0</v>
      </c>
      <c r="L2390" s="89">
        <f>ROUND(IF(AND($G2390=Summary!$C$11),IF(OR($I2390=$I$6,$I2390=$I$7,$I2390=$I$8,$I2390=$I$9,$I2390=$I$10,$I2390=$I$11),(($J2390*$H2390)/2),0),0),2)</f>
        <v>0</v>
      </c>
      <c r="M2390" s="89">
        <f t="shared" si="87"/>
        <v>0</v>
      </c>
      <c r="N2390" s="100">
        <f t="shared" si="88"/>
        <v>0</v>
      </c>
      <c r="O2390" s="67"/>
    </row>
    <row r="2391" spans="2:15">
      <c r="B2391" s="63"/>
      <c r="C2391" s="65"/>
      <c r="D2391" s="65"/>
      <c r="E2391" s="66"/>
      <c r="F2391" s="67"/>
      <c r="G2391" s="69"/>
      <c r="H2391" s="70"/>
      <c r="I2391" s="71"/>
      <c r="J2391" s="68">
        <v>0</v>
      </c>
      <c r="K2391" s="89">
        <f>ROUND(IF(AND($G2391&lt;&gt;Summary!$C$11),IF(OR($I2391=$I$6,$I2391=$I$7,$I2391=$I$8,$I2391=$I$9,$I2391=$I$10,$I2391=$I$11),($J2391*$H2391),0),0),2)</f>
        <v>0</v>
      </c>
      <c r="L2391" s="89">
        <f>ROUND(IF(AND($G2391=Summary!$C$11),IF(OR($I2391=$I$6,$I2391=$I$7,$I2391=$I$8,$I2391=$I$9,$I2391=$I$10,$I2391=$I$11),(($J2391*$H2391)/2),0),0),2)</f>
        <v>0</v>
      </c>
      <c r="M2391" s="89">
        <f t="shared" si="87"/>
        <v>0</v>
      </c>
      <c r="N2391" s="100">
        <f t="shared" si="88"/>
        <v>0</v>
      </c>
      <c r="O2391" s="67"/>
    </row>
    <row r="2392" spans="2:15">
      <c r="B2392" s="63"/>
      <c r="C2392" s="65"/>
      <c r="D2392" s="65"/>
      <c r="E2392" s="66"/>
      <c r="F2392" s="67"/>
      <c r="G2392" s="69"/>
      <c r="H2392" s="70"/>
      <c r="I2392" s="71"/>
      <c r="J2392" s="68">
        <v>0</v>
      </c>
      <c r="K2392" s="89">
        <f>ROUND(IF(AND($G2392&lt;&gt;Summary!$C$11),IF(OR($I2392=$I$6,$I2392=$I$7,$I2392=$I$8,$I2392=$I$9,$I2392=$I$10,$I2392=$I$11),($J2392*$H2392),0),0),2)</f>
        <v>0</v>
      </c>
      <c r="L2392" s="89">
        <f>ROUND(IF(AND($G2392=Summary!$C$11),IF(OR($I2392=$I$6,$I2392=$I$7,$I2392=$I$8,$I2392=$I$9,$I2392=$I$10,$I2392=$I$11),(($J2392*$H2392)/2),0),0),2)</f>
        <v>0</v>
      </c>
      <c r="M2392" s="89">
        <f t="shared" si="87"/>
        <v>0</v>
      </c>
      <c r="N2392" s="100">
        <f t="shared" si="88"/>
        <v>0</v>
      </c>
      <c r="O2392" s="67"/>
    </row>
    <row r="2393" spans="2:15">
      <c r="B2393" s="63"/>
      <c r="C2393" s="65"/>
      <c r="D2393" s="65"/>
      <c r="E2393" s="66"/>
      <c r="F2393" s="67"/>
      <c r="G2393" s="69"/>
      <c r="H2393" s="70"/>
      <c r="I2393" s="71"/>
      <c r="J2393" s="68">
        <v>0</v>
      </c>
      <c r="K2393" s="89">
        <f>ROUND(IF(AND($G2393&lt;&gt;Summary!$C$11),IF(OR($I2393=$I$6,$I2393=$I$7,$I2393=$I$8,$I2393=$I$9,$I2393=$I$10,$I2393=$I$11),($J2393*$H2393),0),0),2)</f>
        <v>0</v>
      </c>
      <c r="L2393" s="89">
        <f>ROUND(IF(AND($G2393=Summary!$C$11),IF(OR($I2393=$I$6,$I2393=$I$7,$I2393=$I$8,$I2393=$I$9,$I2393=$I$10,$I2393=$I$11),(($J2393*$H2393)/2),0),0),2)</f>
        <v>0</v>
      </c>
      <c r="M2393" s="89">
        <f t="shared" si="87"/>
        <v>0</v>
      </c>
      <c r="N2393" s="100">
        <f t="shared" si="88"/>
        <v>0</v>
      </c>
      <c r="O2393" s="67"/>
    </row>
    <row r="2394" spans="2:15">
      <c r="B2394" s="63"/>
      <c r="C2394" s="65"/>
      <c r="D2394" s="65"/>
      <c r="E2394" s="66"/>
      <c r="F2394" s="67"/>
      <c r="G2394" s="69"/>
      <c r="H2394" s="70"/>
      <c r="I2394" s="71"/>
      <c r="J2394" s="68">
        <v>0</v>
      </c>
      <c r="K2394" s="89">
        <f>ROUND(IF(AND($G2394&lt;&gt;Summary!$C$11),IF(OR($I2394=$I$6,$I2394=$I$7,$I2394=$I$8,$I2394=$I$9,$I2394=$I$10,$I2394=$I$11),($J2394*$H2394),0),0),2)</f>
        <v>0</v>
      </c>
      <c r="L2394" s="89">
        <f>ROUND(IF(AND($G2394=Summary!$C$11),IF(OR($I2394=$I$6,$I2394=$I$7,$I2394=$I$8,$I2394=$I$9,$I2394=$I$10,$I2394=$I$11),(($J2394*$H2394)/2),0),0),2)</f>
        <v>0</v>
      </c>
      <c r="M2394" s="89">
        <f t="shared" ref="M2394:M2457" si="89">L2394</f>
        <v>0</v>
      </c>
      <c r="N2394" s="100">
        <f t="shared" ref="N2394:N2457" si="90">SUM(J2394:M2394)</f>
        <v>0</v>
      </c>
      <c r="O2394" s="67"/>
    </row>
    <row r="2395" spans="2:15">
      <c r="B2395" s="63"/>
      <c r="C2395" s="65"/>
      <c r="D2395" s="65"/>
      <c r="E2395" s="66"/>
      <c r="F2395" s="67"/>
      <c r="G2395" s="69"/>
      <c r="H2395" s="70"/>
      <c r="I2395" s="71"/>
      <c r="J2395" s="68">
        <v>0</v>
      </c>
      <c r="K2395" s="89">
        <f>ROUND(IF(AND($G2395&lt;&gt;Summary!$C$11),IF(OR($I2395=$I$6,$I2395=$I$7,$I2395=$I$8,$I2395=$I$9,$I2395=$I$10,$I2395=$I$11),($J2395*$H2395),0),0),2)</f>
        <v>0</v>
      </c>
      <c r="L2395" s="89">
        <f>ROUND(IF(AND($G2395=Summary!$C$11),IF(OR($I2395=$I$6,$I2395=$I$7,$I2395=$I$8,$I2395=$I$9,$I2395=$I$10,$I2395=$I$11),(($J2395*$H2395)/2),0),0),2)</f>
        <v>0</v>
      </c>
      <c r="M2395" s="89">
        <f t="shared" si="89"/>
        <v>0</v>
      </c>
      <c r="N2395" s="100">
        <f t="shared" si="90"/>
        <v>0</v>
      </c>
      <c r="O2395" s="67"/>
    </row>
    <row r="2396" spans="2:15">
      <c r="B2396" s="63"/>
      <c r="C2396" s="65"/>
      <c r="D2396" s="65"/>
      <c r="E2396" s="66"/>
      <c r="F2396" s="67"/>
      <c r="G2396" s="69"/>
      <c r="H2396" s="70"/>
      <c r="I2396" s="71"/>
      <c r="J2396" s="68">
        <v>0</v>
      </c>
      <c r="K2396" s="89">
        <f>ROUND(IF(AND($G2396&lt;&gt;Summary!$C$11),IF(OR($I2396=$I$6,$I2396=$I$7,$I2396=$I$8,$I2396=$I$9,$I2396=$I$10,$I2396=$I$11),($J2396*$H2396),0),0),2)</f>
        <v>0</v>
      </c>
      <c r="L2396" s="89">
        <f>ROUND(IF(AND($G2396=Summary!$C$11),IF(OR($I2396=$I$6,$I2396=$I$7,$I2396=$I$8,$I2396=$I$9,$I2396=$I$10,$I2396=$I$11),(($J2396*$H2396)/2),0),0),2)</f>
        <v>0</v>
      </c>
      <c r="M2396" s="89">
        <f t="shared" si="89"/>
        <v>0</v>
      </c>
      <c r="N2396" s="100">
        <f t="shared" si="90"/>
        <v>0</v>
      </c>
      <c r="O2396" s="67"/>
    </row>
    <row r="2397" spans="2:15">
      <c r="B2397" s="63"/>
      <c r="C2397" s="65"/>
      <c r="D2397" s="65"/>
      <c r="E2397" s="66"/>
      <c r="F2397" s="67"/>
      <c r="G2397" s="69"/>
      <c r="H2397" s="70"/>
      <c r="I2397" s="71"/>
      <c r="J2397" s="68">
        <v>0</v>
      </c>
      <c r="K2397" s="89">
        <f>ROUND(IF(AND($G2397&lt;&gt;Summary!$C$11),IF(OR($I2397=$I$6,$I2397=$I$7,$I2397=$I$8,$I2397=$I$9,$I2397=$I$10,$I2397=$I$11),($J2397*$H2397),0),0),2)</f>
        <v>0</v>
      </c>
      <c r="L2397" s="89">
        <f>ROUND(IF(AND($G2397=Summary!$C$11),IF(OR($I2397=$I$6,$I2397=$I$7,$I2397=$I$8,$I2397=$I$9,$I2397=$I$10,$I2397=$I$11),(($J2397*$H2397)/2),0),0),2)</f>
        <v>0</v>
      </c>
      <c r="M2397" s="89">
        <f t="shared" si="89"/>
        <v>0</v>
      </c>
      <c r="N2397" s="100">
        <f t="shared" si="90"/>
        <v>0</v>
      </c>
      <c r="O2397" s="67"/>
    </row>
    <row r="2398" spans="2:15">
      <c r="B2398" s="63"/>
      <c r="C2398" s="65"/>
      <c r="D2398" s="65"/>
      <c r="E2398" s="66"/>
      <c r="F2398" s="67"/>
      <c r="G2398" s="69"/>
      <c r="H2398" s="70"/>
      <c r="I2398" s="71"/>
      <c r="J2398" s="68">
        <v>0</v>
      </c>
      <c r="K2398" s="89">
        <f>ROUND(IF(AND($G2398&lt;&gt;Summary!$C$11),IF(OR($I2398=$I$6,$I2398=$I$7,$I2398=$I$8,$I2398=$I$9,$I2398=$I$10,$I2398=$I$11),($J2398*$H2398),0),0),2)</f>
        <v>0</v>
      </c>
      <c r="L2398" s="89">
        <f>ROUND(IF(AND($G2398=Summary!$C$11),IF(OR($I2398=$I$6,$I2398=$I$7,$I2398=$I$8,$I2398=$I$9,$I2398=$I$10,$I2398=$I$11),(($J2398*$H2398)/2),0),0),2)</f>
        <v>0</v>
      </c>
      <c r="M2398" s="89">
        <f t="shared" si="89"/>
        <v>0</v>
      </c>
      <c r="N2398" s="100">
        <f t="shared" si="90"/>
        <v>0</v>
      </c>
      <c r="O2398" s="67"/>
    </row>
    <row r="2399" spans="2:15">
      <c r="B2399" s="63"/>
      <c r="C2399" s="65"/>
      <c r="D2399" s="65"/>
      <c r="E2399" s="66"/>
      <c r="F2399" s="67"/>
      <c r="G2399" s="69"/>
      <c r="H2399" s="70"/>
      <c r="I2399" s="71"/>
      <c r="J2399" s="68">
        <v>0</v>
      </c>
      <c r="K2399" s="89">
        <f>ROUND(IF(AND($G2399&lt;&gt;Summary!$C$11),IF(OR($I2399=$I$6,$I2399=$I$7,$I2399=$I$8,$I2399=$I$9,$I2399=$I$10,$I2399=$I$11),($J2399*$H2399),0),0),2)</f>
        <v>0</v>
      </c>
      <c r="L2399" s="89">
        <f>ROUND(IF(AND($G2399=Summary!$C$11),IF(OR($I2399=$I$6,$I2399=$I$7,$I2399=$I$8,$I2399=$I$9,$I2399=$I$10,$I2399=$I$11),(($J2399*$H2399)/2),0),0),2)</f>
        <v>0</v>
      </c>
      <c r="M2399" s="89">
        <f t="shared" si="89"/>
        <v>0</v>
      </c>
      <c r="N2399" s="100">
        <f t="shared" si="90"/>
        <v>0</v>
      </c>
      <c r="O2399" s="67"/>
    </row>
    <row r="2400" spans="2:15">
      <c r="B2400" s="63"/>
      <c r="C2400" s="65"/>
      <c r="D2400" s="65"/>
      <c r="E2400" s="66"/>
      <c r="F2400" s="67"/>
      <c r="G2400" s="69"/>
      <c r="H2400" s="70"/>
      <c r="I2400" s="71"/>
      <c r="J2400" s="68">
        <v>0</v>
      </c>
      <c r="K2400" s="89">
        <f>ROUND(IF(AND($G2400&lt;&gt;Summary!$C$11),IF(OR($I2400=$I$6,$I2400=$I$7,$I2400=$I$8,$I2400=$I$9,$I2400=$I$10,$I2400=$I$11),($J2400*$H2400),0),0),2)</f>
        <v>0</v>
      </c>
      <c r="L2400" s="89">
        <f>ROUND(IF(AND($G2400=Summary!$C$11),IF(OR($I2400=$I$6,$I2400=$I$7,$I2400=$I$8,$I2400=$I$9,$I2400=$I$10,$I2400=$I$11),(($J2400*$H2400)/2),0),0),2)</f>
        <v>0</v>
      </c>
      <c r="M2400" s="89">
        <f t="shared" si="89"/>
        <v>0</v>
      </c>
      <c r="N2400" s="100">
        <f t="shared" si="90"/>
        <v>0</v>
      </c>
      <c r="O2400" s="67"/>
    </row>
    <row r="2401" spans="2:15">
      <c r="B2401" s="63"/>
      <c r="C2401" s="65"/>
      <c r="D2401" s="65"/>
      <c r="E2401" s="66"/>
      <c r="F2401" s="67"/>
      <c r="G2401" s="69"/>
      <c r="H2401" s="70"/>
      <c r="I2401" s="71"/>
      <c r="J2401" s="68">
        <v>0</v>
      </c>
      <c r="K2401" s="89">
        <f>ROUND(IF(AND($G2401&lt;&gt;Summary!$C$11),IF(OR($I2401=$I$6,$I2401=$I$7,$I2401=$I$8,$I2401=$I$9,$I2401=$I$10,$I2401=$I$11),($J2401*$H2401),0),0),2)</f>
        <v>0</v>
      </c>
      <c r="L2401" s="89">
        <f>ROUND(IF(AND($G2401=Summary!$C$11),IF(OR($I2401=$I$6,$I2401=$I$7,$I2401=$I$8,$I2401=$I$9,$I2401=$I$10,$I2401=$I$11),(($J2401*$H2401)/2),0),0),2)</f>
        <v>0</v>
      </c>
      <c r="M2401" s="89">
        <f t="shared" si="89"/>
        <v>0</v>
      </c>
      <c r="N2401" s="100">
        <f t="shared" si="90"/>
        <v>0</v>
      </c>
      <c r="O2401" s="67"/>
    </row>
    <row r="2402" spans="2:15">
      <c r="B2402" s="63"/>
      <c r="C2402" s="65"/>
      <c r="D2402" s="65"/>
      <c r="E2402" s="66"/>
      <c r="F2402" s="67"/>
      <c r="G2402" s="69"/>
      <c r="H2402" s="70"/>
      <c r="I2402" s="71"/>
      <c r="J2402" s="68">
        <v>0</v>
      </c>
      <c r="K2402" s="89">
        <f>ROUND(IF(AND($G2402&lt;&gt;Summary!$C$11),IF(OR($I2402=$I$6,$I2402=$I$7,$I2402=$I$8,$I2402=$I$9,$I2402=$I$10,$I2402=$I$11),($J2402*$H2402),0),0),2)</f>
        <v>0</v>
      </c>
      <c r="L2402" s="89">
        <f>ROUND(IF(AND($G2402=Summary!$C$11),IF(OR($I2402=$I$6,$I2402=$I$7,$I2402=$I$8,$I2402=$I$9,$I2402=$I$10,$I2402=$I$11),(($J2402*$H2402)/2),0),0),2)</f>
        <v>0</v>
      </c>
      <c r="M2402" s="89">
        <f t="shared" si="89"/>
        <v>0</v>
      </c>
      <c r="N2402" s="100">
        <f t="shared" si="90"/>
        <v>0</v>
      </c>
      <c r="O2402" s="67"/>
    </row>
    <row r="2403" spans="2:15">
      <c r="B2403" s="63"/>
      <c r="C2403" s="65"/>
      <c r="D2403" s="65"/>
      <c r="E2403" s="66"/>
      <c r="F2403" s="67"/>
      <c r="G2403" s="69"/>
      <c r="H2403" s="70"/>
      <c r="I2403" s="71"/>
      <c r="J2403" s="68">
        <v>0</v>
      </c>
      <c r="K2403" s="89">
        <f>ROUND(IF(AND($G2403&lt;&gt;Summary!$C$11),IF(OR($I2403=$I$6,$I2403=$I$7,$I2403=$I$8,$I2403=$I$9,$I2403=$I$10,$I2403=$I$11),($J2403*$H2403),0),0),2)</f>
        <v>0</v>
      </c>
      <c r="L2403" s="89">
        <f>ROUND(IF(AND($G2403=Summary!$C$11),IF(OR($I2403=$I$6,$I2403=$I$7,$I2403=$I$8,$I2403=$I$9,$I2403=$I$10,$I2403=$I$11),(($J2403*$H2403)/2),0),0),2)</f>
        <v>0</v>
      </c>
      <c r="M2403" s="89">
        <f t="shared" si="89"/>
        <v>0</v>
      </c>
      <c r="N2403" s="100">
        <f t="shared" si="90"/>
        <v>0</v>
      </c>
      <c r="O2403" s="67"/>
    </row>
    <row r="2404" spans="2:15">
      <c r="B2404" s="63"/>
      <c r="C2404" s="65"/>
      <c r="D2404" s="65"/>
      <c r="E2404" s="66"/>
      <c r="F2404" s="67"/>
      <c r="G2404" s="69"/>
      <c r="H2404" s="70"/>
      <c r="I2404" s="71"/>
      <c r="J2404" s="68">
        <v>0</v>
      </c>
      <c r="K2404" s="89">
        <f>ROUND(IF(AND($G2404&lt;&gt;Summary!$C$11),IF(OR($I2404=$I$6,$I2404=$I$7,$I2404=$I$8,$I2404=$I$9,$I2404=$I$10,$I2404=$I$11),($J2404*$H2404),0),0),2)</f>
        <v>0</v>
      </c>
      <c r="L2404" s="89">
        <f>ROUND(IF(AND($G2404=Summary!$C$11),IF(OR($I2404=$I$6,$I2404=$I$7,$I2404=$I$8,$I2404=$I$9,$I2404=$I$10,$I2404=$I$11),(($J2404*$H2404)/2),0),0),2)</f>
        <v>0</v>
      </c>
      <c r="M2404" s="89">
        <f t="shared" si="89"/>
        <v>0</v>
      </c>
      <c r="N2404" s="100">
        <f t="shared" si="90"/>
        <v>0</v>
      </c>
      <c r="O2404" s="67"/>
    </row>
    <row r="2405" spans="2:15">
      <c r="B2405" s="63"/>
      <c r="C2405" s="65"/>
      <c r="D2405" s="65"/>
      <c r="E2405" s="66"/>
      <c r="F2405" s="67"/>
      <c r="G2405" s="69"/>
      <c r="H2405" s="70"/>
      <c r="I2405" s="71"/>
      <c r="J2405" s="68">
        <v>0</v>
      </c>
      <c r="K2405" s="89">
        <f>ROUND(IF(AND($G2405&lt;&gt;Summary!$C$11),IF(OR($I2405=$I$6,$I2405=$I$7,$I2405=$I$8,$I2405=$I$9,$I2405=$I$10,$I2405=$I$11),($J2405*$H2405),0),0),2)</f>
        <v>0</v>
      </c>
      <c r="L2405" s="89">
        <f>ROUND(IF(AND($G2405=Summary!$C$11),IF(OR($I2405=$I$6,$I2405=$I$7,$I2405=$I$8,$I2405=$I$9,$I2405=$I$10,$I2405=$I$11),(($J2405*$H2405)/2),0),0),2)</f>
        <v>0</v>
      </c>
      <c r="M2405" s="89">
        <f t="shared" si="89"/>
        <v>0</v>
      </c>
      <c r="N2405" s="100">
        <f t="shared" si="90"/>
        <v>0</v>
      </c>
      <c r="O2405" s="67"/>
    </row>
    <row r="2406" spans="2:15">
      <c r="B2406" s="63"/>
      <c r="C2406" s="65"/>
      <c r="D2406" s="65"/>
      <c r="E2406" s="66"/>
      <c r="F2406" s="67"/>
      <c r="G2406" s="69"/>
      <c r="H2406" s="70"/>
      <c r="I2406" s="71"/>
      <c r="J2406" s="68">
        <v>0</v>
      </c>
      <c r="K2406" s="89">
        <f>ROUND(IF(AND($G2406&lt;&gt;Summary!$C$11),IF(OR($I2406=$I$6,$I2406=$I$7,$I2406=$I$8,$I2406=$I$9,$I2406=$I$10,$I2406=$I$11),($J2406*$H2406),0),0),2)</f>
        <v>0</v>
      </c>
      <c r="L2406" s="89">
        <f>ROUND(IF(AND($G2406=Summary!$C$11),IF(OR($I2406=$I$6,$I2406=$I$7,$I2406=$I$8,$I2406=$I$9,$I2406=$I$10,$I2406=$I$11),(($J2406*$H2406)/2),0),0),2)</f>
        <v>0</v>
      </c>
      <c r="M2406" s="89">
        <f t="shared" si="89"/>
        <v>0</v>
      </c>
      <c r="N2406" s="100">
        <f t="shared" si="90"/>
        <v>0</v>
      </c>
      <c r="O2406" s="67"/>
    </row>
    <row r="2407" spans="2:15">
      <c r="B2407" s="63"/>
      <c r="C2407" s="65"/>
      <c r="D2407" s="65"/>
      <c r="E2407" s="66"/>
      <c r="F2407" s="67"/>
      <c r="G2407" s="69"/>
      <c r="H2407" s="70"/>
      <c r="I2407" s="71"/>
      <c r="J2407" s="68">
        <v>0</v>
      </c>
      <c r="K2407" s="89">
        <f>ROUND(IF(AND($G2407&lt;&gt;Summary!$C$11),IF(OR($I2407=$I$6,$I2407=$I$7,$I2407=$I$8,$I2407=$I$9,$I2407=$I$10,$I2407=$I$11),($J2407*$H2407),0),0),2)</f>
        <v>0</v>
      </c>
      <c r="L2407" s="89">
        <f>ROUND(IF(AND($G2407=Summary!$C$11),IF(OR($I2407=$I$6,$I2407=$I$7,$I2407=$I$8,$I2407=$I$9,$I2407=$I$10,$I2407=$I$11),(($J2407*$H2407)/2),0),0),2)</f>
        <v>0</v>
      </c>
      <c r="M2407" s="89">
        <f t="shared" si="89"/>
        <v>0</v>
      </c>
      <c r="N2407" s="100">
        <f t="shared" si="90"/>
        <v>0</v>
      </c>
      <c r="O2407" s="67"/>
    </row>
    <row r="2408" spans="2:15">
      <c r="B2408" s="63"/>
      <c r="C2408" s="65"/>
      <c r="D2408" s="65"/>
      <c r="E2408" s="66"/>
      <c r="F2408" s="67"/>
      <c r="G2408" s="69"/>
      <c r="H2408" s="70"/>
      <c r="I2408" s="71"/>
      <c r="J2408" s="68">
        <v>0</v>
      </c>
      <c r="K2408" s="89">
        <f>ROUND(IF(AND($G2408&lt;&gt;Summary!$C$11),IF(OR($I2408=$I$6,$I2408=$I$7,$I2408=$I$8,$I2408=$I$9,$I2408=$I$10,$I2408=$I$11),($J2408*$H2408),0),0),2)</f>
        <v>0</v>
      </c>
      <c r="L2408" s="89">
        <f>ROUND(IF(AND($G2408=Summary!$C$11),IF(OR($I2408=$I$6,$I2408=$I$7,$I2408=$I$8,$I2408=$I$9,$I2408=$I$10,$I2408=$I$11),(($J2408*$H2408)/2),0),0),2)</f>
        <v>0</v>
      </c>
      <c r="M2408" s="89">
        <f t="shared" si="89"/>
        <v>0</v>
      </c>
      <c r="N2408" s="100">
        <f t="shared" si="90"/>
        <v>0</v>
      </c>
      <c r="O2408" s="67"/>
    </row>
    <row r="2409" spans="2:15">
      <c r="B2409" s="63"/>
      <c r="C2409" s="65"/>
      <c r="D2409" s="65"/>
      <c r="E2409" s="66"/>
      <c r="F2409" s="67"/>
      <c r="G2409" s="69"/>
      <c r="H2409" s="70"/>
      <c r="I2409" s="71"/>
      <c r="J2409" s="68">
        <v>0</v>
      </c>
      <c r="K2409" s="89">
        <f>ROUND(IF(AND($G2409&lt;&gt;Summary!$C$11),IF(OR($I2409=$I$6,$I2409=$I$7,$I2409=$I$8,$I2409=$I$9,$I2409=$I$10,$I2409=$I$11),($J2409*$H2409),0),0),2)</f>
        <v>0</v>
      </c>
      <c r="L2409" s="89">
        <f>ROUND(IF(AND($G2409=Summary!$C$11),IF(OR($I2409=$I$6,$I2409=$I$7,$I2409=$I$8,$I2409=$I$9,$I2409=$I$10,$I2409=$I$11),(($J2409*$H2409)/2),0),0),2)</f>
        <v>0</v>
      </c>
      <c r="M2409" s="89">
        <f t="shared" si="89"/>
        <v>0</v>
      </c>
      <c r="N2409" s="100">
        <f t="shared" si="90"/>
        <v>0</v>
      </c>
      <c r="O2409" s="67"/>
    </row>
    <row r="2410" spans="2:15">
      <c r="B2410" s="63"/>
      <c r="C2410" s="65"/>
      <c r="D2410" s="65"/>
      <c r="E2410" s="66"/>
      <c r="F2410" s="67"/>
      <c r="G2410" s="69"/>
      <c r="H2410" s="70"/>
      <c r="I2410" s="71"/>
      <c r="J2410" s="68">
        <v>0</v>
      </c>
      <c r="K2410" s="89">
        <f>ROUND(IF(AND($G2410&lt;&gt;Summary!$C$11),IF(OR($I2410=$I$6,$I2410=$I$7,$I2410=$I$8,$I2410=$I$9,$I2410=$I$10,$I2410=$I$11),($J2410*$H2410),0),0),2)</f>
        <v>0</v>
      </c>
      <c r="L2410" s="89">
        <f>ROUND(IF(AND($G2410=Summary!$C$11),IF(OR($I2410=$I$6,$I2410=$I$7,$I2410=$I$8,$I2410=$I$9,$I2410=$I$10,$I2410=$I$11),(($J2410*$H2410)/2),0),0),2)</f>
        <v>0</v>
      </c>
      <c r="M2410" s="89">
        <f t="shared" si="89"/>
        <v>0</v>
      </c>
      <c r="N2410" s="100">
        <f t="shared" si="90"/>
        <v>0</v>
      </c>
      <c r="O2410" s="67"/>
    </row>
    <row r="2411" spans="2:15">
      <c r="B2411" s="63"/>
      <c r="C2411" s="65"/>
      <c r="D2411" s="65"/>
      <c r="E2411" s="66"/>
      <c r="F2411" s="67"/>
      <c r="G2411" s="69"/>
      <c r="H2411" s="70"/>
      <c r="I2411" s="71"/>
      <c r="J2411" s="68">
        <v>0</v>
      </c>
      <c r="K2411" s="89">
        <f>ROUND(IF(AND($G2411&lt;&gt;Summary!$C$11),IF(OR($I2411=$I$6,$I2411=$I$7,$I2411=$I$8,$I2411=$I$9,$I2411=$I$10,$I2411=$I$11),($J2411*$H2411),0),0),2)</f>
        <v>0</v>
      </c>
      <c r="L2411" s="89">
        <f>ROUND(IF(AND($G2411=Summary!$C$11),IF(OR($I2411=$I$6,$I2411=$I$7,$I2411=$I$8,$I2411=$I$9,$I2411=$I$10,$I2411=$I$11),(($J2411*$H2411)/2),0),0),2)</f>
        <v>0</v>
      </c>
      <c r="M2411" s="89">
        <f t="shared" si="89"/>
        <v>0</v>
      </c>
      <c r="N2411" s="100">
        <f t="shared" si="90"/>
        <v>0</v>
      </c>
      <c r="O2411" s="67"/>
    </row>
    <row r="2412" spans="2:15">
      <c r="B2412" s="63"/>
      <c r="C2412" s="65"/>
      <c r="D2412" s="65"/>
      <c r="E2412" s="66"/>
      <c r="F2412" s="67"/>
      <c r="G2412" s="69"/>
      <c r="H2412" s="70"/>
      <c r="I2412" s="71"/>
      <c r="J2412" s="68">
        <v>0</v>
      </c>
      <c r="K2412" s="89">
        <f>ROUND(IF(AND($G2412&lt;&gt;Summary!$C$11),IF(OR($I2412=$I$6,$I2412=$I$7,$I2412=$I$8,$I2412=$I$9,$I2412=$I$10,$I2412=$I$11),($J2412*$H2412),0),0),2)</f>
        <v>0</v>
      </c>
      <c r="L2412" s="89">
        <f>ROUND(IF(AND($G2412=Summary!$C$11),IF(OR($I2412=$I$6,$I2412=$I$7,$I2412=$I$8,$I2412=$I$9,$I2412=$I$10,$I2412=$I$11),(($J2412*$H2412)/2),0),0),2)</f>
        <v>0</v>
      </c>
      <c r="M2412" s="89">
        <f t="shared" si="89"/>
        <v>0</v>
      </c>
      <c r="N2412" s="100">
        <f t="shared" si="90"/>
        <v>0</v>
      </c>
      <c r="O2412" s="67"/>
    </row>
    <row r="2413" spans="2:15">
      <c r="B2413" s="63"/>
      <c r="C2413" s="65"/>
      <c r="D2413" s="65"/>
      <c r="E2413" s="66"/>
      <c r="F2413" s="67"/>
      <c r="G2413" s="69"/>
      <c r="H2413" s="70"/>
      <c r="I2413" s="71"/>
      <c r="J2413" s="68">
        <v>0</v>
      </c>
      <c r="K2413" s="89">
        <f>ROUND(IF(AND($G2413&lt;&gt;Summary!$C$11),IF(OR($I2413=$I$6,$I2413=$I$7,$I2413=$I$8,$I2413=$I$9,$I2413=$I$10,$I2413=$I$11),($J2413*$H2413),0),0),2)</f>
        <v>0</v>
      </c>
      <c r="L2413" s="89">
        <f>ROUND(IF(AND($G2413=Summary!$C$11),IF(OR($I2413=$I$6,$I2413=$I$7,$I2413=$I$8,$I2413=$I$9,$I2413=$I$10,$I2413=$I$11),(($J2413*$H2413)/2),0),0),2)</f>
        <v>0</v>
      </c>
      <c r="M2413" s="89">
        <f t="shared" si="89"/>
        <v>0</v>
      </c>
      <c r="N2413" s="100">
        <f t="shared" si="90"/>
        <v>0</v>
      </c>
      <c r="O2413" s="67"/>
    </row>
    <row r="2414" spans="2:15">
      <c r="B2414" s="63"/>
      <c r="C2414" s="65"/>
      <c r="D2414" s="65"/>
      <c r="E2414" s="66"/>
      <c r="F2414" s="67"/>
      <c r="G2414" s="69"/>
      <c r="H2414" s="70"/>
      <c r="I2414" s="71"/>
      <c r="J2414" s="68">
        <v>0</v>
      </c>
      <c r="K2414" s="89">
        <f>ROUND(IF(AND($G2414&lt;&gt;Summary!$C$11),IF(OR($I2414=$I$6,$I2414=$I$7,$I2414=$I$8,$I2414=$I$9,$I2414=$I$10,$I2414=$I$11),($J2414*$H2414),0),0),2)</f>
        <v>0</v>
      </c>
      <c r="L2414" s="89">
        <f>ROUND(IF(AND($G2414=Summary!$C$11),IF(OR($I2414=$I$6,$I2414=$I$7,$I2414=$I$8,$I2414=$I$9,$I2414=$I$10,$I2414=$I$11),(($J2414*$H2414)/2),0),0),2)</f>
        <v>0</v>
      </c>
      <c r="M2414" s="89">
        <f t="shared" si="89"/>
        <v>0</v>
      </c>
      <c r="N2414" s="100">
        <f t="shared" si="90"/>
        <v>0</v>
      </c>
      <c r="O2414" s="67"/>
    </row>
    <row r="2415" spans="2:15">
      <c r="B2415" s="63"/>
      <c r="C2415" s="65"/>
      <c r="D2415" s="65"/>
      <c r="E2415" s="66"/>
      <c r="F2415" s="67"/>
      <c r="G2415" s="69"/>
      <c r="H2415" s="70"/>
      <c r="I2415" s="71"/>
      <c r="J2415" s="68">
        <v>0</v>
      </c>
      <c r="K2415" s="89">
        <f>ROUND(IF(AND($G2415&lt;&gt;Summary!$C$11),IF(OR($I2415=$I$6,$I2415=$I$7,$I2415=$I$8,$I2415=$I$9,$I2415=$I$10,$I2415=$I$11),($J2415*$H2415),0),0),2)</f>
        <v>0</v>
      </c>
      <c r="L2415" s="89">
        <f>ROUND(IF(AND($G2415=Summary!$C$11),IF(OR($I2415=$I$6,$I2415=$I$7,$I2415=$I$8,$I2415=$I$9,$I2415=$I$10,$I2415=$I$11),(($J2415*$H2415)/2),0),0),2)</f>
        <v>0</v>
      </c>
      <c r="M2415" s="89">
        <f t="shared" si="89"/>
        <v>0</v>
      </c>
      <c r="N2415" s="100">
        <f t="shared" si="90"/>
        <v>0</v>
      </c>
      <c r="O2415" s="67"/>
    </row>
    <row r="2416" spans="2:15">
      <c r="B2416" s="63"/>
      <c r="C2416" s="65"/>
      <c r="D2416" s="65"/>
      <c r="E2416" s="66"/>
      <c r="F2416" s="67"/>
      <c r="G2416" s="69"/>
      <c r="H2416" s="70"/>
      <c r="I2416" s="71"/>
      <c r="J2416" s="68">
        <v>0</v>
      </c>
      <c r="K2416" s="89">
        <f>ROUND(IF(AND($G2416&lt;&gt;Summary!$C$11),IF(OR($I2416=$I$6,$I2416=$I$7,$I2416=$I$8,$I2416=$I$9,$I2416=$I$10,$I2416=$I$11),($J2416*$H2416),0),0),2)</f>
        <v>0</v>
      </c>
      <c r="L2416" s="89">
        <f>ROUND(IF(AND($G2416=Summary!$C$11),IF(OR($I2416=$I$6,$I2416=$I$7,$I2416=$I$8,$I2416=$I$9,$I2416=$I$10,$I2416=$I$11),(($J2416*$H2416)/2),0),0),2)</f>
        <v>0</v>
      </c>
      <c r="M2416" s="89">
        <f t="shared" si="89"/>
        <v>0</v>
      </c>
      <c r="N2416" s="100">
        <f t="shared" si="90"/>
        <v>0</v>
      </c>
      <c r="O2416" s="67"/>
    </row>
    <row r="2417" spans="2:15">
      <c r="B2417" s="63"/>
      <c r="C2417" s="65"/>
      <c r="D2417" s="65"/>
      <c r="E2417" s="66"/>
      <c r="F2417" s="67"/>
      <c r="G2417" s="69"/>
      <c r="H2417" s="70"/>
      <c r="I2417" s="71"/>
      <c r="J2417" s="68">
        <v>0</v>
      </c>
      <c r="K2417" s="89">
        <f>ROUND(IF(AND($G2417&lt;&gt;Summary!$C$11),IF(OR($I2417=$I$6,$I2417=$I$7,$I2417=$I$8,$I2417=$I$9,$I2417=$I$10,$I2417=$I$11),($J2417*$H2417),0),0),2)</f>
        <v>0</v>
      </c>
      <c r="L2417" s="89">
        <f>ROUND(IF(AND($G2417=Summary!$C$11),IF(OR($I2417=$I$6,$I2417=$I$7,$I2417=$I$8,$I2417=$I$9,$I2417=$I$10,$I2417=$I$11),(($J2417*$H2417)/2),0),0),2)</f>
        <v>0</v>
      </c>
      <c r="M2417" s="89">
        <f t="shared" si="89"/>
        <v>0</v>
      </c>
      <c r="N2417" s="100">
        <f t="shared" si="90"/>
        <v>0</v>
      </c>
      <c r="O2417" s="67"/>
    </row>
    <row r="2418" spans="2:15">
      <c r="B2418" s="63"/>
      <c r="C2418" s="65"/>
      <c r="D2418" s="65"/>
      <c r="E2418" s="66"/>
      <c r="F2418" s="67"/>
      <c r="G2418" s="69"/>
      <c r="H2418" s="70"/>
      <c r="I2418" s="71"/>
      <c r="J2418" s="68">
        <v>0</v>
      </c>
      <c r="K2418" s="89">
        <f>ROUND(IF(AND($G2418&lt;&gt;Summary!$C$11),IF(OR($I2418=$I$6,$I2418=$I$7,$I2418=$I$8,$I2418=$I$9,$I2418=$I$10,$I2418=$I$11),($J2418*$H2418),0),0),2)</f>
        <v>0</v>
      </c>
      <c r="L2418" s="89">
        <f>ROUND(IF(AND($G2418=Summary!$C$11),IF(OR($I2418=$I$6,$I2418=$I$7,$I2418=$I$8,$I2418=$I$9,$I2418=$I$10,$I2418=$I$11),(($J2418*$H2418)/2),0),0),2)</f>
        <v>0</v>
      </c>
      <c r="M2418" s="89">
        <f t="shared" si="89"/>
        <v>0</v>
      </c>
      <c r="N2418" s="100">
        <f t="shared" si="90"/>
        <v>0</v>
      </c>
      <c r="O2418" s="67"/>
    </row>
    <row r="2419" spans="2:15">
      <c r="B2419" s="63"/>
      <c r="C2419" s="65"/>
      <c r="D2419" s="65"/>
      <c r="E2419" s="66"/>
      <c r="F2419" s="67"/>
      <c r="G2419" s="69"/>
      <c r="H2419" s="70"/>
      <c r="I2419" s="71"/>
      <c r="J2419" s="68">
        <v>0</v>
      </c>
      <c r="K2419" s="89">
        <f>ROUND(IF(AND($G2419&lt;&gt;Summary!$C$11),IF(OR($I2419=$I$6,$I2419=$I$7,$I2419=$I$8,$I2419=$I$9,$I2419=$I$10,$I2419=$I$11),($J2419*$H2419),0),0),2)</f>
        <v>0</v>
      </c>
      <c r="L2419" s="89">
        <f>ROUND(IF(AND($G2419=Summary!$C$11),IF(OR($I2419=$I$6,$I2419=$I$7,$I2419=$I$8,$I2419=$I$9,$I2419=$I$10,$I2419=$I$11),(($J2419*$H2419)/2),0),0),2)</f>
        <v>0</v>
      </c>
      <c r="M2419" s="89">
        <f t="shared" si="89"/>
        <v>0</v>
      </c>
      <c r="N2419" s="100">
        <f t="shared" si="90"/>
        <v>0</v>
      </c>
      <c r="O2419" s="67"/>
    </row>
    <row r="2420" spans="2:15">
      <c r="B2420" s="63"/>
      <c r="C2420" s="65"/>
      <c r="D2420" s="65"/>
      <c r="E2420" s="66"/>
      <c r="F2420" s="67"/>
      <c r="G2420" s="69"/>
      <c r="H2420" s="70"/>
      <c r="I2420" s="71"/>
      <c r="J2420" s="68">
        <v>0</v>
      </c>
      <c r="K2420" s="89">
        <f>ROUND(IF(AND($G2420&lt;&gt;Summary!$C$11),IF(OR($I2420=$I$6,$I2420=$I$7,$I2420=$I$8,$I2420=$I$9,$I2420=$I$10,$I2420=$I$11),($J2420*$H2420),0),0),2)</f>
        <v>0</v>
      </c>
      <c r="L2420" s="89">
        <f>ROUND(IF(AND($G2420=Summary!$C$11),IF(OR($I2420=$I$6,$I2420=$I$7,$I2420=$I$8,$I2420=$I$9,$I2420=$I$10,$I2420=$I$11),(($J2420*$H2420)/2),0),0),2)</f>
        <v>0</v>
      </c>
      <c r="M2420" s="89">
        <f t="shared" si="89"/>
        <v>0</v>
      </c>
      <c r="N2420" s="100">
        <f t="shared" si="90"/>
        <v>0</v>
      </c>
      <c r="O2420" s="67"/>
    </row>
    <row r="2421" spans="2:15">
      <c r="B2421" s="63"/>
      <c r="C2421" s="65"/>
      <c r="D2421" s="65"/>
      <c r="E2421" s="66"/>
      <c r="F2421" s="67"/>
      <c r="G2421" s="69"/>
      <c r="H2421" s="70"/>
      <c r="I2421" s="71"/>
      <c r="J2421" s="68">
        <v>0</v>
      </c>
      <c r="K2421" s="89">
        <f>ROUND(IF(AND($G2421&lt;&gt;Summary!$C$11),IF(OR($I2421=$I$6,$I2421=$I$7,$I2421=$I$8,$I2421=$I$9,$I2421=$I$10,$I2421=$I$11),($J2421*$H2421),0),0),2)</f>
        <v>0</v>
      </c>
      <c r="L2421" s="89">
        <f>ROUND(IF(AND($G2421=Summary!$C$11),IF(OR($I2421=$I$6,$I2421=$I$7,$I2421=$I$8,$I2421=$I$9,$I2421=$I$10,$I2421=$I$11),(($J2421*$H2421)/2),0),0),2)</f>
        <v>0</v>
      </c>
      <c r="M2421" s="89">
        <f t="shared" si="89"/>
        <v>0</v>
      </c>
      <c r="N2421" s="100">
        <f t="shared" si="90"/>
        <v>0</v>
      </c>
      <c r="O2421" s="67"/>
    </row>
    <row r="2422" spans="2:15">
      <c r="B2422" s="63"/>
      <c r="C2422" s="65"/>
      <c r="D2422" s="65"/>
      <c r="E2422" s="66"/>
      <c r="F2422" s="67"/>
      <c r="G2422" s="69"/>
      <c r="H2422" s="70"/>
      <c r="I2422" s="71"/>
      <c r="J2422" s="68">
        <v>0</v>
      </c>
      <c r="K2422" s="89">
        <f>ROUND(IF(AND($G2422&lt;&gt;Summary!$C$11),IF(OR($I2422=$I$6,$I2422=$I$7,$I2422=$I$8,$I2422=$I$9,$I2422=$I$10,$I2422=$I$11),($J2422*$H2422),0),0),2)</f>
        <v>0</v>
      </c>
      <c r="L2422" s="89">
        <f>ROUND(IF(AND($G2422=Summary!$C$11),IF(OR($I2422=$I$6,$I2422=$I$7,$I2422=$I$8,$I2422=$I$9,$I2422=$I$10,$I2422=$I$11),(($J2422*$H2422)/2),0),0),2)</f>
        <v>0</v>
      </c>
      <c r="M2422" s="89">
        <f t="shared" si="89"/>
        <v>0</v>
      </c>
      <c r="N2422" s="100">
        <f t="shared" si="90"/>
        <v>0</v>
      </c>
      <c r="O2422" s="67"/>
    </row>
    <row r="2423" spans="2:15">
      <c r="B2423" s="63"/>
      <c r="C2423" s="65"/>
      <c r="D2423" s="65"/>
      <c r="E2423" s="66"/>
      <c r="F2423" s="67"/>
      <c r="G2423" s="69"/>
      <c r="H2423" s="70"/>
      <c r="I2423" s="71"/>
      <c r="J2423" s="68">
        <v>0</v>
      </c>
      <c r="K2423" s="89">
        <f>ROUND(IF(AND($G2423&lt;&gt;Summary!$C$11),IF(OR($I2423=$I$6,$I2423=$I$7,$I2423=$I$8,$I2423=$I$9,$I2423=$I$10,$I2423=$I$11),($J2423*$H2423),0),0),2)</f>
        <v>0</v>
      </c>
      <c r="L2423" s="89">
        <f>ROUND(IF(AND($G2423=Summary!$C$11),IF(OR($I2423=$I$6,$I2423=$I$7,$I2423=$I$8,$I2423=$I$9,$I2423=$I$10,$I2423=$I$11),(($J2423*$H2423)/2),0),0),2)</f>
        <v>0</v>
      </c>
      <c r="M2423" s="89">
        <f t="shared" si="89"/>
        <v>0</v>
      </c>
      <c r="N2423" s="100">
        <f t="shared" si="90"/>
        <v>0</v>
      </c>
      <c r="O2423" s="67"/>
    </row>
    <row r="2424" spans="2:15">
      <c r="B2424" s="63"/>
      <c r="C2424" s="65"/>
      <c r="D2424" s="65"/>
      <c r="E2424" s="66"/>
      <c r="F2424" s="67"/>
      <c r="G2424" s="69"/>
      <c r="H2424" s="70"/>
      <c r="I2424" s="71"/>
      <c r="J2424" s="68">
        <v>0</v>
      </c>
      <c r="K2424" s="89">
        <f>ROUND(IF(AND($G2424&lt;&gt;Summary!$C$11),IF(OR($I2424=$I$6,$I2424=$I$7,$I2424=$I$8,$I2424=$I$9,$I2424=$I$10,$I2424=$I$11),($J2424*$H2424),0),0),2)</f>
        <v>0</v>
      </c>
      <c r="L2424" s="89">
        <f>ROUND(IF(AND($G2424=Summary!$C$11),IF(OR($I2424=$I$6,$I2424=$I$7,$I2424=$I$8,$I2424=$I$9,$I2424=$I$10,$I2424=$I$11),(($J2424*$H2424)/2),0),0),2)</f>
        <v>0</v>
      </c>
      <c r="M2424" s="89">
        <f t="shared" si="89"/>
        <v>0</v>
      </c>
      <c r="N2424" s="100">
        <f t="shared" si="90"/>
        <v>0</v>
      </c>
      <c r="O2424" s="67"/>
    </row>
    <row r="2425" spans="2:15">
      <c r="B2425" s="63"/>
      <c r="C2425" s="65"/>
      <c r="D2425" s="65"/>
      <c r="E2425" s="66"/>
      <c r="F2425" s="67"/>
      <c r="G2425" s="69"/>
      <c r="H2425" s="70"/>
      <c r="I2425" s="71"/>
      <c r="J2425" s="68">
        <v>0</v>
      </c>
      <c r="K2425" s="89">
        <f>ROUND(IF(AND($G2425&lt;&gt;Summary!$C$11),IF(OR($I2425=$I$6,$I2425=$I$7,$I2425=$I$8,$I2425=$I$9,$I2425=$I$10,$I2425=$I$11),($J2425*$H2425),0),0),2)</f>
        <v>0</v>
      </c>
      <c r="L2425" s="89">
        <f>ROUND(IF(AND($G2425=Summary!$C$11),IF(OR($I2425=$I$6,$I2425=$I$7,$I2425=$I$8,$I2425=$I$9,$I2425=$I$10,$I2425=$I$11),(($J2425*$H2425)/2),0),0),2)</f>
        <v>0</v>
      </c>
      <c r="M2425" s="89">
        <f t="shared" si="89"/>
        <v>0</v>
      </c>
      <c r="N2425" s="100">
        <f t="shared" si="90"/>
        <v>0</v>
      </c>
      <c r="O2425" s="67"/>
    </row>
    <row r="2426" spans="2:15">
      <c r="B2426" s="63"/>
      <c r="C2426" s="65"/>
      <c r="D2426" s="65"/>
      <c r="E2426" s="66"/>
      <c r="F2426" s="67"/>
      <c r="G2426" s="69"/>
      <c r="H2426" s="70"/>
      <c r="I2426" s="71"/>
      <c r="J2426" s="68">
        <v>0</v>
      </c>
      <c r="K2426" s="89">
        <f>ROUND(IF(AND($G2426&lt;&gt;Summary!$C$11),IF(OR($I2426=$I$6,$I2426=$I$7,$I2426=$I$8,$I2426=$I$9,$I2426=$I$10,$I2426=$I$11),($J2426*$H2426),0),0),2)</f>
        <v>0</v>
      </c>
      <c r="L2426" s="89">
        <f>ROUND(IF(AND($G2426=Summary!$C$11),IF(OR($I2426=$I$6,$I2426=$I$7,$I2426=$I$8,$I2426=$I$9,$I2426=$I$10,$I2426=$I$11),(($J2426*$H2426)/2),0),0),2)</f>
        <v>0</v>
      </c>
      <c r="M2426" s="89">
        <f t="shared" si="89"/>
        <v>0</v>
      </c>
      <c r="N2426" s="100">
        <f t="shared" si="90"/>
        <v>0</v>
      </c>
      <c r="O2426" s="67"/>
    </row>
    <row r="2427" spans="2:15">
      <c r="B2427" s="63"/>
      <c r="C2427" s="65"/>
      <c r="D2427" s="65"/>
      <c r="E2427" s="66"/>
      <c r="F2427" s="67"/>
      <c r="G2427" s="69"/>
      <c r="H2427" s="70"/>
      <c r="I2427" s="71"/>
      <c r="J2427" s="68">
        <v>0</v>
      </c>
      <c r="K2427" s="89">
        <f>ROUND(IF(AND($G2427&lt;&gt;Summary!$C$11),IF(OR($I2427=$I$6,$I2427=$I$7,$I2427=$I$8,$I2427=$I$9,$I2427=$I$10,$I2427=$I$11),($J2427*$H2427),0),0),2)</f>
        <v>0</v>
      </c>
      <c r="L2427" s="89">
        <f>ROUND(IF(AND($G2427=Summary!$C$11),IF(OR($I2427=$I$6,$I2427=$I$7,$I2427=$I$8,$I2427=$I$9,$I2427=$I$10,$I2427=$I$11),(($J2427*$H2427)/2),0),0),2)</f>
        <v>0</v>
      </c>
      <c r="M2427" s="89">
        <f t="shared" si="89"/>
        <v>0</v>
      </c>
      <c r="N2427" s="100">
        <f t="shared" si="90"/>
        <v>0</v>
      </c>
      <c r="O2427" s="67"/>
    </row>
    <row r="2428" spans="2:15">
      <c r="B2428" s="63"/>
      <c r="C2428" s="65"/>
      <c r="D2428" s="65"/>
      <c r="E2428" s="66"/>
      <c r="F2428" s="67"/>
      <c r="G2428" s="69"/>
      <c r="H2428" s="70"/>
      <c r="I2428" s="71"/>
      <c r="J2428" s="68">
        <v>0</v>
      </c>
      <c r="K2428" s="89">
        <f>ROUND(IF(AND($G2428&lt;&gt;Summary!$C$11),IF(OR($I2428=$I$6,$I2428=$I$7,$I2428=$I$8,$I2428=$I$9,$I2428=$I$10,$I2428=$I$11),($J2428*$H2428),0),0),2)</f>
        <v>0</v>
      </c>
      <c r="L2428" s="89">
        <f>ROUND(IF(AND($G2428=Summary!$C$11),IF(OR($I2428=$I$6,$I2428=$I$7,$I2428=$I$8,$I2428=$I$9,$I2428=$I$10,$I2428=$I$11),(($J2428*$H2428)/2),0),0),2)</f>
        <v>0</v>
      </c>
      <c r="M2428" s="89">
        <f t="shared" si="89"/>
        <v>0</v>
      </c>
      <c r="N2428" s="100">
        <f t="shared" si="90"/>
        <v>0</v>
      </c>
      <c r="O2428" s="67"/>
    </row>
    <row r="2429" spans="2:15">
      <c r="B2429" s="63"/>
      <c r="C2429" s="65"/>
      <c r="D2429" s="65"/>
      <c r="E2429" s="66"/>
      <c r="F2429" s="67"/>
      <c r="G2429" s="69"/>
      <c r="H2429" s="70"/>
      <c r="I2429" s="71"/>
      <c r="J2429" s="68">
        <v>0</v>
      </c>
      <c r="K2429" s="89">
        <f>ROUND(IF(AND($G2429&lt;&gt;Summary!$C$11),IF(OR($I2429=$I$6,$I2429=$I$7,$I2429=$I$8,$I2429=$I$9,$I2429=$I$10,$I2429=$I$11),($J2429*$H2429),0),0),2)</f>
        <v>0</v>
      </c>
      <c r="L2429" s="89">
        <f>ROUND(IF(AND($G2429=Summary!$C$11),IF(OR($I2429=$I$6,$I2429=$I$7,$I2429=$I$8,$I2429=$I$9,$I2429=$I$10,$I2429=$I$11),(($J2429*$H2429)/2),0),0),2)</f>
        <v>0</v>
      </c>
      <c r="M2429" s="89">
        <f t="shared" si="89"/>
        <v>0</v>
      </c>
      <c r="N2429" s="100">
        <f t="shared" si="90"/>
        <v>0</v>
      </c>
      <c r="O2429" s="67"/>
    </row>
    <row r="2430" spans="2:15">
      <c r="B2430" s="63"/>
      <c r="C2430" s="65"/>
      <c r="D2430" s="65"/>
      <c r="E2430" s="66"/>
      <c r="F2430" s="67"/>
      <c r="G2430" s="69"/>
      <c r="H2430" s="70"/>
      <c r="I2430" s="71"/>
      <c r="J2430" s="68">
        <v>0</v>
      </c>
      <c r="K2430" s="89">
        <f>ROUND(IF(AND($G2430&lt;&gt;Summary!$C$11),IF(OR($I2430=$I$6,$I2430=$I$7,$I2430=$I$8,$I2430=$I$9,$I2430=$I$10,$I2430=$I$11),($J2430*$H2430),0),0),2)</f>
        <v>0</v>
      </c>
      <c r="L2430" s="89">
        <f>ROUND(IF(AND($G2430=Summary!$C$11),IF(OR($I2430=$I$6,$I2430=$I$7,$I2430=$I$8,$I2430=$I$9,$I2430=$I$10,$I2430=$I$11),(($J2430*$H2430)/2),0),0),2)</f>
        <v>0</v>
      </c>
      <c r="M2430" s="89">
        <f t="shared" si="89"/>
        <v>0</v>
      </c>
      <c r="N2430" s="100">
        <f t="shared" si="90"/>
        <v>0</v>
      </c>
      <c r="O2430" s="67"/>
    </row>
    <row r="2431" spans="2:15">
      <c r="B2431" s="63"/>
      <c r="C2431" s="65"/>
      <c r="D2431" s="65"/>
      <c r="E2431" s="66"/>
      <c r="F2431" s="67"/>
      <c r="G2431" s="69"/>
      <c r="H2431" s="70"/>
      <c r="I2431" s="71"/>
      <c r="J2431" s="68">
        <v>0</v>
      </c>
      <c r="K2431" s="89">
        <f>ROUND(IF(AND($G2431&lt;&gt;Summary!$C$11),IF(OR($I2431=$I$6,$I2431=$I$7,$I2431=$I$8,$I2431=$I$9,$I2431=$I$10,$I2431=$I$11),($J2431*$H2431),0),0),2)</f>
        <v>0</v>
      </c>
      <c r="L2431" s="89">
        <f>ROUND(IF(AND($G2431=Summary!$C$11),IF(OR($I2431=$I$6,$I2431=$I$7,$I2431=$I$8,$I2431=$I$9,$I2431=$I$10,$I2431=$I$11),(($J2431*$H2431)/2),0),0),2)</f>
        <v>0</v>
      </c>
      <c r="M2431" s="89">
        <f t="shared" si="89"/>
        <v>0</v>
      </c>
      <c r="N2431" s="100">
        <f t="shared" si="90"/>
        <v>0</v>
      </c>
      <c r="O2431" s="67"/>
    </row>
    <row r="2432" spans="2:15">
      <c r="B2432" s="63"/>
      <c r="C2432" s="65"/>
      <c r="D2432" s="65"/>
      <c r="E2432" s="66"/>
      <c r="F2432" s="67"/>
      <c r="G2432" s="69"/>
      <c r="H2432" s="70"/>
      <c r="I2432" s="71"/>
      <c r="J2432" s="68">
        <v>0</v>
      </c>
      <c r="K2432" s="89">
        <f>ROUND(IF(AND($G2432&lt;&gt;Summary!$C$11),IF(OR($I2432=$I$6,$I2432=$I$7,$I2432=$I$8,$I2432=$I$9,$I2432=$I$10,$I2432=$I$11),($J2432*$H2432),0),0),2)</f>
        <v>0</v>
      </c>
      <c r="L2432" s="89">
        <f>ROUND(IF(AND($G2432=Summary!$C$11),IF(OR($I2432=$I$6,$I2432=$I$7,$I2432=$I$8,$I2432=$I$9,$I2432=$I$10,$I2432=$I$11),(($J2432*$H2432)/2),0),0),2)</f>
        <v>0</v>
      </c>
      <c r="M2432" s="89">
        <f t="shared" si="89"/>
        <v>0</v>
      </c>
      <c r="N2432" s="100">
        <f t="shared" si="90"/>
        <v>0</v>
      </c>
      <c r="O2432" s="67"/>
    </row>
    <row r="2433" spans="2:15">
      <c r="B2433" s="63"/>
      <c r="C2433" s="65"/>
      <c r="D2433" s="65"/>
      <c r="E2433" s="66"/>
      <c r="F2433" s="67"/>
      <c r="G2433" s="69"/>
      <c r="H2433" s="70"/>
      <c r="I2433" s="71"/>
      <c r="J2433" s="68">
        <v>0</v>
      </c>
      <c r="K2433" s="89">
        <f>ROUND(IF(AND($G2433&lt;&gt;Summary!$C$11),IF(OR($I2433=$I$6,$I2433=$I$7,$I2433=$I$8,$I2433=$I$9,$I2433=$I$10,$I2433=$I$11),($J2433*$H2433),0),0),2)</f>
        <v>0</v>
      </c>
      <c r="L2433" s="89">
        <f>ROUND(IF(AND($G2433=Summary!$C$11),IF(OR($I2433=$I$6,$I2433=$I$7,$I2433=$I$8,$I2433=$I$9,$I2433=$I$10,$I2433=$I$11),(($J2433*$H2433)/2),0),0),2)</f>
        <v>0</v>
      </c>
      <c r="M2433" s="89">
        <f t="shared" si="89"/>
        <v>0</v>
      </c>
      <c r="N2433" s="100">
        <f t="shared" si="90"/>
        <v>0</v>
      </c>
      <c r="O2433" s="67"/>
    </row>
    <row r="2434" spans="2:15">
      <c r="B2434" s="63"/>
      <c r="C2434" s="65"/>
      <c r="D2434" s="65"/>
      <c r="E2434" s="66"/>
      <c r="F2434" s="67"/>
      <c r="G2434" s="69"/>
      <c r="H2434" s="70"/>
      <c r="I2434" s="71"/>
      <c r="J2434" s="68">
        <v>0</v>
      </c>
      <c r="K2434" s="89">
        <f>ROUND(IF(AND($G2434&lt;&gt;Summary!$C$11),IF(OR($I2434=$I$6,$I2434=$I$7,$I2434=$I$8,$I2434=$I$9,$I2434=$I$10,$I2434=$I$11),($J2434*$H2434),0),0),2)</f>
        <v>0</v>
      </c>
      <c r="L2434" s="89">
        <f>ROUND(IF(AND($G2434=Summary!$C$11),IF(OR($I2434=$I$6,$I2434=$I$7,$I2434=$I$8,$I2434=$I$9,$I2434=$I$10,$I2434=$I$11),(($J2434*$H2434)/2),0),0),2)</f>
        <v>0</v>
      </c>
      <c r="M2434" s="89">
        <f t="shared" si="89"/>
        <v>0</v>
      </c>
      <c r="N2434" s="100">
        <f t="shared" si="90"/>
        <v>0</v>
      </c>
      <c r="O2434" s="67"/>
    </row>
    <row r="2435" spans="2:15">
      <c r="B2435" s="63"/>
      <c r="C2435" s="65"/>
      <c r="D2435" s="65"/>
      <c r="E2435" s="66"/>
      <c r="F2435" s="67"/>
      <c r="G2435" s="69"/>
      <c r="H2435" s="70"/>
      <c r="I2435" s="71"/>
      <c r="J2435" s="68">
        <v>0</v>
      </c>
      <c r="K2435" s="89">
        <f>ROUND(IF(AND($G2435&lt;&gt;Summary!$C$11),IF(OR($I2435=$I$6,$I2435=$I$7,$I2435=$I$8,$I2435=$I$9,$I2435=$I$10,$I2435=$I$11),($J2435*$H2435),0),0),2)</f>
        <v>0</v>
      </c>
      <c r="L2435" s="89">
        <f>ROUND(IF(AND($G2435=Summary!$C$11),IF(OR($I2435=$I$6,$I2435=$I$7,$I2435=$I$8,$I2435=$I$9,$I2435=$I$10,$I2435=$I$11),(($J2435*$H2435)/2),0),0),2)</f>
        <v>0</v>
      </c>
      <c r="M2435" s="89">
        <f t="shared" si="89"/>
        <v>0</v>
      </c>
      <c r="N2435" s="100">
        <f t="shared" si="90"/>
        <v>0</v>
      </c>
      <c r="O2435" s="67"/>
    </row>
    <row r="2436" spans="2:15">
      <c r="B2436" s="63"/>
      <c r="C2436" s="65"/>
      <c r="D2436" s="65"/>
      <c r="E2436" s="66"/>
      <c r="F2436" s="67"/>
      <c r="G2436" s="69"/>
      <c r="H2436" s="70"/>
      <c r="I2436" s="71"/>
      <c r="J2436" s="68">
        <v>0</v>
      </c>
      <c r="K2436" s="89">
        <f>ROUND(IF(AND($G2436&lt;&gt;Summary!$C$11),IF(OR($I2436=$I$6,$I2436=$I$7,$I2436=$I$8,$I2436=$I$9,$I2436=$I$10,$I2436=$I$11),($J2436*$H2436),0),0),2)</f>
        <v>0</v>
      </c>
      <c r="L2436" s="89">
        <f>ROUND(IF(AND($G2436=Summary!$C$11),IF(OR($I2436=$I$6,$I2436=$I$7,$I2436=$I$8,$I2436=$I$9,$I2436=$I$10,$I2436=$I$11),(($J2436*$H2436)/2),0),0),2)</f>
        <v>0</v>
      </c>
      <c r="M2436" s="89">
        <f t="shared" si="89"/>
        <v>0</v>
      </c>
      <c r="N2436" s="100">
        <f t="shared" si="90"/>
        <v>0</v>
      </c>
      <c r="O2436" s="67"/>
    </row>
    <row r="2437" spans="2:15">
      <c r="B2437" s="63"/>
      <c r="C2437" s="65"/>
      <c r="D2437" s="65"/>
      <c r="E2437" s="66"/>
      <c r="F2437" s="67"/>
      <c r="G2437" s="69"/>
      <c r="H2437" s="70"/>
      <c r="I2437" s="71"/>
      <c r="J2437" s="68">
        <v>0</v>
      </c>
      <c r="K2437" s="89">
        <f>ROUND(IF(AND($G2437&lt;&gt;Summary!$C$11),IF(OR($I2437=$I$6,$I2437=$I$7,$I2437=$I$8,$I2437=$I$9,$I2437=$I$10,$I2437=$I$11),($J2437*$H2437),0),0),2)</f>
        <v>0</v>
      </c>
      <c r="L2437" s="89">
        <f>ROUND(IF(AND($G2437=Summary!$C$11),IF(OR($I2437=$I$6,$I2437=$I$7,$I2437=$I$8,$I2437=$I$9,$I2437=$I$10,$I2437=$I$11),(($J2437*$H2437)/2),0),0),2)</f>
        <v>0</v>
      </c>
      <c r="M2437" s="89">
        <f t="shared" si="89"/>
        <v>0</v>
      </c>
      <c r="N2437" s="100">
        <f t="shared" si="90"/>
        <v>0</v>
      </c>
      <c r="O2437" s="67"/>
    </row>
    <row r="2438" spans="2:15">
      <c r="B2438" s="63"/>
      <c r="C2438" s="65"/>
      <c r="D2438" s="65"/>
      <c r="E2438" s="66"/>
      <c r="F2438" s="67"/>
      <c r="G2438" s="69"/>
      <c r="H2438" s="70"/>
      <c r="I2438" s="71"/>
      <c r="J2438" s="68">
        <v>0</v>
      </c>
      <c r="K2438" s="89">
        <f>ROUND(IF(AND($G2438&lt;&gt;Summary!$C$11),IF(OR($I2438=$I$6,$I2438=$I$7,$I2438=$I$8,$I2438=$I$9,$I2438=$I$10,$I2438=$I$11),($J2438*$H2438),0),0),2)</f>
        <v>0</v>
      </c>
      <c r="L2438" s="89">
        <f>ROUND(IF(AND($G2438=Summary!$C$11),IF(OR($I2438=$I$6,$I2438=$I$7,$I2438=$I$8,$I2438=$I$9,$I2438=$I$10,$I2438=$I$11),(($J2438*$H2438)/2),0),0),2)</f>
        <v>0</v>
      </c>
      <c r="M2438" s="89">
        <f t="shared" si="89"/>
        <v>0</v>
      </c>
      <c r="N2438" s="100">
        <f t="shared" si="90"/>
        <v>0</v>
      </c>
      <c r="O2438" s="67"/>
    </row>
    <row r="2439" spans="2:15">
      <c r="B2439" s="63"/>
      <c r="C2439" s="65"/>
      <c r="D2439" s="65"/>
      <c r="E2439" s="66"/>
      <c r="F2439" s="67"/>
      <c r="G2439" s="69"/>
      <c r="H2439" s="70"/>
      <c r="I2439" s="71"/>
      <c r="J2439" s="68">
        <v>0</v>
      </c>
      <c r="K2439" s="89">
        <f>ROUND(IF(AND($G2439&lt;&gt;Summary!$C$11),IF(OR($I2439=$I$6,$I2439=$I$7,$I2439=$I$8,$I2439=$I$9,$I2439=$I$10,$I2439=$I$11),($J2439*$H2439),0),0),2)</f>
        <v>0</v>
      </c>
      <c r="L2439" s="89">
        <f>ROUND(IF(AND($G2439=Summary!$C$11),IF(OR($I2439=$I$6,$I2439=$I$7,$I2439=$I$8,$I2439=$I$9,$I2439=$I$10,$I2439=$I$11),(($J2439*$H2439)/2),0),0),2)</f>
        <v>0</v>
      </c>
      <c r="M2439" s="89">
        <f t="shared" si="89"/>
        <v>0</v>
      </c>
      <c r="N2439" s="100">
        <f t="shared" si="90"/>
        <v>0</v>
      </c>
      <c r="O2439" s="67"/>
    </row>
    <row r="2440" spans="2:15">
      <c r="B2440" s="63"/>
      <c r="C2440" s="65"/>
      <c r="D2440" s="65"/>
      <c r="E2440" s="66"/>
      <c r="F2440" s="67"/>
      <c r="G2440" s="69"/>
      <c r="H2440" s="70"/>
      <c r="I2440" s="71"/>
      <c r="J2440" s="68">
        <v>0</v>
      </c>
      <c r="K2440" s="89">
        <f>ROUND(IF(AND($G2440&lt;&gt;Summary!$C$11),IF(OR($I2440=$I$6,$I2440=$I$7,$I2440=$I$8,$I2440=$I$9,$I2440=$I$10,$I2440=$I$11),($J2440*$H2440),0),0),2)</f>
        <v>0</v>
      </c>
      <c r="L2440" s="89">
        <f>ROUND(IF(AND($G2440=Summary!$C$11),IF(OR($I2440=$I$6,$I2440=$I$7,$I2440=$I$8,$I2440=$I$9,$I2440=$I$10,$I2440=$I$11),(($J2440*$H2440)/2),0),0),2)</f>
        <v>0</v>
      </c>
      <c r="M2440" s="89">
        <f t="shared" si="89"/>
        <v>0</v>
      </c>
      <c r="N2440" s="100">
        <f t="shared" si="90"/>
        <v>0</v>
      </c>
      <c r="O2440" s="67"/>
    </row>
    <row r="2441" spans="2:15">
      <c r="B2441" s="63"/>
      <c r="C2441" s="65"/>
      <c r="D2441" s="65"/>
      <c r="E2441" s="66"/>
      <c r="F2441" s="67"/>
      <c r="G2441" s="69"/>
      <c r="H2441" s="70"/>
      <c r="I2441" s="71"/>
      <c r="J2441" s="68">
        <v>0</v>
      </c>
      <c r="K2441" s="89">
        <f>ROUND(IF(AND($G2441&lt;&gt;Summary!$C$11),IF(OR($I2441=$I$6,$I2441=$I$7,$I2441=$I$8,$I2441=$I$9,$I2441=$I$10,$I2441=$I$11),($J2441*$H2441),0),0),2)</f>
        <v>0</v>
      </c>
      <c r="L2441" s="89">
        <f>ROUND(IF(AND($G2441=Summary!$C$11),IF(OR($I2441=$I$6,$I2441=$I$7,$I2441=$I$8,$I2441=$I$9,$I2441=$I$10,$I2441=$I$11),(($J2441*$H2441)/2),0),0),2)</f>
        <v>0</v>
      </c>
      <c r="M2441" s="89">
        <f t="shared" si="89"/>
        <v>0</v>
      </c>
      <c r="N2441" s="100">
        <f t="shared" si="90"/>
        <v>0</v>
      </c>
      <c r="O2441" s="67"/>
    </row>
    <row r="2442" spans="2:15">
      <c r="B2442" s="63"/>
      <c r="C2442" s="65"/>
      <c r="D2442" s="65"/>
      <c r="E2442" s="66"/>
      <c r="F2442" s="67"/>
      <c r="G2442" s="69"/>
      <c r="H2442" s="70"/>
      <c r="I2442" s="71"/>
      <c r="J2442" s="68">
        <v>0</v>
      </c>
      <c r="K2442" s="89">
        <f>ROUND(IF(AND($G2442&lt;&gt;Summary!$C$11),IF(OR($I2442=$I$6,$I2442=$I$7,$I2442=$I$8,$I2442=$I$9,$I2442=$I$10,$I2442=$I$11),($J2442*$H2442),0),0),2)</f>
        <v>0</v>
      </c>
      <c r="L2442" s="89">
        <f>ROUND(IF(AND($G2442=Summary!$C$11),IF(OR($I2442=$I$6,$I2442=$I$7,$I2442=$I$8,$I2442=$I$9,$I2442=$I$10,$I2442=$I$11),(($J2442*$H2442)/2),0),0),2)</f>
        <v>0</v>
      </c>
      <c r="M2442" s="89">
        <f t="shared" si="89"/>
        <v>0</v>
      </c>
      <c r="N2442" s="100">
        <f t="shared" si="90"/>
        <v>0</v>
      </c>
      <c r="O2442" s="67"/>
    </row>
    <row r="2443" spans="2:15">
      <c r="B2443" s="63"/>
      <c r="C2443" s="65"/>
      <c r="D2443" s="65"/>
      <c r="E2443" s="66"/>
      <c r="F2443" s="67"/>
      <c r="G2443" s="69"/>
      <c r="H2443" s="70"/>
      <c r="I2443" s="71"/>
      <c r="J2443" s="68">
        <v>0</v>
      </c>
      <c r="K2443" s="89">
        <f>ROUND(IF(AND($G2443&lt;&gt;Summary!$C$11),IF(OR($I2443=$I$6,$I2443=$I$7,$I2443=$I$8,$I2443=$I$9,$I2443=$I$10,$I2443=$I$11),($J2443*$H2443),0),0),2)</f>
        <v>0</v>
      </c>
      <c r="L2443" s="89">
        <f>ROUND(IF(AND($G2443=Summary!$C$11),IF(OR($I2443=$I$6,$I2443=$I$7,$I2443=$I$8,$I2443=$I$9,$I2443=$I$10,$I2443=$I$11),(($J2443*$H2443)/2),0),0),2)</f>
        <v>0</v>
      </c>
      <c r="M2443" s="89">
        <f t="shared" si="89"/>
        <v>0</v>
      </c>
      <c r="N2443" s="100">
        <f t="shared" si="90"/>
        <v>0</v>
      </c>
      <c r="O2443" s="67"/>
    </row>
    <row r="2444" spans="2:15">
      <c r="B2444" s="63"/>
      <c r="C2444" s="65"/>
      <c r="D2444" s="65"/>
      <c r="E2444" s="66"/>
      <c r="F2444" s="67"/>
      <c r="G2444" s="69"/>
      <c r="H2444" s="70"/>
      <c r="I2444" s="71"/>
      <c r="J2444" s="68">
        <v>0</v>
      </c>
      <c r="K2444" s="89">
        <f>ROUND(IF(AND($G2444&lt;&gt;Summary!$C$11),IF(OR($I2444=$I$6,$I2444=$I$7,$I2444=$I$8,$I2444=$I$9,$I2444=$I$10,$I2444=$I$11),($J2444*$H2444),0),0),2)</f>
        <v>0</v>
      </c>
      <c r="L2444" s="89">
        <f>ROUND(IF(AND($G2444=Summary!$C$11),IF(OR($I2444=$I$6,$I2444=$I$7,$I2444=$I$8,$I2444=$I$9,$I2444=$I$10,$I2444=$I$11),(($J2444*$H2444)/2),0),0),2)</f>
        <v>0</v>
      </c>
      <c r="M2444" s="89">
        <f t="shared" si="89"/>
        <v>0</v>
      </c>
      <c r="N2444" s="100">
        <f t="shared" si="90"/>
        <v>0</v>
      </c>
      <c r="O2444" s="67"/>
    </row>
    <row r="2445" spans="2:15">
      <c r="B2445" s="63"/>
      <c r="C2445" s="65"/>
      <c r="D2445" s="65"/>
      <c r="E2445" s="66"/>
      <c r="F2445" s="67"/>
      <c r="G2445" s="69"/>
      <c r="H2445" s="70"/>
      <c r="I2445" s="71"/>
      <c r="J2445" s="68">
        <v>0</v>
      </c>
      <c r="K2445" s="89">
        <f>ROUND(IF(AND($G2445&lt;&gt;Summary!$C$11),IF(OR($I2445=$I$6,$I2445=$I$7,$I2445=$I$8,$I2445=$I$9,$I2445=$I$10,$I2445=$I$11),($J2445*$H2445),0),0),2)</f>
        <v>0</v>
      </c>
      <c r="L2445" s="89">
        <f>ROUND(IF(AND($G2445=Summary!$C$11),IF(OR($I2445=$I$6,$I2445=$I$7,$I2445=$I$8,$I2445=$I$9,$I2445=$I$10,$I2445=$I$11),(($J2445*$H2445)/2),0),0),2)</f>
        <v>0</v>
      </c>
      <c r="M2445" s="89">
        <f t="shared" si="89"/>
        <v>0</v>
      </c>
      <c r="N2445" s="100">
        <f t="shared" si="90"/>
        <v>0</v>
      </c>
      <c r="O2445" s="67"/>
    </row>
    <row r="2446" spans="2:15">
      <c r="B2446" s="63"/>
      <c r="C2446" s="65"/>
      <c r="D2446" s="65"/>
      <c r="E2446" s="66"/>
      <c r="F2446" s="67"/>
      <c r="G2446" s="69"/>
      <c r="H2446" s="70"/>
      <c r="I2446" s="71"/>
      <c r="J2446" s="68">
        <v>0</v>
      </c>
      <c r="K2446" s="89">
        <f>ROUND(IF(AND($G2446&lt;&gt;Summary!$C$11),IF(OR($I2446=$I$6,$I2446=$I$7,$I2446=$I$8,$I2446=$I$9,$I2446=$I$10,$I2446=$I$11),($J2446*$H2446),0),0),2)</f>
        <v>0</v>
      </c>
      <c r="L2446" s="89">
        <f>ROUND(IF(AND($G2446=Summary!$C$11),IF(OR($I2446=$I$6,$I2446=$I$7,$I2446=$I$8,$I2446=$I$9,$I2446=$I$10,$I2446=$I$11),(($J2446*$H2446)/2),0),0),2)</f>
        <v>0</v>
      </c>
      <c r="M2446" s="89">
        <f t="shared" si="89"/>
        <v>0</v>
      </c>
      <c r="N2446" s="100">
        <f t="shared" si="90"/>
        <v>0</v>
      </c>
      <c r="O2446" s="67"/>
    </row>
    <row r="2447" spans="2:15">
      <c r="B2447" s="63"/>
      <c r="C2447" s="65"/>
      <c r="D2447" s="65"/>
      <c r="E2447" s="66"/>
      <c r="F2447" s="67"/>
      <c r="G2447" s="69"/>
      <c r="H2447" s="70"/>
      <c r="I2447" s="71"/>
      <c r="J2447" s="68">
        <v>0</v>
      </c>
      <c r="K2447" s="89">
        <f>ROUND(IF(AND($G2447&lt;&gt;Summary!$C$11),IF(OR($I2447=$I$6,$I2447=$I$7,$I2447=$I$8,$I2447=$I$9,$I2447=$I$10,$I2447=$I$11),($J2447*$H2447),0),0),2)</f>
        <v>0</v>
      </c>
      <c r="L2447" s="89">
        <f>ROUND(IF(AND($G2447=Summary!$C$11),IF(OR($I2447=$I$6,$I2447=$I$7,$I2447=$I$8,$I2447=$I$9,$I2447=$I$10,$I2447=$I$11),(($J2447*$H2447)/2),0),0),2)</f>
        <v>0</v>
      </c>
      <c r="M2447" s="89">
        <f t="shared" si="89"/>
        <v>0</v>
      </c>
      <c r="N2447" s="100">
        <f t="shared" si="90"/>
        <v>0</v>
      </c>
      <c r="O2447" s="67"/>
    </row>
    <row r="2448" spans="2:15">
      <c r="B2448" s="63"/>
      <c r="C2448" s="65"/>
      <c r="D2448" s="65"/>
      <c r="E2448" s="66"/>
      <c r="F2448" s="67"/>
      <c r="G2448" s="69"/>
      <c r="H2448" s="70"/>
      <c r="I2448" s="71"/>
      <c r="J2448" s="68">
        <v>0</v>
      </c>
      <c r="K2448" s="89">
        <f>ROUND(IF(AND($G2448&lt;&gt;Summary!$C$11),IF(OR($I2448=$I$6,$I2448=$I$7,$I2448=$I$8,$I2448=$I$9,$I2448=$I$10,$I2448=$I$11),($J2448*$H2448),0),0),2)</f>
        <v>0</v>
      </c>
      <c r="L2448" s="89">
        <f>ROUND(IF(AND($G2448=Summary!$C$11),IF(OR($I2448=$I$6,$I2448=$I$7,$I2448=$I$8,$I2448=$I$9,$I2448=$I$10,$I2448=$I$11),(($J2448*$H2448)/2),0),0),2)</f>
        <v>0</v>
      </c>
      <c r="M2448" s="89">
        <f t="shared" si="89"/>
        <v>0</v>
      </c>
      <c r="N2448" s="100">
        <f t="shared" si="90"/>
        <v>0</v>
      </c>
      <c r="O2448" s="67"/>
    </row>
    <row r="2449" spans="2:15">
      <c r="B2449" s="63"/>
      <c r="C2449" s="65"/>
      <c r="D2449" s="65"/>
      <c r="E2449" s="66"/>
      <c r="F2449" s="67"/>
      <c r="G2449" s="69"/>
      <c r="H2449" s="70"/>
      <c r="I2449" s="71"/>
      <c r="J2449" s="68">
        <v>0</v>
      </c>
      <c r="K2449" s="89">
        <f>ROUND(IF(AND($G2449&lt;&gt;Summary!$C$11),IF(OR($I2449=$I$6,$I2449=$I$7,$I2449=$I$8,$I2449=$I$9,$I2449=$I$10,$I2449=$I$11),($J2449*$H2449),0),0),2)</f>
        <v>0</v>
      </c>
      <c r="L2449" s="89">
        <f>ROUND(IF(AND($G2449=Summary!$C$11),IF(OR($I2449=$I$6,$I2449=$I$7,$I2449=$I$8,$I2449=$I$9,$I2449=$I$10,$I2449=$I$11),(($J2449*$H2449)/2),0),0),2)</f>
        <v>0</v>
      </c>
      <c r="M2449" s="89">
        <f t="shared" si="89"/>
        <v>0</v>
      </c>
      <c r="N2449" s="100">
        <f t="shared" si="90"/>
        <v>0</v>
      </c>
      <c r="O2449" s="67"/>
    </row>
    <row r="2450" spans="2:15">
      <c r="B2450" s="63"/>
      <c r="C2450" s="65"/>
      <c r="D2450" s="65"/>
      <c r="E2450" s="66"/>
      <c r="F2450" s="67"/>
      <c r="G2450" s="69"/>
      <c r="H2450" s="70"/>
      <c r="I2450" s="71"/>
      <c r="J2450" s="68">
        <v>0</v>
      </c>
      <c r="K2450" s="89">
        <f>ROUND(IF(AND($G2450&lt;&gt;Summary!$C$11),IF(OR($I2450=$I$6,$I2450=$I$7,$I2450=$I$8,$I2450=$I$9,$I2450=$I$10,$I2450=$I$11),($J2450*$H2450),0),0),2)</f>
        <v>0</v>
      </c>
      <c r="L2450" s="89">
        <f>ROUND(IF(AND($G2450=Summary!$C$11),IF(OR($I2450=$I$6,$I2450=$I$7,$I2450=$I$8,$I2450=$I$9,$I2450=$I$10,$I2450=$I$11),(($J2450*$H2450)/2),0),0),2)</f>
        <v>0</v>
      </c>
      <c r="M2450" s="89">
        <f t="shared" si="89"/>
        <v>0</v>
      </c>
      <c r="N2450" s="100">
        <f t="shared" si="90"/>
        <v>0</v>
      </c>
      <c r="O2450" s="67"/>
    </row>
    <row r="2451" spans="2:15">
      <c r="B2451" s="63"/>
      <c r="C2451" s="65"/>
      <c r="D2451" s="65"/>
      <c r="E2451" s="66"/>
      <c r="F2451" s="67"/>
      <c r="G2451" s="69"/>
      <c r="H2451" s="70"/>
      <c r="I2451" s="71"/>
      <c r="J2451" s="68">
        <v>0</v>
      </c>
      <c r="K2451" s="89">
        <f>ROUND(IF(AND($G2451&lt;&gt;Summary!$C$11),IF(OR($I2451=$I$6,$I2451=$I$7,$I2451=$I$8,$I2451=$I$9,$I2451=$I$10,$I2451=$I$11),($J2451*$H2451),0),0),2)</f>
        <v>0</v>
      </c>
      <c r="L2451" s="89">
        <f>ROUND(IF(AND($G2451=Summary!$C$11),IF(OR($I2451=$I$6,$I2451=$I$7,$I2451=$I$8,$I2451=$I$9,$I2451=$I$10,$I2451=$I$11),(($J2451*$H2451)/2),0),0),2)</f>
        <v>0</v>
      </c>
      <c r="M2451" s="89">
        <f t="shared" si="89"/>
        <v>0</v>
      </c>
      <c r="N2451" s="100">
        <f t="shared" si="90"/>
        <v>0</v>
      </c>
      <c r="O2451" s="67"/>
    </row>
    <row r="2452" spans="2:15">
      <c r="B2452" s="63"/>
      <c r="C2452" s="65"/>
      <c r="D2452" s="65"/>
      <c r="E2452" s="66"/>
      <c r="F2452" s="67"/>
      <c r="G2452" s="69"/>
      <c r="H2452" s="70"/>
      <c r="I2452" s="71"/>
      <c r="J2452" s="68">
        <v>0</v>
      </c>
      <c r="K2452" s="89">
        <f>ROUND(IF(AND($G2452&lt;&gt;Summary!$C$11),IF(OR($I2452=$I$6,$I2452=$I$7,$I2452=$I$8,$I2452=$I$9,$I2452=$I$10,$I2452=$I$11),($J2452*$H2452),0),0),2)</f>
        <v>0</v>
      </c>
      <c r="L2452" s="89">
        <f>ROUND(IF(AND($G2452=Summary!$C$11),IF(OR($I2452=$I$6,$I2452=$I$7,$I2452=$I$8,$I2452=$I$9,$I2452=$I$10,$I2452=$I$11),(($J2452*$H2452)/2),0),0),2)</f>
        <v>0</v>
      </c>
      <c r="M2452" s="89">
        <f t="shared" si="89"/>
        <v>0</v>
      </c>
      <c r="N2452" s="100">
        <f t="shared" si="90"/>
        <v>0</v>
      </c>
      <c r="O2452" s="67"/>
    </row>
    <row r="2453" spans="2:15">
      <c r="B2453" s="63"/>
      <c r="C2453" s="65"/>
      <c r="D2453" s="65"/>
      <c r="E2453" s="66"/>
      <c r="F2453" s="67"/>
      <c r="G2453" s="69"/>
      <c r="H2453" s="70"/>
      <c r="I2453" s="71"/>
      <c r="J2453" s="68">
        <v>0</v>
      </c>
      <c r="K2453" s="89">
        <f>ROUND(IF(AND($G2453&lt;&gt;Summary!$C$11),IF(OR($I2453=$I$6,$I2453=$I$7,$I2453=$I$8,$I2453=$I$9,$I2453=$I$10,$I2453=$I$11),($J2453*$H2453),0),0),2)</f>
        <v>0</v>
      </c>
      <c r="L2453" s="89">
        <f>ROUND(IF(AND($G2453=Summary!$C$11),IF(OR($I2453=$I$6,$I2453=$I$7,$I2453=$I$8,$I2453=$I$9,$I2453=$I$10,$I2453=$I$11),(($J2453*$H2453)/2),0),0),2)</f>
        <v>0</v>
      </c>
      <c r="M2453" s="89">
        <f t="shared" si="89"/>
        <v>0</v>
      </c>
      <c r="N2453" s="100">
        <f t="shared" si="90"/>
        <v>0</v>
      </c>
      <c r="O2453" s="67"/>
    </row>
    <row r="2454" spans="2:15">
      <c r="B2454" s="63"/>
      <c r="C2454" s="65"/>
      <c r="D2454" s="65"/>
      <c r="E2454" s="66"/>
      <c r="F2454" s="67"/>
      <c r="G2454" s="69"/>
      <c r="H2454" s="70"/>
      <c r="I2454" s="71"/>
      <c r="J2454" s="68">
        <v>0</v>
      </c>
      <c r="K2454" s="89">
        <f>ROUND(IF(AND($G2454&lt;&gt;Summary!$C$11),IF(OR($I2454=$I$6,$I2454=$I$7,$I2454=$I$8,$I2454=$I$9,$I2454=$I$10,$I2454=$I$11),($J2454*$H2454),0),0),2)</f>
        <v>0</v>
      </c>
      <c r="L2454" s="89">
        <f>ROUND(IF(AND($G2454=Summary!$C$11),IF(OR($I2454=$I$6,$I2454=$I$7,$I2454=$I$8,$I2454=$I$9,$I2454=$I$10,$I2454=$I$11),(($J2454*$H2454)/2),0),0),2)</f>
        <v>0</v>
      </c>
      <c r="M2454" s="89">
        <f t="shared" si="89"/>
        <v>0</v>
      </c>
      <c r="N2454" s="100">
        <f t="shared" si="90"/>
        <v>0</v>
      </c>
      <c r="O2454" s="67"/>
    </row>
    <row r="2455" spans="2:15">
      <c r="B2455" s="63"/>
      <c r="C2455" s="65"/>
      <c r="D2455" s="65"/>
      <c r="E2455" s="66"/>
      <c r="F2455" s="67"/>
      <c r="G2455" s="69"/>
      <c r="H2455" s="70"/>
      <c r="I2455" s="71"/>
      <c r="J2455" s="68">
        <v>0</v>
      </c>
      <c r="K2455" s="89">
        <f>ROUND(IF(AND($G2455&lt;&gt;Summary!$C$11),IF(OR($I2455=$I$6,$I2455=$I$7,$I2455=$I$8,$I2455=$I$9,$I2455=$I$10,$I2455=$I$11),($J2455*$H2455),0),0),2)</f>
        <v>0</v>
      </c>
      <c r="L2455" s="89">
        <f>ROUND(IF(AND($G2455=Summary!$C$11),IF(OR($I2455=$I$6,$I2455=$I$7,$I2455=$I$8,$I2455=$I$9,$I2455=$I$10,$I2455=$I$11),(($J2455*$H2455)/2),0),0),2)</f>
        <v>0</v>
      </c>
      <c r="M2455" s="89">
        <f t="shared" si="89"/>
        <v>0</v>
      </c>
      <c r="N2455" s="100">
        <f t="shared" si="90"/>
        <v>0</v>
      </c>
      <c r="O2455" s="67"/>
    </row>
    <row r="2456" spans="2:15">
      <c r="B2456" s="63"/>
      <c r="C2456" s="65"/>
      <c r="D2456" s="65"/>
      <c r="E2456" s="66"/>
      <c r="F2456" s="67"/>
      <c r="G2456" s="69"/>
      <c r="H2456" s="70"/>
      <c r="I2456" s="71"/>
      <c r="J2456" s="68">
        <v>0</v>
      </c>
      <c r="K2456" s="89">
        <f>ROUND(IF(AND($G2456&lt;&gt;Summary!$C$11),IF(OR($I2456=$I$6,$I2456=$I$7,$I2456=$I$8,$I2456=$I$9,$I2456=$I$10,$I2456=$I$11),($J2456*$H2456),0),0),2)</f>
        <v>0</v>
      </c>
      <c r="L2456" s="89">
        <f>ROUND(IF(AND($G2456=Summary!$C$11),IF(OR($I2456=$I$6,$I2456=$I$7,$I2456=$I$8,$I2456=$I$9,$I2456=$I$10,$I2456=$I$11),(($J2456*$H2456)/2),0),0),2)</f>
        <v>0</v>
      </c>
      <c r="M2456" s="89">
        <f t="shared" si="89"/>
        <v>0</v>
      </c>
      <c r="N2456" s="100">
        <f t="shared" si="90"/>
        <v>0</v>
      </c>
      <c r="O2456" s="67"/>
    </row>
    <row r="2457" spans="2:15">
      <c r="B2457" s="63"/>
      <c r="C2457" s="65"/>
      <c r="D2457" s="65"/>
      <c r="E2457" s="66"/>
      <c r="F2457" s="67"/>
      <c r="G2457" s="69"/>
      <c r="H2457" s="70"/>
      <c r="I2457" s="71"/>
      <c r="J2457" s="68">
        <v>0</v>
      </c>
      <c r="K2457" s="89">
        <f>ROUND(IF(AND($G2457&lt;&gt;Summary!$C$11),IF(OR($I2457=$I$6,$I2457=$I$7,$I2457=$I$8,$I2457=$I$9,$I2457=$I$10,$I2457=$I$11),($J2457*$H2457),0),0),2)</f>
        <v>0</v>
      </c>
      <c r="L2457" s="89">
        <f>ROUND(IF(AND($G2457=Summary!$C$11),IF(OR($I2457=$I$6,$I2457=$I$7,$I2457=$I$8,$I2457=$I$9,$I2457=$I$10,$I2457=$I$11),(($J2457*$H2457)/2),0),0),2)</f>
        <v>0</v>
      </c>
      <c r="M2457" s="89">
        <f t="shared" si="89"/>
        <v>0</v>
      </c>
      <c r="N2457" s="100">
        <f t="shared" si="90"/>
        <v>0</v>
      </c>
      <c r="O2457" s="67"/>
    </row>
    <row r="2458" spans="2:15">
      <c r="B2458" s="63"/>
      <c r="C2458" s="65"/>
      <c r="D2458" s="65"/>
      <c r="E2458" s="66"/>
      <c r="F2458" s="67"/>
      <c r="G2458" s="69"/>
      <c r="H2458" s="70"/>
      <c r="I2458" s="71"/>
      <c r="J2458" s="68">
        <v>0</v>
      </c>
      <c r="K2458" s="89">
        <f>ROUND(IF(AND($G2458&lt;&gt;Summary!$C$11),IF(OR($I2458=$I$6,$I2458=$I$7,$I2458=$I$8,$I2458=$I$9,$I2458=$I$10,$I2458=$I$11),($J2458*$H2458),0),0),2)</f>
        <v>0</v>
      </c>
      <c r="L2458" s="89">
        <f>ROUND(IF(AND($G2458=Summary!$C$11),IF(OR($I2458=$I$6,$I2458=$I$7,$I2458=$I$8,$I2458=$I$9,$I2458=$I$10,$I2458=$I$11),(($J2458*$H2458)/2),0),0),2)</f>
        <v>0</v>
      </c>
      <c r="M2458" s="89">
        <f t="shared" ref="M2458:M2482" si="91">L2458</f>
        <v>0</v>
      </c>
      <c r="N2458" s="100">
        <f t="shared" ref="N2458:N2482" si="92">SUM(J2458:M2458)</f>
        <v>0</v>
      </c>
      <c r="O2458" s="67"/>
    </row>
    <row r="2459" spans="2:15">
      <c r="B2459" s="63"/>
      <c r="C2459" s="65"/>
      <c r="D2459" s="65"/>
      <c r="E2459" s="66"/>
      <c r="F2459" s="67"/>
      <c r="G2459" s="69"/>
      <c r="H2459" s="70"/>
      <c r="I2459" s="71"/>
      <c r="J2459" s="68">
        <v>0</v>
      </c>
      <c r="K2459" s="89">
        <f>ROUND(IF(AND($G2459&lt;&gt;Summary!$C$11),IF(OR($I2459=$I$6,$I2459=$I$7,$I2459=$I$8,$I2459=$I$9,$I2459=$I$10,$I2459=$I$11),($J2459*$H2459),0),0),2)</f>
        <v>0</v>
      </c>
      <c r="L2459" s="89">
        <f>ROUND(IF(AND($G2459=Summary!$C$11),IF(OR($I2459=$I$6,$I2459=$I$7,$I2459=$I$8,$I2459=$I$9,$I2459=$I$10,$I2459=$I$11),(($J2459*$H2459)/2),0),0),2)</f>
        <v>0</v>
      </c>
      <c r="M2459" s="89">
        <f t="shared" si="91"/>
        <v>0</v>
      </c>
      <c r="N2459" s="100">
        <f t="shared" si="92"/>
        <v>0</v>
      </c>
      <c r="O2459" s="67"/>
    </row>
    <row r="2460" spans="2:15">
      <c r="B2460" s="63"/>
      <c r="C2460" s="65"/>
      <c r="D2460" s="65"/>
      <c r="E2460" s="66"/>
      <c r="F2460" s="67"/>
      <c r="G2460" s="69"/>
      <c r="H2460" s="70"/>
      <c r="I2460" s="71"/>
      <c r="J2460" s="68">
        <v>0</v>
      </c>
      <c r="K2460" s="89">
        <f>ROUND(IF(AND($G2460&lt;&gt;Summary!$C$11),IF(OR($I2460=$I$6,$I2460=$I$7,$I2460=$I$8,$I2460=$I$9,$I2460=$I$10,$I2460=$I$11),($J2460*$H2460),0),0),2)</f>
        <v>0</v>
      </c>
      <c r="L2460" s="89">
        <f>ROUND(IF(AND($G2460=Summary!$C$11),IF(OR($I2460=$I$6,$I2460=$I$7,$I2460=$I$8,$I2460=$I$9,$I2460=$I$10,$I2460=$I$11),(($J2460*$H2460)/2),0),0),2)</f>
        <v>0</v>
      </c>
      <c r="M2460" s="89">
        <f t="shared" si="91"/>
        <v>0</v>
      </c>
      <c r="N2460" s="100">
        <f t="shared" si="92"/>
        <v>0</v>
      </c>
      <c r="O2460" s="67"/>
    </row>
    <row r="2461" spans="2:15">
      <c r="B2461" s="63"/>
      <c r="C2461" s="65"/>
      <c r="D2461" s="65"/>
      <c r="E2461" s="66"/>
      <c r="F2461" s="67"/>
      <c r="G2461" s="69"/>
      <c r="H2461" s="70"/>
      <c r="I2461" s="71"/>
      <c r="J2461" s="68">
        <v>0</v>
      </c>
      <c r="K2461" s="89">
        <f>ROUND(IF(AND($G2461&lt;&gt;Summary!$C$11),IF(OR($I2461=$I$6,$I2461=$I$7,$I2461=$I$8,$I2461=$I$9,$I2461=$I$10,$I2461=$I$11),($J2461*$H2461),0),0),2)</f>
        <v>0</v>
      </c>
      <c r="L2461" s="89">
        <f>ROUND(IF(AND($G2461=Summary!$C$11),IF(OR($I2461=$I$6,$I2461=$I$7,$I2461=$I$8,$I2461=$I$9,$I2461=$I$10,$I2461=$I$11),(($J2461*$H2461)/2),0),0),2)</f>
        <v>0</v>
      </c>
      <c r="M2461" s="89">
        <f t="shared" si="91"/>
        <v>0</v>
      </c>
      <c r="N2461" s="100">
        <f t="shared" si="92"/>
        <v>0</v>
      </c>
      <c r="O2461" s="67"/>
    </row>
    <row r="2462" spans="2:15">
      <c r="B2462" s="63"/>
      <c r="C2462" s="65"/>
      <c r="D2462" s="65"/>
      <c r="E2462" s="66"/>
      <c r="F2462" s="67"/>
      <c r="G2462" s="69"/>
      <c r="H2462" s="70"/>
      <c r="I2462" s="71"/>
      <c r="J2462" s="68">
        <v>0</v>
      </c>
      <c r="K2462" s="89">
        <f>ROUND(IF(AND($G2462&lt;&gt;Summary!$C$11),IF(OR($I2462=$I$6,$I2462=$I$7,$I2462=$I$8,$I2462=$I$9,$I2462=$I$10,$I2462=$I$11),($J2462*$H2462),0),0),2)</f>
        <v>0</v>
      </c>
      <c r="L2462" s="89">
        <f>ROUND(IF(AND($G2462=Summary!$C$11),IF(OR($I2462=$I$6,$I2462=$I$7,$I2462=$I$8,$I2462=$I$9,$I2462=$I$10,$I2462=$I$11),(($J2462*$H2462)/2),0),0),2)</f>
        <v>0</v>
      </c>
      <c r="M2462" s="89">
        <f t="shared" si="91"/>
        <v>0</v>
      </c>
      <c r="N2462" s="100">
        <f t="shared" si="92"/>
        <v>0</v>
      </c>
      <c r="O2462" s="67"/>
    </row>
    <row r="2463" spans="2:15">
      <c r="B2463" s="63"/>
      <c r="C2463" s="65"/>
      <c r="D2463" s="65"/>
      <c r="E2463" s="66"/>
      <c r="F2463" s="67"/>
      <c r="G2463" s="69"/>
      <c r="H2463" s="70"/>
      <c r="I2463" s="71"/>
      <c r="J2463" s="68">
        <v>0</v>
      </c>
      <c r="K2463" s="89">
        <f>ROUND(IF(AND($G2463&lt;&gt;Summary!$C$11),IF(OR($I2463=$I$6,$I2463=$I$7,$I2463=$I$8,$I2463=$I$9,$I2463=$I$10,$I2463=$I$11),($J2463*$H2463),0),0),2)</f>
        <v>0</v>
      </c>
      <c r="L2463" s="89">
        <f>ROUND(IF(AND($G2463=Summary!$C$11),IF(OR($I2463=$I$6,$I2463=$I$7,$I2463=$I$8,$I2463=$I$9,$I2463=$I$10,$I2463=$I$11),(($J2463*$H2463)/2),0),0),2)</f>
        <v>0</v>
      </c>
      <c r="M2463" s="89">
        <f t="shared" si="91"/>
        <v>0</v>
      </c>
      <c r="N2463" s="100">
        <f t="shared" si="92"/>
        <v>0</v>
      </c>
      <c r="O2463" s="67"/>
    </row>
    <row r="2464" spans="2:15">
      <c r="B2464" s="63"/>
      <c r="C2464" s="65"/>
      <c r="D2464" s="65"/>
      <c r="E2464" s="66"/>
      <c r="F2464" s="67"/>
      <c r="G2464" s="69"/>
      <c r="H2464" s="70"/>
      <c r="I2464" s="71"/>
      <c r="J2464" s="68">
        <v>0</v>
      </c>
      <c r="K2464" s="89">
        <f>ROUND(IF(AND($G2464&lt;&gt;Summary!$C$11),IF(OR($I2464=$I$6,$I2464=$I$7,$I2464=$I$8,$I2464=$I$9,$I2464=$I$10,$I2464=$I$11),($J2464*$H2464),0),0),2)</f>
        <v>0</v>
      </c>
      <c r="L2464" s="89">
        <f>ROUND(IF(AND($G2464=Summary!$C$11),IF(OR($I2464=$I$6,$I2464=$I$7,$I2464=$I$8,$I2464=$I$9,$I2464=$I$10,$I2464=$I$11),(($J2464*$H2464)/2),0),0),2)</f>
        <v>0</v>
      </c>
      <c r="M2464" s="89">
        <f t="shared" si="91"/>
        <v>0</v>
      </c>
      <c r="N2464" s="100">
        <f t="shared" si="92"/>
        <v>0</v>
      </c>
      <c r="O2464" s="67"/>
    </row>
    <row r="2465" spans="2:15">
      <c r="B2465" s="63"/>
      <c r="C2465" s="65"/>
      <c r="D2465" s="65"/>
      <c r="E2465" s="66"/>
      <c r="F2465" s="67"/>
      <c r="G2465" s="69"/>
      <c r="H2465" s="70"/>
      <c r="I2465" s="71"/>
      <c r="J2465" s="68">
        <v>0</v>
      </c>
      <c r="K2465" s="89">
        <f>ROUND(IF(AND($G2465&lt;&gt;Summary!$C$11),IF(OR($I2465=$I$6,$I2465=$I$7,$I2465=$I$8,$I2465=$I$9,$I2465=$I$10,$I2465=$I$11),($J2465*$H2465),0),0),2)</f>
        <v>0</v>
      </c>
      <c r="L2465" s="89">
        <f>ROUND(IF(AND($G2465=Summary!$C$11),IF(OR($I2465=$I$6,$I2465=$I$7,$I2465=$I$8,$I2465=$I$9,$I2465=$I$10,$I2465=$I$11),(($J2465*$H2465)/2),0),0),2)</f>
        <v>0</v>
      </c>
      <c r="M2465" s="89">
        <f t="shared" si="91"/>
        <v>0</v>
      </c>
      <c r="N2465" s="100">
        <f t="shared" si="92"/>
        <v>0</v>
      </c>
      <c r="O2465" s="67"/>
    </row>
    <row r="2466" spans="2:15">
      <c r="B2466" s="63"/>
      <c r="C2466" s="65"/>
      <c r="D2466" s="65"/>
      <c r="E2466" s="66"/>
      <c r="F2466" s="67"/>
      <c r="G2466" s="69"/>
      <c r="H2466" s="70"/>
      <c r="I2466" s="71"/>
      <c r="J2466" s="68">
        <v>0</v>
      </c>
      <c r="K2466" s="89">
        <f>ROUND(IF(AND($G2466&lt;&gt;Summary!$C$11),IF(OR($I2466=$I$6,$I2466=$I$7,$I2466=$I$8,$I2466=$I$9,$I2466=$I$10,$I2466=$I$11),($J2466*$H2466),0),0),2)</f>
        <v>0</v>
      </c>
      <c r="L2466" s="89">
        <f>ROUND(IF(AND($G2466=Summary!$C$11),IF(OR($I2466=$I$6,$I2466=$I$7,$I2466=$I$8,$I2466=$I$9,$I2466=$I$10,$I2466=$I$11),(($J2466*$H2466)/2),0),0),2)</f>
        <v>0</v>
      </c>
      <c r="M2466" s="89">
        <f t="shared" si="91"/>
        <v>0</v>
      </c>
      <c r="N2466" s="100">
        <f t="shared" si="92"/>
        <v>0</v>
      </c>
      <c r="O2466" s="67"/>
    </row>
    <row r="2467" spans="2:15">
      <c r="B2467" s="63"/>
      <c r="C2467" s="65"/>
      <c r="D2467" s="65"/>
      <c r="E2467" s="66"/>
      <c r="F2467" s="67"/>
      <c r="G2467" s="69"/>
      <c r="H2467" s="70"/>
      <c r="I2467" s="71"/>
      <c r="J2467" s="68">
        <v>0</v>
      </c>
      <c r="K2467" s="89">
        <f>ROUND(IF(AND($G2467&lt;&gt;Summary!$C$11),IF(OR($I2467=$I$6,$I2467=$I$7,$I2467=$I$8,$I2467=$I$9,$I2467=$I$10,$I2467=$I$11),($J2467*$H2467),0),0),2)</f>
        <v>0</v>
      </c>
      <c r="L2467" s="89">
        <f>ROUND(IF(AND($G2467=Summary!$C$11),IF(OR($I2467=$I$6,$I2467=$I$7,$I2467=$I$8,$I2467=$I$9,$I2467=$I$10,$I2467=$I$11),(($J2467*$H2467)/2),0),0),2)</f>
        <v>0</v>
      </c>
      <c r="M2467" s="89">
        <f t="shared" si="91"/>
        <v>0</v>
      </c>
      <c r="N2467" s="100">
        <f t="shared" si="92"/>
        <v>0</v>
      </c>
      <c r="O2467" s="67"/>
    </row>
    <row r="2468" spans="2:15">
      <c r="B2468" s="63"/>
      <c r="C2468" s="65"/>
      <c r="D2468" s="65"/>
      <c r="E2468" s="66"/>
      <c r="F2468" s="67"/>
      <c r="G2468" s="69"/>
      <c r="H2468" s="70"/>
      <c r="I2468" s="71"/>
      <c r="J2468" s="68">
        <v>0</v>
      </c>
      <c r="K2468" s="89">
        <f>ROUND(IF(AND($G2468&lt;&gt;Summary!$C$11),IF(OR($I2468=$I$6,$I2468=$I$7,$I2468=$I$8,$I2468=$I$9,$I2468=$I$10,$I2468=$I$11),($J2468*$H2468),0),0),2)</f>
        <v>0</v>
      </c>
      <c r="L2468" s="89">
        <f>ROUND(IF(AND($G2468=Summary!$C$11),IF(OR($I2468=$I$6,$I2468=$I$7,$I2468=$I$8,$I2468=$I$9,$I2468=$I$10,$I2468=$I$11),(($J2468*$H2468)/2),0),0),2)</f>
        <v>0</v>
      </c>
      <c r="M2468" s="89">
        <f t="shared" si="91"/>
        <v>0</v>
      </c>
      <c r="N2468" s="100">
        <f t="shared" si="92"/>
        <v>0</v>
      </c>
      <c r="O2468" s="67"/>
    </row>
    <row r="2469" spans="2:15">
      <c r="B2469" s="63"/>
      <c r="C2469" s="65"/>
      <c r="D2469" s="65"/>
      <c r="E2469" s="66"/>
      <c r="F2469" s="67"/>
      <c r="G2469" s="69"/>
      <c r="H2469" s="70"/>
      <c r="I2469" s="71"/>
      <c r="J2469" s="68">
        <v>0</v>
      </c>
      <c r="K2469" s="89">
        <f>ROUND(IF(AND($G2469&lt;&gt;Summary!$C$11),IF(OR($I2469=$I$6,$I2469=$I$7,$I2469=$I$8,$I2469=$I$9,$I2469=$I$10,$I2469=$I$11),($J2469*$H2469),0),0),2)</f>
        <v>0</v>
      </c>
      <c r="L2469" s="89">
        <f>ROUND(IF(AND($G2469=Summary!$C$11),IF(OR($I2469=$I$6,$I2469=$I$7,$I2469=$I$8,$I2469=$I$9,$I2469=$I$10,$I2469=$I$11),(($J2469*$H2469)/2),0),0),2)</f>
        <v>0</v>
      </c>
      <c r="M2469" s="89">
        <f t="shared" si="91"/>
        <v>0</v>
      </c>
      <c r="N2469" s="100">
        <f t="shared" si="92"/>
        <v>0</v>
      </c>
      <c r="O2469" s="67"/>
    </row>
    <row r="2470" spans="2:15">
      <c r="B2470" s="63"/>
      <c r="C2470" s="65"/>
      <c r="D2470" s="65"/>
      <c r="E2470" s="66"/>
      <c r="F2470" s="67"/>
      <c r="G2470" s="69"/>
      <c r="H2470" s="70"/>
      <c r="I2470" s="71"/>
      <c r="J2470" s="68">
        <v>0</v>
      </c>
      <c r="K2470" s="89">
        <f>ROUND(IF(AND($G2470&lt;&gt;Summary!$C$11),IF(OR($I2470=$I$6,$I2470=$I$7,$I2470=$I$8,$I2470=$I$9,$I2470=$I$10,$I2470=$I$11),($J2470*$H2470),0),0),2)</f>
        <v>0</v>
      </c>
      <c r="L2470" s="89">
        <f>ROUND(IF(AND($G2470=Summary!$C$11),IF(OR($I2470=$I$6,$I2470=$I$7,$I2470=$I$8,$I2470=$I$9,$I2470=$I$10,$I2470=$I$11),(($J2470*$H2470)/2),0),0),2)</f>
        <v>0</v>
      </c>
      <c r="M2470" s="89">
        <f t="shared" si="91"/>
        <v>0</v>
      </c>
      <c r="N2470" s="100">
        <f t="shared" si="92"/>
        <v>0</v>
      </c>
      <c r="O2470" s="67"/>
    </row>
    <row r="2471" spans="2:15">
      <c r="B2471" s="63"/>
      <c r="C2471" s="65"/>
      <c r="D2471" s="65"/>
      <c r="E2471" s="66"/>
      <c r="F2471" s="67"/>
      <c r="G2471" s="69"/>
      <c r="H2471" s="70"/>
      <c r="I2471" s="71"/>
      <c r="J2471" s="68">
        <v>0</v>
      </c>
      <c r="K2471" s="89">
        <f>ROUND(IF(AND($G2471&lt;&gt;Summary!$C$11),IF(OR($I2471=$I$6,$I2471=$I$7,$I2471=$I$8,$I2471=$I$9,$I2471=$I$10,$I2471=$I$11),($J2471*$H2471),0),0),2)</f>
        <v>0</v>
      </c>
      <c r="L2471" s="89">
        <f>ROUND(IF(AND($G2471=Summary!$C$11),IF(OR($I2471=$I$6,$I2471=$I$7,$I2471=$I$8,$I2471=$I$9,$I2471=$I$10,$I2471=$I$11),(($J2471*$H2471)/2),0),0),2)</f>
        <v>0</v>
      </c>
      <c r="M2471" s="89">
        <f t="shared" si="91"/>
        <v>0</v>
      </c>
      <c r="N2471" s="100">
        <f t="shared" si="92"/>
        <v>0</v>
      </c>
      <c r="O2471" s="67"/>
    </row>
    <row r="2472" spans="2:15">
      <c r="B2472" s="63"/>
      <c r="C2472" s="65"/>
      <c r="D2472" s="65"/>
      <c r="E2472" s="66"/>
      <c r="F2472" s="67"/>
      <c r="G2472" s="69"/>
      <c r="H2472" s="70"/>
      <c r="I2472" s="71"/>
      <c r="J2472" s="68">
        <v>0</v>
      </c>
      <c r="K2472" s="89">
        <f>ROUND(IF(AND($G2472&lt;&gt;Summary!$C$11),IF(OR($I2472=$I$6,$I2472=$I$7,$I2472=$I$8,$I2472=$I$9,$I2472=$I$10,$I2472=$I$11),($J2472*$H2472),0),0),2)</f>
        <v>0</v>
      </c>
      <c r="L2472" s="89">
        <f>ROUND(IF(AND($G2472=Summary!$C$11),IF(OR($I2472=$I$6,$I2472=$I$7,$I2472=$I$8,$I2472=$I$9,$I2472=$I$10,$I2472=$I$11),(($J2472*$H2472)/2),0),0),2)</f>
        <v>0</v>
      </c>
      <c r="M2472" s="89">
        <f t="shared" si="91"/>
        <v>0</v>
      </c>
      <c r="N2472" s="100">
        <f t="shared" si="92"/>
        <v>0</v>
      </c>
      <c r="O2472" s="67"/>
    </row>
    <row r="2473" spans="2:15">
      <c r="B2473" s="63"/>
      <c r="C2473" s="65"/>
      <c r="D2473" s="65"/>
      <c r="E2473" s="66"/>
      <c r="F2473" s="67"/>
      <c r="G2473" s="69"/>
      <c r="H2473" s="70"/>
      <c r="I2473" s="71"/>
      <c r="J2473" s="68">
        <v>0</v>
      </c>
      <c r="K2473" s="89">
        <f>ROUND(IF(AND($G2473&lt;&gt;Summary!$C$11),IF(OR($I2473=$I$6,$I2473=$I$7,$I2473=$I$8,$I2473=$I$9,$I2473=$I$10,$I2473=$I$11),($J2473*$H2473),0),0),2)</f>
        <v>0</v>
      </c>
      <c r="L2473" s="89">
        <f>ROUND(IF(AND($G2473=Summary!$C$11),IF(OR($I2473=$I$6,$I2473=$I$7,$I2473=$I$8,$I2473=$I$9,$I2473=$I$10,$I2473=$I$11),(($J2473*$H2473)/2),0),0),2)</f>
        <v>0</v>
      </c>
      <c r="M2473" s="89">
        <f t="shared" si="91"/>
        <v>0</v>
      </c>
      <c r="N2473" s="100">
        <f t="shared" si="92"/>
        <v>0</v>
      </c>
      <c r="O2473" s="67"/>
    </row>
    <row r="2474" spans="2:15">
      <c r="B2474" s="63"/>
      <c r="C2474" s="65"/>
      <c r="D2474" s="65"/>
      <c r="E2474" s="66"/>
      <c r="F2474" s="67"/>
      <c r="G2474" s="69"/>
      <c r="H2474" s="70"/>
      <c r="I2474" s="71"/>
      <c r="J2474" s="68">
        <v>0</v>
      </c>
      <c r="K2474" s="89">
        <f>ROUND(IF(AND($G2474&lt;&gt;Summary!$C$11),IF(OR($I2474=$I$6,$I2474=$I$7,$I2474=$I$8,$I2474=$I$9,$I2474=$I$10,$I2474=$I$11),($J2474*$H2474),0),0),2)</f>
        <v>0</v>
      </c>
      <c r="L2474" s="89">
        <f>ROUND(IF(AND($G2474=Summary!$C$11),IF(OR($I2474=$I$6,$I2474=$I$7,$I2474=$I$8,$I2474=$I$9,$I2474=$I$10,$I2474=$I$11),(($J2474*$H2474)/2),0),0),2)</f>
        <v>0</v>
      </c>
      <c r="M2474" s="89">
        <f t="shared" si="91"/>
        <v>0</v>
      </c>
      <c r="N2474" s="100">
        <f t="shared" si="92"/>
        <v>0</v>
      </c>
      <c r="O2474" s="67"/>
    </row>
    <row r="2475" spans="2:15">
      <c r="B2475" s="63"/>
      <c r="C2475" s="65"/>
      <c r="D2475" s="65"/>
      <c r="E2475" s="66"/>
      <c r="F2475" s="67"/>
      <c r="G2475" s="69"/>
      <c r="H2475" s="70"/>
      <c r="I2475" s="71"/>
      <c r="J2475" s="68">
        <v>0</v>
      </c>
      <c r="K2475" s="89">
        <f>ROUND(IF(AND($G2475&lt;&gt;Summary!$C$11),IF(OR($I2475=$I$6,$I2475=$I$7,$I2475=$I$8,$I2475=$I$9,$I2475=$I$10,$I2475=$I$11),($J2475*$H2475),0),0),2)</f>
        <v>0</v>
      </c>
      <c r="L2475" s="89">
        <f>ROUND(IF(AND($G2475=Summary!$C$11),IF(OR($I2475=$I$6,$I2475=$I$7,$I2475=$I$8,$I2475=$I$9,$I2475=$I$10,$I2475=$I$11),(($J2475*$H2475)/2),0),0),2)</f>
        <v>0</v>
      </c>
      <c r="M2475" s="89">
        <f t="shared" si="91"/>
        <v>0</v>
      </c>
      <c r="N2475" s="100">
        <f t="shared" si="92"/>
        <v>0</v>
      </c>
      <c r="O2475" s="67"/>
    </row>
    <row r="2476" spans="2:15">
      <c r="B2476" s="63"/>
      <c r="C2476" s="65"/>
      <c r="D2476" s="65"/>
      <c r="E2476" s="66"/>
      <c r="F2476" s="67"/>
      <c r="G2476" s="69"/>
      <c r="H2476" s="70"/>
      <c r="I2476" s="71"/>
      <c r="J2476" s="68">
        <v>0</v>
      </c>
      <c r="K2476" s="89">
        <f>ROUND(IF(AND($G2476&lt;&gt;Summary!$C$11),IF(OR($I2476=$I$6,$I2476=$I$7,$I2476=$I$8,$I2476=$I$9,$I2476=$I$10,$I2476=$I$11),($J2476*$H2476),0),0),2)</f>
        <v>0</v>
      </c>
      <c r="L2476" s="89">
        <f>ROUND(IF(AND($G2476=Summary!$C$11),IF(OR($I2476=$I$6,$I2476=$I$7,$I2476=$I$8,$I2476=$I$9,$I2476=$I$10,$I2476=$I$11),(($J2476*$H2476)/2),0),0),2)</f>
        <v>0</v>
      </c>
      <c r="M2476" s="89">
        <f t="shared" si="91"/>
        <v>0</v>
      </c>
      <c r="N2476" s="100">
        <f t="shared" si="92"/>
        <v>0</v>
      </c>
      <c r="O2476" s="67"/>
    </row>
    <row r="2477" spans="2:15">
      <c r="B2477" s="63"/>
      <c r="C2477" s="65"/>
      <c r="D2477" s="65"/>
      <c r="E2477" s="66"/>
      <c r="F2477" s="67"/>
      <c r="G2477" s="69"/>
      <c r="H2477" s="70"/>
      <c r="I2477" s="71"/>
      <c r="J2477" s="68">
        <v>0</v>
      </c>
      <c r="K2477" s="89">
        <f>ROUND(IF(AND($G2477&lt;&gt;Summary!$C$11),IF(OR($I2477=$I$6,$I2477=$I$7,$I2477=$I$8,$I2477=$I$9,$I2477=$I$10,$I2477=$I$11),($J2477*$H2477),0),0),2)</f>
        <v>0</v>
      </c>
      <c r="L2477" s="89">
        <f>ROUND(IF(AND($G2477=Summary!$C$11),IF(OR($I2477=$I$6,$I2477=$I$7,$I2477=$I$8,$I2477=$I$9,$I2477=$I$10,$I2477=$I$11),(($J2477*$H2477)/2),0),0),2)</f>
        <v>0</v>
      </c>
      <c r="M2477" s="89">
        <f t="shared" si="91"/>
        <v>0</v>
      </c>
      <c r="N2477" s="100">
        <f t="shared" si="92"/>
        <v>0</v>
      </c>
      <c r="O2477" s="67"/>
    </row>
    <row r="2478" spans="2:15">
      <c r="B2478" s="63"/>
      <c r="C2478" s="65"/>
      <c r="D2478" s="65"/>
      <c r="E2478" s="66"/>
      <c r="F2478" s="67"/>
      <c r="G2478" s="69"/>
      <c r="H2478" s="70"/>
      <c r="I2478" s="71"/>
      <c r="J2478" s="68">
        <v>0</v>
      </c>
      <c r="K2478" s="89">
        <f>ROUND(IF(AND($G2478&lt;&gt;Summary!$C$11),IF(OR($I2478=$I$6,$I2478=$I$7,$I2478=$I$8,$I2478=$I$9,$I2478=$I$10,$I2478=$I$11),($J2478*$H2478),0),0),2)</f>
        <v>0</v>
      </c>
      <c r="L2478" s="89">
        <f>ROUND(IF(AND($G2478=Summary!$C$11),IF(OR($I2478=$I$6,$I2478=$I$7,$I2478=$I$8,$I2478=$I$9,$I2478=$I$10,$I2478=$I$11),(($J2478*$H2478)/2),0),0),2)</f>
        <v>0</v>
      </c>
      <c r="M2478" s="89">
        <f t="shared" si="91"/>
        <v>0</v>
      </c>
      <c r="N2478" s="100">
        <f t="shared" si="92"/>
        <v>0</v>
      </c>
      <c r="O2478" s="67"/>
    </row>
    <row r="2479" spans="2:15">
      <c r="B2479" s="63"/>
      <c r="C2479" s="65"/>
      <c r="D2479" s="65"/>
      <c r="E2479" s="66"/>
      <c r="F2479" s="67"/>
      <c r="G2479" s="69"/>
      <c r="H2479" s="70"/>
      <c r="I2479" s="71"/>
      <c r="J2479" s="68">
        <v>0</v>
      </c>
      <c r="K2479" s="89">
        <f>ROUND(IF(AND($G2479&lt;&gt;Summary!$C$11),IF(OR($I2479=$I$6,$I2479=$I$7,$I2479=$I$8,$I2479=$I$9,$I2479=$I$10,$I2479=$I$11),($J2479*$H2479),0),0),2)</f>
        <v>0</v>
      </c>
      <c r="L2479" s="89">
        <f>ROUND(IF(AND($G2479=Summary!$C$11),IF(OR($I2479=$I$6,$I2479=$I$7,$I2479=$I$8,$I2479=$I$9,$I2479=$I$10,$I2479=$I$11),(($J2479*$H2479)/2),0),0),2)</f>
        <v>0</v>
      </c>
      <c r="M2479" s="89">
        <f t="shared" si="91"/>
        <v>0</v>
      </c>
      <c r="N2479" s="100">
        <f t="shared" si="92"/>
        <v>0</v>
      </c>
      <c r="O2479" s="67"/>
    </row>
    <row r="2480" spans="2:15">
      <c r="B2480" s="63"/>
      <c r="C2480" s="65"/>
      <c r="D2480" s="65"/>
      <c r="E2480" s="66"/>
      <c r="F2480" s="67"/>
      <c r="G2480" s="69"/>
      <c r="H2480" s="70"/>
      <c r="I2480" s="71"/>
      <c r="J2480" s="68">
        <v>0</v>
      </c>
      <c r="K2480" s="89">
        <f>ROUND(IF(AND($G2480&lt;&gt;Summary!$C$11),IF(OR($I2480=$I$6,$I2480=$I$7,$I2480=$I$8,$I2480=$I$9,$I2480=$I$10,$I2480=$I$11),($J2480*$H2480),0),0),2)</f>
        <v>0</v>
      </c>
      <c r="L2480" s="89">
        <f>ROUND(IF(AND($G2480=Summary!$C$11),IF(OR($I2480=$I$6,$I2480=$I$7,$I2480=$I$8,$I2480=$I$9,$I2480=$I$10,$I2480=$I$11),(($J2480*$H2480)/2),0),0),2)</f>
        <v>0</v>
      </c>
      <c r="M2480" s="89">
        <f t="shared" si="91"/>
        <v>0</v>
      </c>
      <c r="N2480" s="100">
        <f t="shared" si="92"/>
        <v>0</v>
      </c>
      <c r="O2480" s="67"/>
    </row>
    <row r="2481" spans="2:15">
      <c r="B2481" s="63"/>
      <c r="C2481" s="65"/>
      <c r="D2481" s="65"/>
      <c r="E2481" s="66"/>
      <c r="F2481" s="67"/>
      <c r="G2481" s="69"/>
      <c r="H2481" s="70"/>
      <c r="I2481" s="71"/>
      <c r="J2481" s="68">
        <v>0</v>
      </c>
      <c r="K2481" s="89">
        <f>ROUND(IF(AND($G2481&lt;&gt;Summary!$C$11),IF(OR($I2481=$I$6,$I2481=$I$7,$I2481=$I$8,$I2481=$I$9,$I2481=$I$10,$I2481=$I$11),($J2481*$H2481),0),0),2)</f>
        <v>0</v>
      </c>
      <c r="L2481" s="89">
        <f>ROUND(IF(AND($G2481=Summary!$C$11),IF(OR($I2481=$I$6,$I2481=$I$7,$I2481=$I$8,$I2481=$I$9,$I2481=$I$10,$I2481=$I$11),(($J2481*$H2481)/2),0),0),2)</f>
        <v>0</v>
      </c>
      <c r="M2481" s="89">
        <f t="shared" si="91"/>
        <v>0</v>
      </c>
      <c r="N2481" s="100">
        <f t="shared" si="92"/>
        <v>0</v>
      </c>
      <c r="O2481" s="67"/>
    </row>
    <row r="2482" spans="2:15">
      <c r="B2482" s="63"/>
      <c r="C2482" s="65"/>
      <c r="D2482" s="65"/>
      <c r="E2482" s="66"/>
      <c r="F2482" s="67"/>
      <c r="G2482" s="69"/>
      <c r="H2482" s="70"/>
      <c r="I2482" s="71"/>
      <c r="J2482" s="68">
        <v>0</v>
      </c>
      <c r="K2482" s="89">
        <f>ROUND(IF(AND($G2482&lt;&gt;Summary!$C$11),IF(OR($I2482=$I$6,$I2482=$I$7,$I2482=$I$8,$I2482=$I$9,$I2482=$I$10,$I2482=$I$11),($J2482*$H2482),0),0),2)</f>
        <v>0</v>
      </c>
      <c r="L2482" s="89">
        <f>ROUND(IF(AND($G2482=Summary!$C$11),IF(OR($I2482=$I$6,$I2482=$I$7,$I2482=$I$8,$I2482=$I$9,$I2482=$I$10,$I2482=$I$11),(($J2482*$H2482)/2),0),0),2)</f>
        <v>0</v>
      </c>
      <c r="M2482" s="89">
        <f t="shared" si="91"/>
        <v>0</v>
      </c>
      <c r="N2482" s="100">
        <f t="shared" si="92"/>
        <v>0</v>
      </c>
      <c r="O2482" s="67"/>
    </row>
    <row r="2483" spans="2:15">
      <c r="B2483" s="63"/>
      <c r="C2483" s="65"/>
      <c r="D2483" s="65"/>
      <c r="E2483" s="66"/>
      <c r="F2483" s="67"/>
      <c r="G2483" s="69"/>
      <c r="H2483" s="70"/>
      <c r="I2483" s="71"/>
      <c r="J2483" s="68">
        <v>0</v>
      </c>
      <c r="K2483" s="89">
        <f>ROUND(IF(AND($G2483&lt;&gt;Summary!$C$11),IF(OR($I2483=$I$6,$I2483=$I$7,$I2483=$I$8,$I2483=$I$9,$I2483=$I$10,$I2483=$I$11),($J2483*$H2483),0),0),2)</f>
        <v>0</v>
      </c>
      <c r="L2483" s="89">
        <f>ROUND(IF(AND($G2483=Summary!$C$11),IF(OR($I2483=$I$6,$I2483=$I$7,$I2483=$I$8,$I2483=$I$9,$I2483=$I$10,$I2483=$I$11),(($J2483*$H2483)/2),0),0),2)</f>
        <v>0</v>
      </c>
      <c r="M2483" s="89">
        <f t="shared" si="77"/>
        <v>0</v>
      </c>
      <c r="N2483" s="100">
        <f t="shared" si="78"/>
        <v>0</v>
      </c>
      <c r="O2483" s="67"/>
    </row>
    <row r="2484" spans="2:15">
      <c r="B2484" s="63"/>
      <c r="C2484" s="65"/>
      <c r="D2484" s="65"/>
      <c r="E2484" s="66"/>
      <c r="F2484" s="67"/>
      <c r="G2484" s="69"/>
      <c r="H2484" s="70"/>
      <c r="I2484" s="71"/>
      <c r="J2484" s="68">
        <v>0</v>
      </c>
      <c r="K2484" s="89">
        <f>ROUND(IF(AND($G2484&lt;&gt;Summary!$C$11),IF(OR($I2484=$I$6,$I2484=$I$7,$I2484=$I$8,$I2484=$I$9,$I2484=$I$10,$I2484=$I$11),($J2484*$H2484),0),0),2)</f>
        <v>0</v>
      </c>
      <c r="L2484" s="89">
        <f>ROUND(IF(AND($G2484=Summary!$C$11),IF(OR($I2484=$I$6,$I2484=$I$7,$I2484=$I$8,$I2484=$I$9,$I2484=$I$10,$I2484=$I$11),(($J2484*$H2484)/2),0),0),2)</f>
        <v>0</v>
      </c>
      <c r="M2484" s="89">
        <f t="shared" si="77"/>
        <v>0</v>
      </c>
      <c r="N2484" s="100">
        <f t="shared" si="78"/>
        <v>0</v>
      </c>
      <c r="O2484" s="67"/>
    </row>
    <row r="2485" spans="2:15">
      <c r="B2485" s="63"/>
      <c r="C2485" s="65"/>
      <c r="D2485" s="65"/>
      <c r="E2485" s="66"/>
      <c r="F2485" s="67"/>
      <c r="G2485" s="69"/>
      <c r="H2485" s="70"/>
      <c r="I2485" s="71"/>
      <c r="J2485" s="68">
        <v>0</v>
      </c>
      <c r="K2485" s="89">
        <f>ROUND(IF(AND($G2485&lt;&gt;Summary!$C$11),IF(OR($I2485=$I$6,$I2485=$I$7,$I2485=$I$8,$I2485=$I$9,$I2485=$I$10,$I2485=$I$11),($J2485*$H2485),0),0),2)</f>
        <v>0</v>
      </c>
      <c r="L2485" s="89">
        <f>ROUND(IF(AND($G2485=Summary!$C$11),IF(OR($I2485=$I$6,$I2485=$I$7,$I2485=$I$8,$I2485=$I$9,$I2485=$I$10,$I2485=$I$11),(($J2485*$H2485)/2),0),0),2)</f>
        <v>0</v>
      </c>
      <c r="M2485" s="89">
        <f t="shared" si="77"/>
        <v>0</v>
      </c>
      <c r="N2485" s="100">
        <f t="shared" si="78"/>
        <v>0</v>
      </c>
      <c r="O2485" s="67"/>
    </row>
    <row r="2486" spans="2:15">
      <c r="B2486" s="63"/>
      <c r="C2486" s="65"/>
      <c r="D2486" s="65"/>
      <c r="E2486" s="66"/>
      <c r="F2486" s="67"/>
      <c r="G2486" s="69"/>
      <c r="H2486" s="70"/>
      <c r="I2486" s="71"/>
      <c r="J2486" s="68">
        <v>0</v>
      </c>
      <c r="K2486" s="89">
        <f>ROUND(IF(AND($G2486&lt;&gt;Summary!$C$11),IF(OR($I2486=$I$6,$I2486=$I$7,$I2486=$I$8,$I2486=$I$9,$I2486=$I$10,$I2486=$I$11),($J2486*$H2486),0),0),2)</f>
        <v>0</v>
      </c>
      <c r="L2486" s="89">
        <f>ROUND(IF(AND($G2486=Summary!$C$11),IF(OR($I2486=$I$6,$I2486=$I$7,$I2486=$I$8,$I2486=$I$9,$I2486=$I$10,$I2486=$I$11),(($J2486*$H2486)/2),0),0),2)</f>
        <v>0</v>
      </c>
      <c r="M2486" s="89">
        <f t="shared" si="77"/>
        <v>0</v>
      </c>
      <c r="N2486" s="100">
        <f t="shared" si="78"/>
        <v>0</v>
      </c>
      <c r="O2486" s="67"/>
    </row>
    <row r="2487" spans="2:15">
      <c r="B2487" s="63"/>
      <c r="C2487" s="65"/>
      <c r="D2487" s="65"/>
      <c r="E2487" s="66"/>
      <c r="F2487" s="67"/>
      <c r="G2487" s="69"/>
      <c r="H2487" s="70"/>
      <c r="I2487" s="71"/>
      <c r="J2487" s="68">
        <v>0</v>
      </c>
      <c r="K2487" s="89">
        <f>ROUND(IF(AND($G2487&lt;&gt;Summary!$C$11),IF(OR($I2487=$I$6,$I2487=$I$7,$I2487=$I$8,$I2487=$I$9,$I2487=$I$10,$I2487=$I$11),($J2487*$H2487),0),0),2)</f>
        <v>0</v>
      </c>
      <c r="L2487" s="89">
        <f>ROUND(IF(AND($G2487=Summary!$C$11),IF(OR($I2487=$I$6,$I2487=$I$7,$I2487=$I$8,$I2487=$I$9,$I2487=$I$10,$I2487=$I$11),(($J2487*$H2487)/2),0),0),2)</f>
        <v>0</v>
      </c>
      <c r="M2487" s="89">
        <f t="shared" si="77"/>
        <v>0</v>
      </c>
      <c r="N2487" s="100">
        <f t="shared" si="78"/>
        <v>0</v>
      </c>
      <c r="O2487" s="67"/>
    </row>
    <row r="2488" spans="2:15">
      <c r="B2488" s="63"/>
      <c r="C2488" s="65"/>
      <c r="D2488" s="65"/>
      <c r="E2488" s="66"/>
      <c r="F2488" s="67"/>
      <c r="G2488" s="69"/>
      <c r="H2488" s="70"/>
      <c r="I2488" s="71"/>
      <c r="J2488" s="68">
        <v>0</v>
      </c>
      <c r="K2488" s="89">
        <f>ROUND(IF(AND($G2488&lt;&gt;Summary!$C$11),IF(OR($I2488=$I$6,$I2488=$I$7,$I2488=$I$8,$I2488=$I$9,$I2488=$I$10,$I2488=$I$11),($J2488*$H2488),0),0),2)</f>
        <v>0</v>
      </c>
      <c r="L2488" s="89">
        <f>ROUND(IF(AND($G2488=Summary!$C$11),IF(OR($I2488=$I$6,$I2488=$I$7,$I2488=$I$8,$I2488=$I$9,$I2488=$I$10,$I2488=$I$11),(($J2488*$H2488)/2),0),0),2)</f>
        <v>0</v>
      </c>
      <c r="M2488" s="89">
        <f t="shared" si="77"/>
        <v>0</v>
      </c>
      <c r="N2488" s="100">
        <f t="shared" si="78"/>
        <v>0</v>
      </c>
      <c r="O2488" s="67"/>
    </row>
    <row r="2489" spans="2:15">
      <c r="B2489" s="63"/>
      <c r="C2489" s="65"/>
      <c r="D2489" s="65"/>
      <c r="E2489" s="66"/>
      <c r="F2489" s="67"/>
      <c r="G2489" s="69"/>
      <c r="H2489" s="70"/>
      <c r="I2489" s="71"/>
      <c r="J2489" s="68">
        <v>0</v>
      </c>
      <c r="K2489" s="89">
        <f>ROUND(IF(AND($G2489&lt;&gt;Summary!$C$11),IF(OR($I2489=$I$6,$I2489=$I$7,$I2489=$I$8,$I2489=$I$9,$I2489=$I$10,$I2489=$I$11),($J2489*$H2489),0),0),2)</f>
        <v>0</v>
      </c>
      <c r="L2489" s="89">
        <f>ROUND(IF(AND($G2489=Summary!$C$11),IF(OR($I2489=$I$6,$I2489=$I$7,$I2489=$I$8,$I2489=$I$9,$I2489=$I$10,$I2489=$I$11),(($J2489*$H2489)/2),0),0),2)</f>
        <v>0</v>
      </c>
      <c r="M2489" s="89">
        <f t="shared" si="77"/>
        <v>0</v>
      </c>
      <c r="N2489" s="100">
        <f t="shared" si="78"/>
        <v>0</v>
      </c>
      <c r="O2489" s="67"/>
    </row>
    <row r="2490" spans="2:15">
      <c r="B2490" s="63"/>
      <c r="C2490" s="65"/>
      <c r="D2490" s="65"/>
      <c r="E2490" s="66"/>
      <c r="F2490" s="67"/>
      <c r="G2490" s="69"/>
      <c r="H2490" s="70"/>
      <c r="I2490" s="71"/>
      <c r="J2490" s="68">
        <v>0</v>
      </c>
      <c r="K2490" s="89">
        <f>ROUND(IF(AND($G2490&lt;&gt;Summary!$C$11),IF(OR($I2490=$I$6,$I2490=$I$7,$I2490=$I$8,$I2490=$I$9,$I2490=$I$10,$I2490=$I$11),($J2490*$H2490),0),0),2)</f>
        <v>0</v>
      </c>
      <c r="L2490" s="89">
        <f>ROUND(IF(AND($G2490=Summary!$C$11),IF(OR($I2490=$I$6,$I2490=$I$7,$I2490=$I$8,$I2490=$I$9,$I2490=$I$10,$I2490=$I$11),(($J2490*$H2490)/2),0),0),2)</f>
        <v>0</v>
      </c>
      <c r="M2490" s="89">
        <f t="shared" si="77"/>
        <v>0</v>
      </c>
      <c r="N2490" s="100">
        <f t="shared" si="78"/>
        <v>0</v>
      </c>
      <c r="O2490" s="67"/>
    </row>
    <row r="2491" spans="2:15">
      <c r="B2491" s="63"/>
      <c r="C2491" s="65"/>
      <c r="D2491" s="65"/>
      <c r="E2491" s="66"/>
      <c r="F2491" s="67"/>
      <c r="G2491" s="69"/>
      <c r="H2491" s="70"/>
      <c r="I2491" s="71"/>
      <c r="J2491" s="68">
        <v>0</v>
      </c>
      <c r="K2491" s="89">
        <f>ROUND(IF(AND($G2491&lt;&gt;Summary!$C$11),IF(OR($I2491=$I$6,$I2491=$I$7,$I2491=$I$8,$I2491=$I$9,$I2491=$I$10,$I2491=$I$11),($J2491*$H2491),0),0),2)</f>
        <v>0</v>
      </c>
      <c r="L2491" s="89">
        <f>ROUND(IF(AND($G2491=Summary!$C$11),IF(OR($I2491=$I$6,$I2491=$I$7,$I2491=$I$8,$I2491=$I$9,$I2491=$I$10,$I2491=$I$11),(($J2491*$H2491)/2),0),0),2)</f>
        <v>0</v>
      </c>
      <c r="M2491" s="89">
        <f t="shared" ref="M2491:M2495" si="93">L2491</f>
        <v>0</v>
      </c>
      <c r="N2491" s="100">
        <f t="shared" ref="N2491:N2495" si="94">SUM(J2491:M2491)</f>
        <v>0</v>
      </c>
      <c r="O2491" s="67"/>
    </row>
    <row r="2492" spans="2:15">
      <c r="B2492" s="63"/>
      <c r="C2492" s="65"/>
      <c r="D2492" s="65"/>
      <c r="E2492" s="66"/>
      <c r="F2492" s="67"/>
      <c r="G2492" s="69"/>
      <c r="H2492" s="70"/>
      <c r="I2492" s="71"/>
      <c r="J2492" s="68">
        <v>0</v>
      </c>
      <c r="K2492" s="89">
        <f>ROUND(IF(AND($G2492&lt;&gt;Summary!$C$11),IF(OR($I2492=$I$6,$I2492=$I$7,$I2492=$I$8,$I2492=$I$9,$I2492=$I$10,$I2492=$I$11),($J2492*$H2492),0),0),2)</f>
        <v>0</v>
      </c>
      <c r="L2492" s="89">
        <f>ROUND(IF(AND($G2492=Summary!$C$11),IF(OR($I2492=$I$6,$I2492=$I$7,$I2492=$I$8,$I2492=$I$9,$I2492=$I$10,$I2492=$I$11),(($J2492*$H2492)/2),0),0),2)</f>
        <v>0</v>
      </c>
      <c r="M2492" s="89">
        <f t="shared" si="93"/>
        <v>0</v>
      </c>
      <c r="N2492" s="100">
        <f t="shared" si="94"/>
        <v>0</v>
      </c>
      <c r="O2492" s="67"/>
    </row>
    <row r="2493" spans="2:15">
      <c r="B2493" s="63"/>
      <c r="C2493" s="65"/>
      <c r="D2493" s="65"/>
      <c r="E2493" s="66"/>
      <c r="F2493" s="67"/>
      <c r="G2493" s="69"/>
      <c r="H2493" s="70"/>
      <c r="I2493" s="71"/>
      <c r="J2493" s="68">
        <v>0</v>
      </c>
      <c r="K2493" s="89">
        <f>ROUND(IF(AND($G2493&lt;&gt;Summary!$C$11),IF(OR($I2493=$I$6,$I2493=$I$7,$I2493=$I$8,$I2493=$I$9,$I2493=$I$10,$I2493=$I$11),($J2493*$H2493),0),0),2)</f>
        <v>0</v>
      </c>
      <c r="L2493" s="89">
        <f>ROUND(IF(AND($G2493=Summary!$C$11),IF(OR($I2493=$I$6,$I2493=$I$7,$I2493=$I$8,$I2493=$I$9,$I2493=$I$10,$I2493=$I$11),(($J2493*$H2493)/2),0),0),2)</f>
        <v>0</v>
      </c>
      <c r="M2493" s="89">
        <f t="shared" si="93"/>
        <v>0</v>
      </c>
      <c r="N2493" s="100">
        <f t="shared" si="94"/>
        <v>0</v>
      </c>
      <c r="O2493" s="67"/>
    </row>
    <row r="2494" spans="2:15">
      <c r="B2494" s="63"/>
      <c r="C2494" s="65"/>
      <c r="D2494" s="65"/>
      <c r="E2494" s="66"/>
      <c r="F2494" s="67"/>
      <c r="G2494" s="69"/>
      <c r="H2494" s="70"/>
      <c r="I2494" s="71"/>
      <c r="J2494" s="68">
        <v>0</v>
      </c>
      <c r="K2494" s="89">
        <f>ROUND(IF(AND($G2494&lt;&gt;Summary!$C$11),IF(OR($I2494=$I$6,$I2494=$I$7,$I2494=$I$8,$I2494=$I$9,$I2494=$I$10,$I2494=$I$11),($J2494*$H2494),0),0),2)</f>
        <v>0</v>
      </c>
      <c r="L2494" s="89">
        <f>ROUND(IF(AND($G2494=Summary!$C$11),IF(OR($I2494=$I$6,$I2494=$I$7,$I2494=$I$8,$I2494=$I$9,$I2494=$I$10,$I2494=$I$11),(($J2494*$H2494)/2),0),0),2)</f>
        <v>0</v>
      </c>
      <c r="M2494" s="89">
        <f t="shared" si="93"/>
        <v>0</v>
      </c>
      <c r="N2494" s="100">
        <f t="shared" si="94"/>
        <v>0</v>
      </c>
      <c r="O2494" s="67"/>
    </row>
    <row r="2495" spans="2:15">
      <c r="B2495" s="63"/>
      <c r="C2495" s="65"/>
      <c r="D2495" s="65"/>
      <c r="E2495" s="66"/>
      <c r="F2495" s="67"/>
      <c r="G2495" s="69"/>
      <c r="H2495" s="70"/>
      <c r="I2495" s="71"/>
      <c r="J2495" s="68">
        <v>0</v>
      </c>
      <c r="K2495" s="89">
        <f>ROUND(IF(AND($G2495&lt;&gt;Summary!$C$11),IF(OR($I2495=$I$6,$I2495=$I$7,$I2495=$I$8,$I2495=$I$9,$I2495=$I$10,$I2495=$I$11),($J2495*$H2495),0),0),2)</f>
        <v>0</v>
      </c>
      <c r="L2495" s="89">
        <f>ROUND(IF(AND($G2495=Summary!$C$11),IF(OR($I2495=$I$6,$I2495=$I$7,$I2495=$I$8,$I2495=$I$9,$I2495=$I$10,$I2495=$I$11),(($J2495*$H2495)/2),0),0),2)</f>
        <v>0</v>
      </c>
      <c r="M2495" s="89">
        <f t="shared" si="93"/>
        <v>0</v>
      </c>
      <c r="N2495" s="100">
        <f t="shared" si="94"/>
        <v>0</v>
      </c>
      <c r="O2495" s="67"/>
    </row>
    <row r="2496" spans="2:15">
      <c r="B2496" s="63"/>
      <c r="C2496" s="65"/>
      <c r="D2496" s="65"/>
      <c r="E2496" s="66"/>
      <c r="F2496" s="67"/>
      <c r="G2496" s="69"/>
      <c r="H2496" s="70"/>
      <c r="I2496" s="71"/>
      <c r="J2496" s="68">
        <v>0</v>
      </c>
      <c r="K2496" s="89">
        <f>ROUND(IF(AND($G2496&lt;&gt;Summary!$C$11),IF(OR($I2496=$I$6,$I2496=$I$7,$I2496=$I$8,$I2496=$I$9,$I2496=$I$10,$I2496=$I$11),($J2496*$H2496),0),0),2)</f>
        <v>0</v>
      </c>
      <c r="L2496" s="89">
        <f>ROUND(IF(AND($G2496=Summary!$C$11),IF(OR($I2496=$I$6,$I2496=$I$7,$I2496=$I$8,$I2496=$I$9,$I2496=$I$10,$I2496=$I$11),(($J2496*$H2496)/2),0),0),2)</f>
        <v>0</v>
      </c>
      <c r="M2496" s="89">
        <f t="shared" si="77"/>
        <v>0</v>
      </c>
      <c r="N2496" s="100">
        <f t="shared" si="78"/>
        <v>0</v>
      </c>
      <c r="O2496" s="67"/>
    </row>
    <row r="2497" spans="1:15">
      <c r="B2497" s="63"/>
      <c r="C2497" s="65"/>
      <c r="D2497" s="65"/>
      <c r="E2497" s="66"/>
      <c r="F2497" s="67"/>
      <c r="G2497" s="69"/>
      <c r="H2497" s="70"/>
      <c r="I2497" s="71"/>
      <c r="J2497" s="68">
        <v>0</v>
      </c>
      <c r="K2497" s="89">
        <f>ROUND(IF(AND($G2497&lt;&gt;Summary!$C$11),IF(OR($I2497=$I$6,$I2497=$I$7,$I2497=$I$8,$I2497=$I$9,$I2497=$I$10,$I2497=$I$11),($J2497*$H2497),0),0),2)</f>
        <v>0</v>
      </c>
      <c r="L2497" s="89">
        <f>ROUND(IF(AND($G2497=Summary!$C$11),IF(OR($I2497=$I$6,$I2497=$I$7,$I2497=$I$8,$I2497=$I$9,$I2497=$I$10,$I2497=$I$11),(($J2497*$H2497)/2),0),0),2)</f>
        <v>0</v>
      </c>
      <c r="M2497" s="89">
        <f t="shared" si="77"/>
        <v>0</v>
      </c>
      <c r="N2497" s="100">
        <f t="shared" si="78"/>
        <v>0</v>
      </c>
      <c r="O2497" s="67"/>
    </row>
    <row r="2498" spans="1:15">
      <c r="B2498" s="63"/>
      <c r="C2498" s="65"/>
      <c r="D2498" s="65"/>
      <c r="E2498" s="66"/>
      <c r="F2498" s="67"/>
      <c r="G2498" s="69"/>
      <c r="H2498" s="70"/>
      <c r="I2498" s="71"/>
      <c r="J2498" s="68">
        <v>0</v>
      </c>
      <c r="K2498" s="89">
        <f>ROUND(IF(AND($G2498&lt;&gt;Summary!$C$11),IF(OR($I2498=$I$6,$I2498=$I$7,$I2498=$I$8,$I2498=$I$9,$I2498=$I$10,$I2498=$I$11),($J2498*$H2498),0),0),2)</f>
        <v>0</v>
      </c>
      <c r="L2498" s="89">
        <f>ROUND(IF(AND($G2498=Summary!$C$11),IF(OR($I2498=$I$6,$I2498=$I$7,$I2498=$I$8,$I2498=$I$9,$I2498=$I$10,$I2498=$I$11),(($J2498*$H2498)/2),0),0),2)</f>
        <v>0</v>
      </c>
      <c r="M2498" s="89">
        <f t="shared" si="77"/>
        <v>0</v>
      </c>
      <c r="N2498" s="100">
        <f t="shared" si="78"/>
        <v>0</v>
      </c>
      <c r="O2498" s="67"/>
    </row>
    <row r="2499" spans="1:15">
      <c r="B2499" s="63"/>
      <c r="C2499" s="65"/>
      <c r="D2499" s="65"/>
      <c r="E2499" s="66"/>
      <c r="F2499" s="67"/>
      <c r="G2499" s="69"/>
      <c r="H2499" s="70"/>
      <c r="I2499" s="71"/>
      <c r="J2499" s="68">
        <v>0</v>
      </c>
      <c r="K2499" s="89">
        <f>ROUND(IF(AND($G2499&lt;&gt;Summary!$C$11),IF(OR($I2499=$I$6,$I2499=$I$7,$I2499=$I$8,$I2499=$I$9,$I2499=$I$10,$I2499=$I$11),($J2499*$H2499),0),0),2)</f>
        <v>0</v>
      </c>
      <c r="L2499" s="89">
        <f>ROUND(IF(AND($G2499=Summary!$C$11),IF(OR($I2499=$I$6,$I2499=$I$7,$I2499=$I$8,$I2499=$I$9,$I2499=$I$10,$I2499=$I$11),(($J2499*$H2499)/2),0),0),2)</f>
        <v>0</v>
      </c>
      <c r="M2499" s="89">
        <f t="shared" si="77"/>
        <v>0</v>
      </c>
      <c r="N2499" s="100">
        <f t="shared" si="78"/>
        <v>0</v>
      </c>
      <c r="O2499" s="67"/>
    </row>
    <row r="2500" spans="1:15">
      <c r="B2500" s="63"/>
      <c r="C2500" s="65"/>
      <c r="D2500" s="65"/>
      <c r="E2500" s="66"/>
      <c r="F2500" s="67"/>
      <c r="G2500" s="69"/>
      <c r="H2500" s="70"/>
      <c r="I2500" s="71"/>
      <c r="J2500" s="68">
        <v>0</v>
      </c>
      <c r="K2500" s="89">
        <f>ROUND(IF(AND($G2500&lt;&gt;Summary!$C$11),IF(OR($I2500=$I$6,$I2500=$I$7,$I2500=$I$8,$I2500=$I$9,$I2500=$I$10,$I2500=$I$11),($J2500*$H2500),0),0),2)</f>
        <v>0</v>
      </c>
      <c r="L2500" s="89">
        <f>ROUND(IF(AND($G2500=Summary!$C$11),IF(OR($I2500=$I$6,$I2500=$I$7,$I2500=$I$8,$I2500=$I$9,$I2500=$I$10,$I2500=$I$11),(($J2500*$H2500)/2),0),0),2)</f>
        <v>0</v>
      </c>
      <c r="M2500" s="89">
        <f t="shared" si="73"/>
        <v>0</v>
      </c>
      <c r="N2500" s="100">
        <f t="shared" si="40"/>
        <v>0</v>
      </c>
      <c r="O2500" s="67"/>
    </row>
    <row r="2501" spans="1:15">
      <c r="A2501" s="72">
        <v>0</v>
      </c>
      <c r="B2501" s="72">
        <v>0</v>
      </c>
      <c r="C2501" s="73">
        <f>C18-SUM(J22:J2500)</f>
        <v>0</v>
      </c>
      <c r="D2501" s="73">
        <f>D18-SUM(K22:K2500)</f>
        <v>0</v>
      </c>
      <c r="E2501" s="73">
        <f>E18-SUM(L22:L2500)</f>
        <v>0</v>
      </c>
      <c r="F2501" s="73">
        <f>F18-SUM(M22:M2500)</f>
        <v>0</v>
      </c>
      <c r="G2501" s="73">
        <f>G18-SUM(N22:N2500)</f>
        <v>0</v>
      </c>
      <c r="H2501" s="72">
        <v>0</v>
      </c>
      <c r="I2501" s="74">
        <v>0</v>
      </c>
      <c r="J2501" s="73">
        <f>J18-SUM(J22:J2500)</f>
        <v>0</v>
      </c>
      <c r="K2501" s="73">
        <f>K18-SUM(K22:K2500)</f>
        <v>0</v>
      </c>
      <c r="L2501" s="73">
        <f>L18-SUM(L22:L2500)</f>
        <v>0</v>
      </c>
      <c r="M2501" s="73">
        <f>M18-SUM(M22:M2500)</f>
        <v>0</v>
      </c>
      <c r="N2501" s="73">
        <f>N18-SUM(N22:N2500)</f>
        <v>0</v>
      </c>
      <c r="O2501" s="72">
        <v>0</v>
      </c>
    </row>
  </sheetData>
  <sheetProtection password="CE28" sheet="1" objects="1" scenarios="1" insertRows="0" deleteRows="0" sort="0" autoFilter="0"/>
  <protectedRanges>
    <protectedRange sqref="G6" name="Range2"/>
    <protectedRange sqref="O22:O2500 B22:J2500" name="Range1"/>
  </protectedRanges>
  <autoFilter ref="B21:O2501"/>
  <mergeCells count="3">
    <mergeCell ref="B2:N2"/>
    <mergeCell ref="B3:N3"/>
    <mergeCell ref="B4:N4"/>
  </mergeCells>
  <conditionalFormatting sqref="C19">
    <cfRule type="cellIs" dxfId="663" priority="83" stopIfTrue="1" operator="equal">
      <formula>0</formula>
    </cfRule>
    <cfRule type="cellIs" dxfId="662" priority="84" stopIfTrue="1" operator="notEqual">
      <formula>0</formula>
    </cfRule>
  </conditionalFormatting>
  <conditionalFormatting sqref="C19">
    <cfRule type="cellIs" dxfId="661" priority="82" stopIfTrue="1" operator="greaterThan">
      <formula>0.1</formula>
    </cfRule>
  </conditionalFormatting>
  <conditionalFormatting sqref="D19:G19">
    <cfRule type="cellIs" dxfId="660" priority="80" stopIfTrue="1" operator="equal">
      <formula>0</formula>
    </cfRule>
    <cfRule type="cellIs" dxfId="659" priority="81" stopIfTrue="1" operator="notEqual">
      <formula>0</formula>
    </cfRule>
  </conditionalFormatting>
  <conditionalFormatting sqref="D19:G19">
    <cfRule type="cellIs" dxfId="658" priority="79" stopIfTrue="1" operator="greaterThan">
      <formula>0.1</formula>
    </cfRule>
  </conditionalFormatting>
  <conditionalFormatting sqref="J19">
    <cfRule type="cellIs" dxfId="657" priority="77" stopIfTrue="1" operator="equal">
      <formula>0</formula>
    </cfRule>
    <cfRule type="cellIs" dxfId="656" priority="78" stopIfTrue="1" operator="notEqual">
      <formula>0</formula>
    </cfRule>
  </conditionalFormatting>
  <conditionalFormatting sqref="J19">
    <cfRule type="cellIs" dxfId="655" priority="76" stopIfTrue="1" operator="greaterThan">
      <formula>0.1</formula>
    </cfRule>
  </conditionalFormatting>
  <conditionalFormatting sqref="K19:N19">
    <cfRule type="cellIs" dxfId="654" priority="74" stopIfTrue="1" operator="equal">
      <formula>0</formula>
    </cfRule>
    <cfRule type="cellIs" dxfId="653" priority="75" stopIfTrue="1" operator="notEqual">
      <formula>0</formula>
    </cfRule>
  </conditionalFormatting>
  <conditionalFormatting sqref="K19:N19">
    <cfRule type="cellIs" dxfId="652" priority="73" stopIfTrue="1" operator="greaterThan">
      <formula>0.1</formula>
    </cfRule>
  </conditionalFormatting>
  <conditionalFormatting sqref="J2501">
    <cfRule type="cellIs" dxfId="651" priority="71" stopIfTrue="1" operator="equal">
      <formula>0</formula>
    </cfRule>
    <cfRule type="cellIs" dxfId="650" priority="72" stopIfTrue="1" operator="notEqual">
      <formula>0</formula>
    </cfRule>
  </conditionalFormatting>
  <conditionalFormatting sqref="J2501">
    <cfRule type="cellIs" dxfId="649" priority="70" stopIfTrue="1" operator="greaterThan">
      <formula>0.1</formula>
    </cfRule>
  </conditionalFormatting>
  <conditionalFormatting sqref="K2501:N2501">
    <cfRule type="cellIs" dxfId="648" priority="68" stopIfTrue="1" operator="equal">
      <formula>0</formula>
    </cfRule>
    <cfRule type="cellIs" dxfId="647" priority="69" stopIfTrue="1" operator="notEqual">
      <formula>0</formula>
    </cfRule>
  </conditionalFormatting>
  <conditionalFormatting sqref="K2501:N2501">
    <cfRule type="cellIs" dxfId="646" priority="67" stopIfTrue="1" operator="greaterThan">
      <formula>0.1</formula>
    </cfRule>
  </conditionalFormatting>
  <conditionalFormatting sqref="C2501">
    <cfRule type="cellIs" dxfId="645" priority="65" stopIfTrue="1" operator="equal">
      <formula>0</formula>
    </cfRule>
    <cfRule type="cellIs" dxfId="644" priority="66" stopIfTrue="1" operator="notEqual">
      <formula>0</formula>
    </cfRule>
  </conditionalFormatting>
  <conditionalFormatting sqref="C2501">
    <cfRule type="cellIs" dxfId="643" priority="64" stopIfTrue="1" operator="greaterThan">
      <formula>0.1</formula>
    </cfRule>
  </conditionalFormatting>
  <conditionalFormatting sqref="D2501:G2501">
    <cfRule type="cellIs" dxfId="642" priority="62" stopIfTrue="1" operator="equal">
      <formula>0</formula>
    </cfRule>
    <cfRule type="cellIs" dxfId="641" priority="63" stopIfTrue="1" operator="notEqual">
      <formula>0</formula>
    </cfRule>
  </conditionalFormatting>
  <conditionalFormatting sqref="D2501:G2501">
    <cfRule type="cellIs" dxfId="640" priority="61" stopIfTrue="1" operator="greaterThan">
      <formula>0.1</formula>
    </cfRule>
  </conditionalFormatting>
  <conditionalFormatting sqref="D2501:F2501">
    <cfRule type="cellIs" dxfId="639" priority="59" stopIfTrue="1" operator="equal">
      <formula>0</formula>
    </cfRule>
    <cfRule type="cellIs" dxfId="638" priority="60" stopIfTrue="1" operator="notEqual">
      <formula>0</formula>
    </cfRule>
  </conditionalFormatting>
  <conditionalFormatting sqref="D2501:F2501">
    <cfRule type="cellIs" dxfId="637" priority="58" stopIfTrue="1" operator="greaterThan">
      <formula>0.1</formula>
    </cfRule>
  </conditionalFormatting>
  <conditionalFormatting sqref="G2501">
    <cfRule type="cellIs" dxfId="636" priority="56" stopIfTrue="1" operator="equal">
      <formula>0</formula>
    </cfRule>
    <cfRule type="cellIs" dxfId="635" priority="57" stopIfTrue="1" operator="notEqual">
      <formula>0</formula>
    </cfRule>
  </conditionalFormatting>
  <conditionalFormatting sqref="G2501">
    <cfRule type="cellIs" dxfId="634" priority="55" stopIfTrue="1" operator="greaterThan">
      <formula>0.1</formula>
    </cfRule>
  </conditionalFormatting>
  <conditionalFormatting sqref="K2501">
    <cfRule type="cellIs" dxfId="633" priority="53" stopIfTrue="1" operator="equal">
      <formula>0</formula>
    </cfRule>
    <cfRule type="cellIs" dxfId="632" priority="54" stopIfTrue="1" operator="notEqual">
      <formula>0</formula>
    </cfRule>
  </conditionalFormatting>
  <conditionalFormatting sqref="K2501">
    <cfRule type="cellIs" dxfId="631" priority="52" stopIfTrue="1" operator="greaterThan">
      <formula>0.1</formula>
    </cfRule>
  </conditionalFormatting>
  <conditionalFormatting sqref="L2501">
    <cfRule type="cellIs" dxfId="630" priority="50" stopIfTrue="1" operator="equal">
      <formula>0</formula>
    </cfRule>
    <cfRule type="cellIs" dxfId="629" priority="51" stopIfTrue="1" operator="notEqual">
      <formula>0</formula>
    </cfRule>
  </conditionalFormatting>
  <conditionalFormatting sqref="L2501">
    <cfRule type="cellIs" dxfId="628" priority="49" stopIfTrue="1" operator="greaterThan">
      <formula>0.1</formula>
    </cfRule>
  </conditionalFormatting>
  <conditionalFormatting sqref="M2501">
    <cfRule type="cellIs" dxfId="627" priority="47" stopIfTrue="1" operator="equal">
      <formula>0</formula>
    </cfRule>
    <cfRule type="cellIs" dxfId="626" priority="48" stopIfTrue="1" operator="notEqual">
      <formula>0</formula>
    </cfRule>
  </conditionalFormatting>
  <conditionalFormatting sqref="M2501">
    <cfRule type="cellIs" dxfId="625" priority="46" stopIfTrue="1" operator="greaterThan">
      <formula>0.1</formula>
    </cfRule>
  </conditionalFormatting>
  <conditionalFormatting sqref="N2501">
    <cfRule type="cellIs" dxfId="624" priority="44" stopIfTrue="1" operator="equal">
      <formula>0</formula>
    </cfRule>
    <cfRule type="cellIs" dxfId="623" priority="45" stopIfTrue="1" operator="notEqual">
      <formula>0</formula>
    </cfRule>
  </conditionalFormatting>
  <conditionalFormatting sqref="N2501">
    <cfRule type="cellIs" dxfId="622" priority="43" stopIfTrue="1" operator="greaterThan">
      <formula>0.1</formula>
    </cfRule>
  </conditionalFormatting>
  <conditionalFormatting sqref="K2501:N2501">
    <cfRule type="cellIs" dxfId="621" priority="41" stopIfTrue="1" operator="equal">
      <formula>0</formula>
    </cfRule>
    <cfRule type="cellIs" dxfId="620" priority="42" stopIfTrue="1" operator="notEqual">
      <formula>0</formula>
    </cfRule>
  </conditionalFormatting>
  <conditionalFormatting sqref="K2501:N2501">
    <cfRule type="cellIs" dxfId="619" priority="40" stopIfTrue="1" operator="greaterThan">
      <formula>0.1</formula>
    </cfRule>
  </conditionalFormatting>
  <conditionalFormatting sqref="C2501">
    <cfRule type="cellIs" dxfId="618" priority="38" stopIfTrue="1" operator="equal">
      <formula>0</formula>
    </cfRule>
    <cfRule type="cellIs" dxfId="617" priority="39" stopIfTrue="1" operator="notEqual">
      <formula>0</formula>
    </cfRule>
  </conditionalFormatting>
  <conditionalFormatting sqref="C2501">
    <cfRule type="cellIs" dxfId="616" priority="37" stopIfTrue="1" operator="greaterThan">
      <formula>0.1</formula>
    </cfRule>
  </conditionalFormatting>
  <conditionalFormatting sqref="D2501">
    <cfRule type="cellIs" dxfId="615" priority="35" stopIfTrue="1" operator="equal">
      <formula>0</formula>
    </cfRule>
    <cfRule type="cellIs" dxfId="614" priority="36" stopIfTrue="1" operator="notEqual">
      <formula>0</formula>
    </cfRule>
  </conditionalFormatting>
  <conditionalFormatting sqref="D2501">
    <cfRule type="cellIs" dxfId="613" priority="34" stopIfTrue="1" operator="greaterThan">
      <formula>0.1</formula>
    </cfRule>
  </conditionalFormatting>
  <conditionalFormatting sqref="D2501">
    <cfRule type="cellIs" dxfId="612" priority="32" stopIfTrue="1" operator="equal">
      <formula>0</formula>
    </cfRule>
    <cfRule type="cellIs" dxfId="611" priority="33" stopIfTrue="1" operator="notEqual">
      <formula>0</formula>
    </cfRule>
  </conditionalFormatting>
  <conditionalFormatting sqref="D2501">
    <cfRule type="cellIs" dxfId="610" priority="31" stopIfTrue="1" operator="greaterThan">
      <formula>0.1</formula>
    </cfRule>
  </conditionalFormatting>
  <conditionalFormatting sqref="E2501">
    <cfRule type="cellIs" dxfId="609" priority="29" stopIfTrue="1" operator="equal">
      <formula>0</formula>
    </cfRule>
    <cfRule type="cellIs" dxfId="608" priority="30" stopIfTrue="1" operator="notEqual">
      <formula>0</formula>
    </cfRule>
  </conditionalFormatting>
  <conditionalFormatting sqref="E2501">
    <cfRule type="cellIs" dxfId="607" priority="28" stopIfTrue="1" operator="greaterThan">
      <formula>0.1</formula>
    </cfRule>
  </conditionalFormatting>
  <conditionalFormatting sqref="E2501">
    <cfRule type="cellIs" dxfId="606" priority="26" stopIfTrue="1" operator="equal">
      <formula>0</formula>
    </cfRule>
    <cfRule type="cellIs" dxfId="605" priority="27" stopIfTrue="1" operator="notEqual">
      <formula>0</formula>
    </cfRule>
  </conditionalFormatting>
  <conditionalFormatting sqref="E2501">
    <cfRule type="cellIs" dxfId="604" priority="25" stopIfTrue="1" operator="greaterThan">
      <formula>0.1</formula>
    </cfRule>
  </conditionalFormatting>
  <conditionalFormatting sqref="F2501">
    <cfRule type="cellIs" dxfId="603" priority="23" stopIfTrue="1" operator="equal">
      <formula>0</formula>
    </cfRule>
    <cfRule type="cellIs" dxfId="602" priority="24" stopIfTrue="1" operator="notEqual">
      <formula>0</formula>
    </cfRule>
  </conditionalFormatting>
  <conditionalFormatting sqref="F2501">
    <cfRule type="cellIs" dxfId="601" priority="22" stopIfTrue="1" operator="greaterThan">
      <formula>0.1</formula>
    </cfRule>
  </conditionalFormatting>
  <conditionalFormatting sqref="F2501">
    <cfRule type="cellIs" dxfId="600" priority="20" stopIfTrue="1" operator="equal">
      <formula>0</formula>
    </cfRule>
    <cfRule type="cellIs" dxfId="599" priority="21" stopIfTrue="1" operator="notEqual">
      <formula>0</formula>
    </cfRule>
  </conditionalFormatting>
  <conditionalFormatting sqref="F2501">
    <cfRule type="cellIs" dxfId="598" priority="19" stopIfTrue="1" operator="greaterThan">
      <formula>0.1</formula>
    </cfRule>
  </conditionalFormatting>
  <conditionalFormatting sqref="G2501">
    <cfRule type="cellIs" dxfId="597" priority="17" stopIfTrue="1" operator="equal">
      <formula>0</formula>
    </cfRule>
    <cfRule type="cellIs" dxfId="596" priority="18" stopIfTrue="1" operator="notEqual">
      <formula>0</formula>
    </cfRule>
  </conditionalFormatting>
  <conditionalFormatting sqref="G2501">
    <cfRule type="cellIs" dxfId="595" priority="16" stopIfTrue="1" operator="greaterThan">
      <formula>0.1</formula>
    </cfRule>
  </conditionalFormatting>
  <conditionalFormatting sqref="G2501">
    <cfRule type="cellIs" dxfId="594" priority="14" stopIfTrue="1" operator="equal">
      <formula>0</formula>
    </cfRule>
    <cfRule type="cellIs" dxfId="593" priority="15" stopIfTrue="1" operator="notEqual">
      <formula>0</formula>
    </cfRule>
  </conditionalFormatting>
  <conditionalFormatting sqref="G2501">
    <cfRule type="cellIs" dxfId="592" priority="13" stopIfTrue="1" operator="greaterThan">
      <formula>0.1</formula>
    </cfRule>
  </conditionalFormatting>
  <conditionalFormatting sqref="B21">
    <cfRule type="cellIs" dxfId="591" priority="11" stopIfTrue="1" operator="equal">
      <formula>0</formula>
    </cfRule>
    <cfRule type="cellIs" dxfId="590" priority="12" stopIfTrue="1" operator="notEqual">
      <formula>0</formula>
    </cfRule>
  </conditionalFormatting>
  <conditionalFormatting sqref="B21">
    <cfRule type="cellIs" dxfId="589" priority="10" stopIfTrue="1" operator="greaterThan">
      <formula>0.1</formula>
    </cfRule>
  </conditionalFormatting>
  <conditionalFormatting sqref="B21">
    <cfRule type="cellIs" dxfId="588" priority="8" stopIfTrue="1" operator="equal">
      <formula>0</formula>
    </cfRule>
    <cfRule type="cellIs" dxfId="587" priority="9" stopIfTrue="1" operator="notEqual">
      <formula>0</formula>
    </cfRule>
  </conditionalFormatting>
  <conditionalFormatting sqref="B21">
    <cfRule type="cellIs" dxfId="586" priority="7" stopIfTrue="1" operator="greaterThan">
      <formula>0.1</formula>
    </cfRule>
  </conditionalFormatting>
  <conditionalFormatting sqref="C21:O21">
    <cfRule type="cellIs" dxfId="585" priority="5" stopIfTrue="1" operator="equal">
      <formula>0</formula>
    </cfRule>
    <cfRule type="cellIs" dxfId="584" priority="6" stopIfTrue="1" operator="notEqual">
      <formula>0</formula>
    </cfRule>
  </conditionalFormatting>
  <conditionalFormatting sqref="C21:O21">
    <cfRule type="cellIs" dxfId="583" priority="4" stopIfTrue="1" operator="greaterThan">
      <formula>0.1</formula>
    </cfRule>
  </conditionalFormatting>
  <conditionalFormatting sqref="C21:O21">
    <cfRule type="cellIs" dxfId="582" priority="2" stopIfTrue="1" operator="equal">
      <formula>0</formula>
    </cfRule>
    <cfRule type="cellIs" dxfId="581" priority="3" stopIfTrue="1" operator="notEqual">
      <formula>0</formula>
    </cfRule>
  </conditionalFormatting>
  <conditionalFormatting sqref="C21:O21">
    <cfRule type="cellIs" dxfId="580" priority="1" stopIfTrue="1" operator="greaterThan">
      <formula>0.1</formula>
    </cfRule>
  </conditionalFormatting>
  <dataValidations count="7">
    <dataValidation type="date" allowBlank="1" showInputMessage="1" showErrorMessage="1" sqref="E22:E2500">
      <formula1>43556</formula1>
      <formula2>43921</formula2>
    </dataValidation>
    <dataValidation type="list" allowBlank="1" showInputMessage="1" showErrorMessage="1" sqref="B22:B2500">
      <formula1>Months</formula1>
    </dataValidation>
    <dataValidation type="list" allowBlank="1" showInputMessage="1" showErrorMessage="1" sqref="H22:H2500">
      <formula1>Rate</formula1>
    </dataValidation>
    <dataValidation type="list" allowBlank="1" showInputMessage="1" showErrorMessage="1" sqref="I22:I2500">
      <formula1>Transaction</formula1>
    </dataValidation>
    <dataValidation type="textLength" allowBlank="1" showInputMessage="1" showErrorMessage="1" sqref="D22:D2500">
      <formula1>0</formula1>
      <formula2>16</formula2>
    </dataValidation>
    <dataValidation type="list" allowBlank="1" showInputMessage="1" showErrorMessage="1" sqref="G22:G2500">
      <formula1>Place</formula1>
    </dataValidation>
    <dataValidation type="list" allowBlank="1" showInputMessage="1" showErrorMessage="1" sqref="G6">
      <formula1>Months_3B</formula1>
    </dataValidation>
  </dataValidations>
  <pageMargins left="0" right="0" top="0" bottom="0" header="0" footer="0"/>
  <pageSetup paperSize="9" scale="61" orientation="landscape" r:id="rId1"/>
</worksheet>
</file>

<file path=xl/worksheets/sheet3.xml><?xml version="1.0" encoding="utf-8"?>
<worksheet xmlns="http://schemas.openxmlformats.org/spreadsheetml/2006/main" xmlns:r="http://schemas.openxmlformats.org/officeDocument/2006/relationships">
  <sheetPr codeName="Sheet10"/>
  <dimension ref="A1:P1050"/>
  <sheetViews>
    <sheetView view="pageBreakPreview" zoomScale="75" zoomScaleNormal="75" zoomScaleSheetLayoutView="75" workbookViewId="0">
      <pane ySplit="20" topLeftCell="A21" activePane="bottomLeft" state="frozen"/>
      <selection pane="bottomLeft" activeCell="J23" sqref="J23"/>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78"/>
      <c r="B1" s="75"/>
      <c r="C1" s="76"/>
      <c r="D1" s="76"/>
      <c r="E1" s="77"/>
      <c r="F1" s="78"/>
      <c r="G1" s="76"/>
      <c r="H1" s="79"/>
      <c r="I1" s="80"/>
      <c r="J1" s="72"/>
      <c r="K1" s="72"/>
      <c r="L1" s="72"/>
      <c r="M1" s="72"/>
      <c r="N1" s="72"/>
      <c r="O1" s="72"/>
    </row>
    <row r="2" spans="1:16">
      <c r="A2" s="78"/>
      <c r="B2" s="168" t="str">
        <f>Summary!C6</f>
        <v>XYZ Pvt. Ltd.</v>
      </c>
      <c r="C2" s="168"/>
      <c r="D2" s="168"/>
      <c r="E2" s="168"/>
      <c r="F2" s="168"/>
      <c r="G2" s="168"/>
      <c r="H2" s="168"/>
      <c r="I2" s="168"/>
      <c r="J2" s="168"/>
      <c r="K2" s="168"/>
      <c r="L2" s="168"/>
      <c r="M2" s="168"/>
      <c r="N2" s="168"/>
      <c r="O2" s="81"/>
    </row>
    <row r="3" spans="1:16">
      <c r="A3" s="78"/>
      <c r="B3" s="168" t="str">
        <f>Summary!C7</f>
        <v>27AAAAA5987A1Z1</v>
      </c>
      <c r="C3" s="168"/>
      <c r="D3" s="168"/>
      <c r="E3" s="168"/>
      <c r="F3" s="168"/>
      <c r="G3" s="168"/>
      <c r="H3" s="168"/>
      <c r="I3" s="168"/>
      <c r="J3" s="168"/>
      <c r="K3" s="168"/>
      <c r="L3" s="168"/>
      <c r="M3" s="168"/>
      <c r="N3" s="168"/>
      <c r="O3" s="82"/>
      <c r="P3" s="15"/>
    </row>
    <row r="4" spans="1:16">
      <c r="A4" s="78"/>
      <c r="B4" s="169" t="s">
        <v>274</v>
      </c>
      <c r="C4" s="169"/>
      <c r="D4" s="169"/>
      <c r="E4" s="169"/>
      <c r="F4" s="169"/>
      <c r="G4" s="169"/>
      <c r="H4" s="169"/>
      <c r="I4" s="169"/>
      <c r="J4" s="169"/>
      <c r="K4" s="169"/>
      <c r="L4" s="169"/>
      <c r="M4" s="169"/>
      <c r="N4" s="169"/>
      <c r="O4" s="83"/>
      <c r="P4" s="16"/>
    </row>
    <row r="5" spans="1:16">
      <c r="A5" s="78"/>
      <c r="B5" s="84"/>
      <c r="C5" s="84"/>
      <c r="D5" s="84"/>
      <c r="E5" s="84"/>
      <c r="F5" s="84"/>
      <c r="G5" s="84"/>
      <c r="H5" s="84"/>
      <c r="I5" s="84"/>
      <c r="J5" s="84"/>
      <c r="K5" s="84"/>
      <c r="L5" s="84"/>
      <c r="M5" s="84"/>
      <c r="N5" s="84"/>
      <c r="O5" s="85"/>
      <c r="P5" s="16"/>
    </row>
    <row r="6" spans="1:16">
      <c r="A6" s="78"/>
      <c r="B6" s="86"/>
      <c r="C6" s="87" t="s">
        <v>241</v>
      </c>
      <c r="D6" s="76"/>
      <c r="E6" s="77"/>
      <c r="F6" s="78"/>
      <c r="G6" s="88" t="s">
        <v>195</v>
      </c>
      <c r="H6" s="79"/>
      <c r="I6" s="80" t="s">
        <v>14</v>
      </c>
      <c r="J6" s="89">
        <f>ROUND(IF($G$6="Annual",SUMIF($I$551:$I$1050,$I6,J$551:J$1050),SUMIFS(J$551:J$1050,$I$551:$I$1050,$I6,$B$551:$B$1050,$G$6)),0)</f>
        <v>0</v>
      </c>
      <c r="K6" s="89">
        <f t="shared" ref="K6:N16" si="0">ROUND(IF($G$6="Annual",SUMIF($I$551:$I$1050,$I6,K$551:K$1050),SUMIFS(K$551:K$1050,$I$551:$I$1050,$I6,$B$551:$B$1050,$G$6)),0)</f>
        <v>0</v>
      </c>
      <c r="L6" s="89">
        <f t="shared" si="0"/>
        <v>0</v>
      </c>
      <c r="M6" s="89">
        <f t="shared" si="0"/>
        <v>0</v>
      </c>
      <c r="N6" s="89">
        <f t="shared" si="0"/>
        <v>0</v>
      </c>
      <c r="O6" s="72"/>
    </row>
    <row r="7" spans="1:16">
      <c r="A7" s="78"/>
      <c r="B7" s="90"/>
      <c r="C7" s="87" t="s">
        <v>240</v>
      </c>
      <c r="D7" s="76"/>
      <c r="E7" s="77"/>
      <c r="F7" s="78"/>
      <c r="G7" s="76"/>
      <c r="H7" s="79"/>
      <c r="I7" s="80" t="s">
        <v>15</v>
      </c>
      <c r="J7" s="89">
        <f t="shared" ref="J7:J16" si="1">ROUND(IF($G$6="Annual",SUMIF($I$551:$I$1050,$I7,J$551:J$1050),SUMIFS(J$551:J$1050,$I$551:$I$1050,$I7,$B$551:$B$1050,$G$6)),0)</f>
        <v>0</v>
      </c>
      <c r="K7" s="89">
        <f t="shared" si="0"/>
        <v>0</v>
      </c>
      <c r="L7" s="89">
        <f t="shared" si="0"/>
        <v>0</v>
      </c>
      <c r="M7" s="89">
        <f t="shared" si="0"/>
        <v>0</v>
      </c>
      <c r="N7" s="89">
        <f t="shared" si="0"/>
        <v>0</v>
      </c>
      <c r="O7" s="72"/>
    </row>
    <row r="8" spans="1:16">
      <c r="A8" s="78"/>
      <c r="B8" s="91"/>
      <c r="C8" s="87" t="s">
        <v>242</v>
      </c>
      <c r="D8" s="76"/>
      <c r="E8" s="77"/>
      <c r="F8" s="78"/>
      <c r="G8" s="76"/>
      <c r="H8" s="79"/>
      <c r="I8" s="80" t="s">
        <v>174</v>
      </c>
      <c r="J8" s="89">
        <f t="shared" si="1"/>
        <v>0</v>
      </c>
      <c r="K8" s="89">
        <f t="shared" si="0"/>
        <v>0</v>
      </c>
      <c r="L8" s="89">
        <f t="shared" si="0"/>
        <v>0</v>
      </c>
      <c r="M8" s="89">
        <f t="shared" si="0"/>
        <v>0</v>
      </c>
      <c r="N8" s="89">
        <f t="shared" si="0"/>
        <v>0</v>
      </c>
      <c r="O8" s="72"/>
    </row>
    <row r="9" spans="1:16">
      <c r="A9" s="78"/>
      <c r="B9" s="76"/>
      <c r="C9" s="76"/>
      <c r="D9" s="76"/>
      <c r="E9" s="77"/>
      <c r="F9" s="78"/>
      <c r="G9" s="76"/>
      <c r="H9" s="79"/>
      <c r="I9" s="80" t="s">
        <v>177</v>
      </c>
      <c r="J9" s="89">
        <f t="shared" si="1"/>
        <v>0</v>
      </c>
      <c r="K9" s="89">
        <f t="shared" si="0"/>
        <v>0</v>
      </c>
      <c r="L9" s="89">
        <f t="shared" si="0"/>
        <v>0</v>
      </c>
      <c r="M9" s="89">
        <f t="shared" si="0"/>
        <v>0</v>
      </c>
      <c r="N9" s="89">
        <f t="shared" si="0"/>
        <v>0</v>
      </c>
      <c r="O9" s="72"/>
    </row>
    <row r="10" spans="1:16">
      <c r="A10" s="78"/>
      <c r="B10" s="75"/>
      <c r="C10" s="74" t="s">
        <v>9</v>
      </c>
      <c r="D10" s="74" t="s">
        <v>3</v>
      </c>
      <c r="E10" s="74" t="s">
        <v>10</v>
      </c>
      <c r="F10" s="74" t="s">
        <v>2</v>
      </c>
      <c r="G10" s="74" t="s">
        <v>198</v>
      </c>
      <c r="H10" s="74" t="s">
        <v>199</v>
      </c>
      <c r="I10" s="80" t="s">
        <v>17</v>
      </c>
      <c r="J10" s="89">
        <f t="shared" si="1"/>
        <v>0</v>
      </c>
      <c r="K10" s="89">
        <f t="shared" si="0"/>
        <v>0</v>
      </c>
      <c r="L10" s="89">
        <f t="shared" si="0"/>
        <v>0</v>
      </c>
      <c r="M10" s="89">
        <f t="shared" si="0"/>
        <v>0</v>
      </c>
      <c r="N10" s="89">
        <f t="shared" si="0"/>
        <v>0</v>
      </c>
      <c r="O10" s="72"/>
    </row>
    <row r="11" spans="1:16">
      <c r="A11" s="78"/>
      <c r="B11" s="75"/>
      <c r="C11" s="76"/>
      <c r="D11" s="76"/>
      <c r="E11" s="77"/>
      <c r="F11" s="78"/>
      <c r="G11" s="76"/>
      <c r="H11" s="79"/>
      <c r="I11" s="80" t="s">
        <v>16</v>
      </c>
      <c r="J11" s="89">
        <f t="shared" si="1"/>
        <v>0</v>
      </c>
      <c r="K11" s="89">
        <f t="shared" si="0"/>
        <v>0</v>
      </c>
      <c r="L11" s="89">
        <f t="shared" si="0"/>
        <v>0</v>
      </c>
      <c r="M11" s="89">
        <f t="shared" si="0"/>
        <v>0</v>
      </c>
      <c r="N11" s="89">
        <f t="shared" si="0"/>
        <v>0</v>
      </c>
      <c r="O11" s="72"/>
    </row>
    <row r="12" spans="1:16">
      <c r="A12" s="78"/>
      <c r="B12" s="75"/>
      <c r="C12" s="89">
        <f>ROUND(IF($G$6="Annual",SUMIF($H$551:$H$1050,$H12,J$551:J$1050),SUMIFS(J$551:J$1050,$H$551:$H$1050,$H12,$B$551:$B$1050,$G$6)),0)</f>
        <v>0</v>
      </c>
      <c r="D12" s="89">
        <f t="shared" ref="D12:G12" si="2">ROUND(IF($G$6="Annual",SUMIF($H$551:$H$1050,$H12,K$551:K$1050),SUMIFS(K$551:K$1050,$H$551:$H$1050,$H12,$B$551:$B$1050,$G$6)),0)</f>
        <v>0</v>
      </c>
      <c r="E12" s="89">
        <f t="shared" si="2"/>
        <v>0</v>
      </c>
      <c r="F12" s="89">
        <f t="shared" si="2"/>
        <v>0</v>
      </c>
      <c r="G12" s="89">
        <f t="shared" si="2"/>
        <v>0</v>
      </c>
      <c r="H12" s="79">
        <v>0</v>
      </c>
      <c r="I12" s="80" t="s">
        <v>194</v>
      </c>
      <c r="J12" s="89">
        <f t="shared" si="1"/>
        <v>0</v>
      </c>
      <c r="K12" s="89">
        <f t="shared" si="0"/>
        <v>0</v>
      </c>
      <c r="L12" s="89">
        <f t="shared" si="0"/>
        <v>0</v>
      </c>
      <c r="M12" s="89">
        <f t="shared" si="0"/>
        <v>0</v>
      </c>
      <c r="N12" s="89">
        <f t="shared" si="0"/>
        <v>0</v>
      </c>
      <c r="O12" s="72"/>
    </row>
    <row r="13" spans="1:16">
      <c r="A13" s="78"/>
      <c r="B13" s="75"/>
      <c r="C13" s="89">
        <f t="shared" ref="C13:C16" si="3">ROUND(IF($G$6="Annual",SUMIF($H$551:$H$1050,$H13,J$551:J$1050),SUMIFS(J$551:J$1050,$H$551:$H$1050,$H13,$B$551:$B$1050,$G$6)),0)</f>
        <v>0</v>
      </c>
      <c r="D13" s="89">
        <f t="shared" ref="D13:D16" si="4">ROUND(IF($G$6="Annual",SUMIF($H$551:$H$1050,$H13,K$551:K$1050),SUMIFS(K$551:K$1050,$H$551:$H$1050,$H13,$B$551:$B$1050,$G$6)),0)</f>
        <v>0</v>
      </c>
      <c r="E13" s="89">
        <f t="shared" ref="E13:E16" si="5">ROUND(IF($G$6="Annual",SUMIF($H$551:$H$1050,$H13,L$551:L$1050),SUMIFS(L$551:L$1050,$H$551:$H$1050,$H13,$B$551:$B$1050,$G$6)),0)</f>
        <v>0</v>
      </c>
      <c r="F13" s="89">
        <f t="shared" ref="F13:F16" si="6">ROUND(IF($G$6="Annual",SUMIF($H$551:$H$1050,$H13,M$551:M$1050),SUMIFS(M$551:M$1050,$H$551:$H$1050,$H13,$B$551:$B$1050,$G$6)),0)</f>
        <v>0</v>
      </c>
      <c r="G13" s="89">
        <f t="shared" ref="G13:G16" si="7">ROUND(IF($G$6="Annual",SUMIF($H$551:$H$1050,$H13,N$551:N$1050),SUMIFS(N$551:N$1050,$H$551:$H$1050,$H13,$B$551:$B$1050,$G$6)),0)</f>
        <v>0</v>
      </c>
      <c r="H13" s="79">
        <v>0.05</v>
      </c>
      <c r="I13" s="80" t="s">
        <v>175</v>
      </c>
      <c r="J13" s="89">
        <f t="shared" si="1"/>
        <v>0</v>
      </c>
      <c r="K13" s="89">
        <f t="shared" si="0"/>
        <v>0</v>
      </c>
      <c r="L13" s="89">
        <f t="shared" si="0"/>
        <v>0</v>
      </c>
      <c r="M13" s="89">
        <f t="shared" si="0"/>
        <v>0</v>
      </c>
      <c r="N13" s="89">
        <f t="shared" si="0"/>
        <v>0</v>
      </c>
      <c r="O13" s="72"/>
    </row>
    <row r="14" spans="1:16">
      <c r="A14" s="78"/>
      <c r="B14" s="75"/>
      <c r="C14" s="89">
        <f t="shared" si="3"/>
        <v>0</v>
      </c>
      <c r="D14" s="89">
        <f t="shared" si="4"/>
        <v>0</v>
      </c>
      <c r="E14" s="89">
        <f t="shared" si="5"/>
        <v>0</v>
      </c>
      <c r="F14" s="89">
        <f t="shared" si="6"/>
        <v>0</v>
      </c>
      <c r="G14" s="89">
        <f t="shared" si="7"/>
        <v>0</v>
      </c>
      <c r="H14" s="79">
        <v>0.12</v>
      </c>
      <c r="I14" s="80" t="s">
        <v>176</v>
      </c>
      <c r="J14" s="89">
        <f t="shared" si="1"/>
        <v>0</v>
      </c>
      <c r="K14" s="89">
        <f t="shared" si="0"/>
        <v>0</v>
      </c>
      <c r="L14" s="89">
        <f t="shared" si="0"/>
        <v>0</v>
      </c>
      <c r="M14" s="89">
        <f t="shared" si="0"/>
        <v>0</v>
      </c>
      <c r="N14" s="89">
        <f t="shared" si="0"/>
        <v>0</v>
      </c>
      <c r="O14" s="72"/>
    </row>
    <row r="15" spans="1:16">
      <c r="A15" s="78"/>
      <c r="B15" s="75"/>
      <c r="C15" s="89">
        <f t="shared" si="3"/>
        <v>0</v>
      </c>
      <c r="D15" s="89">
        <f t="shared" si="4"/>
        <v>0</v>
      </c>
      <c r="E15" s="89">
        <f t="shared" si="5"/>
        <v>0</v>
      </c>
      <c r="F15" s="89">
        <f t="shared" si="6"/>
        <v>0</v>
      </c>
      <c r="G15" s="89">
        <f t="shared" si="7"/>
        <v>0</v>
      </c>
      <c r="H15" s="79">
        <v>0.18</v>
      </c>
      <c r="I15" s="80" t="s">
        <v>196</v>
      </c>
      <c r="J15" s="89">
        <f t="shared" si="1"/>
        <v>0</v>
      </c>
      <c r="K15" s="89">
        <f t="shared" si="0"/>
        <v>0</v>
      </c>
      <c r="L15" s="89">
        <f t="shared" si="0"/>
        <v>0</v>
      </c>
      <c r="M15" s="89">
        <f t="shared" si="0"/>
        <v>0</v>
      </c>
      <c r="N15" s="89">
        <f t="shared" si="0"/>
        <v>0</v>
      </c>
      <c r="O15" s="72"/>
    </row>
    <row r="16" spans="1:16">
      <c r="A16" s="78"/>
      <c r="B16" s="75"/>
      <c r="C16" s="89">
        <f t="shared" si="3"/>
        <v>0</v>
      </c>
      <c r="D16" s="89">
        <f t="shared" si="4"/>
        <v>0</v>
      </c>
      <c r="E16" s="89">
        <f t="shared" si="5"/>
        <v>0</v>
      </c>
      <c r="F16" s="89">
        <f t="shared" si="6"/>
        <v>0</v>
      </c>
      <c r="G16" s="89">
        <f t="shared" si="7"/>
        <v>0</v>
      </c>
      <c r="H16" s="79">
        <v>0.28000000000000003</v>
      </c>
      <c r="I16" s="80" t="s">
        <v>197</v>
      </c>
      <c r="J16" s="89">
        <f t="shared" si="1"/>
        <v>0</v>
      </c>
      <c r="K16" s="89">
        <f t="shared" si="0"/>
        <v>0</v>
      </c>
      <c r="L16" s="89">
        <f t="shared" si="0"/>
        <v>0</v>
      </c>
      <c r="M16" s="89">
        <f t="shared" si="0"/>
        <v>0</v>
      </c>
      <c r="N16" s="89">
        <f t="shared" si="0"/>
        <v>0</v>
      </c>
      <c r="O16" s="72"/>
    </row>
    <row r="17" spans="1:15" ht="11.1" customHeight="1">
      <c r="A17" s="78"/>
      <c r="B17" s="75"/>
      <c r="C17" s="76"/>
      <c r="D17" s="76"/>
      <c r="E17" s="77"/>
      <c r="F17" s="78"/>
      <c r="G17" s="76"/>
      <c r="H17" s="79"/>
      <c r="I17" s="80"/>
      <c r="J17" s="72"/>
      <c r="K17" s="72"/>
      <c r="L17" s="72"/>
      <c r="M17" s="72"/>
      <c r="N17" s="72"/>
      <c r="O17" s="72"/>
    </row>
    <row r="18" spans="1:15" ht="15.75" thickBot="1">
      <c r="A18" s="78"/>
      <c r="B18" s="75"/>
      <c r="C18" s="110">
        <f>ROUND(SUM(C12:C16),0)</f>
        <v>0</v>
      </c>
      <c r="D18" s="110">
        <f t="shared" ref="D18:G18" si="8">ROUND(SUM(D12:D16),0)</f>
        <v>0</v>
      </c>
      <c r="E18" s="110">
        <f t="shared" si="8"/>
        <v>0</v>
      </c>
      <c r="F18" s="110">
        <f t="shared" si="8"/>
        <v>0</v>
      </c>
      <c r="G18" s="110">
        <f t="shared" si="8"/>
        <v>0</v>
      </c>
      <c r="H18" s="79"/>
      <c r="I18" s="93" t="s">
        <v>18</v>
      </c>
      <c r="J18" s="110">
        <f t="shared" ref="J18:N18" si="9">ROUND(SUM(J12:J16),0)</f>
        <v>0</v>
      </c>
      <c r="K18" s="110">
        <f t="shared" si="9"/>
        <v>0</v>
      </c>
      <c r="L18" s="110">
        <f t="shared" si="9"/>
        <v>0</v>
      </c>
      <c r="M18" s="110">
        <f t="shared" si="9"/>
        <v>0</v>
      </c>
      <c r="N18" s="110">
        <f t="shared" si="9"/>
        <v>0</v>
      </c>
      <c r="O18" s="72"/>
    </row>
    <row r="19" spans="1:15" ht="11.1" customHeight="1" thickTop="1">
      <c r="A19" s="78"/>
      <c r="B19" s="75"/>
      <c r="C19" s="94"/>
      <c r="D19" s="94"/>
      <c r="E19" s="94"/>
      <c r="F19" s="94"/>
      <c r="G19" s="94"/>
      <c r="H19" s="79"/>
      <c r="I19" s="80"/>
      <c r="J19" s="94"/>
      <c r="K19" s="94"/>
      <c r="L19" s="94"/>
      <c r="M19" s="94"/>
      <c r="N19" s="94"/>
      <c r="O19" s="72"/>
    </row>
    <row r="20" spans="1:15" s="17" customFormat="1">
      <c r="A20" s="76"/>
      <c r="B20" s="95" t="s">
        <v>4</v>
      </c>
      <c r="C20" s="96" t="s">
        <v>5</v>
      </c>
      <c r="D20" s="96" t="s">
        <v>6</v>
      </c>
      <c r="E20" s="97" t="s">
        <v>7</v>
      </c>
      <c r="F20" s="96" t="s">
        <v>0</v>
      </c>
      <c r="G20" s="96" t="s">
        <v>1</v>
      </c>
      <c r="H20" s="98" t="s">
        <v>8</v>
      </c>
      <c r="I20" s="99" t="s">
        <v>13</v>
      </c>
      <c r="J20" s="74" t="s">
        <v>9</v>
      </c>
      <c r="K20" s="74" t="s">
        <v>3</v>
      </c>
      <c r="L20" s="74" t="s">
        <v>10</v>
      </c>
      <c r="M20" s="74" t="s">
        <v>2</v>
      </c>
      <c r="N20" s="74" t="s">
        <v>11</v>
      </c>
      <c r="O20" s="74" t="s">
        <v>12</v>
      </c>
    </row>
    <row r="21" spans="1:15" ht="11.1" customHeight="1">
      <c r="B21" s="73">
        <v>0</v>
      </c>
      <c r="C21" s="73">
        <v>0</v>
      </c>
      <c r="D21" s="73">
        <v>0</v>
      </c>
      <c r="E21" s="73">
        <v>0</v>
      </c>
      <c r="F21" s="73">
        <v>0</v>
      </c>
      <c r="G21" s="73">
        <v>0</v>
      </c>
      <c r="H21" s="73">
        <v>0</v>
      </c>
      <c r="I21" s="73">
        <v>0</v>
      </c>
      <c r="J21" s="73">
        <v>0</v>
      </c>
      <c r="K21" s="73">
        <v>0</v>
      </c>
      <c r="L21" s="73">
        <v>0</v>
      </c>
      <c r="M21" s="73">
        <v>0</v>
      </c>
      <c r="N21" s="73">
        <v>0</v>
      </c>
      <c r="O21" s="73">
        <v>0</v>
      </c>
    </row>
    <row r="22" spans="1:15">
      <c r="B22" s="63">
        <v>43556</v>
      </c>
      <c r="C22" s="64"/>
      <c r="D22" s="65"/>
      <c r="E22" s="66"/>
      <c r="F22" s="67"/>
      <c r="G22" s="69"/>
      <c r="H22" s="70"/>
      <c r="I22" s="71"/>
      <c r="J22" s="68">
        <v>0</v>
      </c>
      <c r="K22" s="89">
        <f>ROUND(IF(AND($G22&lt;&gt;Summary!$C$11),IF(OR($I22=$I$6,$I22=$I$7,$I22=$I$8,$I22=$I$9,$I22=$I$10,$I22=$I$11),($J22*$H22),0),0),2)</f>
        <v>0</v>
      </c>
      <c r="L22" s="89">
        <f>ROUND(IF(AND($G22=Summary!$C$11),IF(OR($I22=$I$6,$I22=$I$7,$I22=$I$8,$I22=$I$9,$I22=$I$10,$I22=$I$11),(($J22*$H22)/2),0),0),2)</f>
        <v>0</v>
      </c>
      <c r="M22" s="89">
        <f t="shared" ref="M22" si="10">L22</f>
        <v>0</v>
      </c>
      <c r="N22" s="100">
        <f>SUM(J22:M22)</f>
        <v>0</v>
      </c>
      <c r="O22" s="67"/>
    </row>
    <row r="23" spans="1:15">
      <c r="B23" s="63">
        <v>43586</v>
      </c>
      <c r="C23" s="64"/>
      <c r="D23" s="65"/>
      <c r="E23" s="66"/>
      <c r="F23" s="67"/>
      <c r="G23" s="69"/>
      <c r="H23" s="70"/>
      <c r="I23" s="71"/>
      <c r="J23" s="68">
        <v>0</v>
      </c>
      <c r="K23" s="89">
        <f>ROUND(IF(AND($G23&lt;&gt;Summary!$C$11),IF(OR($I23=$I$6,$I23=$I$7,$I23=$I$8,$I23=$I$9,$I23=$I$10,$I23=$I$11),($J23*$H23),0),0),2)</f>
        <v>0</v>
      </c>
      <c r="L23" s="89">
        <f>ROUND(IF(AND($G23=Summary!$C$11),IF(OR($I23=$I$6,$I23=$I$7,$I23=$I$8,$I23=$I$9,$I23=$I$10,$I23=$I$11),(($J23*$H23)/2),0),0),2)</f>
        <v>0</v>
      </c>
      <c r="M23" s="89">
        <f t="shared" ref="M23:M86" si="11">L23</f>
        <v>0</v>
      </c>
      <c r="N23" s="100">
        <f t="shared" ref="N23:N86" si="12">SUM(J23:M23)</f>
        <v>0</v>
      </c>
      <c r="O23" s="67"/>
    </row>
    <row r="24" spans="1:15">
      <c r="B24" s="63">
        <v>43952</v>
      </c>
      <c r="C24" s="64"/>
      <c r="D24" s="65"/>
      <c r="E24" s="66"/>
      <c r="F24" s="67"/>
      <c r="G24" s="69"/>
      <c r="H24" s="70"/>
      <c r="I24" s="71"/>
      <c r="J24" s="68">
        <v>0</v>
      </c>
      <c r="K24" s="89">
        <f>ROUND(IF(AND($G24&lt;&gt;Summary!$C$11),IF(OR($I24=$I$6,$I24=$I$7,$I24=$I$8,$I24=$I$9,$I24=$I$10,$I24=$I$11),($J24*$H24),0),0),2)</f>
        <v>0</v>
      </c>
      <c r="L24" s="89">
        <f>ROUND(IF(AND($G24=Summary!$C$11),IF(OR($I24=$I$6,$I24=$I$7,$I24=$I$8,$I24=$I$9,$I24=$I$10,$I24=$I$11),(($J24*$H24)/2),0),0),2)</f>
        <v>0</v>
      </c>
      <c r="M24" s="89">
        <f t="shared" si="11"/>
        <v>0</v>
      </c>
      <c r="N24" s="100">
        <f t="shared" si="12"/>
        <v>0</v>
      </c>
      <c r="O24" s="67"/>
    </row>
    <row r="25" spans="1:15">
      <c r="B25" s="63">
        <v>44013</v>
      </c>
      <c r="C25" s="64"/>
      <c r="D25" s="65"/>
      <c r="E25" s="66"/>
      <c r="F25" s="67"/>
      <c r="G25" s="69"/>
      <c r="H25" s="70"/>
      <c r="I25" s="71"/>
      <c r="J25" s="68">
        <v>0</v>
      </c>
      <c r="K25" s="89">
        <f>ROUND(IF(AND($G25&lt;&gt;Summary!$C$11),IF(OR($I25=$I$6,$I25=$I$7,$I25=$I$8,$I25=$I$9,$I25=$I$10,$I25=$I$11),($J25*$H25),0),0),2)</f>
        <v>0</v>
      </c>
      <c r="L25" s="89">
        <f>ROUND(IF(AND($G25=Summary!$C$11),IF(OR($I25=$I$6,$I25=$I$7,$I25=$I$8,$I25=$I$9,$I25=$I$10,$I25=$I$11),(($J25*$H25)/2),0),0),2)</f>
        <v>0</v>
      </c>
      <c r="M25" s="89">
        <f t="shared" si="11"/>
        <v>0</v>
      </c>
      <c r="N25" s="100">
        <f t="shared" si="12"/>
        <v>0</v>
      </c>
      <c r="O25" s="67"/>
    </row>
    <row r="26" spans="1:15">
      <c r="B26" s="63">
        <v>44044</v>
      </c>
      <c r="C26" s="65"/>
      <c r="D26" s="65"/>
      <c r="E26" s="66"/>
      <c r="F26" s="67"/>
      <c r="G26" s="69"/>
      <c r="H26" s="70"/>
      <c r="I26" s="71"/>
      <c r="J26" s="68">
        <v>0</v>
      </c>
      <c r="K26" s="89">
        <f>ROUND(IF(AND($G26&lt;&gt;Summary!$C$11),IF(OR($I26=$I$6,$I26=$I$7,$I26=$I$8,$I26=$I$9,$I26=$I$10,$I26=$I$11),($J26*$H26),0),0),2)</f>
        <v>0</v>
      </c>
      <c r="L26" s="89">
        <f>ROUND(IF(AND($G26=Summary!$C$11),IF(OR($I26=$I$6,$I26=$I$7,$I26=$I$8,$I26=$I$9,$I26=$I$10,$I26=$I$11),(($J26*$H26)/2),0),0),2)</f>
        <v>0</v>
      </c>
      <c r="M26" s="89">
        <f t="shared" si="11"/>
        <v>0</v>
      </c>
      <c r="N26" s="100">
        <f t="shared" si="12"/>
        <v>0</v>
      </c>
      <c r="O26" s="67"/>
    </row>
    <row r="27" spans="1:15">
      <c r="B27" s="63">
        <v>44075</v>
      </c>
      <c r="C27" s="65"/>
      <c r="D27" s="65"/>
      <c r="E27" s="66"/>
      <c r="F27" s="67"/>
      <c r="G27" s="69"/>
      <c r="H27" s="70"/>
      <c r="I27" s="71"/>
      <c r="J27" s="68">
        <v>0</v>
      </c>
      <c r="K27" s="89">
        <f>ROUND(IF(AND($G27&lt;&gt;Summary!$C$11),IF(OR($I27=$I$6,$I27=$I$7,$I27=$I$8,$I27=$I$9,$I27=$I$10,$I27=$I$11),($J27*$H27),0),0),2)</f>
        <v>0</v>
      </c>
      <c r="L27" s="89">
        <f>ROUND(IF(AND($G27=Summary!$C$11),IF(OR($I27=$I$6,$I27=$I$7,$I27=$I$8,$I27=$I$9,$I27=$I$10,$I27=$I$11),(($J27*$H27)/2),0),0),2)</f>
        <v>0</v>
      </c>
      <c r="M27" s="89">
        <f t="shared" si="11"/>
        <v>0</v>
      </c>
      <c r="N27" s="100">
        <f t="shared" si="12"/>
        <v>0</v>
      </c>
      <c r="O27" s="67"/>
    </row>
    <row r="28" spans="1:15">
      <c r="B28" s="63">
        <v>44105</v>
      </c>
      <c r="C28" s="65"/>
      <c r="D28" s="65"/>
      <c r="E28" s="66"/>
      <c r="F28" s="67"/>
      <c r="G28" s="69"/>
      <c r="H28" s="70"/>
      <c r="I28" s="71"/>
      <c r="J28" s="68">
        <v>0</v>
      </c>
      <c r="K28" s="89">
        <f>ROUND(IF(AND($G28&lt;&gt;Summary!$C$11),IF(OR($I28=$I$6,$I28=$I$7,$I28=$I$8,$I28=$I$9,$I28=$I$10,$I28=$I$11),($J28*$H28),0),0),2)</f>
        <v>0</v>
      </c>
      <c r="L28" s="89">
        <f>ROUND(IF(AND($G28=Summary!$C$11),IF(OR($I28=$I$6,$I28=$I$7,$I28=$I$8,$I28=$I$9,$I28=$I$10,$I28=$I$11),(($J28*$H28)/2),0),0),2)</f>
        <v>0</v>
      </c>
      <c r="M28" s="89">
        <f t="shared" si="11"/>
        <v>0</v>
      </c>
      <c r="N28" s="100">
        <f t="shared" si="12"/>
        <v>0</v>
      </c>
      <c r="O28" s="67"/>
    </row>
    <row r="29" spans="1:15">
      <c r="B29" s="63">
        <v>44136</v>
      </c>
      <c r="C29" s="65"/>
      <c r="D29" s="65"/>
      <c r="E29" s="66"/>
      <c r="F29" s="67"/>
      <c r="G29" s="69"/>
      <c r="H29" s="70"/>
      <c r="I29" s="71"/>
      <c r="J29" s="68">
        <v>0</v>
      </c>
      <c r="K29" s="89">
        <f>ROUND(IF(AND($G29&lt;&gt;Summary!$C$11),IF(OR($I29=$I$6,$I29=$I$7,$I29=$I$8,$I29=$I$9,$I29=$I$10,$I29=$I$11),($J29*$H29),0),0),2)</f>
        <v>0</v>
      </c>
      <c r="L29" s="89">
        <f>ROUND(IF(AND($G29=Summary!$C$11),IF(OR($I29=$I$6,$I29=$I$7,$I29=$I$8,$I29=$I$9,$I29=$I$10,$I29=$I$11),(($J29*$H29)/2),0),0),2)</f>
        <v>0</v>
      </c>
      <c r="M29" s="89">
        <f t="shared" si="11"/>
        <v>0</v>
      </c>
      <c r="N29" s="100">
        <f t="shared" si="12"/>
        <v>0</v>
      </c>
      <c r="O29" s="67"/>
    </row>
    <row r="30" spans="1:15">
      <c r="B30" s="63">
        <v>44166</v>
      </c>
      <c r="C30" s="65"/>
      <c r="D30" s="65"/>
      <c r="E30" s="66"/>
      <c r="F30" s="67"/>
      <c r="G30" s="69"/>
      <c r="H30" s="70"/>
      <c r="I30" s="71"/>
      <c r="J30" s="68">
        <v>0</v>
      </c>
      <c r="K30" s="89">
        <f>ROUND(IF(AND($G30&lt;&gt;Summary!$C$11),IF(OR($I30=$I$6,$I30=$I$7,$I30=$I$8,$I30=$I$9,$I30=$I$10,$I30=$I$11),($J30*$H30),0),0),2)</f>
        <v>0</v>
      </c>
      <c r="L30" s="89">
        <f>ROUND(IF(AND($G30=Summary!$C$11),IF(OR($I30=$I$6,$I30=$I$7,$I30=$I$8,$I30=$I$9,$I30=$I$10,$I30=$I$11),(($J30*$H30)/2),0),0),2)</f>
        <v>0</v>
      </c>
      <c r="M30" s="89">
        <f t="shared" si="11"/>
        <v>0</v>
      </c>
      <c r="N30" s="100">
        <f t="shared" si="12"/>
        <v>0</v>
      </c>
      <c r="O30" s="67"/>
    </row>
    <row r="31" spans="1:15">
      <c r="B31" s="63">
        <v>44197</v>
      </c>
      <c r="C31" s="65"/>
      <c r="D31" s="65"/>
      <c r="E31" s="66"/>
      <c r="F31" s="67"/>
      <c r="G31" s="69"/>
      <c r="H31" s="70"/>
      <c r="I31" s="71"/>
      <c r="J31" s="68">
        <v>0</v>
      </c>
      <c r="K31" s="89">
        <f>ROUND(IF(AND($G31&lt;&gt;Summary!$C$11),IF(OR($I31=$I$6,$I31=$I$7,$I31=$I$8,$I31=$I$9,$I31=$I$10,$I31=$I$11),($J31*$H31),0),0),2)</f>
        <v>0</v>
      </c>
      <c r="L31" s="89">
        <f>ROUND(IF(AND($G31=Summary!$C$11),IF(OR($I31=$I$6,$I31=$I$7,$I31=$I$8,$I31=$I$9,$I31=$I$10,$I31=$I$11),(($J31*$H31)/2),0),0),2)</f>
        <v>0</v>
      </c>
      <c r="M31" s="89">
        <f t="shared" si="11"/>
        <v>0</v>
      </c>
      <c r="N31" s="100">
        <f t="shared" si="12"/>
        <v>0</v>
      </c>
      <c r="O31" s="67"/>
    </row>
    <row r="32" spans="1:15">
      <c r="B32" s="63">
        <v>44228</v>
      </c>
      <c r="C32" s="65"/>
      <c r="D32" s="65"/>
      <c r="E32" s="66"/>
      <c r="F32" s="67"/>
      <c r="G32" s="69"/>
      <c r="H32" s="70"/>
      <c r="I32" s="71"/>
      <c r="J32" s="68">
        <v>0</v>
      </c>
      <c r="K32" s="89">
        <f>ROUND(IF(AND($G32&lt;&gt;Summary!$C$11),IF(OR($I32=$I$6,$I32=$I$7,$I32=$I$8,$I32=$I$9,$I32=$I$10,$I32=$I$11),($J32*$H32),0),0),2)</f>
        <v>0</v>
      </c>
      <c r="L32" s="89">
        <f>ROUND(IF(AND($G32=Summary!$C$11),IF(OR($I32=$I$6,$I32=$I$7,$I32=$I$8,$I32=$I$9,$I32=$I$10,$I32=$I$11),(($J32*$H32)/2),0),0),2)</f>
        <v>0</v>
      </c>
      <c r="M32" s="89">
        <f t="shared" si="11"/>
        <v>0</v>
      </c>
      <c r="N32" s="100">
        <f t="shared" si="12"/>
        <v>0</v>
      </c>
      <c r="O32" s="67"/>
    </row>
    <row r="33" spans="2:15">
      <c r="B33" s="63">
        <v>44256</v>
      </c>
      <c r="C33" s="65"/>
      <c r="D33" s="65"/>
      <c r="E33" s="66"/>
      <c r="F33" s="67"/>
      <c r="G33" s="69"/>
      <c r="H33" s="70"/>
      <c r="I33" s="71"/>
      <c r="J33" s="68">
        <v>0</v>
      </c>
      <c r="K33" s="89">
        <f>ROUND(IF(AND($G33&lt;&gt;Summary!$C$11),IF(OR($I33=$I$6,$I33=$I$7,$I33=$I$8,$I33=$I$9,$I33=$I$10,$I33=$I$11),($J33*$H33),0),0),2)</f>
        <v>0</v>
      </c>
      <c r="L33" s="89">
        <f>ROUND(IF(AND($G33=Summary!$C$11),IF(OR($I33=$I$6,$I33=$I$7,$I33=$I$8,$I33=$I$9,$I33=$I$10,$I33=$I$11),(($J33*$H33)/2),0),0),2)</f>
        <v>0</v>
      </c>
      <c r="M33" s="89">
        <f t="shared" si="11"/>
        <v>0</v>
      </c>
      <c r="N33" s="100">
        <f t="shared" si="12"/>
        <v>0</v>
      </c>
      <c r="O33" s="67"/>
    </row>
    <row r="34" spans="2:15">
      <c r="B34" s="63"/>
      <c r="C34" s="65"/>
      <c r="D34" s="65"/>
      <c r="E34" s="66"/>
      <c r="F34" s="67"/>
      <c r="G34" s="69"/>
      <c r="H34" s="70"/>
      <c r="I34" s="71"/>
      <c r="J34" s="68">
        <v>0</v>
      </c>
      <c r="K34" s="89">
        <f>ROUND(IF(AND($G34&lt;&gt;Summary!$C$11),IF(OR($I34=$I$6,$I34=$I$7,$I34=$I$8,$I34=$I$9,$I34=$I$10,$I34=$I$11),($J34*$H34),0),0),2)</f>
        <v>0</v>
      </c>
      <c r="L34" s="89">
        <f>ROUND(IF(AND($G34=Summary!$C$11),IF(OR($I34=$I$6,$I34=$I$7,$I34=$I$8,$I34=$I$9,$I34=$I$10,$I34=$I$11),(($J34*$H34)/2),0),0),2)</f>
        <v>0</v>
      </c>
      <c r="M34" s="89">
        <f t="shared" si="11"/>
        <v>0</v>
      </c>
      <c r="N34" s="100">
        <f t="shared" si="12"/>
        <v>0</v>
      </c>
      <c r="O34" s="67"/>
    </row>
    <row r="35" spans="2:15">
      <c r="B35" s="63"/>
      <c r="C35" s="65"/>
      <c r="D35" s="65"/>
      <c r="E35" s="66"/>
      <c r="F35" s="67"/>
      <c r="G35" s="69"/>
      <c r="H35" s="70"/>
      <c r="I35" s="71"/>
      <c r="J35" s="68">
        <v>0</v>
      </c>
      <c r="K35" s="89">
        <f>ROUND(IF(AND($G35&lt;&gt;Summary!$C$11),IF(OR($I35=$I$6,$I35=$I$7,$I35=$I$8,$I35=$I$9,$I35=$I$10,$I35=$I$11),($J35*$H35),0),0),2)</f>
        <v>0</v>
      </c>
      <c r="L35" s="89">
        <f>ROUND(IF(AND($G35=Summary!$C$11),IF(OR($I35=$I$6,$I35=$I$7,$I35=$I$8,$I35=$I$9,$I35=$I$10,$I35=$I$11),(($J35*$H35)/2),0),0),2)</f>
        <v>0</v>
      </c>
      <c r="M35" s="89">
        <f t="shared" si="11"/>
        <v>0</v>
      </c>
      <c r="N35" s="100">
        <f t="shared" si="12"/>
        <v>0</v>
      </c>
      <c r="O35" s="67"/>
    </row>
    <row r="36" spans="2:15">
      <c r="B36" s="63"/>
      <c r="C36" s="65"/>
      <c r="D36" s="65"/>
      <c r="E36" s="66"/>
      <c r="F36" s="67"/>
      <c r="G36" s="69"/>
      <c r="H36" s="70"/>
      <c r="I36" s="71"/>
      <c r="J36" s="68">
        <v>0</v>
      </c>
      <c r="K36" s="89">
        <f>ROUND(IF(AND($G36&lt;&gt;Summary!$C$11),IF(OR($I36=$I$6,$I36=$I$7,$I36=$I$8,$I36=$I$9,$I36=$I$10,$I36=$I$11),($J36*$H36),0),0),2)</f>
        <v>0</v>
      </c>
      <c r="L36" s="89">
        <f>ROUND(IF(AND($G36=Summary!$C$11),IF(OR($I36=$I$6,$I36=$I$7,$I36=$I$8,$I36=$I$9,$I36=$I$10,$I36=$I$11),(($J36*$H36)/2),0),0),2)</f>
        <v>0</v>
      </c>
      <c r="M36" s="89">
        <f t="shared" si="11"/>
        <v>0</v>
      </c>
      <c r="N36" s="100">
        <f t="shared" si="12"/>
        <v>0</v>
      </c>
      <c r="O36" s="67"/>
    </row>
    <row r="37" spans="2:15">
      <c r="B37" s="63"/>
      <c r="C37" s="65"/>
      <c r="D37" s="65"/>
      <c r="E37" s="66"/>
      <c r="F37" s="67"/>
      <c r="G37" s="69"/>
      <c r="H37" s="70"/>
      <c r="I37" s="71"/>
      <c r="J37" s="68">
        <v>0</v>
      </c>
      <c r="K37" s="89">
        <f>ROUND(IF(AND($G37&lt;&gt;Summary!$C$11),IF(OR($I37=$I$6,$I37=$I$7,$I37=$I$8,$I37=$I$9,$I37=$I$10,$I37=$I$11),($J37*$H37),0),0),2)</f>
        <v>0</v>
      </c>
      <c r="L37" s="89">
        <f>ROUND(IF(AND($G37=Summary!$C$11),IF(OR($I37=$I$6,$I37=$I$7,$I37=$I$8,$I37=$I$9,$I37=$I$10,$I37=$I$11),(($J37*$H37)/2),0),0),2)</f>
        <v>0</v>
      </c>
      <c r="M37" s="89">
        <f t="shared" si="11"/>
        <v>0</v>
      </c>
      <c r="N37" s="100">
        <f t="shared" si="12"/>
        <v>0</v>
      </c>
      <c r="O37" s="67"/>
    </row>
    <row r="38" spans="2:15">
      <c r="B38" s="63"/>
      <c r="C38" s="65"/>
      <c r="D38" s="65"/>
      <c r="E38" s="66"/>
      <c r="F38" s="67"/>
      <c r="G38" s="69"/>
      <c r="H38" s="70"/>
      <c r="I38" s="71"/>
      <c r="J38" s="68">
        <v>0</v>
      </c>
      <c r="K38" s="89">
        <f>ROUND(IF(AND($G38&lt;&gt;Summary!$C$11),IF(OR($I38=$I$6,$I38=$I$7,$I38=$I$8,$I38=$I$9,$I38=$I$10,$I38=$I$11),($J38*$H38),0),0),2)</f>
        <v>0</v>
      </c>
      <c r="L38" s="89">
        <f>ROUND(IF(AND($G38=Summary!$C$11),IF(OR($I38=$I$6,$I38=$I$7,$I38=$I$8,$I38=$I$9,$I38=$I$10,$I38=$I$11),(($J38*$H38)/2),0),0),2)</f>
        <v>0</v>
      </c>
      <c r="M38" s="89">
        <f t="shared" si="11"/>
        <v>0</v>
      </c>
      <c r="N38" s="100">
        <f t="shared" si="12"/>
        <v>0</v>
      </c>
      <c r="O38" s="67"/>
    </row>
    <row r="39" spans="2:15">
      <c r="B39" s="63"/>
      <c r="C39" s="65"/>
      <c r="D39" s="65"/>
      <c r="E39" s="66"/>
      <c r="F39" s="67"/>
      <c r="G39" s="69"/>
      <c r="H39" s="70"/>
      <c r="I39" s="71"/>
      <c r="J39" s="68">
        <v>0</v>
      </c>
      <c r="K39" s="89">
        <f>ROUND(IF(AND($G39&lt;&gt;Summary!$C$11),IF(OR($I39=$I$6,$I39=$I$7,$I39=$I$8,$I39=$I$9,$I39=$I$10,$I39=$I$11),($J39*$H39),0),0),2)</f>
        <v>0</v>
      </c>
      <c r="L39" s="89">
        <f>ROUND(IF(AND($G39=Summary!$C$11),IF(OR($I39=$I$6,$I39=$I$7,$I39=$I$8,$I39=$I$9,$I39=$I$10,$I39=$I$11),(($J39*$H39)/2),0),0),2)</f>
        <v>0</v>
      </c>
      <c r="M39" s="89">
        <f t="shared" si="11"/>
        <v>0</v>
      </c>
      <c r="N39" s="100">
        <f t="shared" si="12"/>
        <v>0</v>
      </c>
      <c r="O39" s="67"/>
    </row>
    <row r="40" spans="2:15">
      <c r="B40" s="63"/>
      <c r="C40" s="65"/>
      <c r="D40" s="65"/>
      <c r="E40" s="66"/>
      <c r="F40" s="67"/>
      <c r="G40" s="69"/>
      <c r="H40" s="70"/>
      <c r="I40" s="71"/>
      <c r="J40" s="68">
        <v>0</v>
      </c>
      <c r="K40" s="89">
        <f>ROUND(IF(AND($G40&lt;&gt;Summary!$C$11),IF(OR($I40=$I$6,$I40=$I$7,$I40=$I$8,$I40=$I$9,$I40=$I$10,$I40=$I$11),($J40*$H40),0),0),2)</f>
        <v>0</v>
      </c>
      <c r="L40" s="89">
        <f>ROUND(IF(AND($G40=Summary!$C$11),IF(OR($I40=$I$6,$I40=$I$7,$I40=$I$8,$I40=$I$9,$I40=$I$10,$I40=$I$11),(($J40*$H40)/2),0),0),2)</f>
        <v>0</v>
      </c>
      <c r="M40" s="89">
        <f t="shared" si="11"/>
        <v>0</v>
      </c>
      <c r="N40" s="100">
        <f t="shared" si="12"/>
        <v>0</v>
      </c>
      <c r="O40" s="67"/>
    </row>
    <row r="41" spans="2:15">
      <c r="B41" s="63"/>
      <c r="C41" s="65"/>
      <c r="D41" s="65"/>
      <c r="E41" s="66"/>
      <c r="F41" s="67"/>
      <c r="G41" s="69"/>
      <c r="H41" s="70"/>
      <c r="I41" s="71"/>
      <c r="J41" s="68">
        <v>0</v>
      </c>
      <c r="K41" s="89">
        <f>ROUND(IF(AND($G41&lt;&gt;Summary!$C$11),IF(OR($I41=$I$6,$I41=$I$7,$I41=$I$8,$I41=$I$9,$I41=$I$10,$I41=$I$11),($J41*$H41),0),0),2)</f>
        <v>0</v>
      </c>
      <c r="L41" s="89">
        <f>ROUND(IF(AND($G41=Summary!$C$11),IF(OR($I41=$I$6,$I41=$I$7,$I41=$I$8,$I41=$I$9,$I41=$I$10,$I41=$I$11),(($J41*$H41)/2),0),0),2)</f>
        <v>0</v>
      </c>
      <c r="M41" s="89">
        <f t="shared" si="11"/>
        <v>0</v>
      </c>
      <c r="N41" s="100">
        <f t="shared" si="12"/>
        <v>0</v>
      </c>
      <c r="O41" s="67"/>
    </row>
    <row r="42" spans="2:15">
      <c r="B42" s="63"/>
      <c r="C42" s="65"/>
      <c r="D42" s="65"/>
      <c r="E42" s="66"/>
      <c r="F42" s="67"/>
      <c r="G42" s="69"/>
      <c r="H42" s="70"/>
      <c r="I42" s="71"/>
      <c r="J42" s="68">
        <v>0</v>
      </c>
      <c r="K42" s="89">
        <f>ROUND(IF(AND($G42&lt;&gt;Summary!$C$11),IF(OR($I42=$I$6,$I42=$I$7,$I42=$I$8,$I42=$I$9,$I42=$I$10,$I42=$I$11),($J42*$H42),0),0),2)</f>
        <v>0</v>
      </c>
      <c r="L42" s="89">
        <f>ROUND(IF(AND($G42=Summary!$C$11),IF(OR($I42=$I$6,$I42=$I$7,$I42=$I$8,$I42=$I$9,$I42=$I$10,$I42=$I$11),(($J42*$H42)/2),0),0),2)</f>
        <v>0</v>
      </c>
      <c r="M42" s="89">
        <f t="shared" si="11"/>
        <v>0</v>
      </c>
      <c r="N42" s="100">
        <f t="shared" si="12"/>
        <v>0</v>
      </c>
      <c r="O42" s="67"/>
    </row>
    <row r="43" spans="2:15">
      <c r="B43" s="63"/>
      <c r="C43" s="65"/>
      <c r="D43" s="65"/>
      <c r="E43" s="66"/>
      <c r="F43" s="67"/>
      <c r="G43" s="69"/>
      <c r="H43" s="70"/>
      <c r="I43" s="71"/>
      <c r="J43" s="68">
        <v>0</v>
      </c>
      <c r="K43" s="89">
        <f>ROUND(IF(AND($G43&lt;&gt;Summary!$C$11),IF(OR($I43=$I$6,$I43=$I$7,$I43=$I$8,$I43=$I$9,$I43=$I$10,$I43=$I$11),($J43*$H43),0),0),2)</f>
        <v>0</v>
      </c>
      <c r="L43" s="89">
        <f>ROUND(IF(AND($G43=Summary!$C$11),IF(OR($I43=$I$6,$I43=$I$7,$I43=$I$8,$I43=$I$9,$I43=$I$10,$I43=$I$11),(($J43*$H43)/2),0),0),2)</f>
        <v>0</v>
      </c>
      <c r="M43" s="89">
        <f t="shared" si="11"/>
        <v>0</v>
      </c>
      <c r="N43" s="100">
        <f t="shared" si="12"/>
        <v>0</v>
      </c>
      <c r="O43" s="67"/>
    </row>
    <row r="44" spans="2:15">
      <c r="B44" s="63"/>
      <c r="C44" s="65"/>
      <c r="D44" s="65"/>
      <c r="E44" s="66"/>
      <c r="F44" s="67"/>
      <c r="G44" s="69"/>
      <c r="H44" s="70"/>
      <c r="I44" s="71"/>
      <c r="J44" s="68">
        <v>0</v>
      </c>
      <c r="K44" s="89">
        <f>ROUND(IF(AND($G44&lt;&gt;Summary!$C$11),IF(OR($I44=$I$6,$I44=$I$7,$I44=$I$8,$I44=$I$9,$I44=$I$10,$I44=$I$11),($J44*$H44),0),0),2)</f>
        <v>0</v>
      </c>
      <c r="L44" s="89">
        <f>ROUND(IF(AND($G44=Summary!$C$11),IF(OR($I44=$I$6,$I44=$I$7,$I44=$I$8,$I44=$I$9,$I44=$I$10,$I44=$I$11),(($J44*$H44)/2),0),0),2)</f>
        <v>0</v>
      </c>
      <c r="M44" s="89">
        <f t="shared" si="11"/>
        <v>0</v>
      </c>
      <c r="N44" s="100">
        <f t="shared" si="12"/>
        <v>0</v>
      </c>
      <c r="O44" s="67"/>
    </row>
    <row r="45" spans="2:15">
      <c r="B45" s="63"/>
      <c r="C45" s="65"/>
      <c r="D45" s="65"/>
      <c r="E45" s="66"/>
      <c r="F45" s="67"/>
      <c r="G45" s="69"/>
      <c r="H45" s="70"/>
      <c r="I45" s="71"/>
      <c r="J45" s="68">
        <v>0</v>
      </c>
      <c r="K45" s="89">
        <f>ROUND(IF(AND($G45&lt;&gt;Summary!$C$11),IF(OR($I45=$I$6,$I45=$I$7,$I45=$I$8,$I45=$I$9,$I45=$I$10,$I45=$I$11),($J45*$H45),0),0),2)</f>
        <v>0</v>
      </c>
      <c r="L45" s="89">
        <f>ROUND(IF(AND($G45=Summary!$C$11),IF(OR($I45=$I$6,$I45=$I$7,$I45=$I$8,$I45=$I$9,$I45=$I$10,$I45=$I$11),(($J45*$H45)/2),0),0),2)</f>
        <v>0</v>
      </c>
      <c r="M45" s="89">
        <f t="shared" si="11"/>
        <v>0</v>
      </c>
      <c r="N45" s="100">
        <f t="shared" si="12"/>
        <v>0</v>
      </c>
      <c r="O45" s="67"/>
    </row>
    <row r="46" spans="2:15">
      <c r="B46" s="63"/>
      <c r="C46" s="65"/>
      <c r="D46" s="65"/>
      <c r="E46" s="66"/>
      <c r="F46" s="67"/>
      <c r="G46" s="69"/>
      <c r="H46" s="70"/>
      <c r="I46" s="71"/>
      <c r="J46" s="68">
        <v>0</v>
      </c>
      <c r="K46" s="89">
        <f>ROUND(IF(AND($G46&lt;&gt;Summary!$C$11),IF(OR($I46=$I$6,$I46=$I$7,$I46=$I$8,$I46=$I$9,$I46=$I$10,$I46=$I$11),($J46*$H46),0),0),2)</f>
        <v>0</v>
      </c>
      <c r="L46" s="89">
        <f>ROUND(IF(AND($G46=Summary!$C$11),IF(OR($I46=$I$6,$I46=$I$7,$I46=$I$8,$I46=$I$9,$I46=$I$10,$I46=$I$11),(($J46*$H46)/2),0),0),2)</f>
        <v>0</v>
      </c>
      <c r="M46" s="89">
        <f t="shared" si="11"/>
        <v>0</v>
      </c>
      <c r="N46" s="100">
        <f t="shared" si="12"/>
        <v>0</v>
      </c>
      <c r="O46" s="67"/>
    </row>
    <row r="47" spans="2:15">
      <c r="B47" s="63"/>
      <c r="C47" s="65"/>
      <c r="D47" s="65"/>
      <c r="E47" s="66"/>
      <c r="F47" s="67"/>
      <c r="G47" s="69"/>
      <c r="H47" s="70"/>
      <c r="I47" s="71"/>
      <c r="J47" s="68">
        <v>0</v>
      </c>
      <c r="K47" s="89">
        <f>ROUND(IF(AND($G47&lt;&gt;Summary!$C$11),IF(OR($I47=$I$6,$I47=$I$7,$I47=$I$8,$I47=$I$9,$I47=$I$10,$I47=$I$11),($J47*$H47),0),0),2)</f>
        <v>0</v>
      </c>
      <c r="L47" s="89">
        <f>ROUND(IF(AND($G47=Summary!$C$11),IF(OR($I47=$I$6,$I47=$I$7,$I47=$I$8,$I47=$I$9,$I47=$I$10,$I47=$I$11),(($J47*$H47)/2),0),0),2)</f>
        <v>0</v>
      </c>
      <c r="M47" s="89">
        <f t="shared" si="11"/>
        <v>0</v>
      </c>
      <c r="N47" s="100">
        <f t="shared" si="12"/>
        <v>0</v>
      </c>
      <c r="O47" s="67"/>
    </row>
    <row r="48" spans="2:15">
      <c r="B48" s="63"/>
      <c r="C48" s="65"/>
      <c r="D48" s="65"/>
      <c r="E48" s="66"/>
      <c r="F48" s="67"/>
      <c r="G48" s="69"/>
      <c r="H48" s="70"/>
      <c r="I48" s="71"/>
      <c r="J48" s="68">
        <v>0</v>
      </c>
      <c r="K48" s="89">
        <f>ROUND(IF(AND($G48&lt;&gt;Summary!$C$11),IF(OR($I48=$I$6,$I48=$I$7,$I48=$I$8,$I48=$I$9,$I48=$I$10,$I48=$I$11),($J48*$H48),0),0),2)</f>
        <v>0</v>
      </c>
      <c r="L48" s="89">
        <f>ROUND(IF(AND($G48=Summary!$C$11),IF(OR($I48=$I$6,$I48=$I$7,$I48=$I$8,$I48=$I$9,$I48=$I$10,$I48=$I$11),(($J48*$H48)/2),0),0),2)</f>
        <v>0</v>
      </c>
      <c r="M48" s="89">
        <f t="shared" si="11"/>
        <v>0</v>
      </c>
      <c r="N48" s="100">
        <f t="shared" si="12"/>
        <v>0</v>
      </c>
      <c r="O48" s="67"/>
    </row>
    <row r="49" spans="2:15">
      <c r="B49" s="63"/>
      <c r="C49" s="65"/>
      <c r="D49" s="65"/>
      <c r="E49" s="66"/>
      <c r="F49" s="67"/>
      <c r="G49" s="69"/>
      <c r="H49" s="70"/>
      <c r="I49" s="71"/>
      <c r="J49" s="68">
        <v>0</v>
      </c>
      <c r="K49" s="89">
        <f>ROUND(IF(AND($G49&lt;&gt;Summary!$C$11),IF(OR($I49=$I$6,$I49=$I$7,$I49=$I$8,$I49=$I$9,$I49=$I$10,$I49=$I$11),($J49*$H49),0),0),2)</f>
        <v>0</v>
      </c>
      <c r="L49" s="89">
        <f>ROUND(IF(AND($G49=Summary!$C$11),IF(OR($I49=$I$6,$I49=$I$7,$I49=$I$8,$I49=$I$9,$I49=$I$10,$I49=$I$11),(($J49*$H49)/2),0),0),2)</f>
        <v>0</v>
      </c>
      <c r="M49" s="89">
        <f t="shared" si="11"/>
        <v>0</v>
      </c>
      <c r="N49" s="100">
        <f t="shared" si="12"/>
        <v>0</v>
      </c>
      <c r="O49" s="67"/>
    </row>
    <row r="50" spans="2:15">
      <c r="B50" s="63"/>
      <c r="C50" s="65"/>
      <c r="D50" s="65"/>
      <c r="E50" s="66"/>
      <c r="F50" s="67"/>
      <c r="G50" s="69"/>
      <c r="H50" s="70"/>
      <c r="I50" s="71"/>
      <c r="J50" s="68">
        <v>0</v>
      </c>
      <c r="K50" s="89">
        <f>ROUND(IF(AND($G50&lt;&gt;Summary!$C$11),IF(OR($I50=$I$6,$I50=$I$7,$I50=$I$8,$I50=$I$9,$I50=$I$10,$I50=$I$11),($J50*$H50),0),0),2)</f>
        <v>0</v>
      </c>
      <c r="L50" s="89">
        <f>ROUND(IF(AND($G50=Summary!$C$11),IF(OR($I50=$I$6,$I50=$I$7,$I50=$I$8,$I50=$I$9,$I50=$I$10,$I50=$I$11),(($J50*$H50)/2),0),0),2)</f>
        <v>0</v>
      </c>
      <c r="M50" s="89">
        <f t="shared" si="11"/>
        <v>0</v>
      </c>
      <c r="N50" s="100">
        <f t="shared" si="12"/>
        <v>0</v>
      </c>
      <c r="O50" s="67"/>
    </row>
    <row r="51" spans="2:15">
      <c r="B51" s="63"/>
      <c r="C51" s="65"/>
      <c r="D51" s="65"/>
      <c r="E51" s="66"/>
      <c r="F51" s="67"/>
      <c r="G51" s="69"/>
      <c r="H51" s="70"/>
      <c r="I51" s="71"/>
      <c r="J51" s="68">
        <v>0</v>
      </c>
      <c r="K51" s="89">
        <f>ROUND(IF(AND($G51&lt;&gt;Summary!$C$11),IF(OR($I51=$I$6,$I51=$I$7,$I51=$I$8,$I51=$I$9,$I51=$I$10,$I51=$I$11),($J51*$H51),0),0),2)</f>
        <v>0</v>
      </c>
      <c r="L51" s="89">
        <f>ROUND(IF(AND($G51=Summary!$C$11),IF(OR($I51=$I$6,$I51=$I$7,$I51=$I$8,$I51=$I$9,$I51=$I$10,$I51=$I$11),(($J51*$H51)/2),0),0),2)</f>
        <v>0</v>
      </c>
      <c r="M51" s="89">
        <f t="shared" si="11"/>
        <v>0</v>
      </c>
      <c r="N51" s="100">
        <f t="shared" si="12"/>
        <v>0</v>
      </c>
      <c r="O51" s="67"/>
    </row>
    <row r="52" spans="2:15">
      <c r="B52" s="63"/>
      <c r="C52" s="65"/>
      <c r="D52" s="65"/>
      <c r="E52" s="66"/>
      <c r="F52" s="67"/>
      <c r="G52" s="69"/>
      <c r="H52" s="70"/>
      <c r="I52" s="71"/>
      <c r="J52" s="68">
        <v>0</v>
      </c>
      <c r="K52" s="89">
        <f>ROUND(IF(AND($G52&lt;&gt;Summary!$C$11),IF(OR($I52=$I$6,$I52=$I$7,$I52=$I$8,$I52=$I$9,$I52=$I$10,$I52=$I$11),($J52*$H52),0),0),2)</f>
        <v>0</v>
      </c>
      <c r="L52" s="89">
        <f>ROUND(IF(AND($G52=Summary!$C$11),IF(OR($I52=$I$6,$I52=$I$7,$I52=$I$8,$I52=$I$9,$I52=$I$10,$I52=$I$11),(($J52*$H52)/2),0),0),2)</f>
        <v>0</v>
      </c>
      <c r="M52" s="89">
        <f t="shared" si="11"/>
        <v>0</v>
      </c>
      <c r="N52" s="100">
        <f t="shared" si="12"/>
        <v>0</v>
      </c>
      <c r="O52" s="67"/>
    </row>
    <row r="53" spans="2:15">
      <c r="B53" s="63"/>
      <c r="C53" s="65"/>
      <c r="D53" s="65"/>
      <c r="E53" s="66"/>
      <c r="F53" s="67"/>
      <c r="G53" s="69"/>
      <c r="H53" s="70"/>
      <c r="I53" s="71"/>
      <c r="J53" s="68">
        <v>0</v>
      </c>
      <c r="K53" s="89">
        <f>ROUND(IF(AND($G53&lt;&gt;Summary!$C$11),IF(OR($I53=$I$6,$I53=$I$7,$I53=$I$8,$I53=$I$9,$I53=$I$10,$I53=$I$11),($J53*$H53),0),0),2)</f>
        <v>0</v>
      </c>
      <c r="L53" s="89">
        <f>ROUND(IF(AND($G53=Summary!$C$11),IF(OR($I53=$I$6,$I53=$I$7,$I53=$I$8,$I53=$I$9,$I53=$I$10,$I53=$I$11),(($J53*$H53)/2),0),0),2)</f>
        <v>0</v>
      </c>
      <c r="M53" s="89">
        <f t="shared" si="11"/>
        <v>0</v>
      </c>
      <c r="N53" s="100">
        <f t="shared" si="12"/>
        <v>0</v>
      </c>
      <c r="O53" s="67"/>
    </row>
    <row r="54" spans="2:15">
      <c r="B54" s="63"/>
      <c r="C54" s="65"/>
      <c r="D54" s="65"/>
      <c r="E54" s="66"/>
      <c r="F54" s="67"/>
      <c r="G54" s="69"/>
      <c r="H54" s="70"/>
      <c r="I54" s="71"/>
      <c r="J54" s="68">
        <v>0</v>
      </c>
      <c r="K54" s="89">
        <f>ROUND(IF(AND($G54&lt;&gt;Summary!$C$11),IF(OR($I54=$I$6,$I54=$I$7,$I54=$I$8,$I54=$I$9,$I54=$I$10,$I54=$I$11),($J54*$H54),0),0),2)</f>
        <v>0</v>
      </c>
      <c r="L54" s="89">
        <f>ROUND(IF(AND($G54=Summary!$C$11),IF(OR($I54=$I$6,$I54=$I$7,$I54=$I$8,$I54=$I$9,$I54=$I$10,$I54=$I$11),(($J54*$H54)/2),0),0),2)</f>
        <v>0</v>
      </c>
      <c r="M54" s="89">
        <f t="shared" si="11"/>
        <v>0</v>
      </c>
      <c r="N54" s="100">
        <f t="shared" si="12"/>
        <v>0</v>
      </c>
      <c r="O54" s="67"/>
    </row>
    <row r="55" spans="2:15">
      <c r="B55" s="63"/>
      <c r="C55" s="65"/>
      <c r="D55" s="65"/>
      <c r="E55" s="66"/>
      <c r="F55" s="67"/>
      <c r="G55" s="69"/>
      <c r="H55" s="70"/>
      <c r="I55" s="71"/>
      <c r="J55" s="68">
        <v>0</v>
      </c>
      <c r="K55" s="89">
        <f>ROUND(IF(AND($G55&lt;&gt;Summary!$C$11),IF(OR($I55=$I$6,$I55=$I$7,$I55=$I$8,$I55=$I$9,$I55=$I$10,$I55=$I$11),($J55*$H55),0),0),2)</f>
        <v>0</v>
      </c>
      <c r="L55" s="89">
        <f>ROUND(IF(AND($G55=Summary!$C$11),IF(OR($I55=$I$6,$I55=$I$7,$I55=$I$8,$I55=$I$9,$I55=$I$10,$I55=$I$11),(($J55*$H55)/2),0),0),2)</f>
        <v>0</v>
      </c>
      <c r="M55" s="89">
        <f t="shared" si="11"/>
        <v>0</v>
      </c>
      <c r="N55" s="100">
        <f t="shared" si="12"/>
        <v>0</v>
      </c>
      <c r="O55" s="67"/>
    </row>
    <row r="56" spans="2:15">
      <c r="B56" s="63"/>
      <c r="C56" s="65"/>
      <c r="D56" s="65"/>
      <c r="E56" s="66"/>
      <c r="F56" s="67"/>
      <c r="G56" s="69"/>
      <c r="H56" s="70"/>
      <c r="I56" s="71"/>
      <c r="J56" s="68">
        <v>0</v>
      </c>
      <c r="K56" s="89">
        <f>ROUND(IF(AND($G56&lt;&gt;Summary!$C$11),IF(OR($I56=$I$6,$I56=$I$7,$I56=$I$8,$I56=$I$9,$I56=$I$10,$I56=$I$11),($J56*$H56),0),0),2)</f>
        <v>0</v>
      </c>
      <c r="L56" s="89">
        <f>ROUND(IF(AND($G56=Summary!$C$11),IF(OR($I56=$I$6,$I56=$I$7,$I56=$I$8,$I56=$I$9,$I56=$I$10,$I56=$I$11),(($J56*$H56)/2),0),0),2)</f>
        <v>0</v>
      </c>
      <c r="M56" s="89">
        <f t="shared" si="11"/>
        <v>0</v>
      </c>
      <c r="N56" s="100">
        <f t="shared" si="12"/>
        <v>0</v>
      </c>
      <c r="O56" s="67"/>
    </row>
    <row r="57" spans="2:15">
      <c r="B57" s="63"/>
      <c r="C57" s="65"/>
      <c r="D57" s="65"/>
      <c r="E57" s="66"/>
      <c r="F57" s="67"/>
      <c r="G57" s="69"/>
      <c r="H57" s="70"/>
      <c r="I57" s="71"/>
      <c r="J57" s="68">
        <v>0</v>
      </c>
      <c r="K57" s="89">
        <f>ROUND(IF(AND($G57&lt;&gt;Summary!$C$11),IF(OR($I57=$I$6,$I57=$I$7,$I57=$I$8,$I57=$I$9,$I57=$I$10,$I57=$I$11),($J57*$H57),0),0),2)</f>
        <v>0</v>
      </c>
      <c r="L57" s="89">
        <f>ROUND(IF(AND($G57=Summary!$C$11),IF(OR($I57=$I$6,$I57=$I$7,$I57=$I$8,$I57=$I$9,$I57=$I$10,$I57=$I$11),(($J57*$H57)/2),0),0),2)</f>
        <v>0</v>
      </c>
      <c r="M57" s="89">
        <f t="shared" si="11"/>
        <v>0</v>
      </c>
      <c r="N57" s="100">
        <f t="shared" si="12"/>
        <v>0</v>
      </c>
      <c r="O57" s="67"/>
    </row>
    <row r="58" spans="2:15">
      <c r="B58" s="63"/>
      <c r="C58" s="65"/>
      <c r="D58" s="65"/>
      <c r="E58" s="66"/>
      <c r="F58" s="67"/>
      <c r="G58" s="69"/>
      <c r="H58" s="70"/>
      <c r="I58" s="71"/>
      <c r="J58" s="68">
        <v>0</v>
      </c>
      <c r="K58" s="89">
        <f>ROUND(IF(AND($G58&lt;&gt;Summary!$C$11),IF(OR($I58=$I$6,$I58=$I$7,$I58=$I$8,$I58=$I$9,$I58=$I$10,$I58=$I$11),($J58*$H58),0),0),2)</f>
        <v>0</v>
      </c>
      <c r="L58" s="89">
        <f>ROUND(IF(AND($G58=Summary!$C$11),IF(OR($I58=$I$6,$I58=$I$7,$I58=$I$8,$I58=$I$9,$I58=$I$10,$I58=$I$11),(($J58*$H58)/2),0),0),2)</f>
        <v>0</v>
      </c>
      <c r="M58" s="89">
        <f t="shared" si="11"/>
        <v>0</v>
      </c>
      <c r="N58" s="100">
        <f t="shared" si="12"/>
        <v>0</v>
      </c>
      <c r="O58" s="67"/>
    </row>
    <row r="59" spans="2:15">
      <c r="B59" s="63"/>
      <c r="C59" s="65"/>
      <c r="D59" s="65"/>
      <c r="E59" s="66"/>
      <c r="F59" s="67"/>
      <c r="G59" s="69"/>
      <c r="H59" s="70"/>
      <c r="I59" s="71"/>
      <c r="J59" s="68">
        <v>0</v>
      </c>
      <c r="K59" s="89">
        <f>ROUND(IF(AND($G59&lt;&gt;Summary!$C$11),IF(OR($I59=$I$6,$I59=$I$7,$I59=$I$8,$I59=$I$9,$I59=$I$10,$I59=$I$11),($J59*$H59),0),0),2)</f>
        <v>0</v>
      </c>
      <c r="L59" s="89">
        <f>ROUND(IF(AND($G59=Summary!$C$11),IF(OR($I59=$I$6,$I59=$I$7,$I59=$I$8,$I59=$I$9,$I59=$I$10,$I59=$I$11),(($J59*$H59)/2),0),0),2)</f>
        <v>0</v>
      </c>
      <c r="M59" s="89">
        <f t="shared" si="11"/>
        <v>0</v>
      </c>
      <c r="N59" s="100">
        <f t="shared" si="12"/>
        <v>0</v>
      </c>
      <c r="O59" s="67"/>
    </row>
    <row r="60" spans="2:15">
      <c r="B60" s="63"/>
      <c r="C60" s="65"/>
      <c r="D60" s="65"/>
      <c r="E60" s="66"/>
      <c r="F60" s="67"/>
      <c r="G60" s="69"/>
      <c r="H60" s="70"/>
      <c r="I60" s="71"/>
      <c r="J60" s="68">
        <v>0</v>
      </c>
      <c r="K60" s="89">
        <f>ROUND(IF(AND($G60&lt;&gt;Summary!$C$11),IF(OR($I60=$I$6,$I60=$I$7,$I60=$I$8,$I60=$I$9,$I60=$I$10,$I60=$I$11),($J60*$H60),0),0),2)</f>
        <v>0</v>
      </c>
      <c r="L60" s="89">
        <f>ROUND(IF(AND($G60=Summary!$C$11),IF(OR($I60=$I$6,$I60=$I$7,$I60=$I$8,$I60=$I$9,$I60=$I$10,$I60=$I$11),(($J60*$H60)/2),0),0),2)</f>
        <v>0</v>
      </c>
      <c r="M60" s="89">
        <f t="shared" si="11"/>
        <v>0</v>
      </c>
      <c r="N60" s="100">
        <f t="shared" si="12"/>
        <v>0</v>
      </c>
      <c r="O60" s="67"/>
    </row>
    <row r="61" spans="2:15">
      <c r="B61" s="63"/>
      <c r="C61" s="65"/>
      <c r="D61" s="65"/>
      <c r="E61" s="66"/>
      <c r="F61" s="67"/>
      <c r="G61" s="69"/>
      <c r="H61" s="70"/>
      <c r="I61" s="71"/>
      <c r="J61" s="68">
        <v>0</v>
      </c>
      <c r="K61" s="89">
        <f>ROUND(IF(AND($G61&lt;&gt;Summary!$C$11),IF(OR($I61=$I$6,$I61=$I$7,$I61=$I$8,$I61=$I$9,$I61=$I$10,$I61=$I$11),($J61*$H61),0),0),2)</f>
        <v>0</v>
      </c>
      <c r="L61" s="89">
        <f>ROUND(IF(AND($G61=Summary!$C$11),IF(OR($I61=$I$6,$I61=$I$7,$I61=$I$8,$I61=$I$9,$I61=$I$10,$I61=$I$11),(($J61*$H61)/2),0),0),2)</f>
        <v>0</v>
      </c>
      <c r="M61" s="89">
        <f t="shared" si="11"/>
        <v>0</v>
      </c>
      <c r="N61" s="100">
        <f t="shared" si="12"/>
        <v>0</v>
      </c>
      <c r="O61" s="67"/>
    </row>
    <row r="62" spans="2:15">
      <c r="B62" s="63"/>
      <c r="C62" s="65"/>
      <c r="D62" s="65"/>
      <c r="E62" s="66"/>
      <c r="F62" s="67"/>
      <c r="G62" s="69"/>
      <c r="H62" s="70"/>
      <c r="I62" s="71"/>
      <c r="J62" s="68">
        <v>0</v>
      </c>
      <c r="K62" s="89">
        <f>ROUND(IF(AND($G62&lt;&gt;Summary!$C$11),IF(OR($I62=$I$6,$I62=$I$7,$I62=$I$8,$I62=$I$9,$I62=$I$10,$I62=$I$11),($J62*$H62),0),0),2)</f>
        <v>0</v>
      </c>
      <c r="L62" s="89">
        <f>ROUND(IF(AND($G62=Summary!$C$11),IF(OR($I62=$I$6,$I62=$I$7,$I62=$I$8,$I62=$I$9,$I62=$I$10,$I62=$I$11),(($J62*$H62)/2),0),0),2)</f>
        <v>0</v>
      </c>
      <c r="M62" s="89">
        <f t="shared" si="11"/>
        <v>0</v>
      </c>
      <c r="N62" s="100">
        <f t="shared" si="12"/>
        <v>0</v>
      </c>
      <c r="O62" s="67"/>
    </row>
    <row r="63" spans="2:15">
      <c r="B63" s="63"/>
      <c r="C63" s="65"/>
      <c r="D63" s="65"/>
      <c r="E63" s="66"/>
      <c r="F63" s="67"/>
      <c r="G63" s="69"/>
      <c r="H63" s="70"/>
      <c r="I63" s="71"/>
      <c r="J63" s="68">
        <v>0</v>
      </c>
      <c r="K63" s="89">
        <f>ROUND(IF(AND($G63&lt;&gt;Summary!$C$11),IF(OR($I63=$I$6,$I63=$I$7,$I63=$I$8,$I63=$I$9,$I63=$I$10,$I63=$I$11),($J63*$H63),0),0),2)</f>
        <v>0</v>
      </c>
      <c r="L63" s="89">
        <f>ROUND(IF(AND($G63=Summary!$C$11),IF(OR($I63=$I$6,$I63=$I$7,$I63=$I$8,$I63=$I$9,$I63=$I$10,$I63=$I$11),(($J63*$H63)/2),0),0),2)</f>
        <v>0</v>
      </c>
      <c r="M63" s="89">
        <f t="shared" si="11"/>
        <v>0</v>
      </c>
      <c r="N63" s="100">
        <f t="shared" si="12"/>
        <v>0</v>
      </c>
      <c r="O63" s="67"/>
    </row>
    <row r="64" spans="2:15">
      <c r="B64" s="63"/>
      <c r="C64" s="65"/>
      <c r="D64" s="65"/>
      <c r="E64" s="66"/>
      <c r="F64" s="67"/>
      <c r="G64" s="69"/>
      <c r="H64" s="70"/>
      <c r="I64" s="71"/>
      <c r="J64" s="68">
        <v>0</v>
      </c>
      <c r="K64" s="89">
        <f>ROUND(IF(AND($G64&lt;&gt;Summary!$C$11),IF(OR($I64=$I$6,$I64=$I$7,$I64=$I$8,$I64=$I$9,$I64=$I$10,$I64=$I$11),($J64*$H64),0),0),2)</f>
        <v>0</v>
      </c>
      <c r="L64" s="89">
        <f>ROUND(IF(AND($G64=Summary!$C$11),IF(OR($I64=$I$6,$I64=$I$7,$I64=$I$8,$I64=$I$9,$I64=$I$10,$I64=$I$11),(($J64*$H64)/2),0),0),2)</f>
        <v>0</v>
      </c>
      <c r="M64" s="89">
        <f t="shared" si="11"/>
        <v>0</v>
      </c>
      <c r="N64" s="100">
        <f t="shared" si="12"/>
        <v>0</v>
      </c>
      <c r="O64" s="67"/>
    </row>
    <row r="65" spans="2:15">
      <c r="B65" s="63"/>
      <c r="C65" s="65"/>
      <c r="D65" s="65"/>
      <c r="E65" s="66"/>
      <c r="F65" s="67"/>
      <c r="G65" s="69"/>
      <c r="H65" s="70"/>
      <c r="I65" s="71"/>
      <c r="J65" s="68">
        <v>0</v>
      </c>
      <c r="K65" s="89">
        <f>ROUND(IF(AND($G65&lt;&gt;Summary!$C$11),IF(OR($I65=$I$6,$I65=$I$7,$I65=$I$8,$I65=$I$9,$I65=$I$10,$I65=$I$11),($J65*$H65),0),0),2)</f>
        <v>0</v>
      </c>
      <c r="L65" s="89">
        <f>ROUND(IF(AND($G65=Summary!$C$11),IF(OR($I65=$I$6,$I65=$I$7,$I65=$I$8,$I65=$I$9,$I65=$I$10,$I65=$I$11),(($J65*$H65)/2),0),0),2)</f>
        <v>0</v>
      </c>
      <c r="M65" s="89">
        <f t="shared" si="11"/>
        <v>0</v>
      </c>
      <c r="N65" s="100">
        <f t="shared" si="12"/>
        <v>0</v>
      </c>
      <c r="O65" s="67"/>
    </row>
    <row r="66" spans="2:15">
      <c r="B66" s="63"/>
      <c r="C66" s="65"/>
      <c r="D66" s="65"/>
      <c r="E66" s="66"/>
      <c r="F66" s="67"/>
      <c r="G66" s="69"/>
      <c r="H66" s="70"/>
      <c r="I66" s="71"/>
      <c r="J66" s="68">
        <v>0</v>
      </c>
      <c r="K66" s="89">
        <f>ROUND(IF(AND($G66&lt;&gt;Summary!$C$11),IF(OR($I66=$I$6,$I66=$I$7,$I66=$I$8,$I66=$I$9,$I66=$I$10,$I66=$I$11),($J66*$H66),0),0),2)</f>
        <v>0</v>
      </c>
      <c r="L66" s="89">
        <f>ROUND(IF(AND($G66=Summary!$C$11),IF(OR($I66=$I$6,$I66=$I$7,$I66=$I$8,$I66=$I$9,$I66=$I$10,$I66=$I$11),(($J66*$H66)/2),0),0),2)</f>
        <v>0</v>
      </c>
      <c r="M66" s="89">
        <f t="shared" si="11"/>
        <v>0</v>
      </c>
      <c r="N66" s="100">
        <f t="shared" si="12"/>
        <v>0</v>
      </c>
      <c r="O66" s="67"/>
    </row>
    <row r="67" spans="2:15">
      <c r="B67" s="63"/>
      <c r="C67" s="65"/>
      <c r="D67" s="65"/>
      <c r="E67" s="66"/>
      <c r="F67" s="67"/>
      <c r="G67" s="69"/>
      <c r="H67" s="70"/>
      <c r="I67" s="71"/>
      <c r="J67" s="68">
        <v>0</v>
      </c>
      <c r="K67" s="89">
        <f>ROUND(IF(AND($G67&lt;&gt;Summary!$C$11),IF(OR($I67=$I$6,$I67=$I$7,$I67=$I$8,$I67=$I$9,$I67=$I$10,$I67=$I$11),($J67*$H67),0),0),2)</f>
        <v>0</v>
      </c>
      <c r="L67" s="89">
        <f>ROUND(IF(AND($G67=Summary!$C$11),IF(OR($I67=$I$6,$I67=$I$7,$I67=$I$8,$I67=$I$9,$I67=$I$10,$I67=$I$11),(($J67*$H67)/2),0),0),2)</f>
        <v>0</v>
      </c>
      <c r="M67" s="89">
        <f t="shared" si="11"/>
        <v>0</v>
      </c>
      <c r="N67" s="100">
        <f t="shared" si="12"/>
        <v>0</v>
      </c>
      <c r="O67" s="67"/>
    </row>
    <row r="68" spans="2:15">
      <c r="B68" s="63"/>
      <c r="C68" s="65"/>
      <c r="D68" s="65"/>
      <c r="E68" s="66"/>
      <c r="F68" s="67"/>
      <c r="G68" s="69"/>
      <c r="H68" s="70"/>
      <c r="I68" s="71"/>
      <c r="J68" s="68">
        <v>0</v>
      </c>
      <c r="K68" s="89">
        <f>ROUND(IF(AND($G68&lt;&gt;Summary!$C$11),IF(OR($I68=$I$6,$I68=$I$7,$I68=$I$8,$I68=$I$9,$I68=$I$10,$I68=$I$11),($J68*$H68),0),0),2)</f>
        <v>0</v>
      </c>
      <c r="L68" s="89">
        <f>ROUND(IF(AND($G68=Summary!$C$11),IF(OR($I68=$I$6,$I68=$I$7,$I68=$I$8,$I68=$I$9,$I68=$I$10,$I68=$I$11),(($J68*$H68)/2),0),0),2)</f>
        <v>0</v>
      </c>
      <c r="M68" s="89">
        <f t="shared" si="11"/>
        <v>0</v>
      </c>
      <c r="N68" s="100">
        <f t="shared" si="12"/>
        <v>0</v>
      </c>
      <c r="O68" s="67"/>
    </row>
    <row r="69" spans="2:15">
      <c r="B69" s="63"/>
      <c r="C69" s="65"/>
      <c r="D69" s="65"/>
      <c r="E69" s="66"/>
      <c r="F69" s="67"/>
      <c r="G69" s="69"/>
      <c r="H69" s="70"/>
      <c r="I69" s="71"/>
      <c r="J69" s="68">
        <v>0</v>
      </c>
      <c r="K69" s="89">
        <f>ROUND(IF(AND($G69&lt;&gt;Summary!$C$11),IF(OR($I69=$I$6,$I69=$I$7,$I69=$I$8,$I69=$I$9,$I69=$I$10,$I69=$I$11),($J69*$H69),0),0),2)</f>
        <v>0</v>
      </c>
      <c r="L69" s="89">
        <f>ROUND(IF(AND($G69=Summary!$C$11),IF(OR($I69=$I$6,$I69=$I$7,$I69=$I$8,$I69=$I$9,$I69=$I$10,$I69=$I$11),(($J69*$H69)/2),0),0),2)</f>
        <v>0</v>
      </c>
      <c r="M69" s="89">
        <f t="shared" si="11"/>
        <v>0</v>
      </c>
      <c r="N69" s="100">
        <f t="shared" si="12"/>
        <v>0</v>
      </c>
      <c r="O69" s="67"/>
    </row>
    <row r="70" spans="2:15">
      <c r="B70" s="63"/>
      <c r="C70" s="65"/>
      <c r="D70" s="65"/>
      <c r="E70" s="66"/>
      <c r="F70" s="67"/>
      <c r="G70" s="69"/>
      <c r="H70" s="70"/>
      <c r="I70" s="71"/>
      <c r="J70" s="68">
        <v>0</v>
      </c>
      <c r="K70" s="89">
        <f>ROUND(IF(AND($G70&lt;&gt;Summary!$C$11),IF(OR($I70=$I$6,$I70=$I$7,$I70=$I$8,$I70=$I$9,$I70=$I$10,$I70=$I$11),($J70*$H70),0),0),2)</f>
        <v>0</v>
      </c>
      <c r="L70" s="89">
        <f>ROUND(IF(AND($G70=Summary!$C$11),IF(OR($I70=$I$6,$I70=$I$7,$I70=$I$8,$I70=$I$9,$I70=$I$10,$I70=$I$11),(($J70*$H70)/2),0),0),2)</f>
        <v>0</v>
      </c>
      <c r="M70" s="89">
        <f t="shared" si="11"/>
        <v>0</v>
      </c>
      <c r="N70" s="100">
        <f t="shared" si="12"/>
        <v>0</v>
      </c>
      <c r="O70" s="67"/>
    </row>
    <row r="71" spans="2:15">
      <c r="B71" s="63"/>
      <c r="C71" s="65"/>
      <c r="D71" s="65"/>
      <c r="E71" s="66"/>
      <c r="F71" s="67"/>
      <c r="G71" s="69"/>
      <c r="H71" s="70"/>
      <c r="I71" s="71"/>
      <c r="J71" s="68">
        <v>0</v>
      </c>
      <c r="K71" s="89">
        <f>ROUND(IF(AND($G71&lt;&gt;Summary!$C$11),IF(OR($I71=$I$6,$I71=$I$7,$I71=$I$8,$I71=$I$9,$I71=$I$10,$I71=$I$11),($J71*$H71),0),0),2)</f>
        <v>0</v>
      </c>
      <c r="L71" s="89">
        <f>ROUND(IF(AND($G71=Summary!$C$11),IF(OR($I71=$I$6,$I71=$I$7,$I71=$I$8,$I71=$I$9,$I71=$I$10,$I71=$I$11),(($J71*$H71)/2),0),0),2)</f>
        <v>0</v>
      </c>
      <c r="M71" s="89">
        <f t="shared" si="11"/>
        <v>0</v>
      </c>
      <c r="N71" s="100">
        <f t="shared" si="12"/>
        <v>0</v>
      </c>
      <c r="O71" s="67"/>
    </row>
    <row r="72" spans="2:15">
      <c r="B72" s="63"/>
      <c r="C72" s="65"/>
      <c r="D72" s="65"/>
      <c r="E72" s="66"/>
      <c r="F72" s="67"/>
      <c r="G72" s="69"/>
      <c r="H72" s="70"/>
      <c r="I72" s="71"/>
      <c r="J72" s="68">
        <v>0</v>
      </c>
      <c r="K72" s="89">
        <f>ROUND(IF(AND($G72&lt;&gt;Summary!$C$11),IF(OR($I72=$I$6,$I72=$I$7,$I72=$I$8,$I72=$I$9,$I72=$I$10,$I72=$I$11),($J72*$H72),0),0),2)</f>
        <v>0</v>
      </c>
      <c r="L72" s="89">
        <f>ROUND(IF(AND($G72=Summary!$C$11),IF(OR($I72=$I$6,$I72=$I$7,$I72=$I$8,$I72=$I$9,$I72=$I$10,$I72=$I$11),(($J72*$H72)/2),0),0),2)</f>
        <v>0</v>
      </c>
      <c r="M72" s="89">
        <f t="shared" si="11"/>
        <v>0</v>
      </c>
      <c r="N72" s="100">
        <f t="shared" si="12"/>
        <v>0</v>
      </c>
      <c r="O72" s="67"/>
    </row>
    <row r="73" spans="2:15">
      <c r="B73" s="63"/>
      <c r="C73" s="65"/>
      <c r="D73" s="65"/>
      <c r="E73" s="66"/>
      <c r="F73" s="67"/>
      <c r="G73" s="69"/>
      <c r="H73" s="70"/>
      <c r="I73" s="71"/>
      <c r="J73" s="68">
        <v>0</v>
      </c>
      <c r="K73" s="89">
        <f>ROUND(IF(AND($G73&lt;&gt;Summary!$C$11),IF(OR($I73=$I$6,$I73=$I$7,$I73=$I$8,$I73=$I$9,$I73=$I$10,$I73=$I$11),($J73*$H73),0),0),2)</f>
        <v>0</v>
      </c>
      <c r="L73" s="89">
        <f>ROUND(IF(AND($G73=Summary!$C$11),IF(OR($I73=$I$6,$I73=$I$7,$I73=$I$8,$I73=$I$9,$I73=$I$10,$I73=$I$11),(($J73*$H73)/2),0),0),2)</f>
        <v>0</v>
      </c>
      <c r="M73" s="89">
        <f t="shared" si="11"/>
        <v>0</v>
      </c>
      <c r="N73" s="100">
        <f t="shared" si="12"/>
        <v>0</v>
      </c>
      <c r="O73" s="67"/>
    </row>
    <row r="74" spans="2:15">
      <c r="B74" s="63"/>
      <c r="C74" s="65"/>
      <c r="D74" s="65"/>
      <c r="E74" s="66"/>
      <c r="F74" s="67"/>
      <c r="G74" s="69"/>
      <c r="H74" s="70"/>
      <c r="I74" s="71"/>
      <c r="J74" s="68">
        <v>0</v>
      </c>
      <c r="K74" s="89">
        <f>ROUND(IF(AND($G74&lt;&gt;Summary!$C$11),IF(OR($I74=$I$6,$I74=$I$7,$I74=$I$8,$I74=$I$9,$I74=$I$10,$I74=$I$11),($J74*$H74),0),0),2)</f>
        <v>0</v>
      </c>
      <c r="L74" s="89">
        <f>ROUND(IF(AND($G74=Summary!$C$11),IF(OR($I74=$I$6,$I74=$I$7,$I74=$I$8,$I74=$I$9,$I74=$I$10,$I74=$I$11),(($J74*$H74)/2),0),0),2)</f>
        <v>0</v>
      </c>
      <c r="M74" s="89">
        <f t="shared" si="11"/>
        <v>0</v>
      </c>
      <c r="N74" s="100">
        <f t="shared" si="12"/>
        <v>0</v>
      </c>
      <c r="O74" s="67"/>
    </row>
    <row r="75" spans="2:15">
      <c r="B75" s="63"/>
      <c r="C75" s="65"/>
      <c r="D75" s="65"/>
      <c r="E75" s="66"/>
      <c r="F75" s="67"/>
      <c r="G75" s="69"/>
      <c r="H75" s="70"/>
      <c r="I75" s="71"/>
      <c r="J75" s="68">
        <v>0</v>
      </c>
      <c r="K75" s="89">
        <f>ROUND(IF(AND($G75&lt;&gt;Summary!$C$11),IF(OR($I75=$I$6,$I75=$I$7,$I75=$I$8,$I75=$I$9,$I75=$I$10,$I75=$I$11),($J75*$H75),0),0),2)</f>
        <v>0</v>
      </c>
      <c r="L75" s="89">
        <f>ROUND(IF(AND($G75=Summary!$C$11),IF(OR($I75=$I$6,$I75=$I$7,$I75=$I$8,$I75=$I$9,$I75=$I$10,$I75=$I$11),(($J75*$H75)/2),0),0),2)</f>
        <v>0</v>
      </c>
      <c r="M75" s="89">
        <f t="shared" si="11"/>
        <v>0</v>
      </c>
      <c r="N75" s="100">
        <f t="shared" si="12"/>
        <v>0</v>
      </c>
      <c r="O75" s="67"/>
    </row>
    <row r="76" spans="2:15">
      <c r="B76" s="63"/>
      <c r="C76" s="65"/>
      <c r="D76" s="65"/>
      <c r="E76" s="66"/>
      <c r="F76" s="67"/>
      <c r="G76" s="69"/>
      <c r="H76" s="70"/>
      <c r="I76" s="71"/>
      <c r="J76" s="68">
        <v>0</v>
      </c>
      <c r="K76" s="89">
        <f>ROUND(IF(AND($G76&lt;&gt;Summary!$C$11),IF(OR($I76=$I$6,$I76=$I$7,$I76=$I$8,$I76=$I$9,$I76=$I$10,$I76=$I$11),($J76*$H76),0),0),2)</f>
        <v>0</v>
      </c>
      <c r="L76" s="89">
        <f>ROUND(IF(AND($G76=Summary!$C$11),IF(OR($I76=$I$6,$I76=$I$7,$I76=$I$8,$I76=$I$9,$I76=$I$10,$I76=$I$11),(($J76*$H76)/2),0),0),2)</f>
        <v>0</v>
      </c>
      <c r="M76" s="89">
        <f t="shared" si="11"/>
        <v>0</v>
      </c>
      <c r="N76" s="100">
        <f t="shared" si="12"/>
        <v>0</v>
      </c>
      <c r="O76" s="67"/>
    </row>
    <row r="77" spans="2:15">
      <c r="B77" s="63"/>
      <c r="C77" s="65"/>
      <c r="D77" s="65"/>
      <c r="E77" s="66"/>
      <c r="F77" s="67"/>
      <c r="G77" s="69"/>
      <c r="H77" s="70"/>
      <c r="I77" s="71"/>
      <c r="J77" s="68">
        <v>0</v>
      </c>
      <c r="K77" s="89">
        <f>ROUND(IF(AND($G77&lt;&gt;Summary!$C$11),IF(OR($I77=$I$6,$I77=$I$7,$I77=$I$8,$I77=$I$9,$I77=$I$10,$I77=$I$11),($J77*$H77),0),0),2)</f>
        <v>0</v>
      </c>
      <c r="L77" s="89">
        <f>ROUND(IF(AND($G77=Summary!$C$11),IF(OR($I77=$I$6,$I77=$I$7,$I77=$I$8,$I77=$I$9,$I77=$I$10,$I77=$I$11),(($J77*$H77)/2),0),0),2)</f>
        <v>0</v>
      </c>
      <c r="M77" s="89">
        <f t="shared" si="11"/>
        <v>0</v>
      </c>
      <c r="N77" s="100">
        <f t="shared" si="12"/>
        <v>0</v>
      </c>
      <c r="O77" s="67"/>
    </row>
    <row r="78" spans="2:15">
      <c r="B78" s="63"/>
      <c r="C78" s="65"/>
      <c r="D78" s="65"/>
      <c r="E78" s="66"/>
      <c r="F78" s="67"/>
      <c r="G78" s="69"/>
      <c r="H78" s="70"/>
      <c r="I78" s="71"/>
      <c r="J78" s="68">
        <v>0</v>
      </c>
      <c r="K78" s="89">
        <f>ROUND(IF(AND($G78&lt;&gt;Summary!$C$11),IF(OR($I78=$I$6,$I78=$I$7,$I78=$I$8,$I78=$I$9,$I78=$I$10,$I78=$I$11),($J78*$H78),0),0),2)</f>
        <v>0</v>
      </c>
      <c r="L78" s="89">
        <f>ROUND(IF(AND($G78=Summary!$C$11),IF(OR($I78=$I$6,$I78=$I$7,$I78=$I$8,$I78=$I$9,$I78=$I$10,$I78=$I$11),(($J78*$H78)/2),0),0),2)</f>
        <v>0</v>
      </c>
      <c r="M78" s="89">
        <f t="shared" si="11"/>
        <v>0</v>
      </c>
      <c r="N78" s="100">
        <f t="shared" si="12"/>
        <v>0</v>
      </c>
      <c r="O78" s="67"/>
    </row>
    <row r="79" spans="2:15">
      <c r="B79" s="63"/>
      <c r="C79" s="65"/>
      <c r="D79" s="65"/>
      <c r="E79" s="66"/>
      <c r="F79" s="67"/>
      <c r="G79" s="69"/>
      <c r="H79" s="70"/>
      <c r="I79" s="71"/>
      <c r="J79" s="68">
        <v>0</v>
      </c>
      <c r="K79" s="89">
        <f>ROUND(IF(AND($G79&lt;&gt;Summary!$C$11),IF(OR($I79=$I$6,$I79=$I$7,$I79=$I$8,$I79=$I$9,$I79=$I$10,$I79=$I$11),($J79*$H79),0),0),2)</f>
        <v>0</v>
      </c>
      <c r="L79" s="89">
        <f>ROUND(IF(AND($G79=Summary!$C$11),IF(OR($I79=$I$6,$I79=$I$7,$I79=$I$8,$I79=$I$9,$I79=$I$10,$I79=$I$11),(($J79*$H79)/2),0),0),2)</f>
        <v>0</v>
      </c>
      <c r="M79" s="89">
        <f t="shared" si="11"/>
        <v>0</v>
      </c>
      <c r="N79" s="100">
        <f t="shared" si="12"/>
        <v>0</v>
      </c>
      <c r="O79" s="67"/>
    </row>
    <row r="80" spans="2:15">
      <c r="B80" s="63"/>
      <c r="C80" s="65"/>
      <c r="D80" s="65"/>
      <c r="E80" s="66"/>
      <c r="F80" s="67"/>
      <c r="G80" s="69"/>
      <c r="H80" s="70"/>
      <c r="I80" s="71"/>
      <c r="J80" s="68">
        <v>0</v>
      </c>
      <c r="K80" s="89">
        <f>ROUND(IF(AND($G80&lt;&gt;Summary!$C$11),IF(OR($I80=$I$6,$I80=$I$7,$I80=$I$8,$I80=$I$9,$I80=$I$10,$I80=$I$11),($J80*$H80),0),0),2)</f>
        <v>0</v>
      </c>
      <c r="L80" s="89">
        <f>ROUND(IF(AND($G80=Summary!$C$11),IF(OR($I80=$I$6,$I80=$I$7,$I80=$I$8,$I80=$I$9,$I80=$I$10,$I80=$I$11),(($J80*$H80)/2),0),0),2)</f>
        <v>0</v>
      </c>
      <c r="M80" s="89">
        <f t="shared" si="11"/>
        <v>0</v>
      </c>
      <c r="N80" s="100">
        <f t="shared" si="12"/>
        <v>0</v>
      </c>
      <c r="O80" s="67"/>
    </row>
    <row r="81" spans="2:15">
      <c r="B81" s="63"/>
      <c r="C81" s="65"/>
      <c r="D81" s="65"/>
      <c r="E81" s="66"/>
      <c r="F81" s="67"/>
      <c r="G81" s="69"/>
      <c r="H81" s="70"/>
      <c r="I81" s="71"/>
      <c r="J81" s="68">
        <v>0</v>
      </c>
      <c r="K81" s="89">
        <f>ROUND(IF(AND($G81&lt;&gt;Summary!$C$11),IF(OR($I81=$I$6,$I81=$I$7,$I81=$I$8,$I81=$I$9,$I81=$I$10,$I81=$I$11),($J81*$H81),0),0),2)</f>
        <v>0</v>
      </c>
      <c r="L81" s="89">
        <f>ROUND(IF(AND($G81=Summary!$C$11),IF(OR($I81=$I$6,$I81=$I$7,$I81=$I$8,$I81=$I$9,$I81=$I$10,$I81=$I$11),(($J81*$H81)/2),0),0),2)</f>
        <v>0</v>
      </c>
      <c r="M81" s="89">
        <f t="shared" si="11"/>
        <v>0</v>
      </c>
      <c r="N81" s="100">
        <f t="shared" si="12"/>
        <v>0</v>
      </c>
      <c r="O81" s="67"/>
    </row>
    <row r="82" spans="2:15">
      <c r="B82" s="63"/>
      <c r="C82" s="65"/>
      <c r="D82" s="65"/>
      <c r="E82" s="66"/>
      <c r="F82" s="67"/>
      <c r="G82" s="69"/>
      <c r="H82" s="70"/>
      <c r="I82" s="71"/>
      <c r="J82" s="68">
        <v>0</v>
      </c>
      <c r="K82" s="89">
        <f>ROUND(IF(AND($G82&lt;&gt;Summary!$C$11),IF(OR($I82=$I$6,$I82=$I$7,$I82=$I$8,$I82=$I$9,$I82=$I$10,$I82=$I$11),($J82*$H82),0),0),2)</f>
        <v>0</v>
      </c>
      <c r="L82" s="89">
        <f>ROUND(IF(AND($G82=Summary!$C$11),IF(OR($I82=$I$6,$I82=$I$7,$I82=$I$8,$I82=$I$9,$I82=$I$10,$I82=$I$11),(($J82*$H82)/2),0),0),2)</f>
        <v>0</v>
      </c>
      <c r="M82" s="89">
        <f t="shared" si="11"/>
        <v>0</v>
      </c>
      <c r="N82" s="100">
        <f t="shared" si="12"/>
        <v>0</v>
      </c>
      <c r="O82" s="67"/>
    </row>
    <row r="83" spans="2:15">
      <c r="B83" s="63"/>
      <c r="C83" s="65"/>
      <c r="D83" s="65"/>
      <c r="E83" s="66"/>
      <c r="F83" s="67"/>
      <c r="G83" s="69"/>
      <c r="H83" s="70"/>
      <c r="I83" s="71"/>
      <c r="J83" s="68">
        <v>0</v>
      </c>
      <c r="K83" s="89">
        <f>ROUND(IF(AND($G83&lt;&gt;Summary!$C$11),IF(OR($I83=$I$6,$I83=$I$7,$I83=$I$8,$I83=$I$9,$I83=$I$10,$I83=$I$11),($J83*$H83),0),0),2)</f>
        <v>0</v>
      </c>
      <c r="L83" s="89">
        <f>ROUND(IF(AND($G83=Summary!$C$11),IF(OR($I83=$I$6,$I83=$I$7,$I83=$I$8,$I83=$I$9,$I83=$I$10,$I83=$I$11),(($J83*$H83)/2),0),0),2)</f>
        <v>0</v>
      </c>
      <c r="M83" s="89">
        <f t="shared" si="11"/>
        <v>0</v>
      </c>
      <c r="N83" s="100">
        <f t="shared" si="12"/>
        <v>0</v>
      </c>
      <c r="O83" s="67"/>
    </row>
    <row r="84" spans="2:15">
      <c r="B84" s="63"/>
      <c r="C84" s="65"/>
      <c r="D84" s="65"/>
      <c r="E84" s="66"/>
      <c r="F84" s="67"/>
      <c r="G84" s="69"/>
      <c r="H84" s="70"/>
      <c r="I84" s="71"/>
      <c r="J84" s="68">
        <v>0</v>
      </c>
      <c r="K84" s="89">
        <f>ROUND(IF(AND($G84&lt;&gt;Summary!$C$11),IF(OR($I84=$I$6,$I84=$I$7,$I84=$I$8,$I84=$I$9,$I84=$I$10,$I84=$I$11),($J84*$H84),0),0),2)</f>
        <v>0</v>
      </c>
      <c r="L84" s="89">
        <f>ROUND(IF(AND($G84=Summary!$C$11),IF(OR($I84=$I$6,$I84=$I$7,$I84=$I$8,$I84=$I$9,$I84=$I$10,$I84=$I$11),(($J84*$H84)/2),0),0),2)</f>
        <v>0</v>
      </c>
      <c r="M84" s="89">
        <f t="shared" si="11"/>
        <v>0</v>
      </c>
      <c r="N84" s="100">
        <f t="shared" si="12"/>
        <v>0</v>
      </c>
      <c r="O84" s="67"/>
    </row>
    <row r="85" spans="2:15">
      <c r="B85" s="63"/>
      <c r="C85" s="65"/>
      <c r="D85" s="65"/>
      <c r="E85" s="66"/>
      <c r="F85" s="67"/>
      <c r="G85" s="69"/>
      <c r="H85" s="70"/>
      <c r="I85" s="71"/>
      <c r="J85" s="68">
        <v>0</v>
      </c>
      <c r="K85" s="89">
        <f>ROUND(IF(AND($G85&lt;&gt;Summary!$C$11),IF(OR($I85=$I$6,$I85=$I$7,$I85=$I$8,$I85=$I$9,$I85=$I$10,$I85=$I$11),($J85*$H85),0),0),2)</f>
        <v>0</v>
      </c>
      <c r="L85" s="89">
        <f>ROUND(IF(AND($G85=Summary!$C$11),IF(OR($I85=$I$6,$I85=$I$7,$I85=$I$8,$I85=$I$9,$I85=$I$10,$I85=$I$11),(($J85*$H85)/2),0),0),2)</f>
        <v>0</v>
      </c>
      <c r="M85" s="89">
        <f t="shared" si="11"/>
        <v>0</v>
      </c>
      <c r="N85" s="100">
        <f t="shared" si="12"/>
        <v>0</v>
      </c>
      <c r="O85" s="67"/>
    </row>
    <row r="86" spans="2:15">
      <c r="B86" s="63"/>
      <c r="C86" s="65"/>
      <c r="D86" s="65"/>
      <c r="E86" s="66"/>
      <c r="F86" s="67"/>
      <c r="G86" s="69"/>
      <c r="H86" s="70"/>
      <c r="I86" s="71"/>
      <c r="J86" s="68">
        <v>0</v>
      </c>
      <c r="K86" s="89">
        <f>ROUND(IF(AND($G86&lt;&gt;Summary!$C$11),IF(OR($I86=$I$6,$I86=$I$7,$I86=$I$8,$I86=$I$9,$I86=$I$10,$I86=$I$11),($J86*$H86),0),0),2)</f>
        <v>0</v>
      </c>
      <c r="L86" s="89">
        <f>ROUND(IF(AND($G86=Summary!$C$11),IF(OR($I86=$I$6,$I86=$I$7,$I86=$I$8,$I86=$I$9,$I86=$I$10,$I86=$I$11),(($J86*$H86)/2),0),0),2)</f>
        <v>0</v>
      </c>
      <c r="M86" s="89">
        <f t="shared" si="11"/>
        <v>0</v>
      </c>
      <c r="N86" s="100">
        <f t="shared" si="12"/>
        <v>0</v>
      </c>
      <c r="O86" s="67"/>
    </row>
    <row r="87" spans="2:15">
      <c r="B87" s="63"/>
      <c r="C87" s="65"/>
      <c r="D87" s="65"/>
      <c r="E87" s="66"/>
      <c r="F87" s="67"/>
      <c r="G87" s="69"/>
      <c r="H87" s="70"/>
      <c r="I87" s="71"/>
      <c r="J87" s="68">
        <v>0</v>
      </c>
      <c r="K87" s="89">
        <f>ROUND(IF(AND($G87&lt;&gt;Summary!$C$11),IF(OR($I87=$I$6,$I87=$I$7,$I87=$I$8,$I87=$I$9,$I87=$I$10,$I87=$I$11),($J87*$H87),0),0),2)</f>
        <v>0</v>
      </c>
      <c r="L87" s="89">
        <f>ROUND(IF(AND($G87=Summary!$C$11),IF(OR($I87=$I$6,$I87=$I$7,$I87=$I$8,$I87=$I$9,$I87=$I$10,$I87=$I$11),(($J87*$H87)/2),0),0),2)</f>
        <v>0</v>
      </c>
      <c r="M87" s="89">
        <f t="shared" ref="M87:M150" si="13">L87</f>
        <v>0</v>
      </c>
      <c r="N87" s="100">
        <f t="shared" ref="N87:N150" si="14">SUM(J87:M87)</f>
        <v>0</v>
      </c>
      <c r="O87" s="67"/>
    </row>
    <row r="88" spans="2:15">
      <c r="B88" s="63"/>
      <c r="C88" s="65"/>
      <c r="D88" s="65"/>
      <c r="E88" s="66"/>
      <c r="F88" s="67"/>
      <c r="G88" s="69"/>
      <c r="H88" s="70"/>
      <c r="I88" s="71"/>
      <c r="J88" s="68">
        <v>0</v>
      </c>
      <c r="K88" s="89">
        <f>ROUND(IF(AND($G88&lt;&gt;Summary!$C$11),IF(OR($I88=$I$6,$I88=$I$7,$I88=$I$8,$I88=$I$9,$I88=$I$10,$I88=$I$11),($J88*$H88),0),0),2)</f>
        <v>0</v>
      </c>
      <c r="L88" s="89">
        <f>ROUND(IF(AND($G88=Summary!$C$11),IF(OR($I88=$I$6,$I88=$I$7,$I88=$I$8,$I88=$I$9,$I88=$I$10,$I88=$I$11),(($J88*$H88)/2),0),0),2)</f>
        <v>0</v>
      </c>
      <c r="M88" s="89">
        <f t="shared" si="13"/>
        <v>0</v>
      </c>
      <c r="N88" s="100">
        <f t="shared" si="14"/>
        <v>0</v>
      </c>
      <c r="O88" s="67"/>
    </row>
    <row r="89" spans="2:15">
      <c r="B89" s="63"/>
      <c r="C89" s="65"/>
      <c r="D89" s="65"/>
      <c r="E89" s="66"/>
      <c r="F89" s="67"/>
      <c r="G89" s="69"/>
      <c r="H89" s="70"/>
      <c r="I89" s="71"/>
      <c r="J89" s="68">
        <v>0</v>
      </c>
      <c r="K89" s="89">
        <f>ROUND(IF(AND($G89&lt;&gt;Summary!$C$11),IF(OR($I89=$I$6,$I89=$I$7,$I89=$I$8,$I89=$I$9,$I89=$I$10,$I89=$I$11),($J89*$H89),0),0),2)</f>
        <v>0</v>
      </c>
      <c r="L89" s="89">
        <f>ROUND(IF(AND($G89=Summary!$C$11),IF(OR($I89=$I$6,$I89=$I$7,$I89=$I$8,$I89=$I$9,$I89=$I$10,$I89=$I$11),(($J89*$H89)/2),0),0),2)</f>
        <v>0</v>
      </c>
      <c r="M89" s="89">
        <f t="shared" si="13"/>
        <v>0</v>
      </c>
      <c r="N89" s="100">
        <f t="shared" si="14"/>
        <v>0</v>
      </c>
      <c r="O89" s="67"/>
    </row>
    <row r="90" spans="2:15">
      <c r="B90" s="63"/>
      <c r="C90" s="65"/>
      <c r="D90" s="65"/>
      <c r="E90" s="66"/>
      <c r="F90" s="67"/>
      <c r="G90" s="69"/>
      <c r="H90" s="70"/>
      <c r="I90" s="71"/>
      <c r="J90" s="68">
        <v>0</v>
      </c>
      <c r="K90" s="89">
        <f>ROUND(IF(AND($G90&lt;&gt;Summary!$C$11),IF(OR($I90=$I$6,$I90=$I$7,$I90=$I$8,$I90=$I$9,$I90=$I$10,$I90=$I$11),($J90*$H90),0),0),2)</f>
        <v>0</v>
      </c>
      <c r="L90" s="89">
        <f>ROUND(IF(AND($G90=Summary!$C$11),IF(OR($I90=$I$6,$I90=$I$7,$I90=$I$8,$I90=$I$9,$I90=$I$10,$I90=$I$11),(($J90*$H90)/2),0),0),2)</f>
        <v>0</v>
      </c>
      <c r="M90" s="89">
        <f t="shared" si="13"/>
        <v>0</v>
      </c>
      <c r="N90" s="100">
        <f t="shared" si="14"/>
        <v>0</v>
      </c>
      <c r="O90" s="67"/>
    </row>
    <row r="91" spans="2:15">
      <c r="B91" s="63"/>
      <c r="C91" s="65"/>
      <c r="D91" s="65"/>
      <c r="E91" s="66"/>
      <c r="F91" s="67"/>
      <c r="G91" s="69"/>
      <c r="H91" s="70"/>
      <c r="I91" s="71"/>
      <c r="J91" s="68">
        <v>0</v>
      </c>
      <c r="K91" s="89">
        <f>ROUND(IF(AND($G91&lt;&gt;Summary!$C$11),IF(OR($I91=$I$6,$I91=$I$7,$I91=$I$8,$I91=$I$9,$I91=$I$10,$I91=$I$11),($J91*$H91),0),0),2)</f>
        <v>0</v>
      </c>
      <c r="L91" s="89">
        <f>ROUND(IF(AND($G91=Summary!$C$11),IF(OR($I91=$I$6,$I91=$I$7,$I91=$I$8,$I91=$I$9,$I91=$I$10,$I91=$I$11),(($J91*$H91)/2),0),0),2)</f>
        <v>0</v>
      </c>
      <c r="M91" s="89">
        <f t="shared" si="13"/>
        <v>0</v>
      </c>
      <c r="N91" s="100">
        <f t="shared" si="14"/>
        <v>0</v>
      </c>
      <c r="O91" s="67"/>
    </row>
    <row r="92" spans="2:15">
      <c r="B92" s="63"/>
      <c r="C92" s="65"/>
      <c r="D92" s="65"/>
      <c r="E92" s="66"/>
      <c r="F92" s="67"/>
      <c r="G92" s="69"/>
      <c r="H92" s="70"/>
      <c r="I92" s="71"/>
      <c r="J92" s="68">
        <v>0</v>
      </c>
      <c r="K92" s="89">
        <f>ROUND(IF(AND($G92&lt;&gt;Summary!$C$11),IF(OR($I92=$I$6,$I92=$I$7,$I92=$I$8,$I92=$I$9,$I92=$I$10,$I92=$I$11),($J92*$H92),0),0),2)</f>
        <v>0</v>
      </c>
      <c r="L92" s="89">
        <f>ROUND(IF(AND($G92=Summary!$C$11),IF(OR($I92=$I$6,$I92=$I$7,$I92=$I$8,$I92=$I$9,$I92=$I$10,$I92=$I$11),(($J92*$H92)/2),0),0),2)</f>
        <v>0</v>
      </c>
      <c r="M92" s="89">
        <f t="shared" si="13"/>
        <v>0</v>
      </c>
      <c r="N92" s="100">
        <f t="shared" si="14"/>
        <v>0</v>
      </c>
      <c r="O92" s="67"/>
    </row>
    <row r="93" spans="2:15">
      <c r="B93" s="63"/>
      <c r="C93" s="65"/>
      <c r="D93" s="65"/>
      <c r="E93" s="66"/>
      <c r="F93" s="67"/>
      <c r="G93" s="69"/>
      <c r="H93" s="70"/>
      <c r="I93" s="71"/>
      <c r="J93" s="68">
        <v>0</v>
      </c>
      <c r="K93" s="89">
        <f>ROUND(IF(AND($G93&lt;&gt;Summary!$C$11),IF(OR($I93=$I$6,$I93=$I$7,$I93=$I$8,$I93=$I$9,$I93=$I$10,$I93=$I$11),($J93*$H93),0),0),2)</f>
        <v>0</v>
      </c>
      <c r="L93" s="89">
        <f>ROUND(IF(AND($G93=Summary!$C$11),IF(OR($I93=$I$6,$I93=$I$7,$I93=$I$8,$I93=$I$9,$I93=$I$10,$I93=$I$11),(($J93*$H93)/2),0),0),2)</f>
        <v>0</v>
      </c>
      <c r="M93" s="89">
        <f t="shared" si="13"/>
        <v>0</v>
      </c>
      <c r="N93" s="100">
        <f t="shared" si="14"/>
        <v>0</v>
      </c>
      <c r="O93" s="67"/>
    </row>
    <row r="94" spans="2:15">
      <c r="B94" s="63"/>
      <c r="C94" s="65"/>
      <c r="D94" s="65"/>
      <c r="E94" s="66"/>
      <c r="F94" s="67"/>
      <c r="G94" s="69"/>
      <c r="H94" s="70"/>
      <c r="I94" s="71"/>
      <c r="J94" s="68">
        <v>0</v>
      </c>
      <c r="K94" s="89">
        <f>ROUND(IF(AND($G94&lt;&gt;Summary!$C$11),IF(OR($I94=$I$6,$I94=$I$7,$I94=$I$8,$I94=$I$9,$I94=$I$10,$I94=$I$11),($J94*$H94),0),0),2)</f>
        <v>0</v>
      </c>
      <c r="L94" s="89">
        <f>ROUND(IF(AND($G94=Summary!$C$11),IF(OR($I94=$I$6,$I94=$I$7,$I94=$I$8,$I94=$I$9,$I94=$I$10,$I94=$I$11),(($J94*$H94)/2),0),0),2)</f>
        <v>0</v>
      </c>
      <c r="M94" s="89">
        <f t="shared" si="13"/>
        <v>0</v>
      </c>
      <c r="N94" s="100">
        <f t="shared" si="14"/>
        <v>0</v>
      </c>
      <c r="O94" s="67"/>
    </row>
    <row r="95" spans="2:15">
      <c r="B95" s="63"/>
      <c r="C95" s="65"/>
      <c r="D95" s="65"/>
      <c r="E95" s="66"/>
      <c r="F95" s="67"/>
      <c r="G95" s="69"/>
      <c r="H95" s="70"/>
      <c r="I95" s="71"/>
      <c r="J95" s="68">
        <v>0</v>
      </c>
      <c r="K95" s="89">
        <f>ROUND(IF(AND($G95&lt;&gt;Summary!$C$11),IF(OR($I95=$I$6,$I95=$I$7,$I95=$I$8,$I95=$I$9,$I95=$I$10,$I95=$I$11),($J95*$H95),0),0),2)</f>
        <v>0</v>
      </c>
      <c r="L95" s="89">
        <f>ROUND(IF(AND($G95=Summary!$C$11),IF(OR($I95=$I$6,$I95=$I$7,$I95=$I$8,$I95=$I$9,$I95=$I$10,$I95=$I$11),(($J95*$H95)/2),0),0),2)</f>
        <v>0</v>
      </c>
      <c r="M95" s="89">
        <f t="shared" si="13"/>
        <v>0</v>
      </c>
      <c r="N95" s="100">
        <f t="shared" si="14"/>
        <v>0</v>
      </c>
      <c r="O95" s="67"/>
    </row>
    <row r="96" spans="2:15">
      <c r="B96" s="63"/>
      <c r="C96" s="65"/>
      <c r="D96" s="65"/>
      <c r="E96" s="66"/>
      <c r="F96" s="67"/>
      <c r="G96" s="69"/>
      <c r="H96" s="70"/>
      <c r="I96" s="71"/>
      <c r="J96" s="68">
        <v>0</v>
      </c>
      <c r="K96" s="89">
        <f>ROUND(IF(AND($G96&lt;&gt;Summary!$C$11),IF(OR($I96=$I$6,$I96=$I$7,$I96=$I$8,$I96=$I$9,$I96=$I$10,$I96=$I$11),($J96*$H96),0),0),2)</f>
        <v>0</v>
      </c>
      <c r="L96" s="89">
        <f>ROUND(IF(AND($G96=Summary!$C$11),IF(OR($I96=$I$6,$I96=$I$7,$I96=$I$8,$I96=$I$9,$I96=$I$10,$I96=$I$11),(($J96*$H96)/2),0),0),2)</f>
        <v>0</v>
      </c>
      <c r="M96" s="89">
        <f t="shared" si="13"/>
        <v>0</v>
      </c>
      <c r="N96" s="100">
        <f t="shared" si="14"/>
        <v>0</v>
      </c>
      <c r="O96" s="67"/>
    </row>
    <row r="97" spans="2:15">
      <c r="B97" s="63"/>
      <c r="C97" s="65"/>
      <c r="D97" s="65"/>
      <c r="E97" s="66"/>
      <c r="F97" s="67"/>
      <c r="G97" s="69"/>
      <c r="H97" s="70"/>
      <c r="I97" s="71"/>
      <c r="J97" s="68">
        <v>0</v>
      </c>
      <c r="K97" s="89">
        <f>ROUND(IF(AND($G97&lt;&gt;Summary!$C$11),IF(OR($I97=$I$6,$I97=$I$7,$I97=$I$8,$I97=$I$9,$I97=$I$10,$I97=$I$11),($J97*$H97),0),0),2)</f>
        <v>0</v>
      </c>
      <c r="L97" s="89">
        <f>ROUND(IF(AND($G97=Summary!$C$11),IF(OR($I97=$I$6,$I97=$I$7,$I97=$I$8,$I97=$I$9,$I97=$I$10,$I97=$I$11),(($J97*$H97)/2),0),0),2)</f>
        <v>0</v>
      </c>
      <c r="M97" s="89">
        <f t="shared" si="13"/>
        <v>0</v>
      </c>
      <c r="N97" s="100">
        <f t="shared" si="14"/>
        <v>0</v>
      </c>
      <c r="O97" s="67"/>
    </row>
    <row r="98" spans="2:15">
      <c r="B98" s="63"/>
      <c r="C98" s="65"/>
      <c r="D98" s="65"/>
      <c r="E98" s="66"/>
      <c r="F98" s="67"/>
      <c r="G98" s="69"/>
      <c r="H98" s="70"/>
      <c r="I98" s="71"/>
      <c r="J98" s="68">
        <v>0</v>
      </c>
      <c r="K98" s="89">
        <f>ROUND(IF(AND($G98&lt;&gt;Summary!$C$11),IF(OR($I98=$I$6,$I98=$I$7,$I98=$I$8,$I98=$I$9,$I98=$I$10,$I98=$I$11),($J98*$H98),0),0),2)</f>
        <v>0</v>
      </c>
      <c r="L98" s="89">
        <f>ROUND(IF(AND($G98=Summary!$C$11),IF(OR($I98=$I$6,$I98=$I$7,$I98=$I$8,$I98=$I$9,$I98=$I$10,$I98=$I$11),(($J98*$H98)/2),0),0),2)</f>
        <v>0</v>
      </c>
      <c r="M98" s="89">
        <f t="shared" si="13"/>
        <v>0</v>
      </c>
      <c r="N98" s="100">
        <f t="shared" si="14"/>
        <v>0</v>
      </c>
      <c r="O98" s="67"/>
    </row>
    <row r="99" spans="2:15">
      <c r="B99" s="63"/>
      <c r="C99" s="65"/>
      <c r="D99" s="65"/>
      <c r="E99" s="66"/>
      <c r="F99" s="67"/>
      <c r="G99" s="69"/>
      <c r="H99" s="70"/>
      <c r="I99" s="71"/>
      <c r="J99" s="68">
        <v>0</v>
      </c>
      <c r="K99" s="89">
        <f>ROUND(IF(AND($G99&lt;&gt;Summary!$C$11),IF(OR($I99=$I$6,$I99=$I$7,$I99=$I$8,$I99=$I$9,$I99=$I$10,$I99=$I$11),($J99*$H99),0),0),2)</f>
        <v>0</v>
      </c>
      <c r="L99" s="89">
        <f>ROUND(IF(AND($G99=Summary!$C$11),IF(OR($I99=$I$6,$I99=$I$7,$I99=$I$8,$I99=$I$9,$I99=$I$10,$I99=$I$11),(($J99*$H99)/2),0),0),2)</f>
        <v>0</v>
      </c>
      <c r="M99" s="89">
        <f t="shared" si="13"/>
        <v>0</v>
      </c>
      <c r="N99" s="100">
        <f t="shared" si="14"/>
        <v>0</v>
      </c>
      <c r="O99" s="67"/>
    </row>
    <row r="100" spans="2:15">
      <c r="B100" s="63"/>
      <c r="C100" s="65"/>
      <c r="D100" s="65"/>
      <c r="E100" s="66"/>
      <c r="F100" s="67"/>
      <c r="G100" s="69"/>
      <c r="H100" s="70"/>
      <c r="I100" s="71"/>
      <c r="J100" s="68">
        <v>0</v>
      </c>
      <c r="K100" s="89">
        <f>ROUND(IF(AND($G100&lt;&gt;Summary!$C$11),IF(OR($I100=$I$6,$I100=$I$7,$I100=$I$8,$I100=$I$9,$I100=$I$10,$I100=$I$11),($J100*$H100),0),0),2)</f>
        <v>0</v>
      </c>
      <c r="L100" s="89">
        <f>ROUND(IF(AND($G100=Summary!$C$11),IF(OR($I100=$I$6,$I100=$I$7,$I100=$I$8,$I100=$I$9,$I100=$I$10,$I100=$I$11),(($J100*$H100)/2),0),0),2)</f>
        <v>0</v>
      </c>
      <c r="M100" s="89">
        <f t="shared" si="13"/>
        <v>0</v>
      </c>
      <c r="N100" s="100">
        <f t="shared" si="14"/>
        <v>0</v>
      </c>
      <c r="O100" s="67"/>
    </row>
    <row r="101" spans="2:15">
      <c r="B101" s="63"/>
      <c r="C101" s="65"/>
      <c r="D101" s="65"/>
      <c r="E101" s="66"/>
      <c r="F101" s="67"/>
      <c r="G101" s="69"/>
      <c r="H101" s="70"/>
      <c r="I101" s="71"/>
      <c r="J101" s="68">
        <v>0</v>
      </c>
      <c r="K101" s="89">
        <f>ROUND(IF(AND($G101&lt;&gt;Summary!$C$11),IF(OR($I101=$I$6,$I101=$I$7,$I101=$I$8,$I101=$I$9,$I101=$I$10,$I101=$I$11),($J101*$H101),0),0),2)</f>
        <v>0</v>
      </c>
      <c r="L101" s="89">
        <f>ROUND(IF(AND($G101=Summary!$C$11),IF(OR($I101=$I$6,$I101=$I$7,$I101=$I$8,$I101=$I$9,$I101=$I$10,$I101=$I$11),(($J101*$H101)/2),0),0),2)</f>
        <v>0</v>
      </c>
      <c r="M101" s="89">
        <f t="shared" si="13"/>
        <v>0</v>
      </c>
      <c r="N101" s="100">
        <f t="shared" si="14"/>
        <v>0</v>
      </c>
      <c r="O101" s="67"/>
    </row>
    <row r="102" spans="2:15">
      <c r="B102" s="63"/>
      <c r="C102" s="65"/>
      <c r="D102" s="65"/>
      <c r="E102" s="66"/>
      <c r="F102" s="67"/>
      <c r="G102" s="69"/>
      <c r="H102" s="70"/>
      <c r="I102" s="71"/>
      <c r="J102" s="68">
        <v>0</v>
      </c>
      <c r="K102" s="89">
        <f>ROUND(IF(AND($G102&lt;&gt;Summary!$C$11),IF(OR($I102=$I$6,$I102=$I$7,$I102=$I$8,$I102=$I$9,$I102=$I$10,$I102=$I$11),($J102*$H102),0),0),2)</f>
        <v>0</v>
      </c>
      <c r="L102" s="89">
        <f>ROUND(IF(AND($G102=Summary!$C$11),IF(OR($I102=$I$6,$I102=$I$7,$I102=$I$8,$I102=$I$9,$I102=$I$10,$I102=$I$11),(($J102*$H102)/2),0),0),2)</f>
        <v>0</v>
      </c>
      <c r="M102" s="89">
        <f t="shared" si="13"/>
        <v>0</v>
      </c>
      <c r="N102" s="100">
        <f t="shared" si="14"/>
        <v>0</v>
      </c>
      <c r="O102" s="67"/>
    </row>
    <row r="103" spans="2:15">
      <c r="B103" s="63"/>
      <c r="C103" s="65"/>
      <c r="D103" s="65"/>
      <c r="E103" s="66"/>
      <c r="F103" s="67"/>
      <c r="G103" s="69"/>
      <c r="H103" s="70"/>
      <c r="I103" s="71"/>
      <c r="J103" s="68">
        <v>0</v>
      </c>
      <c r="K103" s="89">
        <f>ROUND(IF(AND($G103&lt;&gt;Summary!$C$11),IF(OR($I103=$I$6,$I103=$I$7,$I103=$I$8,$I103=$I$9,$I103=$I$10,$I103=$I$11),($J103*$H103),0),0),2)</f>
        <v>0</v>
      </c>
      <c r="L103" s="89">
        <f>ROUND(IF(AND($G103=Summary!$C$11),IF(OR($I103=$I$6,$I103=$I$7,$I103=$I$8,$I103=$I$9,$I103=$I$10,$I103=$I$11),(($J103*$H103)/2),0),0),2)</f>
        <v>0</v>
      </c>
      <c r="M103" s="89">
        <f t="shared" si="13"/>
        <v>0</v>
      </c>
      <c r="N103" s="100">
        <f t="shared" si="14"/>
        <v>0</v>
      </c>
      <c r="O103" s="67"/>
    </row>
    <row r="104" spans="2:15">
      <c r="B104" s="63"/>
      <c r="C104" s="65"/>
      <c r="D104" s="65"/>
      <c r="E104" s="66"/>
      <c r="F104" s="67"/>
      <c r="G104" s="69"/>
      <c r="H104" s="70"/>
      <c r="I104" s="71"/>
      <c r="J104" s="68">
        <v>0</v>
      </c>
      <c r="K104" s="89">
        <f>ROUND(IF(AND($G104&lt;&gt;Summary!$C$11),IF(OR($I104=$I$6,$I104=$I$7,$I104=$I$8,$I104=$I$9,$I104=$I$10,$I104=$I$11),($J104*$H104),0),0),2)</f>
        <v>0</v>
      </c>
      <c r="L104" s="89">
        <f>ROUND(IF(AND($G104=Summary!$C$11),IF(OR($I104=$I$6,$I104=$I$7,$I104=$I$8,$I104=$I$9,$I104=$I$10,$I104=$I$11),(($J104*$H104)/2),0),0),2)</f>
        <v>0</v>
      </c>
      <c r="M104" s="89">
        <f t="shared" si="13"/>
        <v>0</v>
      </c>
      <c r="N104" s="100">
        <f t="shared" si="14"/>
        <v>0</v>
      </c>
      <c r="O104" s="67"/>
    </row>
    <row r="105" spans="2:15">
      <c r="B105" s="63"/>
      <c r="C105" s="65"/>
      <c r="D105" s="65"/>
      <c r="E105" s="66"/>
      <c r="F105" s="67"/>
      <c r="G105" s="69"/>
      <c r="H105" s="70"/>
      <c r="I105" s="71"/>
      <c r="J105" s="68">
        <v>0</v>
      </c>
      <c r="K105" s="89">
        <f>ROUND(IF(AND($G105&lt;&gt;Summary!$C$11),IF(OR($I105=$I$6,$I105=$I$7,$I105=$I$8,$I105=$I$9,$I105=$I$10,$I105=$I$11),($J105*$H105),0),0),2)</f>
        <v>0</v>
      </c>
      <c r="L105" s="89">
        <f>ROUND(IF(AND($G105=Summary!$C$11),IF(OR($I105=$I$6,$I105=$I$7,$I105=$I$8,$I105=$I$9,$I105=$I$10,$I105=$I$11),(($J105*$H105)/2),0),0),2)</f>
        <v>0</v>
      </c>
      <c r="M105" s="89">
        <f t="shared" si="13"/>
        <v>0</v>
      </c>
      <c r="N105" s="100">
        <f t="shared" si="14"/>
        <v>0</v>
      </c>
      <c r="O105" s="67"/>
    </row>
    <row r="106" spans="2:15">
      <c r="B106" s="63"/>
      <c r="C106" s="65"/>
      <c r="D106" s="65"/>
      <c r="E106" s="66"/>
      <c r="F106" s="67"/>
      <c r="G106" s="69"/>
      <c r="H106" s="70"/>
      <c r="I106" s="71"/>
      <c r="J106" s="68">
        <v>0</v>
      </c>
      <c r="K106" s="89">
        <f>ROUND(IF(AND($G106&lt;&gt;Summary!$C$11),IF(OR($I106=$I$6,$I106=$I$7,$I106=$I$8,$I106=$I$9,$I106=$I$10,$I106=$I$11),($J106*$H106),0),0),2)</f>
        <v>0</v>
      </c>
      <c r="L106" s="89">
        <f>ROUND(IF(AND($G106=Summary!$C$11),IF(OR($I106=$I$6,$I106=$I$7,$I106=$I$8,$I106=$I$9,$I106=$I$10,$I106=$I$11),(($J106*$H106)/2),0),0),2)</f>
        <v>0</v>
      </c>
      <c r="M106" s="89">
        <f t="shared" si="13"/>
        <v>0</v>
      </c>
      <c r="N106" s="100">
        <f t="shared" si="14"/>
        <v>0</v>
      </c>
      <c r="O106" s="67"/>
    </row>
    <row r="107" spans="2:15">
      <c r="B107" s="63"/>
      <c r="C107" s="65"/>
      <c r="D107" s="65"/>
      <c r="E107" s="66"/>
      <c r="F107" s="67"/>
      <c r="G107" s="69"/>
      <c r="H107" s="70"/>
      <c r="I107" s="71"/>
      <c r="J107" s="68">
        <v>0</v>
      </c>
      <c r="K107" s="89">
        <f>ROUND(IF(AND($G107&lt;&gt;Summary!$C$11),IF(OR($I107=$I$6,$I107=$I$7,$I107=$I$8,$I107=$I$9,$I107=$I$10,$I107=$I$11),($J107*$H107),0),0),2)</f>
        <v>0</v>
      </c>
      <c r="L107" s="89">
        <f>ROUND(IF(AND($G107=Summary!$C$11),IF(OR($I107=$I$6,$I107=$I$7,$I107=$I$8,$I107=$I$9,$I107=$I$10,$I107=$I$11),(($J107*$H107)/2),0),0),2)</f>
        <v>0</v>
      </c>
      <c r="M107" s="89">
        <f t="shared" si="13"/>
        <v>0</v>
      </c>
      <c r="N107" s="100">
        <f t="shared" si="14"/>
        <v>0</v>
      </c>
      <c r="O107" s="67"/>
    </row>
    <row r="108" spans="2:15">
      <c r="B108" s="63"/>
      <c r="C108" s="65"/>
      <c r="D108" s="65"/>
      <c r="E108" s="66"/>
      <c r="F108" s="67"/>
      <c r="G108" s="69"/>
      <c r="H108" s="70"/>
      <c r="I108" s="71"/>
      <c r="J108" s="68">
        <v>0</v>
      </c>
      <c r="K108" s="89">
        <f>ROUND(IF(AND($G108&lt;&gt;Summary!$C$11),IF(OR($I108=$I$6,$I108=$I$7,$I108=$I$8,$I108=$I$9,$I108=$I$10,$I108=$I$11),($J108*$H108),0),0),2)</f>
        <v>0</v>
      </c>
      <c r="L108" s="89">
        <f>ROUND(IF(AND($G108=Summary!$C$11),IF(OR($I108=$I$6,$I108=$I$7,$I108=$I$8,$I108=$I$9,$I108=$I$10,$I108=$I$11),(($J108*$H108)/2),0),0),2)</f>
        <v>0</v>
      </c>
      <c r="M108" s="89">
        <f t="shared" si="13"/>
        <v>0</v>
      </c>
      <c r="N108" s="100">
        <f t="shared" si="14"/>
        <v>0</v>
      </c>
      <c r="O108" s="67"/>
    </row>
    <row r="109" spans="2:15">
      <c r="B109" s="63"/>
      <c r="C109" s="65"/>
      <c r="D109" s="65"/>
      <c r="E109" s="66"/>
      <c r="F109" s="67"/>
      <c r="G109" s="69"/>
      <c r="H109" s="70"/>
      <c r="I109" s="71"/>
      <c r="J109" s="68">
        <v>0</v>
      </c>
      <c r="K109" s="89">
        <f>ROUND(IF(AND($G109&lt;&gt;Summary!$C$11),IF(OR($I109=$I$6,$I109=$I$7,$I109=$I$8,$I109=$I$9,$I109=$I$10,$I109=$I$11),($J109*$H109),0),0),2)</f>
        <v>0</v>
      </c>
      <c r="L109" s="89">
        <f>ROUND(IF(AND($G109=Summary!$C$11),IF(OR($I109=$I$6,$I109=$I$7,$I109=$I$8,$I109=$I$9,$I109=$I$10,$I109=$I$11),(($J109*$H109)/2),0),0),2)</f>
        <v>0</v>
      </c>
      <c r="M109" s="89">
        <f t="shared" si="13"/>
        <v>0</v>
      </c>
      <c r="N109" s="100">
        <f t="shared" si="14"/>
        <v>0</v>
      </c>
      <c r="O109" s="67"/>
    </row>
    <row r="110" spans="2:15">
      <c r="B110" s="63"/>
      <c r="C110" s="65"/>
      <c r="D110" s="65"/>
      <c r="E110" s="66"/>
      <c r="F110" s="67"/>
      <c r="G110" s="69"/>
      <c r="H110" s="70"/>
      <c r="I110" s="71"/>
      <c r="J110" s="68">
        <v>0</v>
      </c>
      <c r="K110" s="89">
        <f>ROUND(IF(AND($G110&lt;&gt;Summary!$C$11),IF(OR($I110=$I$6,$I110=$I$7,$I110=$I$8,$I110=$I$9,$I110=$I$10,$I110=$I$11),($J110*$H110),0),0),2)</f>
        <v>0</v>
      </c>
      <c r="L110" s="89">
        <f>ROUND(IF(AND($G110=Summary!$C$11),IF(OR($I110=$I$6,$I110=$I$7,$I110=$I$8,$I110=$I$9,$I110=$I$10,$I110=$I$11),(($J110*$H110)/2),0),0),2)</f>
        <v>0</v>
      </c>
      <c r="M110" s="89">
        <f t="shared" si="13"/>
        <v>0</v>
      </c>
      <c r="N110" s="100">
        <f t="shared" si="14"/>
        <v>0</v>
      </c>
      <c r="O110" s="67"/>
    </row>
    <row r="111" spans="2:15">
      <c r="B111" s="63"/>
      <c r="C111" s="65"/>
      <c r="D111" s="65"/>
      <c r="E111" s="66"/>
      <c r="F111" s="67"/>
      <c r="G111" s="69"/>
      <c r="H111" s="70"/>
      <c r="I111" s="71"/>
      <c r="J111" s="68">
        <v>0</v>
      </c>
      <c r="K111" s="89">
        <f>ROUND(IF(AND($G111&lt;&gt;Summary!$C$11),IF(OR($I111=$I$6,$I111=$I$7,$I111=$I$8,$I111=$I$9,$I111=$I$10,$I111=$I$11),($J111*$H111),0),0),2)</f>
        <v>0</v>
      </c>
      <c r="L111" s="89">
        <f>ROUND(IF(AND($G111=Summary!$C$11),IF(OR($I111=$I$6,$I111=$I$7,$I111=$I$8,$I111=$I$9,$I111=$I$10,$I111=$I$11),(($J111*$H111)/2),0),0),2)</f>
        <v>0</v>
      </c>
      <c r="M111" s="89">
        <f t="shared" si="13"/>
        <v>0</v>
      </c>
      <c r="N111" s="100">
        <f t="shared" si="14"/>
        <v>0</v>
      </c>
      <c r="O111" s="67"/>
    </row>
    <row r="112" spans="2:15">
      <c r="B112" s="63"/>
      <c r="C112" s="65"/>
      <c r="D112" s="65"/>
      <c r="E112" s="66"/>
      <c r="F112" s="67"/>
      <c r="G112" s="69"/>
      <c r="H112" s="70"/>
      <c r="I112" s="71"/>
      <c r="J112" s="68">
        <v>0</v>
      </c>
      <c r="K112" s="89">
        <f>ROUND(IF(AND($G112&lt;&gt;Summary!$C$11),IF(OR($I112=$I$6,$I112=$I$7,$I112=$I$8,$I112=$I$9,$I112=$I$10,$I112=$I$11),($J112*$H112),0),0),2)</f>
        <v>0</v>
      </c>
      <c r="L112" s="89">
        <f>ROUND(IF(AND($G112=Summary!$C$11),IF(OR($I112=$I$6,$I112=$I$7,$I112=$I$8,$I112=$I$9,$I112=$I$10,$I112=$I$11),(($J112*$H112)/2),0),0),2)</f>
        <v>0</v>
      </c>
      <c r="M112" s="89">
        <f t="shared" si="13"/>
        <v>0</v>
      </c>
      <c r="N112" s="100">
        <f t="shared" si="14"/>
        <v>0</v>
      </c>
      <c r="O112" s="67"/>
    </row>
    <row r="113" spans="2:15">
      <c r="B113" s="63"/>
      <c r="C113" s="65"/>
      <c r="D113" s="65"/>
      <c r="E113" s="66"/>
      <c r="F113" s="67"/>
      <c r="G113" s="69"/>
      <c r="H113" s="70"/>
      <c r="I113" s="71"/>
      <c r="J113" s="68">
        <v>0</v>
      </c>
      <c r="K113" s="89">
        <f>ROUND(IF(AND($G113&lt;&gt;Summary!$C$11),IF(OR($I113=$I$6,$I113=$I$7,$I113=$I$8,$I113=$I$9,$I113=$I$10,$I113=$I$11),($J113*$H113),0),0),2)</f>
        <v>0</v>
      </c>
      <c r="L113" s="89">
        <f>ROUND(IF(AND($G113=Summary!$C$11),IF(OR($I113=$I$6,$I113=$I$7,$I113=$I$8,$I113=$I$9,$I113=$I$10,$I113=$I$11),(($J113*$H113)/2),0),0),2)</f>
        <v>0</v>
      </c>
      <c r="M113" s="89">
        <f t="shared" si="13"/>
        <v>0</v>
      </c>
      <c r="N113" s="100">
        <f t="shared" si="14"/>
        <v>0</v>
      </c>
      <c r="O113" s="67"/>
    </row>
    <row r="114" spans="2:15">
      <c r="B114" s="63"/>
      <c r="C114" s="65"/>
      <c r="D114" s="65"/>
      <c r="E114" s="66"/>
      <c r="F114" s="67"/>
      <c r="G114" s="69"/>
      <c r="H114" s="70"/>
      <c r="I114" s="71"/>
      <c r="J114" s="68">
        <v>0</v>
      </c>
      <c r="K114" s="89">
        <f>ROUND(IF(AND($G114&lt;&gt;Summary!$C$11),IF(OR($I114=$I$6,$I114=$I$7,$I114=$I$8,$I114=$I$9,$I114=$I$10,$I114=$I$11),($J114*$H114),0),0),2)</f>
        <v>0</v>
      </c>
      <c r="L114" s="89">
        <f>ROUND(IF(AND($G114=Summary!$C$11),IF(OR($I114=$I$6,$I114=$I$7,$I114=$I$8,$I114=$I$9,$I114=$I$10,$I114=$I$11),(($J114*$H114)/2),0),0),2)</f>
        <v>0</v>
      </c>
      <c r="M114" s="89">
        <f t="shared" si="13"/>
        <v>0</v>
      </c>
      <c r="N114" s="100">
        <f t="shared" si="14"/>
        <v>0</v>
      </c>
      <c r="O114" s="67"/>
    </row>
    <row r="115" spans="2:15">
      <c r="B115" s="63"/>
      <c r="C115" s="65"/>
      <c r="D115" s="65"/>
      <c r="E115" s="66"/>
      <c r="F115" s="67"/>
      <c r="G115" s="69"/>
      <c r="H115" s="70"/>
      <c r="I115" s="71"/>
      <c r="J115" s="68">
        <v>0</v>
      </c>
      <c r="K115" s="89">
        <f>ROUND(IF(AND($G115&lt;&gt;Summary!$C$11),IF(OR($I115=$I$6,$I115=$I$7,$I115=$I$8,$I115=$I$9,$I115=$I$10,$I115=$I$11),($J115*$H115),0),0),2)</f>
        <v>0</v>
      </c>
      <c r="L115" s="89">
        <f>ROUND(IF(AND($G115=Summary!$C$11),IF(OR($I115=$I$6,$I115=$I$7,$I115=$I$8,$I115=$I$9,$I115=$I$10,$I115=$I$11),(($J115*$H115)/2),0),0),2)</f>
        <v>0</v>
      </c>
      <c r="M115" s="89">
        <f t="shared" si="13"/>
        <v>0</v>
      </c>
      <c r="N115" s="100">
        <f t="shared" si="14"/>
        <v>0</v>
      </c>
      <c r="O115" s="67"/>
    </row>
    <row r="116" spans="2:15">
      <c r="B116" s="63"/>
      <c r="C116" s="65"/>
      <c r="D116" s="65"/>
      <c r="E116" s="66"/>
      <c r="F116" s="67"/>
      <c r="G116" s="69"/>
      <c r="H116" s="70"/>
      <c r="I116" s="71"/>
      <c r="J116" s="68">
        <v>0</v>
      </c>
      <c r="K116" s="89">
        <f>ROUND(IF(AND($G116&lt;&gt;Summary!$C$11),IF(OR($I116=$I$6,$I116=$I$7,$I116=$I$8,$I116=$I$9,$I116=$I$10,$I116=$I$11),($J116*$H116),0),0),2)</f>
        <v>0</v>
      </c>
      <c r="L116" s="89">
        <f>ROUND(IF(AND($G116=Summary!$C$11),IF(OR($I116=$I$6,$I116=$I$7,$I116=$I$8,$I116=$I$9,$I116=$I$10,$I116=$I$11),(($J116*$H116)/2),0),0),2)</f>
        <v>0</v>
      </c>
      <c r="M116" s="89">
        <f t="shared" si="13"/>
        <v>0</v>
      </c>
      <c r="N116" s="100">
        <f t="shared" si="14"/>
        <v>0</v>
      </c>
      <c r="O116" s="67"/>
    </row>
    <row r="117" spans="2:15">
      <c r="B117" s="63"/>
      <c r="C117" s="65"/>
      <c r="D117" s="65"/>
      <c r="E117" s="66"/>
      <c r="F117" s="67"/>
      <c r="G117" s="69"/>
      <c r="H117" s="70"/>
      <c r="I117" s="71"/>
      <c r="J117" s="68">
        <v>0</v>
      </c>
      <c r="K117" s="89">
        <f>ROUND(IF(AND($G117&lt;&gt;Summary!$C$11),IF(OR($I117=$I$6,$I117=$I$7,$I117=$I$8,$I117=$I$9,$I117=$I$10,$I117=$I$11),($J117*$H117),0),0),2)</f>
        <v>0</v>
      </c>
      <c r="L117" s="89">
        <f>ROUND(IF(AND($G117=Summary!$C$11),IF(OR($I117=$I$6,$I117=$I$7,$I117=$I$8,$I117=$I$9,$I117=$I$10,$I117=$I$11),(($J117*$H117)/2),0),0),2)</f>
        <v>0</v>
      </c>
      <c r="M117" s="89">
        <f t="shared" si="13"/>
        <v>0</v>
      </c>
      <c r="N117" s="100">
        <f t="shared" si="14"/>
        <v>0</v>
      </c>
      <c r="O117" s="67"/>
    </row>
    <row r="118" spans="2:15">
      <c r="B118" s="63"/>
      <c r="C118" s="65"/>
      <c r="D118" s="65"/>
      <c r="E118" s="66"/>
      <c r="F118" s="67"/>
      <c r="G118" s="69"/>
      <c r="H118" s="70"/>
      <c r="I118" s="71"/>
      <c r="J118" s="68">
        <v>0</v>
      </c>
      <c r="K118" s="89">
        <f>ROUND(IF(AND($G118&lt;&gt;Summary!$C$11),IF(OR($I118=$I$6,$I118=$I$7,$I118=$I$8,$I118=$I$9,$I118=$I$10,$I118=$I$11),($J118*$H118),0),0),2)</f>
        <v>0</v>
      </c>
      <c r="L118" s="89">
        <f>ROUND(IF(AND($G118=Summary!$C$11),IF(OR($I118=$I$6,$I118=$I$7,$I118=$I$8,$I118=$I$9,$I118=$I$10,$I118=$I$11),(($J118*$H118)/2),0),0),2)</f>
        <v>0</v>
      </c>
      <c r="M118" s="89">
        <f t="shared" si="13"/>
        <v>0</v>
      </c>
      <c r="N118" s="100">
        <f t="shared" si="14"/>
        <v>0</v>
      </c>
      <c r="O118" s="67"/>
    </row>
    <row r="119" spans="2:15">
      <c r="B119" s="63"/>
      <c r="C119" s="65"/>
      <c r="D119" s="65"/>
      <c r="E119" s="66"/>
      <c r="F119" s="67"/>
      <c r="G119" s="69"/>
      <c r="H119" s="70"/>
      <c r="I119" s="71"/>
      <c r="J119" s="68">
        <v>0</v>
      </c>
      <c r="K119" s="89">
        <f>ROUND(IF(AND($G119&lt;&gt;Summary!$C$11),IF(OR($I119=$I$6,$I119=$I$7,$I119=$I$8,$I119=$I$9,$I119=$I$10,$I119=$I$11),($J119*$H119),0),0),2)</f>
        <v>0</v>
      </c>
      <c r="L119" s="89">
        <f>ROUND(IF(AND($G119=Summary!$C$11),IF(OR($I119=$I$6,$I119=$I$7,$I119=$I$8,$I119=$I$9,$I119=$I$10,$I119=$I$11),(($J119*$H119)/2),0),0),2)</f>
        <v>0</v>
      </c>
      <c r="M119" s="89">
        <f t="shared" si="13"/>
        <v>0</v>
      </c>
      <c r="N119" s="100">
        <f t="shared" si="14"/>
        <v>0</v>
      </c>
      <c r="O119" s="67"/>
    </row>
    <row r="120" spans="2:15">
      <c r="B120" s="63"/>
      <c r="C120" s="65"/>
      <c r="D120" s="65"/>
      <c r="E120" s="66"/>
      <c r="F120" s="67"/>
      <c r="G120" s="69"/>
      <c r="H120" s="70"/>
      <c r="I120" s="71"/>
      <c r="J120" s="68">
        <v>0</v>
      </c>
      <c r="K120" s="89">
        <f>ROUND(IF(AND($G120&lt;&gt;Summary!$C$11),IF(OR($I120=$I$6,$I120=$I$7,$I120=$I$8,$I120=$I$9,$I120=$I$10,$I120=$I$11),($J120*$H120),0),0),2)</f>
        <v>0</v>
      </c>
      <c r="L120" s="89">
        <f>ROUND(IF(AND($G120=Summary!$C$11),IF(OR($I120=$I$6,$I120=$I$7,$I120=$I$8,$I120=$I$9,$I120=$I$10,$I120=$I$11),(($J120*$H120)/2),0),0),2)</f>
        <v>0</v>
      </c>
      <c r="M120" s="89">
        <f t="shared" si="13"/>
        <v>0</v>
      </c>
      <c r="N120" s="100">
        <f t="shared" si="14"/>
        <v>0</v>
      </c>
      <c r="O120" s="67"/>
    </row>
    <row r="121" spans="2:15">
      <c r="B121" s="63"/>
      <c r="C121" s="65"/>
      <c r="D121" s="65"/>
      <c r="E121" s="66"/>
      <c r="F121" s="67"/>
      <c r="G121" s="69"/>
      <c r="H121" s="70"/>
      <c r="I121" s="71"/>
      <c r="J121" s="68">
        <v>0</v>
      </c>
      <c r="K121" s="89">
        <f>ROUND(IF(AND($G121&lt;&gt;Summary!$C$11),IF(OR($I121=$I$6,$I121=$I$7,$I121=$I$8,$I121=$I$9,$I121=$I$10,$I121=$I$11),($J121*$H121),0),0),2)</f>
        <v>0</v>
      </c>
      <c r="L121" s="89">
        <f>ROUND(IF(AND($G121=Summary!$C$11),IF(OR($I121=$I$6,$I121=$I$7,$I121=$I$8,$I121=$I$9,$I121=$I$10,$I121=$I$11),(($J121*$H121)/2),0),0),2)</f>
        <v>0</v>
      </c>
      <c r="M121" s="89">
        <f t="shared" si="13"/>
        <v>0</v>
      </c>
      <c r="N121" s="100">
        <f t="shared" si="14"/>
        <v>0</v>
      </c>
      <c r="O121" s="67"/>
    </row>
    <row r="122" spans="2:15">
      <c r="B122" s="63"/>
      <c r="C122" s="65"/>
      <c r="D122" s="65"/>
      <c r="E122" s="66"/>
      <c r="F122" s="67"/>
      <c r="G122" s="69"/>
      <c r="H122" s="70"/>
      <c r="I122" s="71"/>
      <c r="J122" s="68">
        <v>0</v>
      </c>
      <c r="K122" s="89">
        <f>ROUND(IF(AND($G122&lt;&gt;Summary!$C$11),IF(OR($I122=$I$6,$I122=$I$7,$I122=$I$8,$I122=$I$9,$I122=$I$10,$I122=$I$11),($J122*$H122),0),0),2)</f>
        <v>0</v>
      </c>
      <c r="L122" s="89">
        <f>ROUND(IF(AND($G122=Summary!$C$11),IF(OR($I122=$I$6,$I122=$I$7,$I122=$I$8,$I122=$I$9,$I122=$I$10,$I122=$I$11),(($J122*$H122)/2),0),0),2)</f>
        <v>0</v>
      </c>
      <c r="M122" s="89">
        <f t="shared" si="13"/>
        <v>0</v>
      </c>
      <c r="N122" s="100">
        <f t="shared" si="14"/>
        <v>0</v>
      </c>
      <c r="O122" s="67"/>
    </row>
    <row r="123" spans="2:15">
      <c r="B123" s="63"/>
      <c r="C123" s="65"/>
      <c r="D123" s="65"/>
      <c r="E123" s="66"/>
      <c r="F123" s="67"/>
      <c r="G123" s="69"/>
      <c r="H123" s="70"/>
      <c r="I123" s="71"/>
      <c r="J123" s="68">
        <v>0</v>
      </c>
      <c r="K123" s="89">
        <f>ROUND(IF(AND($G123&lt;&gt;Summary!$C$11),IF(OR($I123=$I$6,$I123=$I$7,$I123=$I$8,$I123=$I$9,$I123=$I$10,$I123=$I$11),($J123*$H123),0),0),2)</f>
        <v>0</v>
      </c>
      <c r="L123" s="89">
        <f>ROUND(IF(AND($G123=Summary!$C$11),IF(OR($I123=$I$6,$I123=$I$7,$I123=$I$8,$I123=$I$9,$I123=$I$10,$I123=$I$11),(($J123*$H123)/2),0),0),2)</f>
        <v>0</v>
      </c>
      <c r="M123" s="89">
        <f t="shared" si="13"/>
        <v>0</v>
      </c>
      <c r="N123" s="100">
        <f t="shared" si="14"/>
        <v>0</v>
      </c>
      <c r="O123" s="67"/>
    </row>
    <row r="124" spans="2:15">
      <c r="B124" s="63"/>
      <c r="C124" s="65"/>
      <c r="D124" s="65"/>
      <c r="E124" s="66"/>
      <c r="F124" s="67"/>
      <c r="G124" s="69"/>
      <c r="H124" s="70"/>
      <c r="I124" s="71"/>
      <c r="J124" s="68">
        <v>0</v>
      </c>
      <c r="K124" s="89">
        <f>ROUND(IF(AND($G124&lt;&gt;Summary!$C$11),IF(OR($I124=$I$6,$I124=$I$7,$I124=$I$8,$I124=$I$9,$I124=$I$10,$I124=$I$11),($J124*$H124),0),0),2)</f>
        <v>0</v>
      </c>
      <c r="L124" s="89">
        <f>ROUND(IF(AND($G124=Summary!$C$11),IF(OR($I124=$I$6,$I124=$I$7,$I124=$I$8,$I124=$I$9,$I124=$I$10,$I124=$I$11),(($J124*$H124)/2),0),0),2)</f>
        <v>0</v>
      </c>
      <c r="M124" s="89">
        <f t="shared" si="13"/>
        <v>0</v>
      </c>
      <c r="N124" s="100">
        <f t="shared" si="14"/>
        <v>0</v>
      </c>
      <c r="O124" s="67"/>
    </row>
    <row r="125" spans="2:15">
      <c r="B125" s="63"/>
      <c r="C125" s="65"/>
      <c r="D125" s="65"/>
      <c r="E125" s="66"/>
      <c r="F125" s="67"/>
      <c r="G125" s="69"/>
      <c r="H125" s="70"/>
      <c r="I125" s="71"/>
      <c r="J125" s="68">
        <v>0</v>
      </c>
      <c r="K125" s="89">
        <f>ROUND(IF(AND($G125&lt;&gt;Summary!$C$11),IF(OR($I125=$I$6,$I125=$I$7,$I125=$I$8,$I125=$I$9,$I125=$I$10,$I125=$I$11),($J125*$H125),0),0),2)</f>
        <v>0</v>
      </c>
      <c r="L125" s="89">
        <f>ROUND(IF(AND($G125=Summary!$C$11),IF(OR($I125=$I$6,$I125=$I$7,$I125=$I$8,$I125=$I$9,$I125=$I$10,$I125=$I$11),(($J125*$H125)/2),0),0),2)</f>
        <v>0</v>
      </c>
      <c r="M125" s="89">
        <f t="shared" si="13"/>
        <v>0</v>
      </c>
      <c r="N125" s="100">
        <f t="shared" si="14"/>
        <v>0</v>
      </c>
      <c r="O125" s="67"/>
    </row>
    <row r="126" spans="2:15">
      <c r="B126" s="63"/>
      <c r="C126" s="65"/>
      <c r="D126" s="65"/>
      <c r="E126" s="66"/>
      <c r="F126" s="67"/>
      <c r="G126" s="69"/>
      <c r="H126" s="70"/>
      <c r="I126" s="71"/>
      <c r="J126" s="68">
        <v>0</v>
      </c>
      <c r="K126" s="89">
        <f>ROUND(IF(AND($G126&lt;&gt;Summary!$C$11),IF(OR($I126=$I$6,$I126=$I$7,$I126=$I$8,$I126=$I$9,$I126=$I$10,$I126=$I$11),($J126*$H126),0),0),2)</f>
        <v>0</v>
      </c>
      <c r="L126" s="89">
        <f>ROUND(IF(AND($G126=Summary!$C$11),IF(OR($I126=$I$6,$I126=$I$7,$I126=$I$8,$I126=$I$9,$I126=$I$10,$I126=$I$11),(($J126*$H126)/2),0),0),2)</f>
        <v>0</v>
      </c>
      <c r="M126" s="89">
        <f t="shared" si="13"/>
        <v>0</v>
      </c>
      <c r="N126" s="100">
        <f t="shared" si="14"/>
        <v>0</v>
      </c>
      <c r="O126" s="67"/>
    </row>
    <row r="127" spans="2:15">
      <c r="B127" s="63"/>
      <c r="C127" s="65"/>
      <c r="D127" s="65"/>
      <c r="E127" s="66"/>
      <c r="F127" s="67"/>
      <c r="G127" s="69"/>
      <c r="H127" s="70"/>
      <c r="I127" s="71"/>
      <c r="J127" s="68">
        <v>0</v>
      </c>
      <c r="K127" s="89">
        <f>ROUND(IF(AND($G127&lt;&gt;Summary!$C$11),IF(OR($I127=$I$6,$I127=$I$7,$I127=$I$8,$I127=$I$9,$I127=$I$10,$I127=$I$11),($J127*$H127),0),0),2)</f>
        <v>0</v>
      </c>
      <c r="L127" s="89">
        <f>ROUND(IF(AND($G127=Summary!$C$11),IF(OR($I127=$I$6,$I127=$I$7,$I127=$I$8,$I127=$I$9,$I127=$I$10,$I127=$I$11),(($J127*$H127)/2),0),0),2)</f>
        <v>0</v>
      </c>
      <c r="M127" s="89">
        <f t="shared" si="13"/>
        <v>0</v>
      </c>
      <c r="N127" s="100">
        <f t="shared" si="14"/>
        <v>0</v>
      </c>
      <c r="O127" s="67"/>
    </row>
    <row r="128" spans="2:15">
      <c r="B128" s="63"/>
      <c r="C128" s="65"/>
      <c r="D128" s="65"/>
      <c r="E128" s="66"/>
      <c r="F128" s="67"/>
      <c r="G128" s="69"/>
      <c r="H128" s="70"/>
      <c r="I128" s="71"/>
      <c r="J128" s="68">
        <v>0</v>
      </c>
      <c r="K128" s="89">
        <f>ROUND(IF(AND($G128&lt;&gt;Summary!$C$11),IF(OR($I128=$I$6,$I128=$I$7,$I128=$I$8,$I128=$I$9,$I128=$I$10,$I128=$I$11),($J128*$H128),0),0),2)</f>
        <v>0</v>
      </c>
      <c r="L128" s="89">
        <f>ROUND(IF(AND($G128=Summary!$C$11),IF(OR($I128=$I$6,$I128=$I$7,$I128=$I$8,$I128=$I$9,$I128=$I$10,$I128=$I$11),(($J128*$H128)/2),0),0),2)</f>
        <v>0</v>
      </c>
      <c r="M128" s="89">
        <f t="shared" si="13"/>
        <v>0</v>
      </c>
      <c r="N128" s="100">
        <f t="shared" si="14"/>
        <v>0</v>
      </c>
      <c r="O128" s="67"/>
    </row>
    <row r="129" spans="2:15">
      <c r="B129" s="63"/>
      <c r="C129" s="65"/>
      <c r="D129" s="65"/>
      <c r="E129" s="66"/>
      <c r="F129" s="67"/>
      <c r="G129" s="69"/>
      <c r="H129" s="70"/>
      <c r="I129" s="71"/>
      <c r="J129" s="68">
        <v>0</v>
      </c>
      <c r="K129" s="89">
        <f>ROUND(IF(AND($G129&lt;&gt;Summary!$C$11),IF(OR($I129=$I$6,$I129=$I$7,$I129=$I$8,$I129=$I$9,$I129=$I$10,$I129=$I$11),($J129*$H129),0),0),2)</f>
        <v>0</v>
      </c>
      <c r="L129" s="89">
        <f>ROUND(IF(AND($G129=Summary!$C$11),IF(OR($I129=$I$6,$I129=$I$7,$I129=$I$8,$I129=$I$9,$I129=$I$10,$I129=$I$11),(($J129*$H129)/2),0),0),2)</f>
        <v>0</v>
      </c>
      <c r="M129" s="89">
        <f t="shared" si="13"/>
        <v>0</v>
      </c>
      <c r="N129" s="100">
        <f t="shared" si="14"/>
        <v>0</v>
      </c>
      <c r="O129" s="67"/>
    </row>
    <row r="130" spans="2:15">
      <c r="B130" s="63"/>
      <c r="C130" s="65"/>
      <c r="D130" s="65"/>
      <c r="E130" s="66"/>
      <c r="F130" s="67"/>
      <c r="G130" s="69"/>
      <c r="H130" s="70"/>
      <c r="I130" s="71"/>
      <c r="J130" s="68">
        <v>0</v>
      </c>
      <c r="K130" s="89">
        <f>ROUND(IF(AND($G130&lt;&gt;Summary!$C$11),IF(OR($I130=$I$6,$I130=$I$7,$I130=$I$8,$I130=$I$9,$I130=$I$10,$I130=$I$11),($J130*$H130),0),0),2)</f>
        <v>0</v>
      </c>
      <c r="L130" s="89">
        <f>ROUND(IF(AND($G130=Summary!$C$11),IF(OR($I130=$I$6,$I130=$I$7,$I130=$I$8,$I130=$I$9,$I130=$I$10,$I130=$I$11),(($J130*$H130)/2),0),0),2)</f>
        <v>0</v>
      </c>
      <c r="M130" s="89">
        <f t="shared" si="13"/>
        <v>0</v>
      </c>
      <c r="N130" s="100">
        <f t="shared" si="14"/>
        <v>0</v>
      </c>
      <c r="O130" s="67"/>
    </row>
    <row r="131" spans="2:15">
      <c r="B131" s="63"/>
      <c r="C131" s="65"/>
      <c r="D131" s="65"/>
      <c r="E131" s="66"/>
      <c r="F131" s="67"/>
      <c r="G131" s="69"/>
      <c r="H131" s="70"/>
      <c r="I131" s="71"/>
      <c r="J131" s="68">
        <v>0</v>
      </c>
      <c r="K131" s="89">
        <f>ROUND(IF(AND($G131&lt;&gt;Summary!$C$11),IF(OR($I131=$I$6,$I131=$I$7,$I131=$I$8,$I131=$I$9,$I131=$I$10,$I131=$I$11),($J131*$H131),0),0),2)</f>
        <v>0</v>
      </c>
      <c r="L131" s="89">
        <f>ROUND(IF(AND($G131=Summary!$C$11),IF(OR($I131=$I$6,$I131=$I$7,$I131=$I$8,$I131=$I$9,$I131=$I$10,$I131=$I$11),(($J131*$H131)/2),0),0),2)</f>
        <v>0</v>
      </c>
      <c r="M131" s="89">
        <f t="shared" si="13"/>
        <v>0</v>
      </c>
      <c r="N131" s="100">
        <f t="shared" si="14"/>
        <v>0</v>
      </c>
      <c r="O131" s="67"/>
    </row>
    <row r="132" spans="2:15">
      <c r="B132" s="63"/>
      <c r="C132" s="65"/>
      <c r="D132" s="65"/>
      <c r="E132" s="66"/>
      <c r="F132" s="67"/>
      <c r="G132" s="69"/>
      <c r="H132" s="70"/>
      <c r="I132" s="71"/>
      <c r="J132" s="68">
        <v>0</v>
      </c>
      <c r="K132" s="89">
        <f>ROUND(IF(AND($G132&lt;&gt;Summary!$C$11),IF(OR($I132=$I$6,$I132=$I$7,$I132=$I$8,$I132=$I$9,$I132=$I$10,$I132=$I$11),($J132*$H132),0),0),2)</f>
        <v>0</v>
      </c>
      <c r="L132" s="89">
        <f>ROUND(IF(AND($G132=Summary!$C$11),IF(OR($I132=$I$6,$I132=$I$7,$I132=$I$8,$I132=$I$9,$I132=$I$10,$I132=$I$11),(($J132*$H132)/2),0),0),2)</f>
        <v>0</v>
      </c>
      <c r="M132" s="89">
        <f t="shared" si="13"/>
        <v>0</v>
      </c>
      <c r="N132" s="100">
        <f t="shared" si="14"/>
        <v>0</v>
      </c>
      <c r="O132" s="67"/>
    </row>
    <row r="133" spans="2:15">
      <c r="B133" s="63"/>
      <c r="C133" s="65"/>
      <c r="D133" s="65"/>
      <c r="E133" s="66"/>
      <c r="F133" s="67"/>
      <c r="G133" s="69"/>
      <c r="H133" s="70"/>
      <c r="I133" s="71"/>
      <c r="J133" s="68">
        <v>0</v>
      </c>
      <c r="K133" s="89">
        <f>ROUND(IF(AND($G133&lt;&gt;Summary!$C$11),IF(OR($I133=$I$6,$I133=$I$7,$I133=$I$8,$I133=$I$9,$I133=$I$10,$I133=$I$11),($J133*$H133),0),0),2)</f>
        <v>0</v>
      </c>
      <c r="L133" s="89">
        <f>ROUND(IF(AND($G133=Summary!$C$11),IF(OR($I133=$I$6,$I133=$I$7,$I133=$I$8,$I133=$I$9,$I133=$I$10,$I133=$I$11),(($J133*$H133)/2),0),0),2)</f>
        <v>0</v>
      </c>
      <c r="M133" s="89">
        <f t="shared" si="13"/>
        <v>0</v>
      </c>
      <c r="N133" s="100">
        <f t="shared" si="14"/>
        <v>0</v>
      </c>
      <c r="O133" s="67"/>
    </row>
    <row r="134" spans="2:15">
      <c r="B134" s="63"/>
      <c r="C134" s="65"/>
      <c r="D134" s="65"/>
      <c r="E134" s="66"/>
      <c r="F134" s="67"/>
      <c r="G134" s="69"/>
      <c r="H134" s="70"/>
      <c r="I134" s="71"/>
      <c r="J134" s="68">
        <v>0</v>
      </c>
      <c r="K134" s="89">
        <f>ROUND(IF(AND($G134&lt;&gt;Summary!$C$11),IF(OR($I134=$I$6,$I134=$I$7,$I134=$I$8,$I134=$I$9,$I134=$I$10,$I134=$I$11),($J134*$H134),0),0),2)</f>
        <v>0</v>
      </c>
      <c r="L134" s="89">
        <f>ROUND(IF(AND($G134=Summary!$C$11),IF(OR($I134=$I$6,$I134=$I$7,$I134=$I$8,$I134=$I$9,$I134=$I$10,$I134=$I$11),(($J134*$H134)/2),0),0),2)</f>
        <v>0</v>
      </c>
      <c r="M134" s="89">
        <f t="shared" si="13"/>
        <v>0</v>
      </c>
      <c r="N134" s="100">
        <f t="shared" si="14"/>
        <v>0</v>
      </c>
      <c r="O134" s="67"/>
    </row>
    <row r="135" spans="2:15">
      <c r="B135" s="63"/>
      <c r="C135" s="65"/>
      <c r="D135" s="65"/>
      <c r="E135" s="66"/>
      <c r="F135" s="67"/>
      <c r="G135" s="69"/>
      <c r="H135" s="70"/>
      <c r="I135" s="71"/>
      <c r="J135" s="68">
        <v>0</v>
      </c>
      <c r="K135" s="89">
        <f>ROUND(IF(AND($G135&lt;&gt;Summary!$C$11),IF(OR($I135=$I$6,$I135=$I$7,$I135=$I$8,$I135=$I$9,$I135=$I$10,$I135=$I$11),($J135*$H135),0),0),2)</f>
        <v>0</v>
      </c>
      <c r="L135" s="89">
        <f>ROUND(IF(AND($G135=Summary!$C$11),IF(OR($I135=$I$6,$I135=$I$7,$I135=$I$8,$I135=$I$9,$I135=$I$10,$I135=$I$11),(($J135*$H135)/2),0),0),2)</f>
        <v>0</v>
      </c>
      <c r="M135" s="89">
        <f t="shared" si="13"/>
        <v>0</v>
      </c>
      <c r="N135" s="100">
        <f t="shared" si="14"/>
        <v>0</v>
      </c>
      <c r="O135" s="67"/>
    </row>
    <row r="136" spans="2:15">
      <c r="B136" s="63"/>
      <c r="C136" s="65"/>
      <c r="D136" s="65"/>
      <c r="E136" s="66"/>
      <c r="F136" s="67"/>
      <c r="G136" s="69"/>
      <c r="H136" s="70"/>
      <c r="I136" s="71"/>
      <c r="J136" s="68">
        <v>0</v>
      </c>
      <c r="K136" s="89">
        <f>ROUND(IF(AND($G136&lt;&gt;Summary!$C$11),IF(OR($I136=$I$6,$I136=$I$7,$I136=$I$8,$I136=$I$9,$I136=$I$10,$I136=$I$11),($J136*$H136),0),0),2)</f>
        <v>0</v>
      </c>
      <c r="L136" s="89">
        <f>ROUND(IF(AND($G136=Summary!$C$11),IF(OR($I136=$I$6,$I136=$I$7,$I136=$I$8,$I136=$I$9,$I136=$I$10,$I136=$I$11),(($J136*$H136)/2),0),0),2)</f>
        <v>0</v>
      </c>
      <c r="M136" s="89">
        <f t="shared" si="13"/>
        <v>0</v>
      </c>
      <c r="N136" s="100">
        <f t="shared" si="14"/>
        <v>0</v>
      </c>
      <c r="O136" s="67"/>
    </row>
    <row r="137" spans="2:15">
      <c r="B137" s="63"/>
      <c r="C137" s="65"/>
      <c r="D137" s="65"/>
      <c r="E137" s="66"/>
      <c r="F137" s="67"/>
      <c r="G137" s="69"/>
      <c r="H137" s="70"/>
      <c r="I137" s="71"/>
      <c r="J137" s="68">
        <v>0</v>
      </c>
      <c r="K137" s="89">
        <f>ROUND(IF(AND($G137&lt;&gt;Summary!$C$11),IF(OR($I137=$I$6,$I137=$I$7,$I137=$I$8,$I137=$I$9,$I137=$I$10,$I137=$I$11),($J137*$H137),0),0),2)</f>
        <v>0</v>
      </c>
      <c r="L137" s="89">
        <f>ROUND(IF(AND($G137=Summary!$C$11),IF(OR($I137=$I$6,$I137=$I$7,$I137=$I$8,$I137=$I$9,$I137=$I$10,$I137=$I$11),(($J137*$H137)/2),0),0),2)</f>
        <v>0</v>
      </c>
      <c r="M137" s="89">
        <f t="shared" si="13"/>
        <v>0</v>
      </c>
      <c r="N137" s="100">
        <f t="shared" si="14"/>
        <v>0</v>
      </c>
      <c r="O137" s="67"/>
    </row>
    <row r="138" spans="2:15">
      <c r="B138" s="63"/>
      <c r="C138" s="65"/>
      <c r="D138" s="65"/>
      <c r="E138" s="66"/>
      <c r="F138" s="67"/>
      <c r="G138" s="69"/>
      <c r="H138" s="70"/>
      <c r="I138" s="71"/>
      <c r="J138" s="68">
        <v>0</v>
      </c>
      <c r="K138" s="89">
        <f>ROUND(IF(AND($G138&lt;&gt;Summary!$C$11),IF(OR($I138=$I$6,$I138=$I$7,$I138=$I$8,$I138=$I$9,$I138=$I$10,$I138=$I$11),($J138*$H138),0),0),2)</f>
        <v>0</v>
      </c>
      <c r="L138" s="89">
        <f>ROUND(IF(AND($G138=Summary!$C$11),IF(OR($I138=$I$6,$I138=$I$7,$I138=$I$8,$I138=$I$9,$I138=$I$10,$I138=$I$11),(($J138*$H138)/2),0),0),2)</f>
        <v>0</v>
      </c>
      <c r="M138" s="89">
        <f t="shared" si="13"/>
        <v>0</v>
      </c>
      <c r="N138" s="100">
        <f t="shared" si="14"/>
        <v>0</v>
      </c>
      <c r="O138" s="67"/>
    </row>
    <row r="139" spans="2:15">
      <c r="B139" s="63"/>
      <c r="C139" s="65"/>
      <c r="D139" s="65"/>
      <c r="E139" s="66"/>
      <c r="F139" s="67"/>
      <c r="G139" s="69"/>
      <c r="H139" s="70"/>
      <c r="I139" s="71"/>
      <c r="J139" s="68">
        <v>0</v>
      </c>
      <c r="K139" s="89">
        <f>ROUND(IF(AND($G139&lt;&gt;Summary!$C$11),IF(OR($I139=$I$6,$I139=$I$7,$I139=$I$8,$I139=$I$9,$I139=$I$10,$I139=$I$11),($J139*$H139),0),0),2)</f>
        <v>0</v>
      </c>
      <c r="L139" s="89">
        <f>ROUND(IF(AND($G139=Summary!$C$11),IF(OR($I139=$I$6,$I139=$I$7,$I139=$I$8,$I139=$I$9,$I139=$I$10,$I139=$I$11),(($J139*$H139)/2),0),0),2)</f>
        <v>0</v>
      </c>
      <c r="M139" s="89">
        <f t="shared" si="13"/>
        <v>0</v>
      </c>
      <c r="N139" s="100">
        <f t="shared" si="14"/>
        <v>0</v>
      </c>
      <c r="O139" s="67"/>
    </row>
    <row r="140" spans="2:15">
      <c r="B140" s="63"/>
      <c r="C140" s="65"/>
      <c r="D140" s="65"/>
      <c r="E140" s="66"/>
      <c r="F140" s="67"/>
      <c r="G140" s="69"/>
      <c r="H140" s="70"/>
      <c r="I140" s="71"/>
      <c r="J140" s="68">
        <v>0</v>
      </c>
      <c r="K140" s="89">
        <f>ROUND(IF(AND($G140&lt;&gt;Summary!$C$11),IF(OR($I140=$I$6,$I140=$I$7,$I140=$I$8,$I140=$I$9,$I140=$I$10,$I140=$I$11),($J140*$H140),0),0),2)</f>
        <v>0</v>
      </c>
      <c r="L140" s="89">
        <f>ROUND(IF(AND($G140=Summary!$C$11),IF(OR($I140=$I$6,$I140=$I$7,$I140=$I$8,$I140=$I$9,$I140=$I$10,$I140=$I$11),(($J140*$H140)/2),0),0),2)</f>
        <v>0</v>
      </c>
      <c r="M140" s="89">
        <f t="shared" si="13"/>
        <v>0</v>
      </c>
      <c r="N140" s="100">
        <f t="shared" si="14"/>
        <v>0</v>
      </c>
      <c r="O140" s="67"/>
    </row>
    <row r="141" spans="2:15">
      <c r="B141" s="63"/>
      <c r="C141" s="65"/>
      <c r="D141" s="65"/>
      <c r="E141" s="66"/>
      <c r="F141" s="67"/>
      <c r="G141" s="69"/>
      <c r="H141" s="70"/>
      <c r="I141" s="71"/>
      <c r="J141" s="68">
        <v>0</v>
      </c>
      <c r="K141" s="89">
        <f>ROUND(IF(AND($G141&lt;&gt;Summary!$C$11),IF(OR($I141=$I$6,$I141=$I$7,$I141=$I$8,$I141=$I$9,$I141=$I$10,$I141=$I$11),($J141*$H141),0),0),2)</f>
        <v>0</v>
      </c>
      <c r="L141" s="89">
        <f>ROUND(IF(AND($G141=Summary!$C$11),IF(OR($I141=$I$6,$I141=$I$7,$I141=$I$8,$I141=$I$9,$I141=$I$10,$I141=$I$11),(($J141*$H141)/2),0),0),2)</f>
        <v>0</v>
      </c>
      <c r="M141" s="89">
        <f t="shared" si="13"/>
        <v>0</v>
      </c>
      <c r="N141" s="100">
        <f t="shared" si="14"/>
        <v>0</v>
      </c>
      <c r="O141" s="67"/>
    </row>
    <row r="142" spans="2:15">
      <c r="B142" s="63"/>
      <c r="C142" s="65"/>
      <c r="D142" s="65"/>
      <c r="E142" s="66"/>
      <c r="F142" s="67"/>
      <c r="G142" s="69"/>
      <c r="H142" s="70"/>
      <c r="I142" s="71"/>
      <c r="J142" s="68">
        <v>0</v>
      </c>
      <c r="K142" s="89">
        <f>ROUND(IF(AND($G142&lt;&gt;Summary!$C$11),IF(OR($I142=$I$6,$I142=$I$7,$I142=$I$8,$I142=$I$9,$I142=$I$10,$I142=$I$11),($J142*$H142),0),0),2)</f>
        <v>0</v>
      </c>
      <c r="L142" s="89">
        <f>ROUND(IF(AND($G142=Summary!$C$11),IF(OR($I142=$I$6,$I142=$I$7,$I142=$I$8,$I142=$I$9,$I142=$I$10,$I142=$I$11),(($J142*$H142)/2),0),0),2)</f>
        <v>0</v>
      </c>
      <c r="M142" s="89">
        <f t="shared" si="13"/>
        <v>0</v>
      </c>
      <c r="N142" s="100">
        <f t="shared" si="14"/>
        <v>0</v>
      </c>
      <c r="O142" s="67"/>
    </row>
    <row r="143" spans="2:15">
      <c r="B143" s="63"/>
      <c r="C143" s="65"/>
      <c r="D143" s="65"/>
      <c r="E143" s="66"/>
      <c r="F143" s="67"/>
      <c r="G143" s="69"/>
      <c r="H143" s="70"/>
      <c r="I143" s="71"/>
      <c r="J143" s="68">
        <v>0</v>
      </c>
      <c r="K143" s="89">
        <f>ROUND(IF(AND($G143&lt;&gt;Summary!$C$11),IF(OR($I143=$I$6,$I143=$I$7,$I143=$I$8,$I143=$I$9,$I143=$I$10,$I143=$I$11),($J143*$H143),0),0),2)</f>
        <v>0</v>
      </c>
      <c r="L143" s="89">
        <f>ROUND(IF(AND($G143=Summary!$C$11),IF(OR($I143=$I$6,$I143=$I$7,$I143=$I$8,$I143=$I$9,$I143=$I$10,$I143=$I$11),(($J143*$H143)/2),0),0),2)</f>
        <v>0</v>
      </c>
      <c r="M143" s="89">
        <f t="shared" si="13"/>
        <v>0</v>
      </c>
      <c r="N143" s="100">
        <f t="shared" si="14"/>
        <v>0</v>
      </c>
      <c r="O143" s="67"/>
    </row>
    <row r="144" spans="2:15">
      <c r="B144" s="63"/>
      <c r="C144" s="65"/>
      <c r="D144" s="65"/>
      <c r="E144" s="66"/>
      <c r="F144" s="67"/>
      <c r="G144" s="69"/>
      <c r="H144" s="70"/>
      <c r="I144" s="71"/>
      <c r="J144" s="68">
        <v>0</v>
      </c>
      <c r="K144" s="89">
        <f>ROUND(IF(AND($G144&lt;&gt;Summary!$C$11),IF(OR($I144=$I$6,$I144=$I$7,$I144=$I$8,$I144=$I$9,$I144=$I$10,$I144=$I$11),($J144*$H144),0),0),2)</f>
        <v>0</v>
      </c>
      <c r="L144" s="89">
        <f>ROUND(IF(AND($G144=Summary!$C$11),IF(OR($I144=$I$6,$I144=$I$7,$I144=$I$8,$I144=$I$9,$I144=$I$10,$I144=$I$11),(($J144*$H144)/2),0),0),2)</f>
        <v>0</v>
      </c>
      <c r="M144" s="89">
        <f t="shared" si="13"/>
        <v>0</v>
      </c>
      <c r="N144" s="100">
        <f t="shared" si="14"/>
        <v>0</v>
      </c>
      <c r="O144" s="67"/>
    </row>
    <row r="145" spans="2:15">
      <c r="B145" s="63"/>
      <c r="C145" s="65"/>
      <c r="D145" s="65"/>
      <c r="E145" s="66"/>
      <c r="F145" s="67"/>
      <c r="G145" s="69"/>
      <c r="H145" s="70"/>
      <c r="I145" s="71"/>
      <c r="J145" s="68">
        <v>0</v>
      </c>
      <c r="K145" s="89">
        <f>ROUND(IF(AND($G145&lt;&gt;Summary!$C$11),IF(OR($I145=$I$6,$I145=$I$7,$I145=$I$8,$I145=$I$9,$I145=$I$10,$I145=$I$11),($J145*$H145),0),0),2)</f>
        <v>0</v>
      </c>
      <c r="L145" s="89">
        <f>ROUND(IF(AND($G145=Summary!$C$11),IF(OR($I145=$I$6,$I145=$I$7,$I145=$I$8,$I145=$I$9,$I145=$I$10,$I145=$I$11),(($J145*$H145)/2),0),0),2)</f>
        <v>0</v>
      </c>
      <c r="M145" s="89">
        <f t="shared" si="13"/>
        <v>0</v>
      </c>
      <c r="N145" s="100">
        <f t="shared" si="14"/>
        <v>0</v>
      </c>
      <c r="O145" s="67"/>
    </row>
    <row r="146" spans="2:15">
      <c r="B146" s="63"/>
      <c r="C146" s="65"/>
      <c r="D146" s="65"/>
      <c r="E146" s="66"/>
      <c r="F146" s="67"/>
      <c r="G146" s="69"/>
      <c r="H146" s="70"/>
      <c r="I146" s="71"/>
      <c r="J146" s="68">
        <v>0</v>
      </c>
      <c r="K146" s="89">
        <f>ROUND(IF(AND($G146&lt;&gt;Summary!$C$11),IF(OR($I146=$I$6,$I146=$I$7,$I146=$I$8,$I146=$I$9,$I146=$I$10,$I146=$I$11),($J146*$H146),0),0),2)</f>
        <v>0</v>
      </c>
      <c r="L146" s="89">
        <f>ROUND(IF(AND($G146=Summary!$C$11),IF(OR($I146=$I$6,$I146=$I$7,$I146=$I$8,$I146=$I$9,$I146=$I$10,$I146=$I$11),(($J146*$H146)/2),0),0),2)</f>
        <v>0</v>
      </c>
      <c r="M146" s="89">
        <f t="shared" si="13"/>
        <v>0</v>
      </c>
      <c r="N146" s="100">
        <f t="shared" si="14"/>
        <v>0</v>
      </c>
      <c r="O146" s="67"/>
    </row>
    <row r="147" spans="2:15">
      <c r="B147" s="63"/>
      <c r="C147" s="65"/>
      <c r="D147" s="65"/>
      <c r="E147" s="66"/>
      <c r="F147" s="67"/>
      <c r="G147" s="69"/>
      <c r="H147" s="70"/>
      <c r="I147" s="71"/>
      <c r="J147" s="68">
        <v>0</v>
      </c>
      <c r="K147" s="89">
        <f>ROUND(IF(AND($G147&lt;&gt;Summary!$C$11),IF(OR($I147=$I$6,$I147=$I$7,$I147=$I$8,$I147=$I$9,$I147=$I$10,$I147=$I$11),($J147*$H147),0),0),2)</f>
        <v>0</v>
      </c>
      <c r="L147" s="89">
        <f>ROUND(IF(AND($G147=Summary!$C$11),IF(OR($I147=$I$6,$I147=$I$7,$I147=$I$8,$I147=$I$9,$I147=$I$10,$I147=$I$11),(($J147*$H147)/2),0),0),2)</f>
        <v>0</v>
      </c>
      <c r="M147" s="89">
        <f t="shared" si="13"/>
        <v>0</v>
      </c>
      <c r="N147" s="100">
        <f t="shared" si="14"/>
        <v>0</v>
      </c>
      <c r="O147" s="67"/>
    </row>
    <row r="148" spans="2:15">
      <c r="B148" s="63"/>
      <c r="C148" s="65"/>
      <c r="D148" s="65"/>
      <c r="E148" s="66"/>
      <c r="F148" s="67"/>
      <c r="G148" s="69"/>
      <c r="H148" s="70"/>
      <c r="I148" s="71"/>
      <c r="J148" s="68">
        <v>0</v>
      </c>
      <c r="K148" s="89">
        <f>ROUND(IF(AND($G148&lt;&gt;Summary!$C$11),IF(OR($I148=$I$6,$I148=$I$7,$I148=$I$8,$I148=$I$9,$I148=$I$10,$I148=$I$11),($J148*$H148),0),0),2)</f>
        <v>0</v>
      </c>
      <c r="L148" s="89">
        <f>ROUND(IF(AND($G148=Summary!$C$11),IF(OR($I148=$I$6,$I148=$I$7,$I148=$I$8,$I148=$I$9,$I148=$I$10,$I148=$I$11),(($J148*$H148)/2),0),0),2)</f>
        <v>0</v>
      </c>
      <c r="M148" s="89">
        <f t="shared" si="13"/>
        <v>0</v>
      </c>
      <c r="N148" s="100">
        <f t="shared" si="14"/>
        <v>0</v>
      </c>
      <c r="O148" s="67"/>
    </row>
    <row r="149" spans="2:15">
      <c r="B149" s="63"/>
      <c r="C149" s="65"/>
      <c r="D149" s="65"/>
      <c r="E149" s="66"/>
      <c r="F149" s="67"/>
      <c r="G149" s="69"/>
      <c r="H149" s="70"/>
      <c r="I149" s="71"/>
      <c r="J149" s="68">
        <v>0</v>
      </c>
      <c r="K149" s="89">
        <f>ROUND(IF(AND($G149&lt;&gt;Summary!$C$11),IF(OR($I149=$I$6,$I149=$I$7,$I149=$I$8,$I149=$I$9,$I149=$I$10,$I149=$I$11),($J149*$H149),0),0),2)</f>
        <v>0</v>
      </c>
      <c r="L149" s="89">
        <f>ROUND(IF(AND($G149=Summary!$C$11),IF(OR($I149=$I$6,$I149=$I$7,$I149=$I$8,$I149=$I$9,$I149=$I$10,$I149=$I$11),(($J149*$H149)/2),0),0),2)</f>
        <v>0</v>
      </c>
      <c r="M149" s="89">
        <f t="shared" si="13"/>
        <v>0</v>
      </c>
      <c r="N149" s="100">
        <f t="shared" si="14"/>
        <v>0</v>
      </c>
      <c r="O149" s="67"/>
    </row>
    <row r="150" spans="2:15">
      <c r="B150" s="63"/>
      <c r="C150" s="65"/>
      <c r="D150" s="65"/>
      <c r="E150" s="66"/>
      <c r="F150" s="67"/>
      <c r="G150" s="69"/>
      <c r="H150" s="70"/>
      <c r="I150" s="71"/>
      <c r="J150" s="68">
        <v>0</v>
      </c>
      <c r="K150" s="89">
        <f>ROUND(IF(AND($G150&lt;&gt;Summary!$C$11),IF(OR($I150=$I$6,$I150=$I$7,$I150=$I$8,$I150=$I$9,$I150=$I$10,$I150=$I$11),($J150*$H150),0),0),2)</f>
        <v>0</v>
      </c>
      <c r="L150" s="89">
        <f>ROUND(IF(AND($G150=Summary!$C$11),IF(OR($I150=$I$6,$I150=$I$7,$I150=$I$8,$I150=$I$9,$I150=$I$10,$I150=$I$11),(($J150*$H150)/2),0),0),2)</f>
        <v>0</v>
      </c>
      <c r="M150" s="89">
        <f t="shared" si="13"/>
        <v>0</v>
      </c>
      <c r="N150" s="100">
        <f t="shared" si="14"/>
        <v>0</v>
      </c>
      <c r="O150" s="67"/>
    </row>
    <row r="151" spans="2:15">
      <c r="B151" s="63"/>
      <c r="C151" s="65"/>
      <c r="D151" s="65"/>
      <c r="E151" s="66"/>
      <c r="F151" s="67"/>
      <c r="G151" s="69"/>
      <c r="H151" s="70"/>
      <c r="I151" s="71"/>
      <c r="J151" s="68">
        <v>0</v>
      </c>
      <c r="K151" s="89">
        <f>ROUND(IF(AND($G151&lt;&gt;Summary!$C$11),IF(OR($I151=$I$6,$I151=$I$7,$I151=$I$8,$I151=$I$9,$I151=$I$10,$I151=$I$11),($J151*$H151),0),0),2)</f>
        <v>0</v>
      </c>
      <c r="L151" s="89">
        <f>ROUND(IF(AND($G151=Summary!$C$11),IF(OR($I151=$I$6,$I151=$I$7,$I151=$I$8,$I151=$I$9,$I151=$I$10,$I151=$I$11),(($J151*$H151)/2),0),0),2)</f>
        <v>0</v>
      </c>
      <c r="M151" s="89">
        <f t="shared" ref="M151:M214" si="15">L151</f>
        <v>0</v>
      </c>
      <c r="N151" s="100">
        <f t="shared" ref="N151:N214" si="16">SUM(J151:M151)</f>
        <v>0</v>
      </c>
      <c r="O151" s="67"/>
    </row>
    <row r="152" spans="2:15">
      <c r="B152" s="63"/>
      <c r="C152" s="65"/>
      <c r="D152" s="65"/>
      <c r="E152" s="66"/>
      <c r="F152" s="67"/>
      <c r="G152" s="69"/>
      <c r="H152" s="70"/>
      <c r="I152" s="71"/>
      <c r="J152" s="68">
        <v>0</v>
      </c>
      <c r="K152" s="89">
        <f>ROUND(IF(AND($G152&lt;&gt;Summary!$C$11),IF(OR($I152=$I$6,$I152=$I$7,$I152=$I$8,$I152=$I$9,$I152=$I$10,$I152=$I$11),($J152*$H152),0),0),2)</f>
        <v>0</v>
      </c>
      <c r="L152" s="89">
        <f>ROUND(IF(AND($G152=Summary!$C$11),IF(OR($I152=$I$6,$I152=$I$7,$I152=$I$8,$I152=$I$9,$I152=$I$10,$I152=$I$11),(($J152*$H152)/2),0),0),2)</f>
        <v>0</v>
      </c>
      <c r="M152" s="89">
        <f t="shared" si="15"/>
        <v>0</v>
      </c>
      <c r="N152" s="100">
        <f t="shared" si="16"/>
        <v>0</v>
      </c>
      <c r="O152" s="67"/>
    </row>
    <row r="153" spans="2:15">
      <c r="B153" s="63"/>
      <c r="C153" s="65"/>
      <c r="D153" s="65"/>
      <c r="E153" s="66"/>
      <c r="F153" s="67"/>
      <c r="G153" s="69"/>
      <c r="H153" s="70"/>
      <c r="I153" s="71"/>
      <c r="J153" s="68">
        <v>0</v>
      </c>
      <c r="K153" s="89">
        <f>ROUND(IF(AND($G153&lt;&gt;Summary!$C$11),IF(OR($I153=$I$6,$I153=$I$7,$I153=$I$8,$I153=$I$9,$I153=$I$10,$I153=$I$11),($J153*$H153),0),0),2)</f>
        <v>0</v>
      </c>
      <c r="L153" s="89">
        <f>ROUND(IF(AND($G153=Summary!$C$11),IF(OR($I153=$I$6,$I153=$I$7,$I153=$I$8,$I153=$I$9,$I153=$I$10,$I153=$I$11),(($J153*$H153)/2),0),0),2)</f>
        <v>0</v>
      </c>
      <c r="M153" s="89">
        <f t="shared" si="15"/>
        <v>0</v>
      </c>
      <c r="N153" s="100">
        <f t="shared" si="16"/>
        <v>0</v>
      </c>
      <c r="O153" s="67"/>
    </row>
    <row r="154" spans="2:15">
      <c r="B154" s="63"/>
      <c r="C154" s="65"/>
      <c r="D154" s="65"/>
      <c r="E154" s="66"/>
      <c r="F154" s="67"/>
      <c r="G154" s="69"/>
      <c r="H154" s="70"/>
      <c r="I154" s="71"/>
      <c r="J154" s="68">
        <v>0</v>
      </c>
      <c r="K154" s="89">
        <f>ROUND(IF(AND($G154&lt;&gt;Summary!$C$11),IF(OR($I154=$I$6,$I154=$I$7,$I154=$I$8,$I154=$I$9,$I154=$I$10,$I154=$I$11),($J154*$H154),0),0),2)</f>
        <v>0</v>
      </c>
      <c r="L154" s="89">
        <f>ROUND(IF(AND($G154=Summary!$C$11),IF(OR($I154=$I$6,$I154=$I$7,$I154=$I$8,$I154=$I$9,$I154=$I$10,$I154=$I$11),(($J154*$H154)/2),0),0),2)</f>
        <v>0</v>
      </c>
      <c r="M154" s="89">
        <f t="shared" si="15"/>
        <v>0</v>
      </c>
      <c r="N154" s="100">
        <f t="shared" si="16"/>
        <v>0</v>
      </c>
      <c r="O154" s="67"/>
    </row>
    <row r="155" spans="2:15">
      <c r="B155" s="63"/>
      <c r="C155" s="65"/>
      <c r="D155" s="65"/>
      <c r="E155" s="66"/>
      <c r="F155" s="67"/>
      <c r="G155" s="69"/>
      <c r="H155" s="70"/>
      <c r="I155" s="71"/>
      <c r="J155" s="68">
        <v>0</v>
      </c>
      <c r="K155" s="89">
        <f>ROUND(IF(AND($G155&lt;&gt;Summary!$C$11),IF(OR($I155=$I$6,$I155=$I$7,$I155=$I$8,$I155=$I$9,$I155=$I$10,$I155=$I$11),($J155*$H155),0),0),2)</f>
        <v>0</v>
      </c>
      <c r="L155" s="89">
        <f>ROUND(IF(AND($G155=Summary!$C$11),IF(OR($I155=$I$6,$I155=$I$7,$I155=$I$8,$I155=$I$9,$I155=$I$10,$I155=$I$11),(($J155*$H155)/2),0),0),2)</f>
        <v>0</v>
      </c>
      <c r="M155" s="89">
        <f t="shared" si="15"/>
        <v>0</v>
      </c>
      <c r="N155" s="100">
        <f t="shared" si="16"/>
        <v>0</v>
      </c>
      <c r="O155" s="67"/>
    </row>
    <row r="156" spans="2:15">
      <c r="B156" s="63"/>
      <c r="C156" s="65"/>
      <c r="D156" s="65"/>
      <c r="E156" s="66"/>
      <c r="F156" s="67"/>
      <c r="G156" s="69"/>
      <c r="H156" s="70"/>
      <c r="I156" s="71"/>
      <c r="J156" s="68">
        <v>0</v>
      </c>
      <c r="K156" s="89">
        <f>ROUND(IF(AND($G156&lt;&gt;Summary!$C$11),IF(OR($I156=$I$6,$I156=$I$7,$I156=$I$8,$I156=$I$9,$I156=$I$10,$I156=$I$11),($J156*$H156),0),0),2)</f>
        <v>0</v>
      </c>
      <c r="L156" s="89">
        <f>ROUND(IF(AND($G156=Summary!$C$11),IF(OR($I156=$I$6,$I156=$I$7,$I156=$I$8,$I156=$I$9,$I156=$I$10,$I156=$I$11),(($J156*$H156)/2),0),0),2)</f>
        <v>0</v>
      </c>
      <c r="M156" s="89">
        <f t="shared" si="15"/>
        <v>0</v>
      </c>
      <c r="N156" s="100">
        <f t="shared" si="16"/>
        <v>0</v>
      </c>
      <c r="O156" s="67"/>
    </row>
    <row r="157" spans="2:15">
      <c r="B157" s="63"/>
      <c r="C157" s="65"/>
      <c r="D157" s="65"/>
      <c r="E157" s="66"/>
      <c r="F157" s="67"/>
      <c r="G157" s="69"/>
      <c r="H157" s="70"/>
      <c r="I157" s="71"/>
      <c r="J157" s="68">
        <v>0</v>
      </c>
      <c r="K157" s="89">
        <f>ROUND(IF(AND($G157&lt;&gt;Summary!$C$11),IF(OR($I157=$I$6,$I157=$I$7,$I157=$I$8,$I157=$I$9,$I157=$I$10,$I157=$I$11),($J157*$H157),0),0),2)</f>
        <v>0</v>
      </c>
      <c r="L157" s="89">
        <f>ROUND(IF(AND($G157=Summary!$C$11),IF(OR($I157=$I$6,$I157=$I$7,$I157=$I$8,$I157=$I$9,$I157=$I$10,$I157=$I$11),(($J157*$H157)/2),0),0),2)</f>
        <v>0</v>
      </c>
      <c r="M157" s="89">
        <f t="shared" si="15"/>
        <v>0</v>
      </c>
      <c r="N157" s="100">
        <f t="shared" si="16"/>
        <v>0</v>
      </c>
      <c r="O157" s="67"/>
    </row>
    <row r="158" spans="2:15">
      <c r="B158" s="63"/>
      <c r="C158" s="65"/>
      <c r="D158" s="65"/>
      <c r="E158" s="66"/>
      <c r="F158" s="67"/>
      <c r="G158" s="69"/>
      <c r="H158" s="70"/>
      <c r="I158" s="71"/>
      <c r="J158" s="68">
        <v>0</v>
      </c>
      <c r="K158" s="89">
        <f>ROUND(IF(AND($G158&lt;&gt;Summary!$C$11),IF(OR($I158=$I$6,$I158=$I$7,$I158=$I$8,$I158=$I$9,$I158=$I$10,$I158=$I$11),($J158*$H158),0),0),2)</f>
        <v>0</v>
      </c>
      <c r="L158" s="89">
        <f>ROUND(IF(AND($G158=Summary!$C$11),IF(OR($I158=$I$6,$I158=$I$7,$I158=$I$8,$I158=$I$9,$I158=$I$10,$I158=$I$11),(($J158*$H158)/2),0),0),2)</f>
        <v>0</v>
      </c>
      <c r="M158" s="89">
        <f t="shared" si="15"/>
        <v>0</v>
      </c>
      <c r="N158" s="100">
        <f t="shared" si="16"/>
        <v>0</v>
      </c>
      <c r="O158" s="67"/>
    </row>
    <row r="159" spans="2:15">
      <c r="B159" s="63"/>
      <c r="C159" s="65"/>
      <c r="D159" s="65"/>
      <c r="E159" s="66"/>
      <c r="F159" s="67"/>
      <c r="G159" s="69"/>
      <c r="H159" s="70"/>
      <c r="I159" s="71"/>
      <c r="J159" s="68">
        <v>0</v>
      </c>
      <c r="K159" s="89">
        <f>ROUND(IF(AND($G159&lt;&gt;Summary!$C$11),IF(OR($I159=$I$6,$I159=$I$7,$I159=$I$8,$I159=$I$9,$I159=$I$10,$I159=$I$11),($J159*$H159),0),0),2)</f>
        <v>0</v>
      </c>
      <c r="L159" s="89">
        <f>ROUND(IF(AND($G159=Summary!$C$11),IF(OR($I159=$I$6,$I159=$I$7,$I159=$I$8,$I159=$I$9,$I159=$I$10,$I159=$I$11),(($J159*$H159)/2),0),0),2)</f>
        <v>0</v>
      </c>
      <c r="M159" s="89">
        <f t="shared" si="15"/>
        <v>0</v>
      </c>
      <c r="N159" s="100">
        <f t="shared" si="16"/>
        <v>0</v>
      </c>
      <c r="O159" s="67"/>
    </row>
    <row r="160" spans="2:15">
      <c r="B160" s="63"/>
      <c r="C160" s="65"/>
      <c r="D160" s="65"/>
      <c r="E160" s="66"/>
      <c r="F160" s="67"/>
      <c r="G160" s="69"/>
      <c r="H160" s="70"/>
      <c r="I160" s="71"/>
      <c r="J160" s="68">
        <v>0</v>
      </c>
      <c r="K160" s="89">
        <f>ROUND(IF(AND($G160&lt;&gt;Summary!$C$11),IF(OR($I160=$I$6,$I160=$I$7,$I160=$I$8,$I160=$I$9,$I160=$I$10,$I160=$I$11),($J160*$H160),0),0),2)</f>
        <v>0</v>
      </c>
      <c r="L160" s="89">
        <f>ROUND(IF(AND($G160=Summary!$C$11),IF(OR($I160=$I$6,$I160=$I$7,$I160=$I$8,$I160=$I$9,$I160=$I$10,$I160=$I$11),(($J160*$H160)/2),0),0),2)</f>
        <v>0</v>
      </c>
      <c r="M160" s="89">
        <f t="shared" si="15"/>
        <v>0</v>
      </c>
      <c r="N160" s="100">
        <f t="shared" si="16"/>
        <v>0</v>
      </c>
      <c r="O160" s="67"/>
    </row>
    <row r="161" spans="2:15">
      <c r="B161" s="63"/>
      <c r="C161" s="65"/>
      <c r="D161" s="65"/>
      <c r="E161" s="66"/>
      <c r="F161" s="67"/>
      <c r="G161" s="69"/>
      <c r="H161" s="70"/>
      <c r="I161" s="71"/>
      <c r="J161" s="68">
        <v>0</v>
      </c>
      <c r="K161" s="89">
        <f>ROUND(IF(AND($G161&lt;&gt;Summary!$C$11),IF(OR($I161=$I$6,$I161=$I$7,$I161=$I$8,$I161=$I$9,$I161=$I$10,$I161=$I$11),($J161*$H161),0),0),2)</f>
        <v>0</v>
      </c>
      <c r="L161" s="89">
        <f>ROUND(IF(AND($G161=Summary!$C$11),IF(OR($I161=$I$6,$I161=$I$7,$I161=$I$8,$I161=$I$9,$I161=$I$10,$I161=$I$11),(($J161*$H161)/2),0),0),2)</f>
        <v>0</v>
      </c>
      <c r="M161" s="89">
        <f t="shared" si="15"/>
        <v>0</v>
      </c>
      <c r="N161" s="100">
        <f t="shared" si="16"/>
        <v>0</v>
      </c>
      <c r="O161" s="67"/>
    </row>
    <row r="162" spans="2:15">
      <c r="B162" s="63"/>
      <c r="C162" s="65"/>
      <c r="D162" s="65"/>
      <c r="E162" s="66"/>
      <c r="F162" s="67"/>
      <c r="G162" s="69"/>
      <c r="H162" s="70"/>
      <c r="I162" s="71"/>
      <c r="J162" s="68">
        <v>0</v>
      </c>
      <c r="K162" s="89">
        <f>ROUND(IF(AND($G162&lt;&gt;Summary!$C$11),IF(OR($I162=$I$6,$I162=$I$7,$I162=$I$8,$I162=$I$9,$I162=$I$10,$I162=$I$11),($J162*$H162),0),0),2)</f>
        <v>0</v>
      </c>
      <c r="L162" s="89">
        <f>ROUND(IF(AND($G162=Summary!$C$11),IF(OR($I162=$I$6,$I162=$I$7,$I162=$I$8,$I162=$I$9,$I162=$I$10,$I162=$I$11),(($J162*$H162)/2),0),0),2)</f>
        <v>0</v>
      </c>
      <c r="M162" s="89">
        <f t="shared" si="15"/>
        <v>0</v>
      </c>
      <c r="N162" s="100">
        <f t="shared" si="16"/>
        <v>0</v>
      </c>
      <c r="O162" s="67"/>
    </row>
    <row r="163" spans="2:15">
      <c r="B163" s="63"/>
      <c r="C163" s="65"/>
      <c r="D163" s="65"/>
      <c r="E163" s="66"/>
      <c r="F163" s="67"/>
      <c r="G163" s="69"/>
      <c r="H163" s="70"/>
      <c r="I163" s="71"/>
      <c r="J163" s="68">
        <v>0</v>
      </c>
      <c r="K163" s="89">
        <f>ROUND(IF(AND($G163&lt;&gt;Summary!$C$11),IF(OR($I163=$I$6,$I163=$I$7,$I163=$I$8,$I163=$I$9,$I163=$I$10,$I163=$I$11),($J163*$H163),0),0),2)</f>
        <v>0</v>
      </c>
      <c r="L163" s="89">
        <f>ROUND(IF(AND($G163=Summary!$C$11),IF(OR($I163=$I$6,$I163=$I$7,$I163=$I$8,$I163=$I$9,$I163=$I$10,$I163=$I$11),(($J163*$H163)/2),0),0),2)</f>
        <v>0</v>
      </c>
      <c r="M163" s="89">
        <f t="shared" si="15"/>
        <v>0</v>
      </c>
      <c r="N163" s="100">
        <f t="shared" si="16"/>
        <v>0</v>
      </c>
      <c r="O163" s="67"/>
    </row>
    <row r="164" spans="2:15">
      <c r="B164" s="63"/>
      <c r="C164" s="65"/>
      <c r="D164" s="65"/>
      <c r="E164" s="66"/>
      <c r="F164" s="67"/>
      <c r="G164" s="69"/>
      <c r="H164" s="70"/>
      <c r="I164" s="71"/>
      <c r="J164" s="68">
        <v>0</v>
      </c>
      <c r="K164" s="89">
        <f>ROUND(IF(AND($G164&lt;&gt;Summary!$C$11),IF(OR($I164=$I$6,$I164=$I$7,$I164=$I$8,$I164=$I$9,$I164=$I$10,$I164=$I$11),($J164*$H164),0),0),2)</f>
        <v>0</v>
      </c>
      <c r="L164" s="89">
        <f>ROUND(IF(AND($G164=Summary!$C$11),IF(OR($I164=$I$6,$I164=$I$7,$I164=$I$8,$I164=$I$9,$I164=$I$10,$I164=$I$11),(($J164*$H164)/2),0),0),2)</f>
        <v>0</v>
      </c>
      <c r="M164" s="89">
        <f t="shared" si="15"/>
        <v>0</v>
      </c>
      <c r="N164" s="100">
        <f t="shared" si="16"/>
        <v>0</v>
      </c>
      <c r="O164" s="67"/>
    </row>
    <row r="165" spans="2:15">
      <c r="B165" s="63"/>
      <c r="C165" s="65"/>
      <c r="D165" s="65"/>
      <c r="E165" s="66"/>
      <c r="F165" s="67"/>
      <c r="G165" s="69"/>
      <c r="H165" s="70"/>
      <c r="I165" s="71"/>
      <c r="J165" s="68">
        <v>0</v>
      </c>
      <c r="K165" s="89">
        <f>ROUND(IF(AND($G165&lt;&gt;Summary!$C$11),IF(OR($I165=$I$6,$I165=$I$7,$I165=$I$8,$I165=$I$9,$I165=$I$10,$I165=$I$11),($J165*$H165),0),0),2)</f>
        <v>0</v>
      </c>
      <c r="L165" s="89">
        <f>ROUND(IF(AND($G165=Summary!$C$11),IF(OR($I165=$I$6,$I165=$I$7,$I165=$I$8,$I165=$I$9,$I165=$I$10,$I165=$I$11),(($J165*$H165)/2),0),0),2)</f>
        <v>0</v>
      </c>
      <c r="M165" s="89">
        <f t="shared" si="15"/>
        <v>0</v>
      </c>
      <c r="N165" s="100">
        <f t="shared" si="16"/>
        <v>0</v>
      </c>
      <c r="O165" s="67"/>
    </row>
    <row r="166" spans="2:15">
      <c r="B166" s="63"/>
      <c r="C166" s="65"/>
      <c r="D166" s="65"/>
      <c r="E166" s="66"/>
      <c r="F166" s="67"/>
      <c r="G166" s="69"/>
      <c r="H166" s="70"/>
      <c r="I166" s="71"/>
      <c r="J166" s="68">
        <v>0</v>
      </c>
      <c r="K166" s="89">
        <f>ROUND(IF(AND($G166&lt;&gt;Summary!$C$11),IF(OR($I166=$I$6,$I166=$I$7,$I166=$I$8,$I166=$I$9,$I166=$I$10,$I166=$I$11),($J166*$H166),0),0),2)</f>
        <v>0</v>
      </c>
      <c r="L166" s="89">
        <f>ROUND(IF(AND($G166=Summary!$C$11),IF(OR($I166=$I$6,$I166=$I$7,$I166=$I$8,$I166=$I$9,$I166=$I$10,$I166=$I$11),(($J166*$H166)/2),0),0),2)</f>
        <v>0</v>
      </c>
      <c r="M166" s="89">
        <f t="shared" si="15"/>
        <v>0</v>
      </c>
      <c r="N166" s="100">
        <f t="shared" si="16"/>
        <v>0</v>
      </c>
      <c r="O166" s="67"/>
    </row>
    <row r="167" spans="2:15">
      <c r="B167" s="63"/>
      <c r="C167" s="65"/>
      <c r="D167" s="65"/>
      <c r="E167" s="66"/>
      <c r="F167" s="67"/>
      <c r="G167" s="69"/>
      <c r="H167" s="70"/>
      <c r="I167" s="71"/>
      <c r="J167" s="68">
        <v>0</v>
      </c>
      <c r="K167" s="89">
        <f>ROUND(IF(AND($G167&lt;&gt;Summary!$C$11),IF(OR($I167=$I$6,$I167=$I$7,$I167=$I$8,$I167=$I$9,$I167=$I$10,$I167=$I$11),($J167*$H167),0),0),2)</f>
        <v>0</v>
      </c>
      <c r="L167" s="89">
        <f>ROUND(IF(AND($G167=Summary!$C$11),IF(OR($I167=$I$6,$I167=$I$7,$I167=$I$8,$I167=$I$9,$I167=$I$10,$I167=$I$11),(($J167*$H167)/2),0),0),2)</f>
        <v>0</v>
      </c>
      <c r="M167" s="89">
        <f t="shared" si="15"/>
        <v>0</v>
      </c>
      <c r="N167" s="100">
        <f t="shared" si="16"/>
        <v>0</v>
      </c>
      <c r="O167" s="67"/>
    </row>
    <row r="168" spans="2:15">
      <c r="B168" s="63"/>
      <c r="C168" s="65"/>
      <c r="D168" s="65"/>
      <c r="E168" s="66"/>
      <c r="F168" s="67"/>
      <c r="G168" s="69"/>
      <c r="H168" s="70"/>
      <c r="I168" s="71"/>
      <c r="J168" s="68">
        <v>0</v>
      </c>
      <c r="K168" s="89">
        <f>ROUND(IF(AND($G168&lt;&gt;Summary!$C$11),IF(OR($I168=$I$6,$I168=$I$7,$I168=$I$8,$I168=$I$9,$I168=$I$10,$I168=$I$11),($J168*$H168),0),0),2)</f>
        <v>0</v>
      </c>
      <c r="L168" s="89">
        <f>ROUND(IF(AND($G168=Summary!$C$11),IF(OR($I168=$I$6,$I168=$I$7,$I168=$I$8,$I168=$I$9,$I168=$I$10,$I168=$I$11),(($J168*$H168)/2),0),0),2)</f>
        <v>0</v>
      </c>
      <c r="M168" s="89">
        <f t="shared" si="15"/>
        <v>0</v>
      </c>
      <c r="N168" s="100">
        <f t="shared" si="16"/>
        <v>0</v>
      </c>
      <c r="O168" s="67"/>
    </row>
    <row r="169" spans="2:15">
      <c r="B169" s="63"/>
      <c r="C169" s="65"/>
      <c r="D169" s="65"/>
      <c r="E169" s="66"/>
      <c r="F169" s="67"/>
      <c r="G169" s="69"/>
      <c r="H169" s="70"/>
      <c r="I169" s="71"/>
      <c r="J169" s="68">
        <v>0</v>
      </c>
      <c r="K169" s="89">
        <f>ROUND(IF(AND($G169&lt;&gt;Summary!$C$11),IF(OR($I169=$I$6,$I169=$I$7,$I169=$I$8,$I169=$I$9,$I169=$I$10,$I169=$I$11),($J169*$H169),0),0),2)</f>
        <v>0</v>
      </c>
      <c r="L169" s="89">
        <f>ROUND(IF(AND($G169=Summary!$C$11),IF(OR($I169=$I$6,$I169=$I$7,$I169=$I$8,$I169=$I$9,$I169=$I$10,$I169=$I$11),(($J169*$H169)/2),0),0),2)</f>
        <v>0</v>
      </c>
      <c r="M169" s="89">
        <f t="shared" si="15"/>
        <v>0</v>
      </c>
      <c r="N169" s="100">
        <f t="shared" si="16"/>
        <v>0</v>
      </c>
      <c r="O169" s="67"/>
    </row>
    <row r="170" spans="2:15">
      <c r="B170" s="63"/>
      <c r="C170" s="65"/>
      <c r="D170" s="65"/>
      <c r="E170" s="66"/>
      <c r="F170" s="67"/>
      <c r="G170" s="69"/>
      <c r="H170" s="70"/>
      <c r="I170" s="71"/>
      <c r="J170" s="68">
        <v>0</v>
      </c>
      <c r="K170" s="89">
        <f>ROUND(IF(AND($G170&lt;&gt;Summary!$C$11),IF(OR($I170=$I$6,$I170=$I$7,$I170=$I$8,$I170=$I$9,$I170=$I$10,$I170=$I$11),($J170*$H170),0),0),2)</f>
        <v>0</v>
      </c>
      <c r="L170" s="89">
        <f>ROUND(IF(AND($G170=Summary!$C$11),IF(OR($I170=$I$6,$I170=$I$7,$I170=$I$8,$I170=$I$9,$I170=$I$10,$I170=$I$11),(($J170*$H170)/2),0),0),2)</f>
        <v>0</v>
      </c>
      <c r="M170" s="89">
        <f t="shared" si="15"/>
        <v>0</v>
      </c>
      <c r="N170" s="100">
        <f t="shared" si="16"/>
        <v>0</v>
      </c>
      <c r="O170" s="67"/>
    </row>
    <row r="171" spans="2:15">
      <c r="B171" s="63"/>
      <c r="C171" s="65"/>
      <c r="D171" s="65"/>
      <c r="E171" s="66"/>
      <c r="F171" s="67"/>
      <c r="G171" s="69"/>
      <c r="H171" s="70"/>
      <c r="I171" s="71"/>
      <c r="J171" s="68">
        <v>0</v>
      </c>
      <c r="K171" s="89">
        <f>ROUND(IF(AND($G171&lt;&gt;Summary!$C$11),IF(OR($I171=$I$6,$I171=$I$7,$I171=$I$8,$I171=$I$9,$I171=$I$10,$I171=$I$11),($J171*$H171),0),0),2)</f>
        <v>0</v>
      </c>
      <c r="L171" s="89">
        <f>ROUND(IF(AND($G171=Summary!$C$11),IF(OR($I171=$I$6,$I171=$I$7,$I171=$I$8,$I171=$I$9,$I171=$I$10,$I171=$I$11),(($J171*$H171)/2),0),0),2)</f>
        <v>0</v>
      </c>
      <c r="M171" s="89">
        <f t="shared" si="15"/>
        <v>0</v>
      </c>
      <c r="N171" s="100">
        <f t="shared" si="16"/>
        <v>0</v>
      </c>
      <c r="O171" s="67"/>
    </row>
    <row r="172" spans="2:15">
      <c r="B172" s="63"/>
      <c r="C172" s="65"/>
      <c r="D172" s="65"/>
      <c r="E172" s="66"/>
      <c r="F172" s="67"/>
      <c r="G172" s="69"/>
      <c r="H172" s="70"/>
      <c r="I172" s="71"/>
      <c r="J172" s="68">
        <v>0</v>
      </c>
      <c r="K172" s="89">
        <f>ROUND(IF(AND($G172&lt;&gt;Summary!$C$11),IF(OR($I172=$I$6,$I172=$I$7,$I172=$I$8,$I172=$I$9,$I172=$I$10,$I172=$I$11),($J172*$H172),0),0),2)</f>
        <v>0</v>
      </c>
      <c r="L172" s="89">
        <f>ROUND(IF(AND($G172=Summary!$C$11),IF(OR($I172=$I$6,$I172=$I$7,$I172=$I$8,$I172=$I$9,$I172=$I$10,$I172=$I$11),(($J172*$H172)/2),0),0),2)</f>
        <v>0</v>
      </c>
      <c r="M172" s="89">
        <f t="shared" si="15"/>
        <v>0</v>
      </c>
      <c r="N172" s="100">
        <f t="shared" si="16"/>
        <v>0</v>
      </c>
      <c r="O172" s="67"/>
    </row>
    <row r="173" spans="2:15">
      <c r="B173" s="63"/>
      <c r="C173" s="65"/>
      <c r="D173" s="65"/>
      <c r="E173" s="66"/>
      <c r="F173" s="67"/>
      <c r="G173" s="69"/>
      <c r="H173" s="70"/>
      <c r="I173" s="71"/>
      <c r="J173" s="68">
        <v>0</v>
      </c>
      <c r="K173" s="89">
        <f>ROUND(IF(AND($G173&lt;&gt;Summary!$C$11),IF(OR($I173=$I$6,$I173=$I$7,$I173=$I$8,$I173=$I$9,$I173=$I$10,$I173=$I$11),($J173*$H173),0),0),2)</f>
        <v>0</v>
      </c>
      <c r="L173" s="89">
        <f>ROUND(IF(AND($G173=Summary!$C$11),IF(OR($I173=$I$6,$I173=$I$7,$I173=$I$8,$I173=$I$9,$I173=$I$10,$I173=$I$11),(($J173*$H173)/2),0),0),2)</f>
        <v>0</v>
      </c>
      <c r="M173" s="89">
        <f t="shared" si="15"/>
        <v>0</v>
      </c>
      <c r="N173" s="100">
        <f t="shared" si="16"/>
        <v>0</v>
      </c>
      <c r="O173" s="67"/>
    </row>
    <row r="174" spans="2:15">
      <c r="B174" s="63"/>
      <c r="C174" s="65"/>
      <c r="D174" s="65"/>
      <c r="E174" s="66"/>
      <c r="F174" s="67"/>
      <c r="G174" s="69"/>
      <c r="H174" s="70"/>
      <c r="I174" s="71"/>
      <c r="J174" s="68">
        <v>0</v>
      </c>
      <c r="K174" s="89">
        <f>ROUND(IF(AND($G174&lt;&gt;Summary!$C$11),IF(OR($I174=$I$6,$I174=$I$7,$I174=$I$8,$I174=$I$9,$I174=$I$10,$I174=$I$11),($J174*$H174),0),0),2)</f>
        <v>0</v>
      </c>
      <c r="L174" s="89">
        <f>ROUND(IF(AND($G174=Summary!$C$11),IF(OR($I174=$I$6,$I174=$I$7,$I174=$I$8,$I174=$I$9,$I174=$I$10,$I174=$I$11),(($J174*$H174)/2),0),0),2)</f>
        <v>0</v>
      </c>
      <c r="M174" s="89">
        <f t="shared" si="15"/>
        <v>0</v>
      </c>
      <c r="N174" s="100">
        <f t="shared" si="16"/>
        <v>0</v>
      </c>
      <c r="O174" s="67"/>
    </row>
    <row r="175" spans="2:15">
      <c r="B175" s="63"/>
      <c r="C175" s="65"/>
      <c r="D175" s="65"/>
      <c r="E175" s="66"/>
      <c r="F175" s="67"/>
      <c r="G175" s="69"/>
      <c r="H175" s="70"/>
      <c r="I175" s="71"/>
      <c r="J175" s="68">
        <v>0</v>
      </c>
      <c r="K175" s="89">
        <f>ROUND(IF(AND($G175&lt;&gt;Summary!$C$11),IF(OR($I175=$I$6,$I175=$I$7,$I175=$I$8,$I175=$I$9,$I175=$I$10,$I175=$I$11),($J175*$H175),0),0),2)</f>
        <v>0</v>
      </c>
      <c r="L175" s="89">
        <f>ROUND(IF(AND($G175=Summary!$C$11),IF(OR($I175=$I$6,$I175=$I$7,$I175=$I$8,$I175=$I$9,$I175=$I$10,$I175=$I$11),(($J175*$H175)/2),0),0),2)</f>
        <v>0</v>
      </c>
      <c r="M175" s="89">
        <f t="shared" si="15"/>
        <v>0</v>
      </c>
      <c r="N175" s="100">
        <f t="shared" si="16"/>
        <v>0</v>
      </c>
      <c r="O175" s="67"/>
    </row>
    <row r="176" spans="2:15">
      <c r="B176" s="63"/>
      <c r="C176" s="65"/>
      <c r="D176" s="65"/>
      <c r="E176" s="66"/>
      <c r="F176" s="67"/>
      <c r="G176" s="69"/>
      <c r="H176" s="70"/>
      <c r="I176" s="71"/>
      <c r="J176" s="68">
        <v>0</v>
      </c>
      <c r="K176" s="89">
        <f>ROUND(IF(AND($G176&lt;&gt;Summary!$C$11),IF(OR($I176=$I$6,$I176=$I$7,$I176=$I$8,$I176=$I$9,$I176=$I$10,$I176=$I$11),($J176*$H176),0),0),2)</f>
        <v>0</v>
      </c>
      <c r="L176" s="89">
        <f>ROUND(IF(AND($G176=Summary!$C$11),IF(OR($I176=$I$6,$I176=$I$7,$I176=$I$8,$I176=$I$9,$I176=$I$10,$I176=$I$11),(($J176*$H176)/2),0),0),2)</f>
        <v>0</v>
      </c>
      <c r="M176" s="89">
        <f t="shared" si="15"/>
        <v>0</v>
      </c>
      <c r="N176" s="100">
        <f t="shared" si="16"/>
        <v>0</v>
      </c>
      <c r="O176" s="67"/>
    </row>
    <row r="177" spans="2:15">
      <c r="B177" s="63"/>
      <c r="C177" s="65"/>
      <c r="D177" s="65"/>
      <c r="E177" s="66"/>
      <c r="F177" s="67"/>
      <c r="G177" s="69"/>
      <c r="H177" s="70"/>
      <c r="I177" s="71"/>
      <c r="J177" s="68">
        <v>0</v>
      </c>
      <c r="K177" s="89">
        <f>ROUND(IF(AND($G177&lt;&gt;Summary!$C$11),IF(OR($I177=$I$6,$I177=$I$7,$I177=$I$8,$I177=$I$9,$I177=$I$10,$I177=$I$11),($J177*$H177),0),0),2)</f>
        <v>0</v>
      </c>
      <c r="L177" s="89">
        <f>ROUND(IF(AND($G177=Summary!$C$11),IF(OR($I177=$I$6,$I177=$I$7,$I177=$I$8,$I177=$I$9,$I177=$I$10,$I177=$I$11),(($J177*$H177)/2),0),0),2)</f>
        <v>0</v>
      </c>
      <c r="M177" s="89">
        <f t="shared" si="15"/>
        <v>0</v>
      </c>
      <c r="N177" s="100">
        <f t="shared" si="16"/>
        <v>0</v>
      </c>
      <c r="O177" s="67"/>
    </row>
    <row r="178" spans="2:15">
      <c r="B178" s="63"/>
      <c r="C178" s="65"/>
      <c r="D178" s="65"/>
      <c r="E178" s="66"/>
      <c r="F178" s="67"/>
      <c r="G178" s="69"/>
      <c r="H178" s="70"/>
      <c r="I178" s="71"/>
      <c r="J178" s="68">
        <v>0</v>
      </c>
      <c r="K178" s="89">
        <f>ROUND(IF(AND($G178&lt;&gt;Summary!$C$11),IF(OR($I178=$I$6,$I178=$I$7,$I178=$I$8,$I178=$I$9,$I178=$I$10,$I178=$I$11),($J178*$H178),0),0),2)</f>
        <v>0</v>
      </c>
      <c r="L178" s="89">
        <f>ROUND(IF(AND($G178=Summary!$C$11),IF(OR($I178=$I$6,$I178=$I$7,$I178=$I$8,$I178=$I$9,$I178=$I$10,$I178=$I$11),(($J178*$H178)/2),0),0),2)</f>
        <v>0</v>
      </c>
      <c r="M178" s="89">
        <f t="shared" si="15"/>
        <v>0</v>
      </c>
      <c r="N178" s="100">
        <f t="shared" si="16"/>
        <v>0</v>
      </c>
      <c r="O178" s="67"/>
    </row>
    <row r="179" spans="2:15">
      <c r="B179" s="63"/>
      <c r="C179" s="65"/>
      <c r="D179" s="65"/>
      <c r="E179" s="66"/>
      <c r="F179" s="67"/>
      <c r="G179" s="69"/>
      <c r="H179" s="70"/>
      <c r="I179" s="71"/>
      <c r="J179" s="68">
        <v>0</v>
      </c>
      <c r="K179" s="89">
        <f>ROUND(IF(AND($G179&lt;&gt;Summary!$C$11),IF(OR($I179=$I$6,$I179=$I$7,$I179=$I$8,$I179=$I$9,$I179=$I$10,$I179=$I$11),($J179*$H179),0),0),2)</f>
        <v>0</v>
      </c>
      <c r="L179" s="89">
        <f>ROUND(IF(AND($G179=Summary!$C$11),IF(OR($I179=$I$6,$I179=$I$7,$I179=$I$8,$I179=$I$9,$I179=$I$10,$I179=$I$11),(($J179*$H179)/2),0),0),2)</f>
        <v>0</v>
      </c>
      <c r="M179" s="89">
        <f t="shared" si="15"/>
        <v>0</v>
      </c>
      <c r="N179" s="100">
        <f t="shared" si="16"/>
        <v>0</v>
      </c>
      <c r="O179" s="67"/>
    </row>
    <row r="180" spans="2:15">
      <c r="B180" s="63"/>
      <c r="C180" s="65"/>
      <c r="D180" s="65"/>
      <c r="E180" s="66"/>
      <c r="F180" s="67"/>
      <c r="G180" s="69"/>
      <c r="H180" s="70"/>
      <c r="I180" s="71"/>
      <c r="J180" s="68">
        <v>0</v>
      </c>
      <c r="K180" s="89">
        <f>ROUND(IF(AND($G180&lt;&gt;Summary!$C$11),IF(OR($I180=$I$6,$I180=$I$7,$I180=$I$8,$I180=$I$9,$I180=$I$10,$I180=$I$11),($J180*$H180),0),0),2)</f>
        <v>0</v>
      </c>
      <c r="L180" s="89">
        <f>ROUND(IF(AND($G180=Summary!$C$11),IF(OR($I180=$I$6,$I180=$I$7,$I180=$I$8,$I180=$I$9,$I180=$I$10,$I180=$I$11),(($J180*$H180)/2),0),0),2)</f>
        <v>0</v>
      </c>
      <c r="M180" s="89">
        <f t="shared" si="15"/>
        <v>0</v>
      </c>
      <c r="N180" s="100">
        <f t="shared" si="16"/>
        <v>0</v>
      </c>
      <c r="O180" s="67"/>
    </row>
    <row r="181" spans="2:15">
      <c r="B181" s="63"/>
      <c r="C181" s="65"/>
      <c r="D181" s="65"/>
      <c r="E181" s="66"/>
      <c r="F181" s="67"/>
      <c r="G181" s="69"/>
      <c r="H181" s="70"/>
      <c r="I181" s="71"/>
      <c r="J181" s="68">
        <v>0</v>
      </c>
      <c r="K181" s="89">
        <f>ROUND(IF(AND($G181&lt;&gt;Summary!$C$11),IF(OR($I181=$I$6,$I181=$I$7,$I181=$I$8,$I181=$I$9,$I181=$I$10,$I181=$I$11),($J181*$H181),0),0),2)</f>
        <v>0</v>
      </c>
      <c r="L181" s="89">
        <f>ROUND(IF(AND($G181=Summary!$C$11),IF(OR($I181=$I$6,$I181=$I$7,$I181=$I$8,$I181=$I$9,$I181=$I$10,$I181=$I$11),(($J181*$H181)/2),0),0),2)</f>
        <v>0</v>
      </c>
      <c r="M181" s="89">
        <f t="shared" si="15"/>
        <v>0</v>
      </c>
      <c r="N181" s="100">
        <f t="shared" si="16"/>
        <v>0</v>
      </c>
      <c r="O181" s="67"/>
    </row>
    <row r="182" spans="2:15">
      <c r="B182" s="63"/>
      <c r="C182" s="65"/>
      <c r="D182" s="65"/>
      <c r="E182" s="66"/>
      <c r="F182" s="67"/>
      <c r="G182" s="69"/>
      <c r="H182" s="70"/>
      <c r="I182" s="71"/>
      <c r="J182" s="68">
        <v>0</v>
      </c>
      <c r="K182" s="89">
        <f>ROUND(IF(AND($G182&lt;&gt;Summary!$C$11),IF(OR($I182=$I$6,$I182=$I$7,$I182=$I$8,$I182=$I$9,$I182=$I$10,$I182=$I$11),($J182*$H182),0),0),2)</f>
        <v>0</v>
      </c>
      <c r="L182" s="89">
        <f>ROUND(IF(AND($G182=Summary!$C$11),IF(OR($I182=$I$6,$I182=$I$7,$I182=$I$8,$I182=$I$9,$I182=$I$10,$I182=$I$11),(($J182*$H182)/2),0),0),2)</f>
        <v>0</v>
      </c>
      <c r="M182" s="89">
        <f t="shared" si="15"/>
        <v>0</v>
      </c>
      <c r="N182" s="100">
        <f t="shared" si="16"/>
        <v>0</v>
      </c>
      <c r="O182" s="67"/>
    </row>
    <row r="183" spans="2:15">
      <c r="B183" s="63"/>
      <c r="C183" s="65"/>
      <c r="D183" s="65"/>
      <c r="E183" s="66"/>
      <c r="F183" s="67"/>
      <c r="G183" s="69"/>
      <c r="H183" s="70"/>
      <c r="I183" s="71"/>
      <c r="J183" s="68">
        <v>0</v>
      </c>
      <c r="K183" s="89">
        <f>ROUND(IF(AND($G183&lt;&gt;Summary!$C$11),IF(OR($I183=$I$6,$I183=$I$7,$I183=$I$8,$I183=$I$9,$I183=$I$10,$I183=$I$11),($J183*$H183),0),0),2)</f>
        <v>0</v>
      </c>
      <c r="L183" s="89">
        <f>ROUND(IF(AND($G183=Summary!$C$11),IF(OR($I183=$I$6,$I183=$I$7,$I183=$I$8,$I183=$I$9,$I183=$I$10,$I183=$I$11),(($J183*$H183)/2),0),0),2)</f>
        <v>0</v>
      </c>
      <c r="M183" s="89">
        <f t="shared" si="15"/>
        <v>0</v>
      </c>
      <c r="N183" s="100">
        <f t="shared" si="16"/>
        <v>0</v>
      </c>
      <c r="O183" s="67"/>
    </row>
    <row r="184" spans="2:15">
      <c r="B184" s="63"/>
      <c r="C184" s="65"/>
      <c r="D184" s="65"/>
      <c r="E184" s="66"/>
      <c r="F184" s="67"/>
      <c r="G184" s="69"/>
      <c r="H184" s="70"/>
      <c r="I184" s="71"/>
      <c r="J184" s="68">
        <v>0</v>
      </c>
      <c r="K184" s="89">
        <f>ROUND(IF(AND($G184&lt;&gt;Summary!$C$11),IF(OR($I184=$I$6,$I184=$I$7,$I184=$I$8,$I184=$I$9,$I184=$I$10,$I184=$I$11),($J184*$H184),0),0),2)</f>
        <v>0</v>
      </c>
      <c r="L184" s="89">
        <f>ROUND(IF(AND($G184=Summary!$C$11),IF(OR($I184=$I$6,$I184=$I$7,$I184=$I$8,$I184=$I$9,$I184=$I$10,$I184=$I$11),(($J184*$H184)/2),0),0),2)</f>
        <v>0</v>
      </c>
      <c r="M184" s="89">
        <f t="shared" si="15"/>
        <v>0</v>
      </c>
      <c r="N184" s="100">
        <f t="shared" si="16"/>
        <v>0</v>
      </c>
      <c r="O184" s="67"/>
    </row>
    <row r="185" spans="2:15">
      <c r="B185" s="63"/>
      <c r="C185" s="65"/>
      <c r="D185" s="65"/>
      <c r="E185" s="66"/>
      <c r="F185" s="67"/>
      <c r="G185" s="69"/>
      <c r="H185" s="70"/>
      <c r="I185" s="71"/>
      <c r="J185" s="68">
        <v>0</v>
      </c>
      <c r="K185" s="89">
        <f>ROUND(IF(AND($G185&lt;&gt;Summary!$C$11),IF(OR($I185=$I$6,$I185=$I$7,$I185=$I$8,$I185=$I$9,$I185=$I$10,$I185=$I$11),($J185*$H185),0),0),2)</f>
        <v>0</v>
      </c>
      <c r="L185" s="89">
        <f>ROUND(IF(AND($G185=Summary!$C$11),IF(OR($I185=$I$6,$I185=$I$7,$I185=$I$8,$I185=$I$9,$I185=$I$10,$I185=$I$11),(($J185*$H185)/2),0),0),2)</f>
        <v>0</v>
      </c>
      <c r="M185" s="89">
        <f t="shared" si="15"/>
        <v>0</v>
      </c>
      <c r="N185" s="100">
        <f t="shared" si="16"/>
        <v>0</v>
      </c>
      <c r="O185" s="67"/>
    </row>
    <row r="186" spans="2:15">
      <c r="B186" s="63"/>
      <c r="C186" s="65"/>
      <c r="D186" s="65"/>
      <c r="E186" s="66"/>
      <c r="F186" s="67"/>
      <c r="G186" s="69"/>
      <c r="H186" s="70"/>
      <c r="I186" s="71"/>
      <c r="J186" s="68">
        <v>0</v>
      </c>
      <c r="K186" s="89">
        <f>ROUND(IF(AND($G186&lt;&gt;Summary!$C$11),IF(OR($I186=$I$6,$I186=$I$7,$I186=$I$8,$I186=$I$9,$I186=$I$10,$I186=$I$11),($J186*$H186),0),0),2)</f>
        <v>0</v>
      </c>
      <c r="L186" s="89">
        <f>ROUND(IF(AND($G186=Summary!$C$11),IF(OR($I186=$I$6,$I186=$I$7,$I186=$I$8,$I186=$I$9,$I186=$I$10,$I186=$I$11),(($J186*$H186)/2),0),0),2)</f>
        <v>0</v>
      </c>
      <c r="M186" s="89">
        <f t="shared" si="15"/>
        <v>0</v>
      </c>
      <c r="N186" s="100">
        <f t="shared" si="16"/>
        <v>0</v>
      </c>
      <c r="O186" s="67"/>
    </row>
    <row r="187" spans="2:15">
      <c r="B187" s="63"/>
      <c r="C187" s="65"/>
      <c r="D187" s="65"/>
      <c r="E187" s="66"/>
      <c r="F187" s="67"/>
      <c r="G187" s="69"/>
      <c r="H187" s="70"/>
      <c r="I187" s="71"/>
      <c r="J187" s="68">
        <v>0</v>
      </c>
      <c r="K187" s="89">
        <f>ROUND(IF(AND($G187&lt;&gt;Summary!$C$11),IF(OR($I187=$I$6,$I187=$I$7,$I187=$I$8,$I187=$I$9,$I187=$I$10,$I187=$I$11),($J187*$H187),0),0),2)</f>
        <v>0</v>
      </c>
      <c r="L187" s="89">
        <f>ROUND(IF(AND($G187=Summary!$C$11),IF(OR($I187=$I$6,$I187=$I$7,$I187=$I$8,$I187=$I$9,$I187=$I$10,$I187=$I$11),(($J187*$H187)/2),0),0),2)</f>
        <v>0</v>
      </c>
      <c r="M187" s="89">
        <f t="shared" si="15"/>
        <v>0</v>
      </c>
      <c r="N187" s="100">
        <f t="shared" si="16"/>
        <v>0</v>
      </c>
      <c r="O187" s="67"/>
    </row>
    <row r="188" spans="2:15">
      <c r="B188" s="63"/>
      <c r="C188" s="65"/>
      <c r="D188" s="65"/>
      <c r="E188" s="66"/>
      <c r="F188" s="67"/>
      <c r="G188" s="69"/>
      <c r="H188" s="70"/>
      <c r="I188" s="71"/>
      <c r="J188" s="68">
        <v>0</v>
      </c>
      <c r="K188" s="89">
        <f>ROUND(IF(AND($G188&lt;&gt;Summary!$C$11),IF(OR($I188=$I$6,$I188=$I$7,$I188=$I$8,$I188=$I$9,$I188=$I$10,$I188=$I$11),($J188*$H188),0),0),2)</f>
        <v>0</v>
      </c>
      <c r="L188" s="89">
        <f>ROUND(IF(AND($G188=Summary!$C$11),IF(OR($I188=$I$6,$I188=$I$7,$I188=$I$8,$I188=$I$9,$I188=$I$10,$I188=$I$11),(($J188*$H188)/2),0),0),2)</f>
        <v>0</v>
      </c>
      <c r="M188" s="89">
        <f t="shared" si="15"/>
        <v>0</v>
      </c>
      <c r="N188" s="100">
        <f t="shared" si="16"/>
        <v>0</v>
      </c>
      <c r="O188" s="67"/>
    </row>
    <row r="189" spans="2:15">
      <c r="B189" s="63"/>
      <c r="C189" s="65"/>
      <c r="D189" s="65"/>
      <c r="E189" s="66"/>
      <c r="F189" s="67"/>
      <c r="G189" s="69"/>
      <c r="H189" s="70"/>
      <c r="I189" s="71"/>
      <c r="J189" s="68">
        <v>0</v>
      </c>
      <c r="K189" s="89">
        <f>ROUND(IF(AND($G189&lt;&gt;Summary!$C$11),IF(OR($I189=$I$6,$I189=$I$7,$I189=$I$8,$I189=$I$9,$I189=$I$10,$I189=$I$11),($J189*$H189),0),0),2)</f>
        <v>0</v>
      </c>
      <c r="L189" s="89">
        <f>ROUND(IF(AND($G189=Summary!$C$11),IF(OR($I189=$I$6,$I189=$I$7,$I189=$I$8,$I189=$I$9,$I189=$I$10,$I189=$I$11),(($J189*$H189)/2),0),0),2)</f>
        <v>0</v>
      </c>
      <c r="M189" s="89">
        <f t="shared" si="15"/>
        <v>0</v>
      </c>
      <c r="N189" s="100">
        <f t="shared" si="16"/>
        <v>0</v>
      </c>
      <c r="O189" s="67"/>
    </row>
    <row r="190" spans="2:15">
      <c r="B190" s="63"/>
      <c r="C190" s="65"/>
      <c r="D190" s="65"/>
      <c r="E190" s="66"/>
      <c r="F190" s="67"/>
      <c r="G190" s="69"/>
      <c r="H190" s="70"/>
      <c r="I190" s="71"/>
      <c r="J190" s="68">
        <v>0</v>
      </c>
      <c r="K190" s="89">
        <f>ROUND(IF(AND($G190&lt;&gt;Summary!$C$11),IF(OR($I190=$I$6,$I190=$I$7,$I190=$I$8,$I190=$I$9,$I190=$I$10,$I190=$I$11),($J190*$H190),0),0),2)</f>
        <v>0</v>
      </c>
      <c r="L190" s="89">
        <f>ROUND(IF(AND($G190=Summary!$C$11),IF(OR($I190=$I$6,$I190=$I$7,$I190=$I$8,$I190=$I$9,$I190=$I$10,$I190=$I$11),(($J190*$H190)/2),0),0),2)</f>
        <v>0</v>
      </c>
      <c r="M190" s="89">
        <f t="shared" si="15"/>
        <v>0</v>
      </c>
      <c r="N190" s="100">
        <f t="shared" si="16"/>
        <v>0</v>
      </c>
      <c r="O190" s="67"/>
    </row>
    <row r="191" spans="2:15">
      <c r="B191" s="63"/>
      <c r="C191" s="65"/>
      <c r="D191" s="65"/>
      <c r="E191" s="66"/>
      <c r="F191" s="67"/>
      <c r="G191" s="69"/>
      <c r="H191" s="70"/>
      <c r="I191" s="71"/>
      <c r="J191" s="68">
        <v>0</v>
      </c>
      <c r="K191" s="89">
        <f>ROUND(IF(AND($G191&lt;&gt;Summary!$C$11),IF(OR($I191=$I$6,$I191=$I$7,$I191=$I$8,$I191=$I$9,$I191=$I$10,$I191=$I$11),($J191*$H191),0),0),2)</f>
        <v>0</v>
      </c>
      <c r="L191" s="89">
        <f>ROUND(IF(AND($G191=Summary!$C$11),IF(OR($I191=$I$6,$I191=$I$7,$I191=$I$8,$I191=$I$9,$I191=$I$10,$I191=$I$11),(($J191*$H191)/2),0),0),2)</f>
        <v>0</v>
      </c>
      <c r="M191" s="89">
        <f t="shared" si="15"/>
        <v>0</v>
      </c>
      <c r="N191" s="100">
        <f t="shared" si="16"/>
        <v>0</v>
      </c>
      <c r="O191" s="67"/>
    </row>
    <row r="192" spans="2:15">
      <c r="B192" s="63"/>
      <c r="C192" s="65"/>
      <c r="D192" s="65"/>
      <c r="E192" s="66"/>
      <c r="F192" s="67"/>
      <c r="G192" s="69"/>
      <c r="H192" s="70"/>
      <c r="I192" s="71"/>
      <c r="J192" s="68">
        <v>0</v>
      </c>
      <c r="K192" s="89">
        <f>ROUND(IF(AND($G192&lt;&gt;Summary!$C$11),IF(OR($I192=$I$6,$I192=$I$7,$I192=$I$8,$I192=$I$9,$I192=$I$10,$I192=$I$11),($J192*$H192),0),0),2)</f>
        <v>0</v>
      </c>
      <c r="L192" s="89">
        <f>ROUND(IF(AND($G192=Summary!$C$11),IF(OR($I192=$I$6,$I192=$I$7,$I192=$I$8,$I192=$I$9,$I192=$I$10,$I192=$I$11),(($J192*$H192)/2),0),0),2)</f>
        <v>0</v>
      </c>
      <c r="M192" s="89">
        <f t="shared" si="15"/>
        <v>0</v>
      </c>
      <c r="N192" s="100">
        <f t="shared" si="16"/>
        <v>0</v>
      </c>
      <c r="O192" s="67"/>
    </row>
    <row r="193" spans="2:15">
      <c r="B193" s="63"/>
      <c r="C193" s="65"/>
      <c r="D193" s="65"/>
      <c r="E193" s="66"/>
      <c r="F193" s="67"/>
      <c r="G193" s="69"/>
      <c r="H193" s="70"/>
      <c r="I193" s="71"/>
      <c r="J193" s="68">
        <v>0</v>
      </c>
      <c r="K193" s="89">
        <f>ROUND(IF(AND($G193&lt;&gt;Summary!$C$11),IF(OR($I193=$I$6,$I193=$I$7,$I193=$I$8,$I193=$I$9,$I193=$I$10,$I193=$I$11),($J193*$H193),0),0),2)</f>
        <v>0</v>
      </c>
      <c r="L193" s="89">
        <f>ROUND(IF(AND($G193=Summary!$C$11),IF(OR($I193=$I$6,$I193=$I$7,$I193=$I$8,$I193=$I$9,$I193=$I$10,$I193=$I$11),(($J193*$H193)/2),0),0),2)</f>
        <v>0</v>
      </c>
      <c r="M193" s="89">
        <f t="shared" si="15"/>
        <v>0</v>
      </c>
      <c r="N193" s="100">
        <f t="shared" si="16"/>
        <v>0</v>
      </c>
      <c r="O193" s="67"/>
    </row>
    <row r="194" spans="2:15">
      <c r="B194" s="63"/>
      <c r="C194" s="65"/>
      <c r="D194" s="65"/>
      <c r="E194" s="66"/>
      <c r="F194" s="67"/>
      <c r="G194" s="69"/>
      <c r="H194" s="70"/>
      <c r="I194" s="71"/>
      <c r="J194" s="68">
        <v>0</v>
      </c>
      <c r="K194" s="89">
        <f>ROUND(IF(AND($G194&lt;&gt;Summary!$C$11),IF(OR($I194=$I$6,$I194=$I$7,$I194=$I$8,$I194=$I$9,$I194=$I$10,$I194=$I$11),($J194*$H194),0),0),2)</f>
        <v>0</v>
      </c>
      <c r="L194" s="89">
        <f>ROUND(IF(AND($G194=Summary!$C$11),IF(OR($I194=$I$6,$I194=$I$7,$I194=$I$8,$I194=$I$9,$I194=$I$10,$I194=$I$11),(($J194*$H194)/2),0),0),2)</f>
        <v>0</v>
      </c>
      <c r="M194" s="89">
        <f t="shared" si="15"/>
        <v>0</v>
      </c>
      <c r="N194" s="100">
        <f t="shared" si="16"/>
        <v>0</v>
      </c>
      <c r="O194" s="67"/>
    </row>
    <row r="195" spans="2:15">
      <c r="B195" s="63"/>
      <c r="C195" s="65"/>
      <c r="D195" s="65"/>
      <c r="E195" s="66"/>
      <c r="F195" s="67"/>
      <c r="G195" s="69"/>
      <c r="H195" s="70"/>
      <c r="I195" s="71"/>
      <c r="J195" s="68">
        <v>0</v>
      </c>
      <c r="K195" s="89">
        <f>ROUND(IF(AND($G195&lt;&gt;Summary!$C$11),IF(OR($I195=$I$6,$I195=$I$7,$I195=$I$8,$I195=$I$9,$I195=$I$10,$I195=$I$11),($J195*$H195),0),0),2)</f>
        <v>0</v>
      </c>
      <c r="L195" s="89">
        <f>ROUND(IF(AND($G195=Summary!$C$11),IF(OR($I195=$I$6,$I195=$I$7,$I195=$I$8,$I195=$I$9,$I195=$I$10,$I195=$I$11),(($J195*$H195)/2),0),0),2)</f>
        <v>0</v>
      </c>
      <c r="M195" s="89">
        <f t="shared" si="15"/>
        <v>0</v>
      </c>
      <c r="N195" s="100">
        <f t="shared" si="16"/>
        <v>0</v>
      </c>
      <c r="O195" s="67"/>
    </row>
    <row r="196" spans="2:15">
      <c r="B196" s="63"/>
      <c r="C196" s="65"/>
      <c r="D196" s="65"/>
      <c r="E196" s="66"/>
      <c r="F196" s="67"/>
      <c r="G196" s="69"/>
      <c r="H196" s="70"/>
      <c r="I196" s="71"/>
      <c r="J196" s="68">
        <v>0</v>
      </c>
      <c r="K196" s="89">
        <f>ROUND(IF(AND($G196&lt;&gt;Summary!$C$11),IF(OR($I196=$I$6,$I196=$I$7,$I196=$I$8,$I196=$I$9,$I196=$I$10,$I196=$I$11),($J196*$H196),0),0),2)</f>
        <v>0</v>
      </c>
      <c r="L196" s="89">
        <f>ROUND(IF(AND($G196=Summary!$C$11),IF(OR($I196=$I$6,$I196=$I$7,$I196=$I$8,$I196=$I$9,$I196=$I$10,$I196=$I$11),(($J196*$H196)/2),0),0),2)</f>
        <v>0</v>
      </c>
      <c r="M196" s="89">
        <f t="shared" si="15"/>
        <v>0</v>
      </c>
      <c r="N196" s="100">
        <f t="shared" si="16"/>
        <v>0</v>
      </c>
      <c r="O196" s="67"/>
    </row>
    <row r="197" spans="2:15">
      <c r="B197" s="63"/>
      <c r="C197" s="65"/>
      <c r="D197" s="65"/>
      <c r="E197" s="66"/>
      <c r="F197" s="67"/>
      <c r="G197" s="69"/>
      <c r="H197" s="70"/>
      <c r="I197" s="71"/>
      <c r="J197" s="68">
        <v>0</v>
      </c>
      <c r="K197" s="89">
        <f>ROUND(IF(AND($G197&lt;&gt;Summary!$C$11),IF(OR($I197=$I$6,$I197=$I$7,$I197=$I$8,$I197=$I$9,$I197=$I$10,$I197=$I$11),($J197*$H197),0),0),2)</f>
        <v>0</v>
      </c>
      <c r="L197" s="89">
        <f>ROUND(IF(AND($G197=Summary!$C$11),IF(OR($I197=$I$6,$I197=$I$7,$I197=$I$8,$I197=$I$9,$I197=$I$10,$I197=$I$11),(($J197*$H197)/2),0),0),2)</f>
        <v>0</v>
      </c>
      <c r="M197" s="89">
        <f t="shared" si="15"/>
        <v>0</v>
      </c>
      <c r="N197" s="100">
        <f t="shared" si="16"/>
        <v>0</v>
      </c>
      <c r="O197" s="67"/>
    </row>
    <row r="198" spans="2:15">
      <c r="B198" s="63"/>
      <c r="C198" s="65"/>
      <c r="D198" s="65"/>
      <c r="E198" s="66"/>
      <c r="F198" s="67"/>
      <c r="G198" s="69"/>
      <c r="H198" s="70"/>
      <c r="I198" s="71"/>
      <c r="J198" s="68">
        <v>0</v>
      </c>
      <c r="K198" s="89">
        <f>ROUND(IF(AND($G198&lt;&gt;Summary!$C$11),IF(OR($I198=$I$6,$I198=$I$7,$I198=$I$8,$I198=$I$9,$I198=$I$10,$I198=$I$11),($J198*$H198),0),0),2)</f>
        <v>0</v>
      </c>
      <c r="L198" s="89">
        <f>ROUND(IF(AND($G198=Summary!$C$11),IF(OR($I198=$I$6,$I198=$I$7,$I198=$I$8,$I198=$I$9,$I198=$I$10,$I198=$I$11),(($J198*$H198)/2),0),0),2)</f>
        <v>0</v>
      </c>
      <c r="M198" s="89">
        <f t="shared" si="15"/>
        <v>0</v>
      </c>
      <c r="N198" s="100">
        <f t="shared" si="16"/>
        <v>0</v>
      </c>
      <c r="O198" s="67"/>
    </row>
    <row r="199" spans="2:15">
      <c r="B199" s="63"/>
      <c r="C199" s="65"/>
      <c r="D199" s="65"/>
      <c r="E199" s="66"/>
      <c r="F199" s="67"/>
      <c r="G199" s="69"/>
      <c r="H199" s="70"/>
      <c r="I199" s="71"/>
      <c r="J199" s="68">
        <v>0</v>
      </c>
      <c r="K199" s="89">
        <f>ROUND(IF(AND($G199&lt;&gt;Summary!$C$11),IF(OR($I199=$I$6,$I199=$I$7,$I199=$I$8,$I199=$I$9,$I199=$I$10,$I199=$I$11),($J199*$H199),0),0),2)</f>
        <v>0</v>
      </c>
      <c r="L199" s="89">
        <f>ROUND(IF(AND($G199=Summary!$C$11),IF(OR($I199=$I$6,$I199=$I$7,$I199=$I$8,$I199=$I$9,$I199=$I$10,$I199=$I$11),(($J199*$H199)/2),0),0),2)</f>
        <v>0</v>
      </c>
      <c r="M199" s="89">
        <f t="shared" si="15"/>
        <v>0</v>
      </c>
      <c r="N199" s="100">
        <f t="shared" si="16"/>
        <v>0</v>
      </c>
      <c r="O199" s="67"/>
    </row>
    <row r="200" spans="2:15">
      <c r="B200" s="63"/>
      <c r="C200" s="65"/>
      <c r="D200" s="65"/>
      <c r="E200" s="66"/>
      <c r="F200" s="67"/>
      <c r="G200" s="69"/>
      <c r="H200" s="70"/>
      <c r="I200" s="71"/>
      <c r="J200" s="68">
        <v>0</v>
      </c>
      <c r="K200" s="89">
        <f>ROUND(IF(AND($G200&lt;&gt;Summary!$C$11),IF(OR($I200=$I$6,$I200=$I$7,$I200=$I$8,$I200=$I$9,$I200=$I$10,$I200=$I$11),($J200*$H200),0),0),2)</f>
        <v>0</v>
      </c>
      <c r="L200" s="89">
        <f>ROUND(IF(AND($G200=Summary!$C$11),IF(OR($I200=$I$6,$I200=$I$7,$I200=$I$8,$I200=$I$9,$I200=$I$10,$I200=$I$11),(($J200*$H200)/2),0),0),2)</f>
        <v>0</v>
      </c>
      <c r="M200" s="89">
        <f t="shared" si="15"/>
        <v>0</v>
      </c>
      <c r="N200" s="100">
        <f t="shared" si="16"/>
        <v>0</v>
      </c>
      <c r="O200" s="67"/>
    </row>
    <row r="201" spans="2:15">
      <c r="B201" s="63"/>
      <c r="C201" s="65"/>
      <c r="D201" s="65"/>
      <c r="E201" s="66"/>
      <c r="F201" s="67"/>
      <c r="G201" s="69"/>
      <c r="H201" s="70"/>
      <c r="I201" s="71"/>
      <c r="J201" s="68">
        <v>0</v>
      </c>
      <c r="K201" s="89">
        <f>ROUND(IF(AND($G201&lt;&gt;Summary!$C$11),IF(OR($I201=$I$6,$I201=$I$7,$I201=$I$8,$I201=$I$9,$I201=$I$10,$I201=$I$11),($J201*$H201),0),0),2)</f>
        <v>0</v>
      </c>
      <c r="L201" s="89">
        <f>ROUND(IF(AND($G201=Summary!$C$11),IF(OR($I201=$I$6,$I201=$I$7,$I201=$I$8,$I201=$I$9,$I201=$I$10,$I201=$I$11),(($J201*$H201)/2),0),0),2)</f>
        <v>0</v>
      </c>
      <c r="M201" s="89">
        <f t="shared" si="15"/>
        <v>0</v>
      </c>
      <c r="N201" s="100">
        <f t="shared" si="16"/>
        <v>0</v>
      </c>
      <c r="O201" s="67"/>
    </row>
    <row r="202" spans="2:15">
      <c r="B202" s="63"/>
      <c r="C202" s="65"/>
      <c r="D202" s="65"/>
      <c r="E202" s="66"/>
      <c r="F202" s="67"/>
      <c r="G202" s="69"/>
      <c r="H202" s="70"/>
      <c r="I202" s="71"/>
      <c r="J202" s="68">
        <v>0</v>
      </c>
      <c r="K202" s="89">
        <f>ROUND(IF(AND($G202&lt;&gt;Summary!$C$11),IF(OR($I202=$I$6,$I202=$I$7,$I202=$I$8,$I202=$I$9,$I202=$I$10,$I202=$I$11),($J202*$H202),0),0),2)</f>
        <v>0</v>
      </c>
      <c r="L202" s="89">
        <f>ROUND(IF(AND($G202=Summary!$C$11),IF(OR($I202=$I$6,$I202=$I$7,$I202=$I$8,$I202=$I$9,$I202=$I$10,$I202=$I$11),(($J202*$H202)/2),0),0),2)</f>
        <v>0</v>
      </c>
      <c r="M202" s="89">
        <f t="shared" si="15"/>
        <v>0</v>
      </c>
      <c r="N202" s="100">
        <f t="shared" si="16"/>
        <v>0</v>
      </c>
      <c r="O202" s="67"/>
    </row>
    <row r="203" spans="2:15">
      <c r="B203" s="63"/>
      <c r="C203" s="65"/>
      <c r="D203" s="65"/>
      <c r="E203" s="66"/>
      <c r="F203" s="67"/>
      <c r="G203" s="69"/>
      <c r="H203" s="70"/>
      <c r="I203" s="71"/>
      <c r="J203" s="68">
        <v>0</v>
      </c>
      <c r="K203" s="89">
        <f>ROUND(IF(AND($G203&lt;&gt;Summary!$C$11),IF(OR($I203=$I$6,$I203=$I$7,$I203=$I$8,$I203=$I$9,$I203=$I$10,$I203=$I$11),($J203*$H203),0),0),2)</f>
        <v>0</v>
      </c>
      <c r="L203" s="89">
        <f>ROUND(IF(AND($G203=Summary!$C$11),IF(OR($I203=$I$6,$I203=$I$7,$I203=$I$8,$I203=$I$9,$I203=$I$10,$I203=$I$11),(($J203*$H203)/2),0),0),2)</f>
        <v>0</v>
      </c>
      <c r="M203" s="89">
        <f t="shared" si="15"/>
        <v>0</v>
      </c>
      <c r="N203" s="100">
        <f t="shared" si="16"/>
        <v>0</v>
      </c>
      <c r="O203" s="67"/>
    </row>
    <row r="204" spans="2:15">
      <c r="B204" s="63"/>
      <c r="C204" s="65"/>
      <c r="D204" s="65"/>
      <c r="E204" s="66"/>
      <c r="F204" s="67"/>
      <c r="G204" s="69"/>
      <c r="H204" s="70"/>
      <c r="I204" s="71"/>
      <c r="J204" s="68">
        <v>0</v>
      </c>
      <c r="K204" s="89">
        <f>ROUND(IF(AND($G204&lt;&gt;Summary!$C$11),IF(OR($I204=$I$6,$I204=$I$7,$I204=$I$8,$I204=$I$9,$I204=$I$10,$I204=$I$11),($J204*$H204),0),0),2)</f>
        <v>0</v>
      </c>
      <c r="L204" s="89">
        <f>ROUND(IF(AND($G204=Summary!$C$11),IF(OR($I204=$I$6,$I204=$I$7,$I204=$I$8,$I204=$I$9,$I204=$I$10,$I204=$I$11),(($J204*$H204)/2),0),0),2)</f>
        <v>0</v>
      </c>
      <c r="M204" s="89">
        <f t="shared" si="15"/>
        <v>0</v>
      </c>
      <c r="N204" s="100">
        <f t="shared" si="16"/>
        <v>0</v>
      </c>
      <c r="O204" s="67"/>
    </row>
    <row r="205" spans="2:15">
      <c r="B205" s="63"/>
      <c r="C205" s="65"/>
      <c r="D205" s="65"/>
      <c r="E205" s="66"/>
      <c r="F205" s="67"/>
      <c r="G205" s="69"/>
      <c r="H205" s="70"/>
      <c r="I205" s="71"/>
      <c r="J205" s="68">
        <v>0</v>
      </c>
      <c r="K205" s="89">
        <f>ROUND(IF(AND($G205&lt;&gt;Summary!$C$11),IF(OR($I205=$I$6,$I205=$I$7,$I205=$I$8,$I205=$I$9,$I205=$I$10,$I205=$I$11),($J205*$H205),0),0),2)</f>
        <v>0</v>
      </c>
      <c r="L205" s="89">
        <f>ROUND(IF(AND($G205=Summary!$C$11),IF(OR($I205=$I$6,$I205=$I$7,$I205=$I$8,$I205=$I$9,$I205=$I$10,$I205=$I$11),(($J205*$H205)/2),0),0),2)</f>
        <v>0</v>
      </c>
      <c r="M205" s="89">
        <f t="shared" si="15"/>
        <v>0</v>
      </c>
      <c r="N205" s="100">
        <f t="shared" si="16"/>
        <v>0</v>
      </c>
      <c r="O205" s="67"/>
    </row>
    <row r="206" spans="2:15">
      <c r="B206" s="63"/>
      <c r="C206" s="65"/>
      <c r="D206" s="65"/>
      <c r="E206" s="66"/>
      <c r="F206" s="67"/>
      <c r="G206" s="69"/>
      <c r="H206" s="70"/>
      <c r="I206" s="71"/>
      <c r="J206" s="68">
        <v>0</v>
      </c>
      <c r="K206" s="89">
        <f>ROUND(IF(AND($G206&lt;&gt;Summary!$C$11),IF(OR($I206=$I$6,$I206=$I$7,$I206=$I$8,$I206=$I$9,$I206=$I$10,$I206=$I$11),($J206*$H206),0),0),2)</f>
        <v>0</v>
      </c>
      <c r="L206" s="89">
        <f>ROUND(IF(AND($G206=Summary!$C$11),IF(OR($I206=$I$6,$I206=$I$7,$I206=$I$8,$I206=$I$9,$I206=$I$10,$I206=$I$11),(($J206*$H206)/2),0),0),2)</f>
        <v>0</v>
      </c>
      <c r="M206" s="89">
        <f t="shared" si="15"/>
        <v>0</v>
      </c>
      <c r="N206" s="100">
        <f t="shared" si="16"/>
        <v>0</v>
      </c>
      <c r="O206" s="67"/>
    </row>
    <row r="207" spans="2:15">
      <c r="B207" s="63"/>
      <c r="C207" s="65"/>
      <c r="D207" s="65"/>
      <c r="E207" s="66"/>
      <c r="F207" s="67"/>
      <c r="G207" s="69"/>
      <c r="H207" s="70"/>
      <c r="I207" s="71"/>
      <c r="J207" s="68">
        <v>0</v>
      </c>
      <c r="K207" s="89">
        <f>ROUND(IF(AND($G207&lt;&gt;Summary!$C$11),IF(OR($I207=$I$6,$I207=$I$7,$I207=$I$8,$I207=$I$9,$I207=$I$10,$I207=$I$11),($J207*$H207),0),0),2)</f>
        <v>0</v>
      </c>
      <c r="L207" s="89">
        <f>ROUND(IF(AND($G207=Summary!$C$11),IF(OR($I207=$I$6,$I207=$I$7,$I207=$I$8,$I207=$I$9,$I207=$I$10,$I207=$I$11),(($J207*$H207)/2),0),0),2)</f>
        <v>0</v>
      </c>
      <c r="M207" s="89">
        <f t="shared" si="15"/>
        <v>0</v>
      </c>
      <c r="N207" s="100">
        <f t="shared" si="16"/>
        <v>0</v>
      </c>
      <c r="O207" s="67"/>
    </row>
    <row r="208" spans="2:15">
      <c r="B208" s="63"/>
      <c r="C208" s="65"/>
      <c r="D208" s="65"/>
      <c r="E208" s="66"/>
      <c r="F208" s="67"/>
      <c r="G208" s="69"/>
      <c r="H208" s="70"/>
      <c r="I208" s="71"/>
      <c r="J208" s="68">
        <v>0</v>
      </c>
      <c r="K208" s="89">
        <f>ROUND(IF(AND($G208&lt;&gt;Summary!$C$11),IF(OR($I208=$I$6,$I208=$I$7,$I208=$I$8,$I208=$I$9,$I208=$I$10,$I208=$I$11),($J208*$H208),0),0),2)</f>
        <v>0</v>
      </c>
      <c r="L208" s="89">
        <f>ROUND(IF(AND($G208=Summary!$C$11),IF(OR($I208=$I$6,$I208=$I$7,$I208=$I$8,$I208=$I$9,$I208=$I$10,$I208=$I$11),(($J208*$H208)/2),0),0),2)</f>
        <v>0</v>
      </c>
      <c r="M208" s="89">
        <f t="shared" si="15"/>
        <v>0</v>
      </c>
      <c r="N208" s="100">
        <f t="shared" si="16"/>
        <v>0</v>
      </c>
      <c r="O208" s="67"/>
    </row>
    <row r="209" spans="2:15">
      <c r="B209" s="63"/>
      <c r="C209" s="65"/>
      <c r="D209" s="65"/>
      <c r="E209" s="66"/>
      <c r="F209" s="67"/>
      <c r="G209" s="69"/>
      <c r="H209" s="70"/>
      <c r="I209" s="71"/>
      <c r="J209" s="68">
        <v>0</v>
      </c>
      <c r="K209" s="89">
        <f>ROUND(IF(AND($G209&lt;&gt;Summary!$C$11),IF(OR($I209=$I$6,$I209=$I$7,$I209=$I$8,$I209=$I$9,$I209=$I$10,$I209=$I$11),($J209*$H209),0),0),2)</f>
        <v>0</v>
      </c>
      <c r="L209" s="89">
        <f>ROUND(IF(AND($G209=Summary!$C$11),IF(OR($I209=$I$6,$I209=$I$7,$I209=$I$8,$I209=$I$9,$I209=$I$10,$I209=$I$11),(($J209*$H209)/2),0),0),2)</f>
        <v>0</v>
      </c>
      <c r="M209" s="89">
        <f t="shared" si="15"/>
        <v>0</v>
      </c>
      <c r="N209" s="100">
        <f t="shared" si="16"/>
        <v>0</v>
      </c>
      <c r="O209" s="67"/>
    </row>
    <row r="210" spans="2:15">
      <c r="B210" s="63"/>
      <c r="C210" s="65"/>
      <c r="D210" s="65"/>
      <c r="E210" s="66"/>
      <c r="F210" s="67"/>
      <c r="G210" s="69"/>
      <c r="H210" s="70"/>
      <c r="I210" s="71"/>
      <c r="J210" s="68">
        <v>0</v>
      </c>
      <c r="K210" s="89">
        <f>ROUND(IF(AND($G210&lt;&gt;Summary!$C$11),IF(OR($I210=$I$6,$I210=$I$7,$I210=$I$8,$I210=$I$9,$I210=$I$10,$I210=$I$11),($J210*$H210),0),0),2)</f>
        <v>0</v>
      </c>
      <c r="L210" s="89">
        <f>ROUND(IF(AND($G210=Summary!$C$11),IF(OR($I210=$I$6,$I210=$I$7,$I210=$I$8,$I210=$I$9,$I210=$I$10,$I210=$I$11),(($J210*$H210)/2),0),0),2)</f>
        <v>0</v>
      </c>
      <c r="M210" s="89">
        <f t="shared" si="15"/>
        <v>0</v>
      </c>
      <c r="N210" s="100">
        <f t="shared" si="16"/>
        <v>0</v>
      </c>
      <c r="O210" s="67"/>
    </row>
    <row r="211" spans="2:15">
      <c r="B211" s="63"/>
      <c r="C211" s="65"/>
      <c r="D211" s="65"/>
      <c r="E211" s="66"/>
      <c r="F211" s="67"/>
      <c r="G211" s="69"/>
      <c r="H211" s="70"/>
      <c r="I211" s="71"/>
      <c r="J211" s="68">
        <v>0</v>
      </c>
      <c r="K211" s="89">
        <f>ROUND(IF(AND($G211&lt;&gt;Summary!$C$11),IF(OR($I211=$I$6,$I211=$I$7,$I211=$I$8,$I211=$I$9,$I211=$I$10,$I211=$I$11),($J211*$H211),0),0),2)</f>
        <v>0</v>
      </c>
      <c r="L211" s="89">
        <f>ROUND(IF(AND($G211=Summary!$C$11),IF(OR($I211=$I$6,$I211=$I$7,$I211=$I$8,$I211=$I$9,$I211=$I$10,$I211=$I$11),(($J211*$H211)/2),0),0),2)</f>
        <v>0</v>
      </c>
      <c r="M211" s="89">
        <f t="shared" si="15"/>
        <v>0</v>
      </c>
      <c r="N211" s="100">
        <f t="shared" si="16"/>
        <v>0</v>
      </c>
      <c r="O211" s="67"/>
    </row>
    <row r="212" spans="2:15">
      <c r="B212" s="63"/>
      <c r="C212" s="65"/>
      <c r="D212" s="65"/>
      <c r="E212" s="66"/>
      <c r="F212" s="67"/>
      <c r="G212" s="69"/>
      <c r="H212" s="70"/>
      <c r="I212" s="71"/>
      <c r="J212" s="68">
        <v>0</v>
      </c>
      <c r="K212" s="89">
        <f>ROUND(IF(AND($G212&lt;&gt;Summary!$C$11),IF(OR($I212=$I$6,$I212=$I$7,$I212=$I$8,$I212=$I$9,$I212=$I$10,$I212=$I$11),($J212*$H212),0),0),2)</f>
        <v>0</v>
      </c>
      <c r="L212" s="89">
        <f>ROUND(IF(AND($G212=Summary!$C$11),IF(OR($I212=$I$6,$I212=$I$7,$I212=$I$8,$I212=$I$9,$I212=$I$10,$I212=$I$11),(($J212*$H212)/2),0),0),2)</f>
        <v>0</v>
      </c>
      <c r="M212" s="89">
        <f t="shared" si="15"/>
        <v>0</v>
      </c>
      <c r="N212" s="100">
        <f t="shared" si="16"/>
        <v>0</v>
      </c>
      <c r="O212" s="67"/>
    </row>
    <row r="213" spans="2:15">
      <c r="B213" s="63"/>
      <c r="C213" s="65"/>
      <c r="D213" s="65"/>
      <c r="E213" s="66"/>
      <c r="F213" s="67"/>
      <c r="G213" s="69"/>
      <c r="H213" s="70"/>
      <c r="I213" s="71"/>
      <c r="J213" s="68">
        <v>0</v>
      </c>
      <c r="K213" s="89">
        <f>ROUND(IF(AND($G213&lt;&gt;Summary!$C$11),IF(OR($I213=$I$6,$I213=$I$7,$I213=$I$8,$I213=$I$9,$I213=$I$10,$I213=$I$11),($J213*$H213),0),0),2)</f>
        <v>0</v>
      </c>
      <c r="L213" s="89">
        <f>ROUND(IF(AND($G213=Summary!$C$11),IF(OR($I213=$I$6,$I213=$I$7,$I213=$I$8,$I213=$I$9,$I213=$I$10,$I213=$I$11),(($J213*$H213)/2),0),0),2)</f>
        <v>0</v>
      </c>
      <c r="M213" s="89">
        <f t="shared" si="15"/>
        <v>0</v>
      </c>
      <c r="N213" s="100">
        <f t="shared" si="16"/>
        <v>0</v>
      </c>
      <c r="O213" s="67"/>
    </row>
    <row r="214" spans="2:15">
      <c r="B214" s="63"/>
      <c r="C214" s="65"/>
      <c r="D214" s="65"/>
      <c r="E214" s="66"/>
      <c r="F214" s="67"/>
      <c r="G214" s="69"/>
      <c r="H214" s="70"/>
      <c r="I214" s="71"/>
      <c r="J214" s="68">
        <v>0</v>
      </c>
      <c r="K214" s="89">
        <f>ROUND(IF(AND($G214&lt;&gt;Summary!$C$11),IF(OR($I214=$I$6,$I214=$I$7,$I214=$I$8,$I214=$I$9,$I214=$I$10,$I214=$I$11),($J214*$H214),0),0),2)</f>
        <v>0</v>
      </c>
      <c r="L214" s="89">
        <f>ROUND(IF(AND($G214=Summary!$C$11),IF(OR($I214=$I$6,$I214=$I$7,$I214=$I$8,$I214=$I$9,$I214=$I$10,$I214=$I$11),(($J214*$H214)/2),0),0),2)</f>
        <v>0</v>
      </c>
      <c r="M214" s="89">
        <f t="shared" si="15"/>
        <v>0</v>
      </c>
      <c r="N214" s="100">
        <f t="shared" si="16"/>
        <v>0</v>
      </c>
      <c r="O214" s="67"/>
    </row>
    <row r="215" spans="2:15">
      <c r="B215" s="63"/>
      <c r="C215" s="65"/>
      <c r="D215" s="65"/>
      <c r="E215" s="66"/>
      <c r="F215" s="67"/>
      <c r="G215" s="69"/>
      <c r="H215" s="70"/>
      <c r="I215" s="71"/>
      <c r="J215" s="68">
        <v>0</v>
      </c>
      <c r="K215" s="89">
        <f>ROUND(IF(AND($G215&lt;&gt;Summary!$C$11),IF(OR($I215=$I$6,$I215=$I$7,$I215=$I$8,$I215=$I$9,$I215=$I$10,$I215=$I$11),($J215*$H215),0),0),2)</f>
        <v>0</v>
      </c>
      <c r="L215" s="89">
        <f>ROUND(IF(AND($G215=Summary!$C$11),IF(OR($I215=$I$6,$I215=$I$7,$I215=$I$8,$I215=$I$9,$I215=$I$10,$I215=$I$11),(($J215*$H215)/2),0),0),2)</f>
        <v>0</v>
      </c>
      <c r="M215" s="89">
        <f t="shared" ref="M215:M278" si="17">L215</f>
        <v>0</v>
      </c>
      <c r="N215" s="100">
        <f t="shared" ref="N215:N278" si="18">SUM(J215:M215)</f>
        <v>0</v>
      </c>
      <c r="O215" s="67"/>
    </row>
    <row r="216" spans="2:15">
      <c r="B216" s="63"/>
      <c r="C216" s="65"/>
      <c r="D216" s="65"/>
      <c r="E216" s="66"/>
      <c r="F216" s="67"/>
      <c r="G216" s="69"/>
      <c r="H216" s="70"/>
      <c r="I216" s="71"/>
      <c r="J216" s="68">
        <v>0</v>
      </c>
      <c r="K216" s="89">
        <f>ROUND(IF(AND($G216&lt;&gt;Summary!$C$11),IF(OR($I216=$I$6,$I216=$I$7,$I216=$I$8,$I216=$I$9,$I216=$I$10,$I216=$I$11),($J216*$H216),0),0),2)</f>
        <v>0</v>
      </c>
      <c r="L216" s="89">
        <f>ROUND(IF(AND($G216=Summary!$C$11),IF(OR($I216=$I$6,$I216=$I$7,$I216=$I$8,$I216=$I$9,$I216=$I$10,$I216=$I$11),(($J216*$H216)/2),0),0),2)</f>
        <v>0</v>
      </c>
      <c r="M216" s="89">
        <f t="shared" si="17"/>
        <v>0</v>
      </c>
      <c r="N216" s="100">
        <f t="shared" si="18"/>
        <v>0</v>
      </c>
      <c r="O216" s="67"/>
    </row>
    <row r="217" spans="2:15">
      <c r="B217" s="63"/>
      <c r="C217" s="65"/>
      <c r="D217" s="65"/>
      <c r="E217" s="66"/>
      <c r="F217" s="67"/>
      <c r="G217" s="69"/>
      <c r="H217" s="70"/>
      <c r="I217" s="71"/>
      <c r="J217" s="68">
        <v>0</v>
      </c>
      <c r="K217" s="89">
        <f>ROUND(IF(AND($G217&lt;&gt;Summary!$C$11),IF(OR($I217=$I$6,$I217=$I$7,$I217=$I$8,$I217=$I$9,$I217=$I$10,$I217=$I$11),($J217*$H217),0),0),2)</f>
        <v>0</v>
      </c>
      <c r="L217" s="89">
        <f>ROUND(IF(AND($G217=Summary!$C$11),IF(OR($I217=$I$6,$I217=$I$7,$I217=$I$8,$I217=$I$9,$I217=$I$10,$I217=$I$11),(($J217*$H217)/2),0),0),2)</f>
        <v>0</v>
      </c>
      <c r="M217" s="89">
        <f t="shared" si="17"/>
        <v>0</v>
      </c>
      <c r="N217" s="100">
        <f t="shared" si="18"/>
        <v>0</v>
      </c>
      <c r="O217" s="67"/>
    </row>
    <row r="218" spans="2:15">
      <c r="B218" s="63"/>
      <c r="C218" s="65"/>
      <c r="D218" s="65"/>
      <c r="E218" s="66"/>
      <c r="F218" s="67"/>
      <c r="G218" s="69"/>
      <c r="H218" s="70"/>
      <c r="I218" s="71"/>
      <c r="J218" s="68">
        <v>0</v>
      </c>
      <c r="K218" s="89">
        <f>ROUND(IF(AND($G218&lt;&gt;Summary!$C$11),IF(OR($I218=$I$6,$I218=$I$7,$I218=$I$8,$I218=$I$9,$I218=$I$10,$I218=$I$11),($J218*$H218),0),0),2)</f>
        <v>0</v>
      </c>
      <c r="L218" s="89">
        <f>ROUND(IF(AND($G218=Summary!$C$11),IF(OR($I218=$I$6,$I218=$I$7,$I218=$I$8,$I218=$I$9,$I218=$I$10,$I218=$I$11),(($J218*$H218)/2),0),0),2)</f>
        <v>0</v>
      </c>
      <c r="M218" s="89">
        <f t="shared" si="17"/>
        <v>0</v>
      </c>
      <c r="N218" s="100">
        <f t="shared" si="18"/>
        <v>0</v>
      </c>
      <c r="O218" s="67"/>
    </row>
    <row r="219" spans="2:15">
      <c r="B219" s="63"/>
      <c r="C219" s="65"/>
      <c r="D219" s="65"/>
      <c r="E219" s="66"/>
      <c r="F219" s="67"/>
      <c r="G219" s="69"/>
      <c r="H219" s="70"/>
      <c r="I219" s="71"/>
      <c r="J219" s="68">
        <v>0</v>
      </c>
      <c r="K219" s="89">
        <f>ROUND(IF(AND($G219&lt;&gt;Summary!$C$11),IF(OR($I219=$I$6,$I219=$I$7,$I219=$I$8,$I219=$I$9,$I219=$I$10,$I219=$I$11),($J219*$H219),0),0),2)</f>
        <v>0</v>
      </c>
      <c r="L219" s="89">
        <f>ROUND(IF(AND($G219=Summary!$C$11),IF(OR($I219=$I$6,$I219=$I$7,$I219=$I$8,$I219=$I$9,$I219=$I$10,$I219=$I$11),(($J219*$H219)/2),0),0),2)</f>
        <v>0</v>
      </c>
      <c r="M219" s="89">
        <f t="shared" si="17"/>
        <v>0</v>
      </c>
      <c r="N219" s="100">
        <f t="shared" si="18"/>
        <v>0</v>
      </c>
      <c r="O219" s="67"/>
    </row>
    <row r="220" spans="2:15">
      <c r="B220" s="63"/>
      <c r="C220" s="65"/>
      <c r="D220" s="65"/>
      <c r="E220" s="66"/>
      <c r="F220" s="67"/>
      <c r="G220" s="69"/>
      <c r="H220" s="70"/>
      <c r="I220" s="71"/>
      <c r="J220" s="68">
        <v>0</v>
      </c>
      <c r="K220" s="89">
        <f>ROUND(IF(AND($G220&lt;&gt;Summary!$C$11),IF(OR($I220=$I$6,$I220=$I$7,$I220=$I$8,$I220=$I$9,$I220=$I$10,$I220=$I$11),($J220*$H220),0),0),2)</f>
        <v>0</v>
      </c>
      <c r="L220" s="89">
        <f>ROUND(IF(AND($G220=Summary!$C$11),IF(OR($I220=$I$6,$I220=$I$7,$I220=$I$8,$I220=$I$9,$I220=$I$10,$I220=$I$11),(($J220*$H220)/2),0),0),2)</f>
        <v>0</v>
      </c>
      <c r="M220" s="89">
        <f t="shared" si="17"/>
        <v>0</v>
      </c>
      <c r="N220" s="100">
        <f t="shared" si="18"/>
        <v>0</v>
      </c>
      <c r="O220" s="67"/>
    </row>
    <row r="221" spans="2:15">
      <c r="B221" s="63"/>
      <c r="C221" s="65"/>
      <c r="D221" s="65"/>
      <c r="E221" s="66"/>
      <c r="F221" s="67"/>
      <c r="G221" s="69"/>
      <c r="H221" s="70"/>
      <c r="I221" s="71"/>
      <c r="J221" s="68">
        <v>0</v>
      </c>
      <c r="K221" s="89">
        <f>ROUND(IF(AND($G221&lt;&gt;Summary!$C$11),IF(OR($I221=$I$6,$I221=$I$7,$I221=$I$8,$I221=$I$9,$I221=$I$10,$I221=$I$11),($J221*$H221),0),0),2)</f>
        <v>0</v>
      </c>
      <c r="L221" s="89">
        <f>ROUND(IF(AND($G221=Summary!$C$11),IF(OR($I221=$I$6,$I221=$I$7,$I221=$I$8,$I221=$I$9,$I221=$I$10,$I221=$I$11),(($J221*$H221)/2),0),0),2)</f>
        <v>0</v>
      </c>
      <c r="M221" s="89">
        <f t="shared" si="17"/>
        <v>0</v>
      </c>
      <c r="N221" s="100">
        <f t="shared" si="18"/>
        <v>0</v>
      </c>
      <c r="O221" s="67"/>
    </row>
    <row r="222" spans="2:15">
      <c r="B222" s="63"/>
      <c r="C222" s="65"/>
      <c r="D222" s="65"/>
      <c r="E222" s="66"/>
      <c r="F222" s="67"/>
      <c r="G222" s="69"/>
      <c r="H222" s="70"/>
      <c r="I222" s="71"/>
      <c r="J222" s="68">
        <v>0</v>
      </c>
      <c r="K222" s="89">
        <f>ROUND(IF(AND($G222&lt;&gt;Summary!$C$11),IF(OR($I222=$I$6,$I222=$I$7,$I222=$I$8,$I222=$I$9,$I222=$I$10,$I222=$I$11),($J222*$H222),0),0),2)</f>
        <v>0</v>
      </c>
      <c r="L222" s="89">
        <f>ROUND(IF(AND($G222=Summary!$C$11),IF(OR($I222=$I$6,$I222=$I$7,$I222=$I$8,$I222=$I$9,$I222=$I$10,$I222=$I$11),(($J222*$H222)/2),0),0),2)</f>
        <v>0</v>
      </c>
      <c r="M222" s="89">
        <f t="shared" si="17"/>
        <v>0</v>
      </c>
      <c r="N222" s="100">
        <f t="shared" si="18"/>
        <v>0</v>
      </c>
      <c r="O222" s="67"/>
    </row>
    <row r="223" spans="2:15">
      <c r="B223" s="63"/>
      <c r="C223" s="65"/>
      <c r="D223" s="65"/>
      <c r="E223" s="66"/>
      <c r="F223" s="67"/>
      <c r="G223" s="69"/>
      <c r="H223" s="70"/>
      <c r="I223" s="71"/>
      <c r="J223" s="68">
        <v>0</v>
      </c>
      <c r="K223" s="89">
        <f>ROUND(IF(AND($G223&lt;&gt;Summary!$C$11),IF(OR($I223=$I$6,$I223=$I$7,$I223=$I$8,$I223=$I$9,$I223=$I$10,$I223=$I$11),($J223*$H223),0),0),2)</f>
        <v>0</v>
      </c>
      <c r="L223" s="89">
        <f>ROUND(IF(AND($G223=Summary!$C$11),IF(OR($I223=$I$6,$I223=$I$7,$I223=$I$8,$I223=$I$9,$I223=$I$10,$I223=$I$11),(($J223*$H223)/2),0),0),2)</f>
        <v>0</v>
      </c>
      <c r="M223" s="89">
        <f t="shared" si="17"/>
        <v>0</v>
      </c>
      <c r="N223" s="100">
        <f t="shared" si="18"/>
        <v>0</v>
      </c>
      <c r="O223" s="67"/>
    </row>
    <row r="224" spans="2:15">
      <c r="B224" s="63"/>
      <c r="C224" s="65"/>
      <c r="D224" s="65"/>
      <c r="E224" s="66"/>
      <c r="F224" s="67"/>
      <c r="G224" s="69"/>
      <c r="H224" s="70"/>
      <c r="I224" s="71"/>
      <c r="J224" s="68">
        <v>0</v>
      </c>
      <c r="K224" s="89">
        <f>ROUND(IF(AND($G224&lt;&gt;Summary!$C$11),IF(OR($I224=$I$6,$I224=$I$7,$I224=$I$8,$I224=$I$9,$I224=$I$10,$I224=$I$11),($J224*$H224),0),0),2)</f>
        <v>0</v>
      </c>
      <c r="L224" s="89">
        <f>ROUND(IF(AND($G224=Summary!$C$11),IF(OR($I224=$I$6,$I224=$I$7,$I224=$I$8,$I224=$I$9,$I224=$I$10,$I224=$I$11),(($J224*$H224)/2),0),0),2)</f>
        <v>0</v>
      </c>
      <c r="M224" s="89">
        <f t="shared" si="17"/>
        <v>0</v>
      </c>
      <c r="N224" s="100">
        <f t="shared" si="18"/>
        <v>0</v>
      </c>
      <c r="O224" s="67"/>
    </row>
    <row r="225" spans="2:15">
      <c r="B225" s="63"/>
      <c r="C225" s="65"/>
      <c r="D225" s="65"/>
      <c r="E225" s="66"/>
      <c r="F225" s="67"/>
      <c r="G225" s="69"/>
      <c r="H225" s="70"/>
      <c r="I225" s="71"/>
      <c r="J225" s="68">
        <v>0</v>
      </c>
      <c r="K225" s="89">
        <f>ROUND(IF(AND($G225&lt;&gt;Summary!$C$11),IF(OR($I225=$I$6,$I225=$I$7,$I225=$I$8,$I225=$I$9,$I225=$I$10,$I225=$I$11),($J225*$H225),0),0),2)</f>
        <v>0</v>
      </c>
      <c r="L225" s="89">
        <f>ROUND(IF(AND($G225=Summary!$C$11),IF(OR($I225=$I$6,$I225=$I$7,$I225=$I$8,$I225=$I$9,$I225=$I$10,$I225=$I$11),(($J225*$H225)/2),0),0),2)</f>
        <v>0</v>
      </c>
      <c r="M225" s="89">
        <f t="shared" si="17"/>
        <v>0</v>
      </c>
      <c r="N225" s="100">
        <f t="shared" si="18"/>
        <v>0</v>
      </c>
      <c r="O225" s="67"/>
    </row>
    <row r="226" spans="2:15">
      <c r="B226" s="63"/>
      <c r="C226" s="65"/>
      <c r="D226" s="65"/>
      <c r="E226" s="66"/>
      <c r="F226" s="67"/>
      <c r="G226" s="69"/>
      <c r="H226" s="70"/>
      <c r="I226" s="71"/>
      <c r="J226" s="68">
        <v>0</v>
      </c>
      <c r="K226" s="89">
        <f>ROUND(IF(AND($G226&lt;&gt;Summary!$C$11),IF(OR($I226=$I$6,$I226=$I$7,$I226=$I$8,$I226=$I$9,$I226=$I$10,$I226=$I$11),($J226*$H226),0),0),2)</f>
        <v>0</v>
      </c>
      <c r="L226" s="89">
        <f>ROUND(IF(AND($G226=Summary!$C$11),IF(OR($I226=$I$6,$I226=$I$7,$I226=$I$8,$I226=$I$9,$I226=$I$10,$I226=$I$11),(($J226*$H226)/2),0),0),2)</f>
        <v>0</v>
      </c>
      <c r="M226" s="89">
        <f t="shared" si="17"/>
        <v>0</v>
      </c>
      <c r="N226" s="100">
        <f t="shared" si="18"/>
        <v>0</v>
      </c>
      <c r="O226" s="67"/>
    </row>
    <row r="227" spans="2:15">
      <c r="B227" s="63"/>
      <c r="C227" s="65"/>
      <c r="D227" s="65"/>
      <c r="E227" s="66"/>
      <c r="F227" s="67"/>
      <c r="G227" s="69"/>
      <c r="H227" s="70"/>
      <c r="I227" s="71"/>
      <c r="J227" s="68">
        <v>0</v>
      </c>
      <c r="K227" s="89">
        <f>ROUND(IF(AND($G227&lt;&gt;Summary!$C$11),IF(OR($I227=$I$6,$I227=$I$7,$I227=$I$8,$I227=$I$9,$I227=$I$10,$I227=$I$11),($J227*$H227),0),0),2)</f>
        <v>0</v>
      </c>
      <c r="L227" s="89">
        <f>ROUND(IF(AND($G227=Summary!$C$11),IF(OR($I227=$I$6,$I227=$I$7,$I227=$I$8,$I227=$I$9,$I227=$I$10,$I227=$I$11),(($J227*$H227)/2),0),0),2)</f>
        <v>0</v>
      </c>
      <c r="M227" s="89">
        <f t="shared" si="17"/>
        <v>0</v>
      </c>
      <c r="N227" s="100">
        <f t="shared" si="18"/>
        <v>0</v>
      </c>
      <c r="O227" s="67"/>
    </row>
    <row r="228" spans="2:15">
      <c r="B228" s="63"/>
      <c r="C228" s="65"/>
      <c r="D228" s="65"/>
      <c r="E228" s="66"/>
      <c r="F228" s="67"/>
      <c r="G228" s="69"/>
      <c r="H228" s="70"/>
      <c r="I228" s="71"/>
      <c r="J228" s="68">
        <v>0</v>
      </c>
      <c r="K228" s="89">
        <f>ROUND(IF(AND($G228&lt;&gt;Summary!$C$11),IF(OR($I228=$I$6,$I228=$I$7,$I228=$I$8,$I228=$I$9,$I228=$I$10,$I228=$I$11),($J228*$H228),0),0),2)</f>
        <v>0</v>
      </c>
      <c r="L228" s="89">
        <f>ROUND(IF(AND($G228=Summary!$C$11),IF(OR($I228=$I$6,$I228=$I$7,$I228=$I$8,$I228=$I$9,$I228=$I$10,$I228=$I$11),(($J228*$H228)/2),0),0),2)</f>
        <v>0</v>
      </c>
      <c r="M228" s="89">
        <f t="shared" si="17"/>
        <v>0</v>
      </c>
      <c r="N228" s="100">
        <f t="shared" si="18"/>
        <v>0</v>
      </c>
      <c r="O228" s="67"/>
    </row>
    <row r="229" spans="2:15">
      <c r="B229" s="63"/>
      <c r="C229" s="65"/>
      <c r="D229" s="65"/>
      <c r="E229" s="66"/>
      <c r="F229" s="67"/>
      <c r="G229" s="69"/>
      <c r="H229" s="70"/>
      <c r="I229" s="71"/>
      <c r="J229" s="68">
        <v>0</v>
      </c>
      <c r="K229" s="89">
        <f>ROUND(IF(AND($G229&lt;&gt;Summary!$C$11),IF(OR($I229=$I$6,$I229=$I$7,$I229=$I$8,$I229=$I$9,$I229=$I$10,$I229=$I$11),($J229*$H229),0),0),2)</f>
        <v>0</v>
      </c>
      <c r="L229" s="89">
        <f>ROUND(IF(AND($G229=Summary!$C$11),IF(OR($I229=$I$6,$I229=$I$7,$I229=$I$8,$I229=$I$9,$I229=$I$10,$I229=$I$11),(($J229*$H229)/2),0),0),2)</f>
        <v>0</v>
      </c>
      <c r="M229" s="89">
        <f t="shared" si="17"/>
        <v>0</v>
      </c>
      <c r="N229" s="100">
        <f t="shared" si="18"/>
        <v>0</v>
      </c>
      <c r="O229" s="67"/>
    </row>
    <row r="230" spans="2:15">
      <c r="B230" s="63"/>
      <c r="C230" s="65"/>
      <c r="D230" s="65"/>
      <c r="E230" s="66"/>
      <c r="F230" s="67"/>
      <c r="G230" s="69"/>
      <c r="H230" s="70"/>
      <c r="I230" s="71"/>
      <c r="J230" s="68">
        <v>0</v>
      </c>
      <c r="K230" s="89">
        <f>ROUND(IF(AND($G230&lt;&gt;Summary!$C$11),IF(OR($I230=$I$6,$I230=$I$7,$I230=$I$8,$I230=$I$9,$I230=$I$10,$I230=$I$11),($J230*$H230),0),0),2)</f>
        <v>0</v>
      </c>
      <c r="L230" s="89">
        <f>ROUND(IF(AND($G230=Summary!$C$11),IF(OR($I230=$I$6,$I230=$I$7,$I230=$I$8,$I230=$I$9,$I230=$I$10,$I230=$I$11),(($J230*$H230)/2),0),0),2)</f>
        <v>0</v>
      </c>
      <c r="M230" s="89">
        <f t="shared" si="17"/>
        <v>0</v>
      </c>
      <c r="N230" s="100">
        <f t="shared" si="18"/>
        <v>0</v>
      </c>
      <c r="O230" s="67"/>
    </row>
    <row r="231" spans="2:15">
      <c r="B231" s="63"/>
      <c r="C231" s="65"/>
      <c r="D231" s="65"/>
      <c r="E231" s="66"/>
      <c r="F231" s="67"/>
      <c r="G231" s="69"/>
      <c r="H231" s="70"/>
      <c r="I231" s="71"/>
      <c r="J231" s="68">
        <v>0</v>
      </c>
      <c r="K231" s="89">
        <f>ROUND(IF(AND($G231&lt;&gt;Summary!$C$11),IF(OR($I231=$I$6,$I231=$I$7,$I231=$I$8,$I231=$I$9,$I231=$I$10,$I231=$I$11),($J231*$H231),0),0),2)</f>
        <v>0</v>
      </c>
      <c r="L231" s="89">
        <f>ROUND(IF(AND($G231=Summary!$C$11),IF(OR($I231=$I$6,$I231=$I$7,$I231=$I$8,$I231=$I$9,$I231=$I$10,$I231=$I$11),(($J231*$H231)/2),0),0),2)</f>
        <v>0</v>
      </c>
      <c r="M231" s="89">
        <f t="shared" si="17"/>
        <v>0</v>
      </c>
      <c r="N231" s="100">
        <f t="shared" si="18"/>
        <v>0</v>
      </c>
      <c r="O231" s="67"/>
    </row>
    <row r="232" spans="2:15">
      <c r="B232" s="63"/>
      <c r="C232" s="65"/>
      <c r="D232" s="65"/>
      <c r="E232" s="66"/>
      <c r="F232" s="67"/>
      <c r="G232" s="69"/>
      <c r="H232" s="70"/>
      <c r="I232" s="71"/>
      <c r="J232" s="68">
        <v>0</v>
      </c>
      <c r="K232" s="89">
        <f>ROUND(IF(AND($G232&lt;&gt;Summary!$C$11),IF(OR($I232=$I$6,$I232=$I$7,$I232=$I$8,$I232=$I$9,$I232=$I$10,$I232=$I$11),($J232*$H232),0),0),2)</f>
        <v>0</v>
      </c>
      <c r="L232" s="89">
        <f>ROUND(IF(AND($G232=Summary!$C$11),IF(OR($I232=$I$6,$I232=$I$7,$I232=$I$8,$I232=$I$9,$I232=$I$10,$I232=$I$11),(($J232*$H232)/2),0),0),2)</f>
        <v>0</v>
      </c>
      <c r="M232" s="89">
        <f t="shared" si="17"/>
        <v>0</v>
      </c>
      <c r="N232" s="100">
        <f t="shared" si="18"/>
        <v>0</v>
      </c>
      <c r="O232" s="67"/>
    </row>
    <row r="233" spans="2:15">
      <c r="B233" s="63"/>
      <c r="C233" s="65"/>
      <c r="D233" s="65"/>
      <c r="E233" s="66"/>
      <c r="F233" s="67"/>
      <c r="G233" s="69"/>
      <c r="H233" s="70"/>
      <c r="I233" s="71"/>
      <c r="J233" s="68">
        <v>0</v>
      </c>
      <c r="K233" s="89">
        <f>ROUND(IF(AND($G233&lt;&gt;Summary!$C$11),IF(OR($I233=$I$6,$I233=$I$7,$I233=$I$8,$I233=$I$9,$I233=$I$10,$I233=$I$11),($J233*$H233),0),0),2)</f>
        <v>0</v>
      </c>
      <c r="L233" s="89">
        <f>ROUND(IF(AND($G233=Summary!$C$11),IF(OR($I233=$I$6,$I233=$I$7,$I233=$I$8,$I233=$I$9,$I233=$I$10,$I233=$I$11),(($J233*$H233)/2),0),0),2)</f>
        <v>0</v>
      </c>
      <c r="M233" s="89">
        <f t="shared" si="17"/>
        <v>0</v>
      </c>
      <c r="N233" s="100">
        <f t="shared" si="18"/>
        <v>0</v>
      </c>
      <c r="O233" s="67"/>
    </row>
    <row r="234" spans="2:15">
      <c r="B234" s="63"/>
      <c r="C234" s="65"/>
      <c r="D234" s="65"/>
      <c r="E234" s="66"/>
      <c r="F234" s="67"/>
      <c r="G234" s="69"/>
      <c r="H234" s="70"/>
      <c r="I234" s="71"/>
      <c r="J234" s="68">
        <v>0</v>
      </c>
      <c r="K234" s="89">
        <f>ROUND(IF(AND($G234&lt;&gt;Summary!$C$11),IF(OR($I234=$I$6,$I234=$I$7,$I234=$I$8,$I234=$I$9,$I234=$I$10,$I234=$I$11),($J234*$H234),0),0),2)</f>
        <v>0</v>
      </c>
      <c r="L234" s="89">
        <f>ROUND(IF(AND($G234=Summary!$C$11),IF(OR($I234=$I$6,$I234=$I$7,$I234=$I$8,$I234=$I$9,$I234=$I$10,$I234=$I$11),(($J234*$H234)/2),0),0),2)</f>
        <v>0</v>
      </c>
      <c r="M234" s="89">
        <f t="shared" si="17"/>
        <v>0</v>
      </c>
      <c r="N234" s="100">
        <f t="shared" si="18"/>
        <v>0</v>
      </c>
      <c r="O234" s="67"/>
    </row>
    <row r="235" spans="2:15">
      <c r="B235" s="63"/>
      <c r="C235" s="65"/>
      <c r="D235" s="65"/>
      <c r="E235" s="66"/>
      <c r="F235" s="67"/>
      <c r="G235" s="69"/>
      <c r="H235" s="70"/>
      <c r="I235" s="71"/>
      <c r="J235" s="68">
        <v>0</v>
      </c>
      <c r="K235" s="89">
        <f>ROUND(IF(AND($G235&lt;&gt;Summary!$C$11),IF(OR($I235=$I$6,$I235=$I$7,$I235=$I$8,$I235=$I$9,$I235=$I$10,$I235=$I$11),($J235*$H235),0),0),2)</f>
        <v>0</v>
      </c>
      <c r="L235" s="89">
        <f>ROUND(IF(AND($G235=Summary!$C$11),IF(OR($I235=$I$6,$I235=$I$7,$I235=$I$8,$I235=$I$9,$I235=$I$10,$I235=$I$11),(($J235*$H235)/2),0),0),2)</f>
        <v>0</v>
      </c>
      <c r="M235" s="89">
        <f t="shared" si="17"/>
        <v>0</v>
      </c>
      <c r="N235" s="100">
        <f t="shared" si="18"/>
        <v>0</v>
      </c>
      <c r="O235" s="67"/>
    </row>
    <row r="236" spans="2:15">
      <c r="B236" s="63"/>
      <c r="C236" s="65"/>
      <c r="D236" s="65"/>
      <c r="E236" s="66"/>
      <c r="F236" s="67"/>
      <c r="G236" s="69"/>
      <c r="H236" s="70"/>
      <c r="I236" s="71"/>
      <c r="J236" s="68">
        <v>0</v>
      </c>
      <c r="K236" s="89">
        <f>ROUND(IF(AND($G236&lt;&gt;Summary!$C$11),IF(OR($I236=$I$6,$I236=$I$7,$I236=$I$8,$I236=$I$9,$I236=$I$10,$I236=$I$11),($J236*$H236),0),0),2)</f>
        <v>0</v>
      </c>
      <c r="L236" s="89">
        <f>ROUND(IF(AND($G236=Summary!$C$11),IF(OR($I236=$I$6,$I236=$I$7,$I236=$I$8,$I236=$I$9,$I236=$I$10,$I236=$I$11),(($J236*$H236)/2),0),0),2)</f>
        <v>0</v>
      </c>
      <c r="M236" s="89">
        <f t="shared" si="17"/>
        <v>0</v>
      </c>
      <c r="N236" s="100">
        <f t="shared" si="18"/>
        <v>0</v>
      </c>
      <c r="O236" s="67"/>
    </row>
    <row r="237" spans="2:15">
      <c r="B237" s="63"/>
      <c r="C237" s="65"/>
      <c r="D237" s="65"/>
      <c r="E237" s="66"/>
      <c r="F237" s="67"/>
      <c r="G237" s="69"/>
      <c r="H237" s="70"/>
      <c r="I237" s="71"/>
      <c r="J237" s="68">
        <v>0</v>
      </c>
      <c r="K237" s="89">
        <f>ROUND(IF(AND($G237&lt;&gt;Summary!$C$11),IF(OR($I237=$I$6,$I237=$I$7,$I237=$I$8,$I237=$I$9,$I237=$I$10,$I237=$I$11),($J237*$H237),0),0),2)</f>
        <v>0</v>
      </c>
      <c r="L237" s="89">
        <f>ROUND(IF(AND($G237=Summary!$C$11),IF(OR($I237=$I$6,$I237=$I$7,$I237=$I$8,$I237=$I$9,$I237=$I$10,$I237=$I$11),(($J237*$H237)/2),0),0),2)</f>
        <v>0</v>
      </c>
      <c r="M237" s="89">
        <f t="shared" si="17"/>
        <v>0</v>
      </c>
      <c r="N237" s="100">
        <f t="shared" si="18"/>
        <v>0</v>
      </c>
      <c r="O237" s="67"/>
    </row>
    <row r="238" spans="2:15">
      <c r="B238" s="63"/>
      <c r="C238" s="65"/>
      <c r="D238" s="65"/>
      <c r="E238" s="66"/>
      <c r="F238" s="67"/>
      <c r="G238" s="69"/>
      <c r="H238" s="70"/>
      <c r="I238" s="71"/>
      <c r="J238" s="68">
        <v>0</v>
      </c>
      <c r="K238" s="89">
        <f>ROUND(IF(AND($G238&lt;&gt;Summary!$C$11),IF(OR($I238=$I$6,$I238=$I$7,$I238=$I$8,$I238=$I$9,$I238=$I$10,$I238=$I$11),($J238*$H238),0),0),2)</f>
        <v>0</v>
      </c>
      <c r="L238" s="89">
        <f>ROUND(IF(AND($G238=Summary!$C$11),IF(OR($I238=$I$6,$I238=$I$7,$I238=$I$8,$I238=$I$9,$I238=$I$10,$I238=$I$11),(($J238*$H238)/2),0),0),2)</f>
        <v>0</v>
      </c>
      <c r="M238" s="89">
        <f t="shared" si="17"/>
        <v>0</v>
      </c>
      <c r="N238" s="100">
        <f t="shared" si="18"/>
        <v>0</v>
      </c>
      <c r="O238" s="67"/>
    </row>
    <row r="239" spans="2:15">
      <c r="B239" s="63"/>
      <c r="C239" s="65"/>
      <c r="D239" s="65"/>
      <c r="E239" s="66"/>
      <c r="F239" s="67"/>
      <c r="G239" s="69"/>
      <c r="H239" s="70"/>
      <c r="I239" s="71"/>
      <c r="J239" s="68">
        <v>0</v>
      </c>
      <c r="K239" s="89">
        <f>ROUND(IF(AND($G239&lt;&gt;Summary!$C$11),IF(OR($I239=$I$6,$I239=$I$7,$I239=$I$8,$I239=$I$9,$I239=$I$10,$I239=$I$11),($J239*$H239),0),0),2)</f>
        <v>0</v>
      </c>
      <c r="L239" s="89">
        <f>ROUND(IF(AND($G239=Summary!$C$11),IF(OR($I239=$I$6,$I239=$I$7,$I239=$I$8,$I239=$I$9,$I239=$I$10,$I239=$I$11),(($J239*$H239)/2),0),0),2)</f>
        <v>0</v>
      </c>
      <c r="M239" s="89">
        <f t="shared" si="17"/>
        <v>0</v>
      </c>
      <c r="N239" s="100">
        <f t="shared" si="18"/>
        <v>0</v>
      </c>
      <c r="O239" s="67"/>
    </row>
    <row r="240" spans="2:15">
      <c r="B240" s="63"/>
      <c r="C240" s="65"/>
      <c r="D240" s="65"/>
      <c r="E240" s="66"/>
      <c r="F240" s="67"/>
      <c r="G240" s="69"/>
      <c r="H240" s="70"/>
      <c r="I240" s="71"/>
      <c r="J240" s="68">
        <v>0</v>
      </c>
      <c r="K240" s="89">
        <f>ROUND(IF(AND($G240&lt;&gt;Summary!$C$11),IF(OR($I240=$I$6,$I240=$I$7,$I240=$I$8,$I240=$I$9,$I240=$I$10,$I240=$I$11),($J240*$H240),0),0),2)</f>
        <v>0</v>
      </c>
      <c r="L240" s="89">
        <f>ROUND(IF(AND($G240=Summary!$C$11),IF(OR($I240=$I$6,$I240=$I$7,$I240=$I$8,$I240=$I$9,$I240=$I$10,$I240=$I$11),(($J240*$H240)/2),0),0),2)</f>
        <v>0</v>
      </c>
      <c r="M240" s="89">
        <f t="shared" si="17"/>
        <v>0</v>
      </c>
      <c r="N240" s="100">
        <f t="shared" si="18"/>
        <v>0</v>
      </c>
      <c r="O240" s="67"/>
    </row>
    <row r="241" spans="2:15">
      <c r="B241" s="63"/>
      <c r="C241" s="65"/>
      <c r="D241" s="65"/>
      <c r="E241" s="66"/>
      <c r="F241" s="67"/>
      <c r="G241" s="69"/>
      <c r="H241" s="70"/>
      <c r="I241" s="71"/>
      <c r="J241" s="68">
        <v>0</v>
      </c>
      <c r="K241" s="89">
        <f>ROUND(IF(AND($G241&lt;&gt;Summary!$C$11),IF(OR($I241=$I$6,$I241=$I$7,$I241=$I$8,$I241=$I$9,$I241=$I$10,$I241=$I$11),($J241*$H241),0),0),2)</f>
        <v>0</v>
      </c>
      <c r="L241" s="89">
        <f>ROUND(IF(AND($G241=Summary!$C$11),IF(OR($I241=$I$6,$I241=$I$7,$I241=$I$8,$I241=$I$9,$I241=$I$10,$I241=$I$11),(($J241*$H241)/2),0),0),2)</f>
        <v>0</v>
      </c>
      <c r="M241" s="89">
        <f t="shared" si="17"/>
        <v>0</v>
      </c>
      <c r="N241" s="100">
        <f t="shared" si="18"/>
        <v>0</v>
      </c>
      <c r="O241" s="67"/>
    </row>
    <row r="242" spans="2:15">
      <c r="B242" s="63"/>
      <c r="C242" s="65"/>
      <c r="D242" s="65"/>
      <c r="E242" s="66"/>
      <c r="F242" s="67"/>
      <c r="G242" s="69"/>
      <c r="H242" s="70"/>
      <c r="I242" s="71"/>
      <c r="J242" s="68">
        <v>0</v>
      </c>
      <c r="K242" s="89">
        <f>ROUND(IF(AND($G242&lt;&gt;Summary!$C$11),IF(OR($I242=$I$6,$I242=$I$7,$I242=$I$8,$I242=$I$9,$I242=$I$10,$I242=$I$11),($J242*$H242),0),0),2)</f>
        <v>0</v>
      </c>
      <c r="L242" s="89">
        <f>ROUND(IF(AND($G242=Summary!$C$11),IF(OR($I242=$I$6,$I242=$I$7,$I242=$I$8,$I242=$I$9,$I242=$I$10,$I242=$I$11),(($J242*$H242)/2),0),0),2)</f>
        <v>0</v>
      </c>
      <c r="M242" s="89">
        <f t="shared" si="17"/>
        <v>0</v>
      </c>
      <c r="N242" s="100">
        <f t="shared" si="18"/>
        <v>0</v>
      </c>
      <c r="O242" s="67"/>
    </row>
    <row r="243" spans="2:15">
      <c r="B243" s="63"/>
      <c r="C243" s="65"/>
      <c r="D243" s="65"/>
      <c r="E243" s="66"/>
      <c r="F243" s="67"/>
      <c r="G243" s="69"/>
      <c r="H243" s="70"/>
      <c r="I243" s="71"/>
      <c r="J243" s="68">
        <v>0</v>
      </c>
      <c r="K243" s="89">
        <f>ROUND(IF(AND($G243&lt;&gt;Summary!$C$11),IF(OR($I243=$I$6,$I243=$I$7,$I243=$I$8,$I243=$I$9,$I243=$I$10,$I243=$I$11),($J243*$H243),0),0),2)</f>
        <v>0</v>
      </c>
      <c r="L243" s="89">
        <f>ROUND(IF(AND($G243=Summary!$C$11),IF(OR($I243=$I$6,$I243=$I$7,$I243=$I$8,$I243=$I$9,$I243=$I$10,$I243=$I$11),(($J243*$H243)/2),0),0),2)</f>
        <v>0</v>
      </c>
      <c r="M243" s="89">
        <f t="shared" si="17"/>
        <v>0</v>
      </c>
      <c r="N243" s="100">
        <f t="shared" si="18"/>
        <v>0</v>
      </c>
      <c r="O243" s="67"/>
    </row>
    <row r="244" spans="2:15">
      <c r="B244" s="63"/>
      <c r="C244" s="65"/>
      <c r="D244" s="65"/>
      <c r="E244" s="66"/>
      <c r="F244" s="67"/>
      <c r="G244" s="69"/>
      <c r="H244" s="70"/>
      <c r="I244" s="71"/>
      <c r="J244" s="68">
        <v>0</v>
      </c>
      <c r="K244" s="89">
        <f>ROUND(IF(AND($G244&lt;&gt;Summary!$C$11),IF(OR($I244=$I$6,$I244=$I$7,$I244=$I$8,$I244=$I$9,$I244=$I$10,$I244=$I$11),($J244*$H244),0),0),2)</f>
        <v>0</v>
      </c>
      <c r="L244" s="89">
        <f>ROUND(IF(AND($G244=Summary!$C$11),IF(OR($I244=$I$6,$I244=$I$7,$I244=$I$8,$I244=$I$9,$I244=$I$10,$I244=$I$11),(($J244*$H244)/2),0),0),2)</f>
        <v>0</v>
      </c>
      <c r="M244" s="89">
        <f t="shared" si="17"/>
        <v>0</v>
      </c>
      <c r="N244" s="100">
        <f t="shared" si="18"/>
        <v>0</v>
      </c>
      <c r="O244" s="67"/>
    </row>
    <row r="245" spans="2:15">
      <c r="B245" s="63"/>
      <c r="C245" s="65"/>
      <c r="D245" s="65"/>
      <c r="E245" s="66"/>
      <c r="F245" s="67"/>
      <c r="G245" s="69"/>
      <c r="H245" s="70"/>
      <c r="I245" s="71"/>
      <c r="J245" s="68">
        <v>0</v>
      </c>
      <c r="K245" s="89">
        <f>ROUND(IF(AND($G245&lt;&gt;Summary!$C$11),IF(OR($I245=$I$6,$I245=$I$7,$I245=$I$8,$I245=$I$9,$I245=$I$10,$I245=$I$11),($J245*$H245),0),0),2)</f>
        <v>0</v>
      </c>
      <c r="L245" s="89">
        <f>ROUND(IF(AND($G245=Summary!$C$11),IF(OR($I245=$I$6,$I245=$I$7,$I245=$I$8,$I245=$I$9,$I245=$I$10,$I245=$I$11),(($J245*$H245)/2),0),0),2)</f>
        <v>0</v>
      </c>
      <c r="M245" s="89">
        <f t="shared" si="17"/>
        <v>0</v>
      </c>
      <c r="N245" s="100">
        <f t="shared" si="18"/>
        <v>0</v>
      </c>
      <c r="O245" s="67"/>
    </row>
    <row r="246" spans="2:15">
      <c r="B246" s="63"/>
      <c r="C246" s="65"/>
      <c r="D246" s="65"/>
      <c r="E246" s="66"/>
      <c r="F246" s="67"/>
      <c r="G246" s="69"/>
      <c r="H246" s="70"/>
      <c r="I246" s="71"/>
      <c r="J246" s="68">
        <v>0</v>
      </c>
      <c r="K246" s="89">
        <f>ROUND(IF(AND($G246&lt;&gt;Summary!$C$11),IF(OR($I246=$I$6,$I246=$I$7,$I246=$I$8,$I246=$I$9,$I246=$I$10,$I246=$I$11),($J246*$H246),0),0),2)</f>
        <v>0</v>
      </c>
      <c r="L246" s="89">
        <f>ROUND(IF(AND($G246=Summary!$C$11),IF(OR($I246=$I$6,$I246=$I$7,$I246=$I$8,$I246=$I$9,$I246=$I$10,$I246=$I$11),(($J246*$H246)/2),0),0),2)</f>
        <v>0</v>
      </c>
      <c r="M246" s="89">
        <f t="shared" si="17"/>
        <v>0</v>
      </c>
      <c r="N246" s="100">
        <f t="shared" si="18"/>
        <v>0</v>
      </c>
      <c r="O246" s="67"/>
    </row>
    <row r="247" spans="2:15">
      <c r="B247" s="63"/>
      <c r="C247" s="65"/>
      <c r="D247" s="65"/>
      <c r="E247" s="66"/>
      <c r="F247" s="67"/>
      <c r="G247" s="69"/>
      <c r="H247" s="70"/>
      <c r="I247" s="71"/>
      <c r="J247" s="68">
        <v>0</v>
      </c>
      <c r="K247" s="89">
        <f>ROUND(IF(AND($G247&lt;&gt;Summary!$C$11),IF(OR($I247=$I$6,$I247=$I$7,$I247=$I$8,$I247=$I$9,$I247=$I$10,$I247=$I$11),($J247*$H247),0),0),2)</f>
        <v>0</v>
      </c>
      <c r="L247" s="89">
        <f>ROUND(IF(AND($G247=Summary!$C$11),IF(OR($I247=$I$6,$I247=$I$7,$I247=$I$8,$I247=$I$9,$I247=$I$10,$I247=$I$11),(($J247*$H247)/2),0),0),2)</f>
        <v>0</v>
      </c>
      <c r="M247" s="89">
        <f t="shared" si="17"/>
        <v>0</v>
      </c>
      <c r="N247" s="100">
        <f t="shared" si="18"/>
        <v>0</v>
      </c>
      <c r="O247" s="67"/>
    </row>
    <row r="248" spans="2:15">
      <c r="B248" s="63"/>
      <c r="C248" s="65"/>
      <c r="D248" s="65"/>
      <c r="E248" s="66"/>
      <c r="F248" s="67"/>
      <c r="G248" s="69"/>
      <c r="H248" s="70"/>
      <c r="I248" s="71"/>
      <c r="J248" s="68">
        <v>0</v>
      </c>
      <c r="K248" s="89">
        <f>ROUND(IF(AND($G248&lt;&gt;Summary!$C$11),IF(OR($I248=$I$6,$I248=$I$7,$I248=$I$8,$I248=$I$9,$I248=$I$10,$I248=$I$11),($J248*$H248),0),0),2)</f>
        <v>0</v>
      </c>
      <c r="L248" s="89">
        <f>ROUND(IF(AND($G248=Summary!$C$11),IF(OR($I248=$I$6,$I248=$I$7,$I248=$I$8,$I248=$I$9,$I248=$I$10,$I248=$I$11),(($J248*$H248)/2),0),0),2)</f>
        <v>0</v>
      </c>
      <c r="M248" s="89">
        <f t="shared" si="17"/>
        <v>0</v>
      </c>
      <c r="N248" s="100">
        <f t="shared" si="18"/>
        <v>0</v>
      </c>
      <c r="O248" s="67"/>
    </row>
    <row r="249" spans="2:15">
      <c r="B249" s="63"/>
      <c r="C249" s="65"/>
      <c r="D249" s="65"/>
      <c r="E249" s="66"/>
      <c r="F249" s="67"/>
      <c r="G249" s="69"/>
      <c r="H249" s="70"/>
      <c r="I249" s="71"/>
      <c r="J249" s="68">
        <v>0</v>
      </c>
      <c r="K249" s="89">
        <f>ROUND(IF(AND($G249&lt;&gt;Summary!$C$11),IF(OR($I249=$I$6,$I249=$I$7,$I249=$I$8,$I249=$I$9,$I249=$I$10,$I249=$I$11),($J249*$H249),0),0),2)</f>
        <v>0</v>
      </c>
      <c r="L249" s="89">
        <f>ROUND(IF(AND($G249=Summary!$C$11),IF(OR($I249=$I$6,$I249=$I$7,$I249=$I$8,$I249=$I$9,$I249=$I$10,$I249=$I$11),(($J249*$H249)/2),0),0),2)</f>
        <v>0</v>
      </c>
      <c r="M249" s="89">
        <f t="shared" si="17"/>
        <v>0</v>
      </c>
      <c r="N249" s="100">
        <f t="shared" si="18"/>
        <v>0</v>
      </c>
      <c r="O249" s="67"/>
    </row>
    <row r="250" spans="2:15">
      <c r="B250" s="63"/>
      <c r="C250" s="65"/>
      <c r="D250" s="65"/>
      <c r="E250" s="66"/>
      <c r="F250" s="67"/>
      <c r="G250" s="69"/>
      <c r="H250" s="70"/>
      <c r="I250" s="71"/>
      <c r="J250" s="68">
        <v>0</v>
      </c>
      <c r="K250" s="89">
        <f>ROUND(IF(AND($G250&lt;&gt;Summary!$C$11),IF(OR($I250=$I$6,$I250=$I$7,$I250=$I$8,$I250=$I$9,$I250=$I$10,$I250=$I$11),($J250*$H250),0),0),2)</f>
        <v>0</v>
      </c>
      <c r="L250" s="89">
        <f>ROUND(IF(AND($G250=Summary!$C$11),IF(OR($I250=$I$6,$I250=$I$7,$I250=$I$8,$I250=$I$9,$I250=$I$10,$I250=$I$11),(($J250*$H250)/2),0),0),2)</f>
        <v>0</v>
      </c>
      <c r="M250" s="89">
        <f t="shared" si="17"/>
        <v>0</v>
      </c>
      <c r="N250" s="100">
        <f t="shared" si="18"/>
        <v>0</v>
      </c>
      <c r="O250" s="67"/>
    </row>
    <row r="251" spans="2:15">
      <c r="B251" s="63"/>
      <c r="C251" s="65"/>
      <c r="D251" s="65"/>
      <c r="E251" s="66"/>
      <c r="F251" s="67"/>
      <c r="G251" s="69"/>
      <c r="H251" s="70"/>
      <c r="I251" s="71"/>
      <c r="J251" s="68">
        <v>0</v>
      </c>
      <c r="K251" s="89">
        <f>ROUND(IF(AND($G251&lt;&gt;Summary!$C$11),IF(OR($I251=$I$6,$I251=$I$7,$I251=$I$8,$I251=$I$9,$I251=$I$10,$I251=$I$11),($J251*$H251),0),0),2)</f>
        <v>0</v>
      </c>
      <c r="L251" s="89">
        <f>ROUND(IF(AND($G251=Summary!$C$11),IF(OR($I251=$I$6,$I251=$I$7,$I251=$I$8,$I251=$I$9,$I251=$I$10,$I251=$I$11),(($J251*$H251)/2),0),0),2)</f>
        <v>0</v>
      </c>
      <c r="M251" s="89">
        <f t="shared" si="17"/>
        <v>0</v>
      </c>
      <c r="N251" s="100">
        <f t="shared" si="18"/>
        <v>0</v>
      </c>
      <c r="O251" s="67"/>
    </row>
    <row r="252" spans="2:15">
      <c r="B252" s="63"/>
      <c r="C252" s="65"/>
      <c r="D252" s="65"/>
      <c r="E252" s="66"/>
      <c r="F252" s="67"/>
      <c r="G252" s="69"/>
      <c r="H252" s="70"/>
      <c r="I252" s="71"/>
      <c r="J252" s="68">
        <v>0</v>
      </c>
      <c r="K252" s="89">
        <f>ROUND(IF(AND($G252&lt;&gt;Summary!$C$11),IF(OR($I252=$I$6,$I252=$I$7,$I252=$I$8,$I252=$I$9,$I252=$I$10,$I252=$I$11),($J252*$H252),0),0),2)</f>
        <v>0</v>
      </c>
      <c r="L252" s="89">
        <f>ROUND(IF(AND($G252=Summary!$C$11),IF(OR($I252=$I$6,$I252=$I$7,$I252=$I$8,$I252=$I$9,$I252=$I$10,$I252=$I$11),(($J252*$H252)/2),0),0),2)</f>
        <v>0</v>
      </c>
      <c r="M252" s="89">
        <f t="shared" si="17"/>
        <v>0</v>
      </c>
      <c r="N252" s="100">
        <f t="shared" si="18"/>
        <v>0</v>
      </c>
      <c r="O252" s="67"/>
    </row>
    <row r="253" spans="2:15">
      <c r="B253" s="63"/>
      <c r="C253" s="65"/>
      <c r="D253" s="65"/>
      <c r="E253" s="66"/>
      <c r="F253" s="67"/>
      <c r="G253" s="69"/>
      <c r="H253" s="70"/>
      <c r="I253" s="71"/>
      <c r="J253" s="68">
        <v>0</v>
      </c>
      <c r="K253" s="89">
        <f>ROUND(IF(AND($G253&lt;&gt;Summary!$C$11),IF(OR($I253=$I$6,$I253=$I$7,$I253=$I$8,$I253=$I$9,$I253=$I$10,$I253=$I$11),($J253*$H253),0),0),2)</f>
        <v>0</v>
      </c>
      <c r="L253" s="89">
        <f>ROUND(IF(AND($G253=Summary!$C$11),IF(OR($I253=$I$6,$I253=$I$7,$I253=$I$8,$I253=$I$9,$I253=$I$10,$I253=$I$11),(($J253*$H253)/2),0),0),2)</f>
        <v>0</v>
      </c>
      <c r="M253" s="89">
        <f t="shared" si="17"/>
        <v>0</v>
      </c>
      <c r="N253" s="100">
        <f t="shared" si="18"/>
        <v>0</v>
      </c>
      <c r="O253" s="67"/>
    </row>
    <row r="254" spans="2:15">
      <c r="B254" s="63"/>
      <c r="C254" s="65"/>
      <c r="D254" s="65"/>
      <c r="E254" s="66"/>
      <c r="F254" s="67"/>
      <c r="G254" s="69"/>
      <c r="H254" s="70"/>
      <c r="I254" s="71"/>
      <c r="J254" s="68">
        <v>0</v>
      </c>
      <c r="K254" s="89">
        <f>ROUND(IF(AND($G254&lt;&gt;Summary!$C$11),IF(OR($I254=$I$6,$I254=$I$7,$I254=$I$8,$I254=$I$9,$I254=$I$10,$I254=$I$11),($J254*$H254),0),0),2)</f>
        <v>0</v>
      </c>
      <c r="L254" s="89">
        <f>ROUND(IF(AND($G254=Summary!$C$11),IF(OR($I254=$I$6,$I254=$I$7,$I254=$I$8,$I254=$I$9,$I254=$I$10,$I254=$I$11),(($J254*$H254)/2),0),0),2)</f>
        <v>0</v>
      </c>
      <c r="M254" s="89">
        <f t="shared" si="17"/>
        <v>0</v>
      </c>
      <c r="N254" s="100">
        <f t="shared" si="18"/>
        <v>0</v>
      </c>
      <c r="O254" s="67"/>
    </row>
    <row r="255" spans="2:15">
      <c r="B255" s="63"/>
      <c r="C255" s="65"/>
      <c r="D255" s="65"/>
      <c r="E255" s="66"/>
      <c r="F255" s="67"/>
      <c r="G255" s="69"/>
      <c r="H255" s="70"/>
      <c r="I255" s="71"/>
      <c r="J255" s="68">
        <v>0</v>
      </c>
      <c r="K255" s="89">
        <f>ROUND(IF(AND($G255&lt;&gt;Summary!$C$11),IF(OR($I255=$I$6,$I255=$I$7,$I255=$I$8,$I255=$I$9,$I255=$I$10,$I255=$I$11),($J255*$H255),0),0),2)</f>
        <v>0</v>
      </c>
      <c r="L255" s="89">
        <f>ROUND(IF(AND($G255=Summary!$C$11),IF(OR($I255=$I$6,$I255=$I$7,$I255=$I$8,$I255=$I$9,$I255=$I$10,$I255=$I$11),(($J255*$H255)/2),0),0),2)</f>
        <v>0</v>
      </c>
      <c r="M255" s="89">
        <f t="shared" si="17"/>
        <v>0</v>
      </c>
      <c r="N255" s="100">
        <f t="shared" si="18"/>
        <v>0</v>
      </c>
      <c r="O255" s="67"/>
    </row>
    <row r="256" spans="2:15">
      <c r="B256" s="63"/>
      <c r="C256" s="65"/>
      <c r="D256" s="65"/>
      <c r="E256" s="66"/>
      <c r="F256" s="67"/>
      <c r="G256" s="69"/>
      <c r="H256" s="70"/>
      <c r="I256" s="71"/>
      <c r="J256" s="68">
        <v>0</v>
      </c>
      <c r="K256" s="89">
        <f>ROUND(IF(AND($G256&lt;&gt;Summary!$C$11),IF(OR($I256=$I$6,$I256=$I$7,$I256=$I$8,$I256=$I$9,$I256=$I$10,$I256=$I$11),($J256*$H256),0),0),2)</f>
        <v>0</v>
      </c>
      <c r="L256" s="89">
        <f>ROUND(IF(AND($G256=Summary!$C$11),IF(OR($I256=$I$6,$I256=$I$7,$I256=$I$8,$I256=$I$9,$I256=$I$10,$I256=$I$11),(($J256*$H256)/2),0),0),2)</f>
        <v>0</v>
      </c>
      <c r="M256" s="89">
        <f t="shared" si="17"/>
        <v>0</v>
      </c>
      <c r="N256" s="100">
        <f t="shared" si="18"/>
        <v>0</v>
      </c>
      <c r="O256" s="67"/>
    </row>
    <row r="257" spans="2:15">
      <c r="B257" s="63"/>
      <c r="C257" s="65"/>
      <c r="D257" s="65"/>
      <c r="E257" s="66"/>
      <c r="F257" s="67"/>
      <c r="G257" s="69"/>
      <c r="H257" s="70"/>
      <c r="I257" s="71"/>
      <c r="J257" s="68">
        <v>0</v>
      </c>
      <c r="K257" s="89">
        <f>ROUND(IF(AND($G257&lt;&gt;Summary!$C$11),IF(OR($I257=$I$6,$I257=$I$7,$I257=$I$8,$I257=$I$9,$I257=$I$10,$I257=$I$11),($J257*$H257),0),0),2)</f>
        <v>0</v>
      </c>
      <c r="L257" s="89">
        <f>ROUND(IF(AND($G257=Summary!$C$11),IF(OR($I257=$I$6,$I257=$I$7,$I257=$I$8,$I257=$I$9,$I257=$I$10,$I257=$I$11),(($J257*$H257)/2),0),0),2)</f>
        <v>0</v>
      </c>
      <c r="M257" s="89">
        <f t="shared" si="17"/>
        <v>0</v>
      </c>
      <c r="N257" s="100">
        <f t="shared" si="18"/>
        <v>0</v>
      </c>
      <c r="O257" s="67"/>
    </row>
    <row r="258" spans="2:15">
      <c r="B258" s="63"/>
      <c r="C258" s="65"/>
      <c r="D258" s="65"/>
      <c r="E258" s="66"/>
      <c r="F258" s="67"/>
      <c r="G258" s="69"/>
      <c r="H258" s="70"/>
      <c r="I258" s="71"/>
      <c r="J258" s="68">
        <v>0</v>
      </c>
      <c r="K258" s="89">
        <f>ROUND(IF(AND($G258&lt;&gt;Summary!$C$11),IF(OR($I258=$I$6,$I258=$I$7,$I258=$I$8,$I258=$I$9,$I258=$I$10,$I258=$I$11),($J258*$H258),0),0),2)</f>
        <v>0</v>
      </c>
      <c r="L258" s="89">
        <f>ROUND(IF(AND($G258=Summary!$C$11),IF(OR($I258=$I$6,$I258=$I$7,$I258=$I$8,$I258=$I$9,$I258=$I$10,$I258=$I$11),(($J258*$H258)/2),0),0),2)</f>
        <v>0</v>
      </c>
      <c r="M258" s="89">
        <f t="shared" si="17"/>
        <v>0</v>
      </c>
      <c r="N258" s="100">
        <f t="shared" si="18"/>
        <v>0</v>
      </c>
      <c r="O258" s="67"/>
    </row>
    <row r="259" spans="2:15">
      <c r="B259" s="63"/>
      <c r="C259" s="65"/>
      <c r="D259" s="65"/>
      <c r="E259" s="66"/>
      <c r="F259" s="67"/>
      <c r="G259" s="69"/>
      <c r="H259" s="70"/>
      <c r="I259" s="71"/>
      <c r="J259" s="68">
        <v>0</v>
      </c>
      <c r="K259" s="89">
        <f>ROUND(IF(AND($G259&lt;&gt;Summary!$C$11),IF(OR($I259=$I$6,$I259=$I$7,$I259=$I$8,$I259=$I$9,$I259=$I$10,$I259=$I$11),($J259*$H259),0),0),2)</f>
        <v>0</v>
      </c>
      <c r="L259" s="89">
        <f>ROUND(IF(AND($G259=Summary!$C$11),IF(OR($I259=$I$6,$I259=$I$7,$I259=$I$8,$I259=$I$9,$I259=$I$10,$I259=$I$11),(($J259*$H259)/2),0),0),2)</f>
        <v>0</v>
      </c>
      <c r="M259" s="89">
        <f t="shared" si="17"/>
        <v>0</v>
      </c>
      <c r="N259" s="100">
        <f t="shared" si="18"/>
        <v>0</v>
      </c>
      <c r="O259" s="67"/>
    </row>
    <row r="260" spans="2:15">
      <c r="B260" s="63"/>
      <c r="C260" s="65"/>
      <c r="D260" s="65"/>
      <c r="E260" s="66"/>
      <c r="F260" s="67"/>
      <c r="G260" s="69"/>
      <c r="H260" s="70"/>
      <c r="I260" s="71"/>
      <c r="J260" s="68">
        <v>0</v>
      </c>
      <c r="K260" s="89">
        <f>ROUND(IF(AND($G260&lt;&gt;Summary!$C$11),IF(OR($I260=$I$6,$I260=$I$7,$I260=$I$8,$I260=$I$9,$I260=$I$10,$I260=$I$11),($J260*$H260),0),0),2)</f>
        <v>0</v>
      </c>
      <c r="L260" s="89">
        <f>ROUND(IF(AND($G260=Summary!$C$11),IF(OR($I260=$I$6,$I260=$I$7,$I260=$I$8,$I260=$I$9,$I260=$I$10,$I260=$I$11),(($J260*$H260)/2),0),0),2)</f>
        <v>0</v>
      </c>
      <c r="M260" s="89">
        <f t="shared" si="17"/>
        <v>0</v>
      </c>
      <c r="N260" s="100">
        <f t="shared" si="18"/>
        <v>0</v>
      </c>
      <c r="O260" s="67"/>
    </row>
    <row r="261" spans="2:15">
      <c r="B261" s="63"/>
      <c r="C261" s="65"/>
      <c r="D261" s="65"/>
      <c r="E261" s="66"/>
      <c r="F261" s="67"/>
      <c r="G261" s="69"/>
      <c r="H261" s="70"/>
      <c r="I261" s="71"/>
      <c r="J261" s="68">
        <v>0</v>
      </c>
      <c r="K261" s="89">
        <f>ROUND(IF(AND($G261&lt;&gt;Summary!$C$11),IF(OR($I261=$I$6,$I261=$I$7,$I261=$I$8,$I261=$I$9,$I261=$I$10,$I261=$I$11),($J261*$H261),0),0),2)</f>
        <v>0</v>
      </c>
      <c r="L261" s="89">
        <f>ROUND(IF(AND($G261=Summary!$C$11),IF(OR($I261=$I$6,$I261=$I$7,$I261=$I$8,$I261=$I$9,$I261=$I$10,$I261=$I$11),(($J261*$H261)/2),0),0),2)</f>
        <v>0</v>
      </c>
      <c r="M261" s="89">
        <f t="shared" si="17"/>
        <v>0</v>
      </c>
      <c r="N261" s="100">
        <f t="shared" si="18"/>
        <v>0</v>
      </c>
      <c r="O261" s="67"/>
    </row>
    <row r="262" spans="2:15">
      <c r="B262" s="63"/>
      <c r="C262" s="65"/>
      <c r="D262" s="65"/>
      <c r="E262" s="66"/>
      <c r="F262" s="67"/>
      <c r="G262" s="69"/>
      <c r="H262" s="70"/>
      <c r="I262" s="71"/>
      <c r="J262" s="68">
        <v>0</v>
      </c>
      <c r="K262" s="89">
        <f>ROUND(IF(AND($G262&lt;&gt;Summary!$C$11),IF(OR($I262=$I$6,$I262=$I$7,$I262=$I$8,$I262=$I$9,$I262=$I$10,$I262=$I$11),($J262*$H262),0),0),2)</f>
        <v>0</v>
      </c>
      <c r="L262" s="89">
        <f>ROUND(IF(AND($G262=Summary!$C$11),IF(OR($I262=$I$6,$I262=$I$7,$I262=$I$8,$I262=$I$9,$I262=$I$10,$I262=$I$11),(($J262*$H262)/2),0),0),2)</f>
        <v>0</v>
      </c>
      <c r="M262" s="89">
        <f t="shared" si="17"/>
        <v>0</v>
      </c>
      <c r="N262" s="100">
        <f t="shared" si="18"/>
        <v>0</v>
      </c>
      <c r="O262" s="67"/>
    </row>
    <row r="263" spans="2:15">
      <c r="B263" s="63"/>
      <c r="C263" s="65"/>
      <c r="D263" s="65"/>
      <c r="E263" s="66"/>
      <c r="F263" s="67"/>
      <c r="G263" s="69"/>
      <c r="H263" s="70"/>
      <c r="I263" s="71"/>
      <c r="J263" s="68">
        <v>0</v>
      </c>
      <c r="K263" s="89">
        <f>ROUND(IF(AND($G263&lt;&gt;Summary!$C$11),IF(OR($I263=$I$6,$I263=$I$7,$I263=$I$8,$I263=$I$9,$I263=$I$10,$I263=$I$11),($J263*$H263),0),0),2)</f>
        <v>0</v>
      </c>
      <c r="L263" s="89">
        <f>ROUND(IF(AND($G263=Summary!$C$11),IF(OR($I263=$I$6,$I263=$I$7,$I263=$I$8,$I263=$I$9,$I263=$I$10,$I263=$I$11),(($J263*$H263)/2),0),0),2)</f>
        <v>0</v>
      </c>
      <c r="M263" s="89">
        <f t="shared" si="17"/>
        <v>0</v>
      </c>
      <c r="N263" s="100">
        <f t="shared" si="18"/>
        <v>0</v>
      </c>
      <c r="O263" s="67"/>
    </row>
    <row r="264" spans="2:15">
      <c r="B264" s="63"/>
      <c r="C264" s="65"/>
      <c r="D264" s="65"/>
      <c r="E264" s="66"/>
      <c r="F264" s="67"/>
      <c r="G264" s="69"/>
      <c r="H264" s="70"/>
      <c r="I264" s="71"/>
      <c r="J264" s="68">
        <v>0</v>
      </c>
      <c r="K264" s="89">
        <f>ROUND(IF(AND($G264&lt;&gt;Summary!$C$11),IF(OR($I264=$I$6,$I264=$I$7,$I264=$I$8,$I264=$I$9,$I264=$I$10,$I264=$I$11),($J264*$H264),0),0),2)</f>
        <v>0</v>
      </c>
      <c r="L264" s="89">
        <f>ROUND(IF(AND($G264=Summary!$C$11),IF(OR($I264=$I$6,$I264=$I$7,$I264=$I$8,$I264=$I$9,$I264=$I$10,$I264=$I$11),(($J264*$H264)/2),0),0),2)</f>
        <v>0</v>
      </c>
      <c r="M264" s="89">
        <f t="shared" si="17"/>
        <v>0</v>
      </c>
      <c r="N264" s="100">
        <f t="shared" si="18"/>
        <v>0</v>
      </c>
      <c r="O264" s="67"/>
    </row>
    <row r="265" spans="2:15">
      <c r="B265" s="63"/>
      <c r="C265" s="65"/>
      <c r="D265" s="65"/>
      <c r="E265" s="66"/>
      <c r="F265" s="67"/>
      <c r="G265" s="69"/>
      <c r="H265" s="70"/>
      <c r="I265" s="71"/>
      <c r="J265" s="68">
        <v>0</v>
      </c>
      <c r="K265" s="89">
        <f>ROUND(IF(AND($G265&lt;&gt;Summary!$C$11),IF(OR($I265=$I$6,$I265=$I$7,$I265=$I$8,$I265=$I$9,$I265=$I$10,$I265=$I$11),($J265*$H265),0),0),2)</f>
        <v>0</v>
      </c>
      <c r="L265" s="89">
        <f>ROUND(IF(AND($G265=Summary!$C$11),IF(OR($I265=$I$6,$I265=$I$7,$I265=$I$8,$I265=$I$9,$I265=$I$10,$I265=$I$11),(($J265*$H265)/2),0),0),2)</f>
        <v>0</v>
      </c>
      <c r="M265" s="89">
        <f t="shared" si="17"/>
        <v>0</v>
      </c>
      <c r="N265" s="100">
        <f t="shared" si="18"/>
        <v>0</v>
      </c>
      <c r="O265" s="67"/>
    </row>
    <row r="266" spans="2:15">
      <c r="B266" s="63"/>
      <c r="C266" s="65"/>
      <c r="D266" s="65"/>
      <c r="E266" s="66"/>
      <c r="F266" s="67"/>
      <c r="G266" s="69"/>
      <c r="H266" s="70"/>
      <c r="I266" s="71"/>
      <c r="J266" s="68">
        <v>0</v>
      </c>
      <c r="K266" s="89">
        <f>ROUND(IF(AND($G266&lt;&gt;Summary!$C$11),IF(OR($I266=$I$6,$I266=$I$7,$I266=$I$8,$I266=$I$9,$I266=$I$10,$I266=$I$11),($J266*$H266),0),0),2)</f>
        <v>0</v>
      </c>
      <c r="L266" s="89">
        <f>ROUND(IF(AND($G266=Summary!$C$11),IF(OR($I266=$I$6,$I266=$I$7,$I266=$I$8,$I266=$I$9,$I266=$I$10,$I266=$I$11),(($J266*$H266)/2),0),0),2)</f>
        <v>0</v>
      </c>
      <c r="M266" s="89">
        <f t="shared" si="17"/>
        <v>0</v>
      </c>
      <c r="N266" s="100">
        <f t="shared" si="18"/>
        <v>0</v>
      </c>
      <c r="O266" s="67"/>
    </row>
    <row r="267" spans="2:15">
      <c r="B267" s="63"/>
      <c r="C267" s="65"/>
      <c r="D267" s="65"/>
      <c r="E267" s="66"/>
      <c r="F267" s="67"/>
      <c r="G267" s="69"/>
      <c r="H267" s="70"/>
      <c r="I267" s="71"/>
      <c r="J267" s="68">
        <v>0</v>
      </c>
      <c r="K267" s="89">
        <f>ROUND(IF(AND($G267&lt;&gt;Summary!$C$11),IF(OR($I267=$I$6,$I267=$I$7,$I267=$I$8,$I267=$I$9,$I267=$I$10,$I267=$I$11),($J267*$H267),0),0),2)</f>
        <v>0</v>
      </c>
      <c r="L267" s="89">
        <f>ROUND(IF(AND($G267=Summary!$C$11),IF(OR($I267=$I$6,$I267=$I$7,$I267=$I$8,$I267=$I$9,$I267=$I$10,$I267=$I$11),(($J267*$H267)/2),0),0),2)</f>
        <v>0</v>
      </c>
      <c r="M267" s="89">
        <f t="shared" si="17"/>
        <v>0</v>
      </c>
      <c r="N267" s="100">
        <f t="shared" si="18"/>
        <v>0</v>
      </c>
      <c r="O267" s="67"/>
    </row>
    <row r="268" spans="2:15">
      <c r="B268" s="63"/>
      <c r="C268" s="65"/>
      <c r="D268" s="65"/>
      <c r="E268" s="66"/>
      <c r="F268" s="67"/>
      <c r="G268" s="69"/>
      <c r="H268" s="70"/>
      <c r="I268" s="71"/>
      <c r="J268" s="68">
        <v>0</v>
      </c>
      <c r="K268" s="89">
        <f>ROUND(IF(AND($G268&lt;&gt;Summary!$C$11),IF(OR($I268=$I$6,$I268=$I$7,$I268=$I$8,$I268=$I$9,$I268=$I$10,$I268=$I$11),($J268*$H268),0),0),2)</f>
        <v>0</v>
      </c>
      <c r="L268" s="89">
        <f>ROUND(IF(AND($G268=Summary!$C$11),IF(OR($I268=$I$6,$I268=$I$7,$I268=$I$8,$I268=$I$9,$I268=$I$10,$I268=$I$11),(($J268*$H268)/2),0),0),2)</f>
        <v>0</v>
      </c>
      <c r="M268" s="89">
        <f t="shared" si="17"/>
        <v>0</v>
      </c>
      <c r="N268" s="100">
        <f t="shared" si="18"/>
        <v>0</v>
      </c>
      <c r="O268" s="67"/>
    </row>
    <row r="269" spans="2:15">
      <c r="B269" s="63"/>
      <c r="C269" s="65"/>
      <c r="D269" s="65"/>
      <c r="E269" s="66"/>
      <c r="F269" s="67"/>
      <c r="G269" s="69"/>
      <c r="H269" s="70"/>
      <c r="I269" s="71"/>
      <c r="J269" s="68">
        <v>0</v>
      </c>
      <c r="K269" s="89">
        <f>ROUND(IF(AND($G269&lt;&gt;Summary!$C$11),IF(OR($I269=$I$6,$I269=$I$7,$I269=$I$8,$I269=$I$9,$I269=$I$10,$I269=$I$11),($J269*$H269),0),0),2)</f>
        <v>0</v>
      </c>
      <c r="L269" s="89">
        <f>ROUND(IF(AND($G269=Summary!$C$11),IF(OR($I269=$I$6,$I269=$I$7,$I269=$I$8,$I269=$I$9,$I269=$I$10,$I269=$I$11),(($J269*$H269)/2),0),0),2)</f>
        <v>0</v>
      </c>
      <c r="M269" s="89">
        <f t="shared" si="17"/>
        <v>0</v>
      </c>
      <c r="N269" s="100">
        <f t="shared" si="18"/>
        <v>0</v>
      </c>
      <c r="O269" s="67"/>
    </row>
    <row r="270" spans="2:15">
      <c r="B270" s="63"/>
      <c r="C270" s="65"/>
      <c r="D270" s="65"/>
      <c r="E270" s="66"/>
      <c r="F270" s="67"/>
      <c r="G270" s="69"/>
      <c r="H270" s="70"/>
      <c r="I270" s="71"/>
      <c r="J270" s="68">
        <v>0</v>
      </c>
      <c r="K270" s="89">
        <f>ROUND(IF(AND($G270&lt;&gt;Summary!$C$11),IF(OR($I270=$I$6,$I270=$I$7,$I270=$I$8,$I270=$I$9,$I270=$I$10,$I270=$I$11),($J270*$H270),0),0),2)</f>
        <v>0</v>
      </c>
      <c r="L270" s="89">
        <f>ROUND(IF(AND($G270=Summary!$C$11),IF(OR($I270=$I$6,$I270=$I$7,$I270=$I$8,$I270=$I$9,$I270=$I$10,$I270=$I$11),(($J270*$H270)/2),0),0),2)</f>
        <v>0</v>
      </c>
      <c r="M270" s="89">
        <f t="shared" si="17"/>
        <v>0</v>
      </c>
      <c r="N270" s="100">
        <f t="shared" si="18"/>
        <v>0</v>
      </c>
      <c r="O270" s="67"/>
    </row>
    <row r="271" spans="2:15">
      <c r="B271" s="63"/>
      <c r="C271" s="65"/>
      <c r="D271" s="65"/>
      <c r="E271" s="66"/>
      <c r="F271" s="67"/>
      <c r="G271" s="69"/>
      <c r="H271" s="70"/>
      <c r="I271" s="71"/>
      <c r="J271" s="68">
        <v>0</v>
      </c>
      <c r="K271" s="89">
        <f>ROUND(IF(AND($G271&lt;&gt;Summary!$C$11),IF(OR($I271=$I$6,$I271=$I$7,$I271=$I$8,$I271=$I$9,$I271=$I$10,$I271=$I$11),($J271*$H271),0),0),2)</f>
        <v>0</v>
      </c>
      <c r="L271" s="89">
        <f>ROUND(IF(AND($G271=Summary!$C$11),IF(OR($I271=$I$6,$I271=$I$7,$I271=$I$8,$I271=$I$9,$I271=$I$10,$I271=$I$11),(($J271*$H271)/2),0),0),2)</f>
        <v>0</v>
      </c>
      <c r="M271" s="89">
        <f t="shared" si="17"/>
        <v>0</v>
      </c>
      <c r="N271" s="100">
        <f t="shared" si="18"/>
        <v>0</v>
      </c>
      <c r="O271" s="67"/>
    </row>
    <row r="272" spans="2:15">
      <c r="B272" s="63"/>
      <c r="C272" s="65"/>
      <c r="D272" s="65"/>
      <c r="E272" s="66"/>
      <c r="F272" s="67"/>
      <c r="G272" s="69"/>
      <c r="H272" s="70"/>
      <c r="I272" s="71"/>
      <c r="J272" s="68">
        <v>0</v>
      </c>
      <c r="K272" s="89">
        <f>ROUND(IF(AND($G272&lt;&gt;Summary!$C$11),IF(OR($I272=$I$6,$I272=$I$7,$I272=$I$8,$I272=$I$9,$I272=$I$10,$I272=$I$11),($J272*$H272),0),0),2)</f>
        <v>0</v>
      </c>
      <c r="L272" s="89">
        <f>ROUND(IF(AND($G272=Summary!$C$11),IF(OR($I272=$I$6,$I272=$I$7,$I272=$I$8,$I272=$I$9,$I272=$I$10,$I272=$I$11),(($J272*$H272)/2),0),0),2)</f>
        <v>0</v>
      </c>
      <c r="M272" s="89">
        <f t="shared" si="17"/>
        <v>0</v>
      </c>
      <c r="N272" s="100">
        <f t="shared" si="18"/>
        <v>0</v>
      </c>
      <c r="O272" s="67"/>
    </row>
    <row r="273" spans="2:15">
      <c r="B273" s="63"/>
      <c r="C273" s="65"/>
      <c r="D273" s="65"/>
      <c r="E273" s="66"/>
      <c r="F273" s="67"/>
      <c r="G273" s="69"/>
      <c r="H273" s="70"/>
      <c r="I273" s="71"/>
      <c r="J273" s="68">
        <v>0</v>
      </c>
      <c r="K273" s="89">
        <f>ROUND(IF(AND($G273&lt;&gt;Summary!$C$11),IF(OR($I273=$I$6,$I273=$I$7,$I273=$I$8,$I273=$I$9,$I273=$I$10,$I273=$I$11),($J273*$H273),0),0),2)</f>
        <v>0</v>
      </c>
      <c r="L273" s="89">
        <f>ROUND(IF(AND($G273=Summary!$C$11),IF(OR($I273=$I$6,$I273=$I$7,$I273=$I$8,$I273=$I$9,$I273=$I$10,$I273=$I$11),(($J273*$H273)/2),0),0),2)</f>
        <v>0</v>
      </c>
      <c r="M273" s="89">
        <f t="shared" si="17"/>
        <v>0</v>
      </c>
      <c r="N273" s="100">
        <f t="shared" si="18"/>
        <v>0</v>
      </c>
      <c r="O273" s="67"/>
    </row>
    <row r="274" spans="2:15">
      <c r="B274" s="63"/>
      <c r="C274" s="65"/>
      <c r="D274" s="65"/>
      <c r="E274" s="66"/>
      <c r="F274" s="67"/>
      <c r="G274" s="69"/>
      <c r="H274" s="70"/>
      <c r="I274" s="71"/>
      <c r="J274" s="68">
        <v>0</v>
      </c>
      <c r="K274" s="89">
        <f>ROUND(IF(AND($G274&lt;&gt;Summary!$C$11),IF(OR($I274=$I$6,$I274=$I$7,$I274=$I$8,$I274=$I$9,$I274=$I$10,$I274=$I$11),($J274*$H274),0),0),2)</f>
        <v>0</v>
      </c>
      <c r="L274" s="89">
        <f>ROUND(IF(AND($G274=Summary!$C$11),IF(OR($I274=$I$6,$I274=$I$7,$I274=$I$8,$I274=$I$9,$I274=$I$10,$I274=$I$11),(($J274*$H274)/2),0),0),2)</f>
        <v>0</v>
      </c>
      <c r="M274" s="89">
        <f t="shared" si="17"/>
        <v>0</v>
      </c>
      <c r="N274" s="100">
        <f t="shared" si="18"/>
        <v>0</v>
      </c>
      <c r="O274" s="67"/>
    </row>
    <row r="275" spans="2:15">
      <c r="B275" s="63"/>
      <c r="C275" s="65"/>
      <c r="D275" s="65"/>
      <c r="E275" s="66"/>
      <c r="F275" s="67"/>
      <c r="G275" s="69"/>
      <c r="H275" s="70"/>
      <c r="I275" s="71"/>
      <c r="J275" s="68">
        <v>0</v>
      </c>
      <c r="K275" s="89">
        <f>ROUND(IF(AND($G275&lt;&gt;Summary!$C$11),IF(OR($I275=$I$6,$I275=$I$7,$I275=$I$8,$I275=$I$9,$I275=$I$10,$I275=$I$11),($J275*$H275),0),0),2)</f>
        <v>0</v>
      </c>
      <c r="L275" s="89">
        <f>ROUND(IF(AND($G275=Summary!$C$11),IF(OR($I275=$I$6,$I275=$I$7,$I275=$I$8,$I275=$I$9,$I275=$I$10,$I275=$I$11),(($J275*$H275)/2),0),0),2)</f>
        <v>0</v>
      </c>
      <c r="M275" s="89">
        <f t="shared" si="17"/>
        <v>0</v>
      </c>
      <c r="N275" s="100">
        <f t="shared" si="18"/>
        <v>0</v>
      </c>
      <c r="O275" s="67"/>
    </row>
    <row r="276" spans="2:15">
      <c r="B276" s="63"/>
      <c r="C276" s="65"/>
      <c r="D276" s="65"/>
      <c r="E276" s="66"/>
      <c r="F276" s="67"/>
      <c r="G276" s="69"/>
      <c r="H276" s="70"/>
      <c r="I276" s="71"/>
      <c r="J276" s="68">
        <v>0</v>
      </c>
      <c r="K276" s="89">
        <f>ROUND(IF(AND($G276&lt;&gt;Summary!$C$11),IF(OR($I276=$I$6,$I276=$I$7,$I276=$I$8,$I276=$I$9,$I276=$I$10,$I276=$I$11),($J276*$H276),0),0),2)</f>
        <v>0</v>
      </c>
      <c r="L276" s="89">
        <f>ROUND(IF(AND($G276=Summary!$C$11),IF(OR($I276=$I$6,$I276=$I$7,$I276=$I$8,$I276=$I$9,$I276=$I$10,$I276=$I$11),(($J276*$H276)/2),0),0),2)</f>
        <v>0</v>
      </c>
      <c r="M276" s="89">
        <f t="shared" si="17"/>
        <v>0</v>
      </c>
      <c r="N276" s="100">
        <f t="shared" si="18"/>
        <v>0</v>
      </c>
      <c r="O276" s="67"/>
    </row>
    <row r="277" spans="2:15">
      <c r="B277" s="63"/>
      <c r="C277" s="65"/>
      <c r="D277" s="65"/>
      <c r="E277" s="66"/>
      <c r="F277" s="67"/>
      <c r="G277" s="69"/>
      <c r="H277" s="70"/>
      <c r="I277" s="71"/>
      <c r="J277" s="68">
        <v>0</v>
      </c>
      <c r="K277" s="89">
        <f>ROUND(IF(AND($G277&lt;&gt;Summary!$C$11),IF(OR($I277=$I$6,$I277=$I$7,$I277=$I$8,$I277=$I$9,$I277=$I$10,$I277=$I$11),($J277*$H277),0),0),2)</f>
        <v>0</v>
      </c>
      <c r="L277" s="89">
        <f>ROUND(IF(AND($G277=Summary!$C$11),IF(OR($I277=$I$6,$I277=$I$7,$I277=$I$8,$I277=$I$9,$I277=$I$10,$I277=$I$11),(($J277*$H277)/2),0),0),2)</f>
        <v>0</v>
      </c>
      <c r="M277" s="89">
        <f t="shared" si="17"/>
        <v>0</v>
      </c>
      <c r="N277" s="100">
        <f t="shared" si="18"/>
        <v>0</v>
      </c>
      <c r="O277" s="67"/>
    </row>
    <row r="278" spans="2:15">
      <c r="B278" s="63"/>
      <c r="C278" s="65"/>
      <c r="D278" s="65"/>
      <c r="E278" s="66"/>
      <c r="F278" s="67"/>
      <c r="G278" s="69"/>
      <c r="H278" s="70"/>
      <c r="I278" s="71"/>
      <c r="J278" s="68">
        <v>0</v>
      </c>
      <c r="K278" s="89">
        <f>ROUND(IF(AND($G278&lt;&gt;Summary!$C$11),IF(OR($I278=$I$6,$I278=$I$7,$I278=$I$8,$I278=$I$9,$I278=$I$10,$I278=$I$11),($J278*$H278),0),0),2)</f>
        <v>0</v>
      </c>
      <c r="L278" s="89">
        <f>ROUND(IF(AND($G278=Summary!$C$11),IF(OR($I278=$I$6,$I278=$I$7,$I278=$I$8,$I278=$I$9,$I278=$I$10,$I278=$I$11),(($J278*$H278)/2),0),0),2)</f>
        <v>0</v>
      </c>
      <c r="M278" s="89">
        <f t="shared" si="17"/>
        <v>0</v>
      </c>
      <c r="N278" s="100">
        <f t="shared" si="18"/>
        <v>0</v>
      </c>
      <c r="O278" s="67"/>
    </row>
    <row r="279" spans="2:15">
      <c r="B279" s="63"/>
      <c r="C279" s="65"/>
      <c r="D279" s="65"/>
      <c r="E279" s="66"/>
      <c r="F279" s="67"/>
      <c r="G279" s="69"/>
      <c r="H279" s="70"/>
      <c r="I279" s="71"/>
      <c r="J279" s="68">
        <v>0</v>
      </c>
      <c r="K279" s="89">
        <f>ROUND(IF(AND($G279&lt;&gt;Summary!$C$11),IF(OR($I279=$I$6,$I279=$I$7,$I279=$I$8,$I279=$I$9,$I279=$I$10,$I279=$I$11),($J279*$H279),0),0),2)</f>
        <v>0</v>
      </c>
      <c r="L279" s="89">
        <f>ROUND(IF(AND($G279=Summary!$C$11),IF(OR($I279=$I$6,$I279=$I$7,$I279=$I$8,$I279=$I$9,$I279=$I$10,$I279=$I$11),(($J279*$H279)/2),0),0),2)</f>
        <v>0</v>
      </c>
      <c r="M279" s="89">
        <f t="shared" ref="M279:M342" si="19">L279</f>
        <v>0</v>
      </c>
      <c r="N279" s="100">
        <f t="shared" ref="N279:N342" si="20">SUM(J279:M279)</f>
        <v>0</v>
      </c>
      <c r="O279" s="67"/>
    </row>
    <row r="280" spans="2:15">
      <c r="B280" s="63"/>
      <c r="C280" s="65"/>
      <c r="D280" s="65"/>
      <c r="E280" s="66"/>
      <c r="F280" s="67"/>
      <c r="G280" s="69"/>
      <c r="H280" s="70"/>
      <c r="I280" s="71"/>
      <c r="J280" s="68">
        <v>0</v>
      </c>
      <c r="K280" s="89">
        <f>ROUND(IF(AND($G280&lt;&gt;Summary!$C$11),IF(OR($I280=$I$6,$I280=$I$7,$I280=$I$8,$I280=$I$9,$I280=$I$10,$I280=$I$11),($J280*$H280),0),0),2)</f>
        <v>0</v>
      </c>
      <c r="L280" s="89">
        <f>ROUND(IF(AND($G280=Summary!$C$11),IF(OR($I280=$I$6,$I280=$I$7,$I280=$I$8,$I280=$I$9,$I280=$I$10,$I280=$I$11),(($J280*$H280)/2),0),0),2)</f>
        <v>0</v>
      </c>
      <c r="M280" s="89">
        <f t="shared" si="19"/>
        <v>0</v>
      </c>
      <c r="N280" s="100">
        <f t="shared" si="20"/>
        <v>0</v>
      </c>
      <c r="O280" s="67"/>
    </row>
    <row r="281" spans="2:15">
      <c r="B281" s="63"/>
      <c r="C281" s="65"/>
      <c r="D281" s="65"/>
      <c r="E281" s="66"/>
      <c r="F281" s="67"/>
      <c r="G281" s="69"/>
      <c r="H281" s="70"/>
      <c r="I281" s="71"/>
      <c r="J281" s="68">
        <v>0</v>
      </c>
      <c r="K281" s="89">
        <f>ROUND(IF(AND($G281&lt;&gt;Summary!$C$11),IF(OR($I281=$I$6,$I281=$I$7,$I281=$I$8,$I281=$I$9,$I281=$I$10,$I281=$I$11),($J281*$H281),0),0),2)</f>
        <v>0</v>
      </c>
      <c r="L281" s="89">
        <f>ROUND(IF(AND($G281=Summary!$C$11),IF(OR($I281=$I$6,$I281=$I$7,$I281=$I$8,$I281=$I$9,$I281=$I$10,$I281=$I$11),(($J281*$H281)/2),0),0),2)</f>
        <v>0</v>
      </c>
      <c r="M281" s="89">
        <f t="shared" si="19"/>
        <v>0</v>
      </c>
      <c r="N281" s="100">
        <f t="shared" si="20"/>
        <v>0</v>
      </c>
      <c r="O281" s="67"/>
    </row>
    <row r="282" spans="2:15">
      <c r="B282" s="63"/>
      <c r="C282" s="65"/>
      <c r="D282" s="65"/>
      <c r="E282" s="66"/>
      <c r="F282" s="67"/>
      <c r="G282" s="69"/>
      <c r="H282" s="70"/>
      <c r="I282" s="71"/>
      <c r="J282" s="68">
        <v>0</v>
      </c>
      <c r="K282" s="89">
        <f>ROUND(IF(AND($G282&lt;&gt;Summary!$C$11),IF(OR($I282=$I$6,$I282=$I$7,$I282=$I$8,$I282=$I$9,$I282=$I$10,$I282=$I$11),($J282*$H282),0),0),2)</f>
        <v>0</v>
      </c>
      <c r="L282" s="89">
        <f>ROUND(IF(AND($G282=Summary!$C$11),IF(OR($I282=$I$6,$I282=$I$7,$I282=$I$8,$I282=$I$9,$I282=$I$10,$I282=$I$11),(($J282*$H282)/2),0),0),2)</f>
        <v>0</v>
      </c>
      <c r="M282" s="89">
        <f t="shared" si="19"/>
        <v>0</v>
      </c>
      <c r="N282" s="100">
        <f t="shared" si="20"/>
        <v>0</v>
      </c>
      <c r="O282" s="67"/>
    </row>
    <row r="283" spans="2:15">
      <c r="B283" s="63"/>
      <c r="C283" s="65"/>
      <c r="D283" s="65"/>
      <c r="E283" s="66"/>
      <c r="F283" s="67"/>
      <c r="G283" s="69"/>
      <c r="H283" s="70"/>
      <c r="I283" s="71"/>
      <c r="J283" s="68">
        <v>0</v>
      </c>
      <c r="K283" s="89">
        <f>ROUND(IF(AND($G283&lt;&gt;Summary!$C$11),IF(OR($I283=$I$6,$I283=$I$7,$I283=$I$8,$I283=$I$9,$I283=$I$10,$I283=$I$11),($J283*$H283),0),0),2)</f>
        <v>0</v>
      </c>
      <c r="L283" s="89">
        <f>ROUND(IF(AND($G283=Summary!$C$11),IF(OR($I283=$I$6,$I283=$I$7,$I283=$I$8,$I283=$I$9,$I283=$I$10,$I283=$I$11),(($J283*$H283)/2),0),0),2)</f>
        <v>0</v>
      </c>
      <c r="M283" s="89">
        <f t="shared" si="19"/>
        <v>0</v>
      </c>
      <c r="N283" s="100">
        <f t="shared" si="20"/>
        <v>0</v>
      </c>
      <c r="O283" s="67"/>
    </row>
    <row r="284" spans="2:15">
      <c r="B284" s="63"/>
      <c r="C284" s="65"/>
      <c r="D284" s="65"/>
      <c r="E284" s="66"/>
      <c r="F284" s="67"/>
      <c r="G284" s="69"/>
      <c r="H284" s="70"/>
      <c r="I284" s="71"/>
      <c r="J284" s="68">
        <v>0</v>
      </c>
      <c r="K284" s="89">
        <f>ROUND(IF(AND($G284&lt;&gt;Summary!$C$11),IF(OR($I284=$I$6,$I284=$I$7,$I284=$I$8,$I284=$I$9,$I284=$I$10,$I284=$I$11),($J284*$H284),0),0),2)</f>
        <v>0</v>
      </c>
      <c r="L284" s="89">
        <f>ROUND(IF(AND($G284=Summary!$C$11),IF(OR($I284=$I$6,$I284=$I$7,$I284=$I$8,$I284=$I$9,$I284=$I$10,$I284=$I$11),(($J284*$H284)/2),0),0),2)</f>
        <v>0</v>
      </c>
      <c r="M284" s="89">
        <f t="shared" si="19"/>
        <v>0</v>
      </c>
      <c r="N284" s="100">
        <f t="shared" si="20"/>
        <v>0</v>
      </c>
      <c r="O284" s="67"/>
    </row>
    <row r="285" spans="2:15">
      <c r="B285" s="63"/>
      <c r="C285" s="65"/>
      <c r="D285" s="65"/>
      <c r="E285" s="66"/>
      <c r="F285" s="67"/>
      <c r="G285" s="69"/>
      <c r="H285" s="70"/>
      <c r="I285" s="71"/>
      <c r="J285" s="68">
        <v>0</v>
      </c>
      <c r="K285" s="89">
        <f>ROUND(IF(AND($G285&lt;&gt;Summary!$C$11),IF(OR($I285=$I$6,$I285=$I$7,$I285=$I$8,$I285=$I$9,$I285=$I$10,$I285=$I$11),($J285*$H285),0),0),2)</f>
        <v>0</v>
      </c>
      <c r="L285" s="89">
        <f>ROUND(IF(AND($G285=Summary!$C$11),IF(OR($I285=$I$6,$I285=$I$7,$I285=$I$8,$I285=$I$9,$I285=$I$10,$I285=$I$11),(($J285*$H285)/2),0),0),2)</f>
        <v>0</v>
      </c>
      <c r="M285" s="89">
        <f t="shared" si="19"/>
        <v>0</v>
      </c>
      <c r="N285" s="100">
        <f t="shared" si="20"/>
        <v>0</v>
      </c>
      <c r="O285" s="67"/>
    </row>
    <row r="286" spans="2:15">
      <c r="B286" s="63"/>
      <c r="C286" s="65"/>
      <c r="D286" s="65"/>
      <c r="E286" s="66"/>
      <c r="F286" s="67"/>
      <c r="G286" s="69"/>
      <c r="H286" s="70"/>
      <c r="I286" s="71"/>
      <c r="J286" s="68">
        <v>0</v>
      </c>
      <c r="K286" s="89">
        <f>ROUND(IF(AND($G286&lt;&gt;Summary!$C$11),IF(OR($I286=$I$6,$I286=$I$7,$I286=$I$8,$I286=$I$9,$I286=$I$10,$I286=$I$11),($J286*$H286),0),0),2)</f>
        <v>0</v>
      </c>
      <c r="L286" s="89">
        <f>ROUND(IF(AND($G286=Summary!$C$11),IF(OR($I286=$I$6,$I286=$I$7,$I286=$I$8,$I286=$I$9,$I286=$I$10,$I286=$I$11),(($J286*$H286)/2),0),0),2)</f>
        <v>0</v>
      </c>
      <c r="M286" s="89">
        <f t="shared" si="19"/>
        <v>0</v>
      </c>
      <c r="N286" s="100">
        <f t="shared" si="20"/>
        <v>0</v>
      </c>
      <c r="O286" s="67"/>
    </row>
    <row r="287" spans="2:15">
      <c r="B287" s="63"/>
      <c r="C287" s="65"/>
      <c r="D287" s="65"/>
      <c r="E287" s="66"/>
      <c r="F287" s="67"/>
      <c r="G287" s="69"/>
      <c r="H287" s="70"/>
      <c r="I287" s="71"/>
      <c r="J287" s="68">
        <v>0</v>
      </c>
      <c r="K287" s="89">
        <f>ROUND(IF(AND($G287&lt;&gt;Summary!$C$11),IF(OR($I287=$I$6,$I287=$I$7,$I287=$I$8,$I287=$I$9,$I287=$I$10,$I287=$I$11),($J287*$H287),0),0),2)</f>
        <v>0</v>
      </c>
      <c r="L287" s="89">
        <f>ROUND(IF(AND($G287=Summary!$C$11),IF(OR($I287=$I$6,$I287=$I$7,$I287=$I$8,$I287=$I$9,$I287=$I$10,$I287=$I$11),(($J287*$H287)/2),0),0),2)</f>
        <v>0</v>
      </c>
      <c r="M287" s="89">
        <f t="shared" si="19"/>
        <v>0</v>
      </c>
      <c r="N287" s="100">
        <f t="shared" si="20"/>
        <v>0</v>
      </c>
      <c r="O287" s="67"/>
    </row>
    <row r="288" spans="2:15">
      <c r="B288" s="63"/>
      <c r="C288" s="65"/>
      <c r="D288" s="65"/>
      <c r="E288" s="66"/>
      <c r="F288" s="67"/>
      <c r="G288" s="69"/>
      <c r="H288" s="70"/>
      <c r="I288" s="71"/>
      <c r="J288" s="68">
        <v>0</v>
      </c>
      <c r="K288" s="89">
        <f>ROUND(IF(AND($G288&lt;&gt;Summary!$C$11),IF(OR($I288=$I$6,$I288=$I$7,$I288=$I$8,$I288=$I$9,$I288=$I$10,$I288=$I$11),($J288*$H288),0),0),2)</f>
        <v>0</v>
      </c>
      <c r="L288" s="89">
        <f>ROUND(IF(AND($G288=Summary!$C$11),IF(OR($I288=$I$6,$I288=$I$7,$I288=$I$8,$I288=$I$9,$I288=$I$10,$I288=$I$11),(($J288*$H288)/2),0),0),2)</f>
        <v>0</v>
      </c>
      <c r="M288" s="89">
        <f t="shared" si="19"/>
        <v>0</v>
      </c>
      <c r="N288" s="100">
        <f t="shared" si="20"/>
        <v>0</v>
      </c>
      <c r="O288" s="67"/>
    </row>
    <row r="289" spans="2:15">
      <c r="B289" s="63"/>
      <c r="C289" s="65"/>
      <c r="D289" s="65"/>
      <c r="E289" s="66"/>
      <c r="F289" s="67"/>
      <c r="G289" s="69"/>
      <c r="H289" s="70"/>
      <c r="I289" s="71"/>
      <c r="J289" s="68">
        <v>0</v>
      </c>
      <c r="K289" s="89">
        <f>ROUND(IF(AND($G289&lt;&gt;Summary!$C$11),IF(OR($I289=$I$6,$I289=$I$7,$I289=$I$8,$I289=$I$9,$I289=$I$10,$I289=$I$11),($J289*$H289),0),0),2)</f>
        <v>0</v>
      </c>
      <c r="L289" s="89">
        <f>ROUND(IF(AND($G289=Summary!$C$11),IF(OR($I289=$I$6,$I289=$I$7,$I289=$I$8,$I289=$I$9,$I289=$I$10,$I289=$I$11),(($J289*$H289)/2),0),0),2)</f>
        <v>0</v>
      </c>
      <c r="M289" s="89">
        <f t="shared" si="19"/>
        <v>0</v>
      </c>
      <c r="N289" s="100">
        <f t="shared" si="20"/>
        <v>0</v>
      </c>
      <c r="O289" s="67"/>
    </row>
    <row r="290" spans="2:15">
      <c r="B290" s="63"/>
      <c r="C290" s="65"/>
      <c r="D290" s="65"/>
      <c r="E290" s="66"/>
      <c r="F290" s="67"/>
      <c r="G290" s="69"/>
      <c r="H290" s="70"/>
      <c r="I290" s="71"/>
      <c r="J290" s="68">
        <v>0</v>
      </c>
      <c r="K290" s="89">
        <f>ROUND(IF(AND($G290&lt;&gt;Summary!$C$11),IF(OR($I290=$I$6,$I290=$I$7,$I290=$I$8,$I290=$I$9,$I290=$I$10,$I290=$I$11),($J290*$H290),0),0),2)</f>
        <v>0</v>
      </c>
      <c r="L290" s="89">
        <f>ROUND(IF(AND($G290=Summary!$C$11),IF(OR($I290=$I$6,$I290=$I$7,$I290=$I$8,$I290=$I$9,$I290=$I$10,$I290=$I$11),(($J290*$H290)/2),0),0),2)</f>
        <v>0</v>
      </c>
      <c r="M290" s="89">
        <f t="shared" si="19"/>
        <v>0</v>
      </c>
      <c r="N290" s="100">
        <f t="shared" si="20"/>
        <v>0</v>
      </c>
      <c r="O290" s="67"/>
    </row>
    <row r="291" spans="2:15">
      <c r="B291" s="63"/>
      <c r="C291" s="65"/>
      <c r="D291" s="65"/>
      <c r="E291" s="66"/>
      <c r="F291" s="67"/>
      <c r="G291" s="69"/>
      <c r="H291" s="70"/>
      <c r="I291" s="71"/>
      <c r="J291" s="68">
        <v>0</v>
      </c>
      <c r="K291" s="89">
        <f>ROUND(IF(AND($G291&lt;&gt;Summary!$C$11),IF(OR($I291=$I$6,$I291=$I$7,$I291=$I$8,$I291=$I$9,$I291=$I$10,$I291=$I$11),($J291*$H291),0),0),2)</f>
        <v>0</v>
      </c>
      <c r="L291" s="89">
        <f>ROUND(IF(AND($G291=Summary!$C$11),IF(OR($I291=$I$6,$I291=$I$7,$I291=$I$8,$I291=$I$9,$I291=$I$10,$I291=$I$11),(($J291*$H291)/2),0),0),2)</f>
        <v>0</v>
      </c>
      <c r="M291" s="89">
        <f t="shared" si="19"/>
        <v>0</v>
      </c>
      <c r="N291" s="100">
        <f t="shared" si="20"/>
        <v>0</v>
      </c>
      <c r="O291" s="67"/>
    </row>
    <row r="292" spans="2:15">
      <c r="B292" s="63"/>
      <c r="C292" s="65"/>
      <c r="D292" s="65"/>
      <c r="E292" s="66"/>
      <c r="F292" s="67"/>
      <c r="G292" s="69"/>
      <c r="H292" s="70"/>
      <c r="I292" s="71"/>
      <c r="J292" s="68">
        <v>0</v>
      </c>
      <c r="K292" s="89">
        <f>ROUND(IF(AND($G292&lt;&gt;Summary!$C$11),IF(OR($I292=$I$6,$I292=$I$7,$I292=$I$8,$I292=$I$9,$I292=$I$10,$I292=$I$11),($J292*$H292),0),0),2)</f>
        <v>0</v>
      </c>
      <c r="L292" s="89">
        <f>ROUND(IF(AND($G292=Summary!$C$11),IF(OR($I292=$I$6,$I292=$I$7,$I292=$I$8,$I292=$I$9,$I292=$I$10,$I292=$I$11),(($J292*$H292)/2),0),0),2)</f>
        <v>0</v>
      </c>
      <c r="M292" s="89">
        <f t="shared" si="19"/>
        <v>0</v>
      </c>
      <c r="N292" s="100">
        <f t="shared" si="20"/>
        <v>0</v>
      </c>
      <c r="O292" s="67"/>
    </row>
    <row r="293" spans="2:15">
      <c r="B293" s="63"/>
      <c r="C293" s="65"/>
      <c r="D293" s="65"/>
      <c r="E293" s="66"/>
      <c r="F293" s="67"/>
      <c r="G293" s="69"/>
      <c r="H293" s="70"/>
      <c r="I293" s="71"/>
      <c r="J293" s="68">
        <v>0</v>
      </c>
      <c r="K293" s="89">
        <f>ROUND(IF(AND($G293&lt;&gt;Summary!$C$11),IF(OR($I293=$I$6,$I293=$I$7,$I293=$I$8,$I293=$I$9,$I293=$I$10,$I293=$I$11),($J293*$H293),0),0),2)</f>
        <v>0</v>
      </c>
      <c r="L293" s="89">
        <f>ROUND(IF(AND($G293=Summary!$C$11),IF(OR($I293=$I$6,$I293=$I$7,$I293=$I$8,$I293=$I$9,$I293=$I$10,$I293=$I$11),(($J293*$H293)/2),0),0),2)</f>
        <v>0</v>
      </c>
      <c r="M293" s="89">
        <f t="shared" si="19"/>
        <v>0</v>
      </c>
      <c r="N293" s="100">
        <f t="shared" si="20"/>
        <v>0</v>
      </c>
      <c r="O293" s="67"/>
    </row>
    <row r="294" spans="2:15">
      <c r="B294" s="63"/>
      <c r="C294" s="65"/>
      <c r="D294" s="65"/>
      <c r="E294" s="66"/>
      <c r="F294" s="67"/>
      <c r="G294" s="69"/>
      <c r="H294" s="70"/>
      <c r="I294" s="71"/>
      <c r="J294" s="68">
        <v>0</v>
      </c>
      <c r="K294" s="89">
        <f>ROUND(IF(AND($G294&lt;&gt;Summary!$C$11),IF(OR($I294=$I$6,$I294=$I$7,$I294=$I$8,$I294=$I$9,$I294=$I$10,$I294=$I$11),($J294*$H294),0),0),2)</f>
        <v>0</v>
      </c>
      <c r="L294" s="89">
        <f>ROUND(IF(AND($G294=Summary!$C$11),IF(OR($I294=$I$6,$I294=$I$7,$I294=$I$8,$I294=$I$9,$I294=$I$10,$I294=$I$11),(($J294*$H294)/2),0),0),2)</f>
        <v>0</v>
      </c>
      <c r="M294" s="89">
        <f t="shared" si="19"/>
        <v>0</v>
      </c>
      <c r="N294" s="100">
        <f t="shared" si="20"/>
        <v>0</v>
      </c>
      <c r="O294" s="67"/>
    </row>
    <row r="295" spans="2:15">
      <c r="B295" s="63"/>
      <c r="C295" s="65"/>
      <c r="D295" s="65"/>
      <c r="E295" s="66"/>
      <c r="F295" s="67"/>
      <c r="G295" s="69"/>
      <c r="H295" s="70"/>
      <c r="I295" s="71"/>
      <c r="J295" s="68">
        <v>0</v>
      </c>
      <c r="K295" s="89">
        <f>ROUND(IF(AND($G295&lt;&gt;Summary!$C$11),IF(OR($I295=$I$6,$I295=$I$7,$I295=$I$8,$I295=$I$9,$I295=$I$10,$I295=$I$11),($J295*$H295),0),0),2)</f>
        <v>0</v>
      </c>
      <c r="L295" s="89">
        <f>ROUND(IF(AND($G295=Summary!$C$11),IF(OR($I295=$I$6,$I295=$I$7,$I295=$I$8,$I295=$I$9,$I295=$I$10,$I295=$I$11),(($J295*$H295)/2),0),0),2)</f>
        <v>0</v>
      </c>
      <c r="M295" s="89">
        <f t="shared" si="19"/>
        <v>0</v>
      </c>
      <c r="N295" s="100">
        <f t="shared" si="20"/>
        <v>0</v>
      </c>
      <c r="O295" s="67"/>
    </row>
    <row r="296" spans="2:15">
      <c r="B296" s="63"/>
      <c r="C296" s="65"/>
      <c r="D296" s="65"/>
      <c r="E296" s="66"/>
      <c r="F296" s="67"/>
      <c r="G296" s="69"/>
      <c r="H296" s="70"/>
      <c r="I296" s="71"/>
      <c r="J296" s="68">
        <v>0</v>
      </c>
      <c r="K296" s="89">
        <f>ROUND(IF(AND($G296&lt;&gt;Summary!$C$11),IF(OR($I296=$I$6,$I296=$I$7,$I296=$I$8,$I296=$I$9,$I296=$I$10,$I296=$I$11),($J296*$H296),0),0),2)</f>
        <v>0</v>
      </c>
      <c r="L296" s="89">
        <f>ROUND(IF(AND($G296=Summary!$C$11),IF(OR($I296=$I$6,$I296=$I$7,$I296=$I$8,$I296=$I$9,$I296=$I$10,$I296=$I$11),(($J296*$H296)/2),0),0),2)</f>
        <v>0</v>
      </c>
      <c r="M296" s="89">
        <f t="shared" si="19"/>
        <v>0</v>
      </c>
      <c r="N296" s="100">
        <f t="shared" si="20"/>
        <v>0</v>
      </c>
      <c r="O296" s="67"/>
    </row>
    <row r="297" spans="2:15">
      <c r="B297" s="63"/>
      <c r="C297" s="65"/>
      <c r="D297" s="65"/>
      <c r="E297" s="66"/>
      <c r="F297" s="67"/>
      <c r="G297" s="69"/>
      <c r="H297" s="70"/>
      <c r="I297" s="71"/>
      <c r="J297" s="68">
        <v>0</v>
      </c>
      <c r="K297" s="89">
        <f>ROUND(IF(AND($G297&lt;&gt;Summary!$C$11),IF(OR($I297=$I$6,$I297=$I$7,$I297=$I$8,$I297=$I$9,$I297=$I$10,$I297=$I$11),($J297*$H297),0),0),2)</f>
        <v>0</v>
      </c>
      <c r="L297" s="89">
        <f>ROUND(IF(AND($G297=Summary!$C$11),IF(OR($I297=$I$6,$I297=$I$7,$I297=$I$8,$I297=$I$9,$I297=$I$10,$I297=$I$11),(($J297*$H297)/2),0),0),2)</f>
        <v>0</v>
      </c>
      <c r="M297" s="89">
        <f t="shared" si="19"/>
        <v>0</v>
      </c>
      <c r="N297" s="100">
        <f t="shared" si="20"/>
        <v>0</v>
      </c>
      <c r="O297" s="67"/>
    </row>
    <row r="298" spans="2:15">
      <c r="B298" s="63"/>
      <c r="C298" s="65"/>
      <c r="D298" s="65"/>
      <c r="E298" s="66"/>
      <c r="F298" s="67"/>
      <c r="G298" s="69"/>
      <c r="H298" s="70"/>
      <c r="I298" s="71"/>
      <c r="J298" s="68">
        <v>0</v>
      </c>
      <c r="K298" s="89">
        <f>ROUND(IF(AND($G298&lt;&gt;Summary!$C$11),IF(OR($I298=$I$6,$I298=$I$7,$I298=$I$8,$I298=$I$9,$I298=$I$10,$I298=$I$11),($J298*$H298),0),0),2)</f>
        <v>0</v>
      </c>
      <c r="L298" s="89">
        <f>ROUND(IF(AND($G298=Summary!$C$11),IF(OR($I298=$I$6,$I298=$I$7,$I298=$I$8,$I298=$I$9,$I298=$I$10,$I298=$I$11),(($J298*$H298)/2),0),0),2)</f>
        <v>0</v>
      </c>
      <c r="M298" s="89">
        <f t="shared" si="19"/>
        <v>0</v>
      </c>
      <c r="N298" s="100">
        <f t="shared" si="20"/>
        <v>0</v>
      </c>
      <c r="O298" s="67"/>
    </row>
    <row r="299" spans="2:15">
      <c r="B299" s="63"/>
      <c r="C299" s="65"/>
      <c r="D299" s="65"/>
      <c r="E299" s="66"/>
      <c r="F299" s="67"/>
      <c r="G299" s="69"/>
      <c r="H299" s="70"/>
      <c r="I299" s="71"/>
      <c r="J299" s="68">
        <v>0</v>
      </c>
      <c r="K299" s="89">
        <f>ROUND(IF(AND($G299&lt;&gt;Summary!$C$11),IF(OR($I299=$I$6,$I299=$I$7,$I299=$I$8,$I299=$I$9,$I299=$I$10,$I299=$I$11),($J299*$H299),0),0),2)</f>
        <v>0</v>
      </c>
      <c r="L299" s="89">
        <f>ROUND(IF(AND($G299=Summary!$C$11),IF(OR($I299=$I$6,$I299=$I$7,$I299=$I$8,$I299=$I$9,$I299=$I$10,$I299=$I$11),(($J299*$H299)/2),0),0),2)</f>
        <v>0</v>
      </c>
      <c r="M299" s="89">
        <f t="shared" si="19"/>
        <v>0</v>
      </c>
      <c r="N299" s="100">
        <f t="shared" si="20"/>
        <v>0</v>
      </c>
      <c r="O299" s="67"/>
    </row>
    <row r="300" spans="2:15">
      <c r="B300" s="63"/>
      <c r="C300" s="65"/>
      <c r="D300" s="65"/>
      <c r="E300" s="66"/>
      <c r="F300" s="67"/>
      <c r="G300" s="69"/>
      <c r="H300" s="70"/>
      <c r="I300" s="71"/>
      <c r="J300" s="68">
        <v>0</v>
      </c>
      <c r="K300" s="89">
        <f>ROUND(IF(AND($G300&lt;&gt;Summary!$C$11),IF(OR($I300=$I$6,$I300=$I$7,$I300=$I$8,$I300=$I$9,$I300=$I$10,$I300=$I$11),($J300*$H300),0),0),2)</f>
        <v>0</v>
      </c>
      <c r="L300" s="89">
        <f>ROUND(IF(AND($G300=Summary!$C$11),IF(OR($I300=$I$6,$I300=$I$7,$I300=$I$8,$I300=$I$9,$I300=$I$10,$I300=$I$11),(($J300*$H300)/2),0),0),2)</f>
        <v>0</v>
      </c>
      <c r="M300" s="89">
        <f t="shared" si="19"/>
        <v>0</v>
      </c>
      <c r="N300" s="100">
        <f t="shared" si="20"/>
        <v>0</v>
      </c>
      <c r="O300" s="67"/>
    </row>
    <row r="301" spans="2:15">
      <c r="B301" s="63"/>
      <c r="C301" s="65"/>
      <c r="D301" s="65"/>
      <c r="E301" s="66"/>
      <c r="F301" s="67"/>
      <c r="G301" s="69"/>
      <c r="H301" s="70"/>
      <c r="I301" s="71"/>
      <c r="J301" s="68">
        <v>0</v>
      </c>
      <c r="K301" s="89">
        <f>ROUND(IF(AND($G301&lt;&gt;Summary!$C$11),IF(OR($I301=$I$6,$I301=$I$7,$I301=$I$8,$I301=$I$9,$I301=$I$10,$I301=$I$11),($J301*$H301),0),0),2)</f>
        <v>0</v>
      </c>
      <c r="L301" s="89">
        <f>ROUND(IF(AND($G301=Summary!$C$11),IF(OR($I301=$I$6,$I301=$I$7,$I301=$I$8,$I301=$I$9,$I301=$I$10,$I301=$I$11),(($J301*$H301)/2),0),0),2)</f>
        <v>0</v>
      </c>
      <c r="M301" s="89">
        <f t="shared" si="19"/>
        <v>0</v>
      </c>
      <c r="N301" s="100">
        <f t="shared" si="20"/>
        <v>0</v>
      </c>
      <c r="O301" s="67"/>
    </row>
    <row r="302" spans="2:15">
      <c r="B302" s="63"/>
      <c r="C302" s="65"/>
      <c r="D302" s="65"/>
      <c r="E302" s="66"/>
      <c r="F302" s="67"/>
      <c r="G302" s="69"/>
      <c r="H302" s="70"/>
      <c r="I302" s="71"/>
      <c r="J302" s="68">
        <v>0</v>
      </c>
      <c r="K302" s="89">
        <f>ROUND(IF(AND($G302&lt;&gt;Summary!$C$11),IF(OR($I302=$I$6,$I302=$I$7,$I302=$I$8,$I302=$I$9,$I302=$I$10,$I302=$I$11),($J302*$H302),0),0),2)</f>
        <v>0</v>
      </c>
      <c r="L302" s="89">
        <f>ROUND(IF(AND($G302=Summary!$C$11),IF(OR($I302=$I$6,$I302=$I$7,$I302=$I$8,$I302=$I$9,$I302=$I$10,$I302=$I$11),(($J302*$H302)/2),0),0),2)</f>
        <v>0</v>
      </c>
      <c r="M302" s="89">
        <f t="shared" si="19"/>
        <v>0</v>
      </c>
      <c r="N302" s="100">
        <f t="shared" si="20"/>
        <v>0</v>
      </c>
      <c r="O302" s="67"/>
    </row>
    <row r="303" spans="2:15">
      <c r="B303" s="63"/>
      <c r="C303" s="65"/>
      <c r="D303" s="65"/>
      <c r="E303" s="66"/>
      <c r="F303" s="67"/>
      <c r="G303" s="69"/>
      <c r="H303" s="70"/>
      <c r="I303" s="71"/>
      <c r="J303" s="68">
        <v>0</v>
      </c>
      <c r="K303" s="89">
        <f>ROUND(IF(AND($G303&lt;&gt;Summary!$C$11),IF(OR($I303=$I$6,$I303=$I$7,$I303=$I$8,$I303=$I$9,$I303=$I$10,$I303=$I$11),($J303*$H303),0),0),2)</f>
        <v>0</v>
      </c>
      <c r="L303" s="89">
        <f>ROUND(IF(AND($G303=Summary!$C$11),IF(OR($I303=$I$6,$I303=$I$7,$I303=$I$8,$I303=$I$9,$I303=$I$10,$I303=$I$11),(($J303*$H303)/2),0),0),2)</f>
        <v>0</v>
      </c>
      <c r="M303" s="89">
        <f t="shared" si="19"/>
        <v>0</v>
      </c>
      <c r="N303" s="100">
        <f t="shared" si="20"/>
        <v>0</v>
      </c>
      <c r="O303" s="67"/>
    </row>
    <row r="304" spans="2:15">
      <c r="B304" s="63"/>
      <c r="C304" s="65"/>
      <c r="D304" s="65"/>
      <c r="E304" s="66"/>
      <c r="F304" s="67"/>
      <c r="G304" s="69"/>
      <c r="H304" s="70"/>
      <c r="I304" s="71"/>
      <c r="J304" s="68">
        <v>0</v>
      </c>
      <c r="K304" s="89">
        <f>ROUND(IF(AND($G304&lt;&gt;Summary!$C$11),IF(OR($I304=$I$6,$I304=$I$7,$I304=$I$8,$I304=$I$9,$I304=$I$10,$I304=$I$11),($J304*$H304),0),0),2)</f>
        <v>0</v>
      </c>
      <c r="L304" s="89">
        <f>ROUND(IF(AND($G304=Summary!$C$11),IF(OR($I304=$I$6,$I304=$I$7,$I304=$I$8,$I304=$I$9,$I304=$I$10,$I304=$I$11),(($J304*$H304)/2),0),0),2)</f>
        <v>0</v>
      </c>
      <c r="M304" s="89">
        <f t="shared" si="19"/>
        <v>0</v>
      </c>
      <c r="N304" s="100">
        <f t="shared" si="20"/>
        <v>0</v>
      </c>
      <c r="O304" s="67"/>
    </row>
    <row r="305" spans="2:15">
      <c r="B305" s="63"/>
      <c r="C305" s="65"/>
      <c r="D305" s="65"/>
      <c r="E305" s="66"/>
      <c r="F305" s="67"/>
      <c r="G305" s="69"/>
      <c r="H305" s="70"/>
      <c r="I305" s="71"/>
      <c r="J305" s="68">
        <v>0</v>
      </c>
      <c r="K305" s="89">
        <f>ROUND(IF(AND($G305&lt;&gt;Summary!$C$11),IF(OR($I305=$I$6,$I305=$I$7,$I305=$I$8,$I305=$I$9,$I305=$I$10,$I305=$I$11),($J305*$H305),0),0),2)</f>
        <v>0</v>
      </c>
      <c r="L305" s="89">
        <f>ROUND(IF(AND($G305=Summary!$C$11),IF(OR($I305=$I$6,$I305=$I$7,$I305=$I$8,$I305=$I$9,$I305=$I$10,$I305=$I$11),(($J305*$H305)/2),0),0),2)</f>
        <v>0</v>
      </c>
      <c r="M305" s="89">
        <f t="shared" si="19"/>
        <v>0</v>
      </c>
      <c r="N305" s="100">
        <f t="shared" si="20"/>
        <v>0</v>
      </c>
      <c r="O305" s="67"/>
    </row>
    <row r="306" spans="2:15">
      <c r="B306" s="63"/>
      <c r="C306" s="65"/>
      <c r="D306" s="65"/>
      <c r="E306" s="66"/>
      <c r="F306" s="67"/>
      <c r="G306" s="69"/>
      <c r="H306" s="70"/>
      <c r="I306" s="71"/>
      <c r="J306" s="68">
        <v>0</v>
      </c>
      <c r="K306" s="89">
        <f>ROUND(IF(AND($G306&lt;&gt;Summary!$C$11),IF(OR($I306=$I$6,$I306=$I$7,$I306=$I$8,$I306=$I$9,$I306=$I$10,$I306=$I$11),($J306*$H306),0),0),2)</f>
        <v>0</v>
      </c>
      <c r="L306" s="89">
        <f>ROUND(IF(AND($G306=Summary!$C$11),IF(OR($I306=$I$6,$I306=$I$7,$I306=$I$8,$I306=$I$9,$I306=$I$10,$I306=$I$11),(($J306*$H306)/2),0),0),2)</f>
        <v>0</v>
      </c>
      <c r="M306" s="89">
        <f t="shared" si="19"/>
        <v>0</v>
      </c>
      <c r="N306" s="100">
        <f t="shared" si="20"/>
        <v>0</v>
      </c>
      <c r="O306" s="67"/>
    </row>
    <row r="307" spans="2:15">
      <c r="B307" s="63"/>
      <c r="C307" s="65"/>
      <c r="D307" s="65"/>
      <c r="E307" s="66"/>
      <c r="F307" s="67"/>
      <c r="G307" s="69"/>
      <c r="H307" s="70"/>
      <c r="I307" s="71"/>
      <c r="J307" s="68">
        <v>0</v>
      </c>
      <c r="K307" s="89">
        <f>ROUND(IF(AND($G307&lt;&gt;Summary!$C$11),IF(OR($I307=$I$6,$I307=$I$7,$I307=$I$8,$I307=$I$9,$I307=$I$10,$I307=$I$11),($J307*$H307),0),0),2)</f>
        <v>0</v>
      </c>
      <c r="L307" s="89">
        <f>ROUND(IF(AND($G307=Summary!$C$11),IF(OR($I307=$I$6,$I307=$I$7,$I307=$I$8,$I307=$I$9,$I307=$I$10,$I307=$I$11),(($J307*$H307)/2),0),0),2)</f>
        <v>0</v>
      </c>
      <c r="M307" s="89">
        <f t="shared" si="19"/>
        <v>0</v>
      </c>
      <c r="N307" s="100">
        <f t="shared" si="20"/>
        <v>0</v>
      </c>
      <c r="O307" s="67"/>
    </row>
    <row r="308" spans="2:15">
      <c r="B308" s="63"/>
      <c r="C308" s="65"/>
      <c r="D308" s="65"/>
      <c r="E308" s="66"/>
      <c r="F308" s="67"/>
      <c r="G308" s="69"/>
      <c r="H308" s="70"/>
      <c r="I308" s="71"/>
      <c r="J308" s="68">
        <v>0</v>
      </c>
      <c r="K308" s="89">
        <f>ROUND(IF(AND($G308&lt;&gt;Summary!$C$11),IF(OR($I308=$I$6,$I308=$I$7,$I308=$I$8,$I308=$I$9,$I308=$I$10,$I308=$I$11),($J308*$H308),0),0),2)</f>
        <v>0</v>
      </c>
      <c r="L308" s="89">
        <f>ROUND(IF(AND($G308=Summary!$C$11),IF(OR($I308=$I$6,$I308=$I$7,$I308=$I$8,$I308=$I$9,$I308=$I$10,$I308=$I$11),(($J308*$H308)/2),0),0),2)</f>
        <v>0</v>
      </c>
      <c r="M308" s="89">
        <f t="shared" si="19"/>
        <v>0</v>
      </c>
      <c r="N308" s="100">
        <f t="shared" si="20"/>
        <v>0</v>
      </c>
      <c r="O308" s="67"/>
    </row>
    <row r="309" spans="2:15">
      <c r="B309" s="63"/>
      <c r="C309" s="65"/>
      <c r="D309" s="65"/>
      <c r="E309" s="66"/>
      <c r="F309" s="67"/>
      <c r="G309" s="69"/>
      <c r="H309" s="70"/>
      <c r="I309" s="71"/>
      <c r="J309" s="68">
        <v>0</v>
      </c>
      <c r="K309" s="89">
        <f>ROUND(IF(AND($G309&lt;&gt;Summary!$C$11),IF(OR($I309=$I$6,$I309=$I$7,$I309=$I$8,$I309=$I$9,$I309=$I$10,$I309=$I$11),($J309*$H309),0),0),2)</f>
        <v>0</v>
      </c>
      <c r="L309" s="89">
        <f>ROUND(IF(AND($G309=Summary!$C$11),IF(OR($I309=$I$6,$I309=$I$7,$I309=$I$8,$I309=$I$9,$I309=$I$10,$I309=$I$11),(($J309*$H309)/2),0),0),2)</f>
        <v>0</v>
      </c>
      <c r="M309" s="89">
        <f t="shared" si="19"/>
        <v>0</v>
      </c>
      <c r="N309" s="100">
        <f t="shared" si="20"/>
        <v>0</v>
      </c>
      <c r="O309" s="67"/>
    </row>
    <row r="310" spans="2:15">
      <c r="B310" s="63"/>
      <c r="C310" s="65"/>
      <c r="D310" s="65"/>
      <c r="E310" s="66"/>
      <c r="F310" s="67"/>
      <c r="G310" s="69"/>
      <c r="H310" s="70"/>
      <c r="I310" s="71"/>
      <c r="J310" s="68">
        <v>0</v>
      </c>
      <c r="K310" s="89">
        <f>ROUND(IF(AND($G310&lt;&gt;Summary!$C$11),IF(OR($I310=$I$6,$I310=$I$7,$I310=$I$8,$I310=$I$9,$I310=$I$10,$I310=$I$11),($J310*$H310),0),0),2)</f>
        <v>0</v>
      </c>
      <c r="L310" s="89">
        <f>ROUND(IF(AND($G310=Summary!$C$11),IF(OR($I310=$I$6,$I310=$I$7,$I310=$I$8,$I310=$I$9,$I310=$I$10,$I310=$I$11),(($J310*$H310)/2),0),0),2)</f>
        <v>0</v>
      </c>
      <c r="M310" s="89">
        <f t="shared" si="19"/>
        <v>0</v>
      </c>
      <c r="N310" s="100">
        <f t="shared" si="20"/>
        <v>0</v>
      </c>
      <c r="O310" s="67"/>
    </row>
    <row r="311" spans="2:15">
      <c r="B311" s="63"/>
      <c r="C311" s="65"/>
      <c r="D311" s="65"/>
      <c r="E311" s="66"/>
      <c r="F311" s="67"/>
      <c r="G311" s="69"/>
      <c r="H311" s="70"/>
      <c r="I311" s="71"/>
      <c r="J311" s="68">
        <v>0</v>
      </c>
      <c r="K311" s="89">
        <f>ROUND(IF(AND($G311&lt;&gt;Summary!$C$11),IF(OR($I311=$I$6,$I311=$I$7,$I311=$I$8,$I311=$I$9,$I311=$I$10,$I311=$I$11),($J311*$H311),0),0),2)</f>
        <v>0</v>
      </c>
      <c r="L311" s="89">
        <f>ROUND(IF(AND($G311=Summary!$C$11),IF(OR($I311=$I$6,$I311=$I$7,$I311=$I$8,$I311=$I$9,$I311=$I$10,$I311=$I$11),(($J311*$H311)/2),0),0),2)</f>
        <v>0</v>
      </c>
      <c r="M311" s="89">
        <f t="shared" si="19"/>
        <v>0</v>
      </c>
      <c r="N311" s="100">
        <f t="shared" si="20"/>
        <v>0</v>
      </c>
      <c r="O311" s="67"/>
    </row>
    <row r="312" spans="2:15">
      <c r="B312" s="63"/>
      <c r="C312" s="65"/>
      <c r="D312" s="65"/>
      <c r="E312" s="66"/>
      <c r="F312" s="67"/>
      <c r="G312" s="69"/>
      <c r="H312" s="70"/>
      <c r="I312" s="71"/>
      <c r="J312" s="68">
        <v>0</v>
      </c>
      <c r="K312" s="89">
        <f>ROUND(IF(AND($G312&lt;&gt;Summary!$C$11),IF(OR($I312=$I$6,$I312=$I$7,$I312=$I$8,$I312=$I$9,$I312=$I$10,$I312=$I$11),($J312*$H312),0),0),2)</f>
        <v>0</v>
      </c>
      <c r="L312" s="89">
        <f>ROUND(IF(AND($G312=Summary!$C$11),IF(OR($I312=$I$6,$I312=$I$7,$I312=$I$8,$I312=$I$9,$I312=$I$10,$I312=$I$11),(($J312*$H312)/2),0),0),2)</f>
        <v>0</v>
      </c>
      <c r="M312" s="89">
        <f t="shared" si="19"/>
        <v>0</v>
      </c>
      <c r="N312" s="100">
        <f t="shared" si="20"/>
        <v>0</v>
      </c>
      <c r="O312" s="67"/>
    </row>
    <row r="313" spans="2:15">
      <c r="B313" s="63"/>
      <c r="C313" s="65"/>
      <c r="D313" s="65"/>
      <c r="E313" s="66"/>
      <c r="F313" s="67"/>
      <c r="G313" s="69"/>
      <c r="H313" s="70"/>
      <c r="I313" s="71"/>
      <c r="J313" s="68">
        <v>0</v>
      </c>
      <c r="K313" s="89">
        <f>ROUND(IF(AND($G313&lt;&gt;Summary!$C$11),IF(OR($I313=$I$6,$I313=$I$7,$I313=$I$8,$I313=$I$9,$I313=$I$10,$I313=$I$11),($J313*$H313),0),0),2)</f>
        <v>0</v>
      </c>
      <c r="L313" s="89">
        <f>ROUND(IF(AND($G313=Summary!$C$11),IF(OR($I313=$I$6,$I313=$I$7,$I313=$I$8,$I313=$I$9,$I313=$I$10,$I313=$I$11),(($J313*$H313)/2),0),0),2)</f>
        <v>0</v>
      </c>
      <c r="M313" s="89">
        <f t="shared" si="19"/>
        <v>0</v>
      </c>
      <c r="N313" s="100">
        <f t="shared" si="20"/>
        <v>0</v>
      </c>
      <c r="O313" s="67"/>
    </row>
    <row r="314" spans="2:15">
      <c r="B314" s="63"/>
      <c r="C314" s="65"/>
      <c r="D314" s="65"/>
      <c r="E314" s="66"/>
      <c r="F314" s="67"/>
      <c r="G314" s="69"/>
      <c r="H314" s="70"/>
      <c r="I314" s="71"/>
      <c r="J314" s="68">
        <v>0</v>
      </c>
      <c r="K314" s="89">
        <f>ROUND(IF(AND($G314&lt;&gt;Summary!$C$11),IF(OR($I314=$I$6,$I314=$I$7,$I314=$I$8,$I314=$I$9,$I314=$I$10,$I314=$I$11),($J314*$H314),0),0),2)</f>
        <v>0</v>
      </c>
      <c r="L314" s="89">
        <f>ROUND(IF(AND($G314=Summary!$C$11),IF(OR($I314=$I$6,$I314=$I$7,$I314=$I$8,$I314=$I$9,$I314=$I$10,$I314=$I$11),(($J314*$H314)/2),0),0),2)</f>
        <v>0</v>
      </c>
      <c r="M314" s="89">
        <f t="shared" si="19"/>
        <v>0</v>
      </c>
      <c r="N314" s="100">
        <f t="shared" si="20"/>
        <v>0</v>
      </c>
      <c r="O314" s="67"/>
    </row>
    <row r="315" spans="2:15">
      <c r="B315" s="63"/>
      <c r="C315" s="65"/>
      <c r="D315" s="65"/>
      <c r="E315" s="66"/>
      <c r="F315" s="67"/>
      <c r="G315" s="69"/>
      <c r="H315" s="70"/>
      <c r="I315" s="71"/>
      <c r="J315" s="68">
        <v>0</v>
      </c>
      <c r="K315" s="89">
        <f>ROUND(IF(AND($G315&lt;&gt;Summary!$C$11),IF(OR($I315=$I$6,$I315=$I$7,$I315=$I$8,$I315=$I$9,$I315=$I$10,$I315=$I$11),($J315*$H315),0),0),2)</f>
        <v>0</v>
      </c>
      <c r="L315" s="89">
        <f>ROUND(IF(AND($G315=Summary!$C$11),IF(OR($I315=$I$6,$I315=$I$7,$I315=$I$8,$I315=$I$9,$I315=$I$10,$I315=$I$11),(($J315*$H315)/2),0),0),2)</f>
        <v>0</v>
      </c>
      <c r="M315" s="89">
        <f t="shared" si="19"/>
        <v>0</v>
      </c>
      <c r="N315" s="100">
        <f t="shared" si="20"/>
        <v>0</v>
      </c>
      <c r="O315" s="67"/>
    </row>
    <row r="316" spans="2:15">
      <c r="B316" s="63"/>
      <c r="C316" s="65"/>
      <c r="D316" s="65"/>
      <c r="E316" s="66"/>
      <c r="F316" s="67"/>
      <c r="G316" s="69"/>
      <c r="H316" s="70"/>
      <c r="I316" s="71"/>
      <c r="J316" s="68">
        <v>0</v>
      </c>
      <c r="K316" s="89">
        <f>ROUND(IF(AND($G316&lt;&gt;Summary!$C$11),IF(OR($I316=$I$6,$I316=$I$7,$I316=$I$8,$I316=$I$9,$I316=$I$10,$I316=$I$11),($J316*$H316),0),0),2)</f>
        <v>0</v>
      </c>
      <c r="L316" s="89">
        <f>ROUND(IF(AND($G316=Summary!$C$11),IF(OR($I316=$I$6,$I316=$I$7,$I316=$I$8,$I316=$I$9,$I316=$I$10,$I316=$I$11),(($J316*$H316)/2),0),0),2)</f>
        <v>0</v>
      </c>
      <c r="M316" s="89">
        <f t="shared" si="19"/>
        <v>0</v>
      </c>
      <c r="N316" s="100">
        <f t="shared" si="20"/>
        <v>0</v>
      </c>
      <c r="O316" s="67"/>
    </row>
    <row r="317" spans="2:15">
      <c r="B317" s="63"/>
      <c r="C317" s="65"/>
      <c r="D317" s="65"/>
      <c r="E317" s="66"/>
      <c r="F317" s="67"/>
      <c r="G317" s="69"/>
      <c r="H317" s="70"/>
      <c r="I317" s="71"/>
      <c r="J317" s="68">
        <v>0</v>
      </c>
      <c r="K317" s="89">
        <f>ROUND(IF(AND($G317&lt;&gt;Summary!$C$11),IF(OR($I317=$I$6,$I317=$I$7,$I317=$I$8,$I317=$I$9,$I317=$I$10,$I317=$I$11),($J317*$H317),0),0),2)</f>
        <v>0</v>
      </c>
      <c r="L317" s="89">
        <f>ROUND(IF(AND($G317=Summary!$C$11),IF(OR($I317=$I$6,$I317=$I$7,$I317=$I$8,$I317=$I$9,$I317=$I$10,$I317=$I$11),(($J317*$H317)/2),0),0),2)</f>
        <v>0</v>
      </c>
      <c r="M317" s="89">
        <f t="shared" si="19"/>
        <v>0</v>
      </c>
      <c r="N317" s="100">
        <f t="shared" si="20"/>
        <v>0</v>
      </c>
      <c r="O317" s="67"/>
    </row>
    <row r="318" spans="2:15">
      <c r="B318" s="63"/>
      <c r="C318" s="65"/>
      <c r="D318" s="65"/>
      <c r="E318" s="66"/>
      <c r="F318" s="67"/>
      <c r="G318" s="69"/>
      <c r="H318" s="70"/>
      <c r="I318" s="71"/>
      <c r="J318" s="68">
        <v>0</v>
      </c>
      <c r="K318" s="89">
        <f>ROUND(IF(AND($G318&lt;&gt;Summary!$C$11),IF(OR($I318=$I$6,$I318=$I$7,$I318=$I$8,$I318=$I$9,$I318=$I$10,$I318=$I$11),($J318*$H318),0),0),2)</f>
        <v>0</v>
      </c>
      <c r="L318" s="89">
        <f>ROUND(IF(AND($G318=Summary!$C$11),IF(OR($I318=$I$6,$I318=$I$7,$I318=$I$8,$I318=$I$9,$I318=$I$10,$I318=$I$11),(($J318*$H318)/2),0),0),2)</f>
        <v>0</v>
      </c>
      <c r="M318" s="89">
        <f t="shared" si="19"/>
        <v>0</v>
      </c>
      <c r="N318" s="100">
        <f t="shared" si="20"/>
        <v>0</v>
      </c>
      <c r="O318" s="67"/>
    </row>
    <row r="319" spans="2:15">
      <c r="B319" s="63"/>
      <c r="C319" s="65"/>
      <c r="D319" s="65"/>
      <c r="E319" s="66"/>
      <c r="F319" s="67"/>
      <c r="G319" s="69"/>
      <c r="H319" s="70"/>
      <c r="I319" s="71"/>
      <c r="J319" s="68">
        <v>0</v>
      </c>
      <c r="K319" s="89">
        <f>ROUND(IF(AND($G319&lt;&gt;Summary!$C$11),IF(OR($I319=$I$6,$I319=$I$7,$I319=$I$8,$I319=$I$9,$I319=$I$10,$I319=$I$11),($J319*$H319),0),0),2)</f>
        <v>0</v>
      </c>
      <c r="L319" s="89">
        <f>ROUND(IF(AND($G319=Summary!$C$11),IF(OR($I319=$I$6,$I319=$I$7,$I319=$I$8,$I319=$I$9,$I319=$I$10,$I319=$I$11),(($J319*$H319)/2),0),0),2)</f>
        <v>0</v>
      </c>
      <c r="M319" s="89">
        <f t="shared" si="19"/>
        <v>0</v>
      </c>
      <c r="N319" s="100">
        <f t="shared" si="20"/>
        <v>0</v>
      </c>
      <c r="O319" s="67"/>
    </row>
    <row r="320" spans="2:15">
      <c r="B320" s="63"/>
      <c r="C320" s="65"/>
      <c r="D320" s="65"/>
      <c r="E320" s="66"/>
      <c r="F320" s="67"/>
      <c r="G320" s="69"/>
      <c r="H320" s="70"/>
      <c r="I320" s="71"/>
      <c r="J320" s="68">
        <v>0</v>
      </c>
      <c r="K320" s="89">
        <f>ROUND(IF(AND($G320&lt;&gt;Summary!$C$11),IF(OR($I320=$I$6,$I320=$I$7,$I320=$I$8,$I320=$I$9,$I320=$I$10,$I320=$I$11),($J320*$H320),0),0),2)</f>
        <v>0</v>
      </c>
      <c r="L320" s="89">
        <f>ROUND(IF(AND($G320=Summary!$C$11),IF(OR($I320=$I$6,$I320=$I$7,$I320=$I$8,$I320=$I$9,$I320=$I$10,$I320=$I$11),(($J320*$H320)/2),0),0),2)</f>
        <v>0</v>
      </c>
      <c r="M320" s="89">
        <f t="shared" si="19"/>
        <v>0</v>
      </c>
      <c r="N320" s="100">
        <f t="shared" si="20"/>
        <v>0</v>
      </c>
      <c r="O320" s="67"/>
    </row>
    <row r="321" spans="2:15">
      <c r="B321" s="63"/>
      <c r="C321" s="65"/>
      <c r="D321" s="65"/>
      <c r="E321" s="66"/>
      <c r="F321" s="67"/>
      <c r="G321" s="69"/>
      <c r="H321" s="70"/>
      <c r="I321" s="71"/>
      <c r="J321" s="68">
        <v>0</v>
      </c>
      <c r="K321" s="89">
        <f>ROUND(IF(AND($G321&lt;&gt;Summary!$C$11),IF(OR($I321=$I$6,$I321=$I$7,$I321=$I$8,$I321=$I$9,$I321=$I$10,$I321=$I$11),($J321*$H321),0),0),2)</f>
        <v>0</v>
      </c>
      <c r="L321" s="89">
        <f>ROUND(IF(AND($G321=Summary!$C$11),IF(OR($I321=$I$6,$I321=$I$7,$I321=$I$8,$I321=$I$9,$I321=$I$10,$I321=$I$11),(($J321*$H321)/2),0),0),2)</f>
        <v>0</v>
      </c>
      <c r="M321" s="89">
        <f t="shared" si="19"/>
        <v>0</v>
      </c>
      <c r="N321" s="100">
        <f t="shared" si="20"/>
        <v>0</v>
      </c>
      <c r="O321" s="67"/>
    </row>
    <row r="322" spans="2:15">
      <c r="B322" s="63"/>
      <c r="C322" s="65"/>
      <c r="D322" s="65"/>
      <c r="E322" s="66"/>
      <c r="F322" s="67"/>
      <c r="G322" s="69"/>
      <c r="H322" s="70"/>
      <c r="I322" s="71"/>
      <c r="J322" s="68">
        <v>0</v>
      </c>
      <c r="K322" s="89">
        <f>ROUND(IF(AND($G322&lt;&gt;Summary!$C$11),IF(OR($I322=$I$6,$I322=$I$7,$I322=$I$8,$I322=$I$9,$I322=$I$10,$I322=$I$11),($J322*$H322),0),0),2)</f>
        <v>0</v>
      </c>
      <c r="L322" s="89">
        <f>ROUND(IF(AND($G322=Summary!$C$11),IF(OR($I322=$I$6,$I322=$I$7,$I322=$I$8,$I322=$I$9,$I322=$I$10,$I322=$I$11),(($J322*$H322)/2),0),0),2)</f>
        <v>0</v>
      </c>
      <c r="M322" s="89">
        <f t="shared" si="19"/>
        <v>0</v>
      </c>
      <c r="N322" s="100">
        <f t="shared" si="20"/>
        <v>0</v>
      </c>
      <c r="O322" s="67"/>
    </row>
    <row r="323" spans="2:15">
      <c r="B323" s="63"/>
      <c r="C323" s="65"/>
      <c r="D323" s="65"/>
      <c r="E323" s="66"/>
      <c r="F323" s="67"/>
      <c r="G323" s="69"/>
      <c r="H323" s="70"/>
      <c r="I323" s="71"/>
      <c r="J323" s="68">
        <v>0</v>
      </c>
      <c r="K323" s="89">
        <f>ROUND(IF(AND($G323&lt;&gt;Summary!$C$11),IF(OR($I323=$I$6,$I323=$I$7,$I323=$I$8,$I323=$I$9,$I323=$I$10,$I323=$I$11),($J323*$H323),0),0),2)</f>
        <v>0</v>
      </c>
      <c r="L323" s="89">
        <f>ROUND(IF(AND($G323=Summary!$C$11),IF(OR($I323=$I$6,$I323=$I$7,$I323=$I$8,$I323=$I$9,$I323=$I$10,$I323=$I$11),(($J323*$H323)/2),0),0),2)</f>
        <v>0</v>
      </c>
      <c r="M323" s="89">
        <f t="shared" si="19"/>
        <v>0</v>
      </c>
      <c r="N323" s="100">
        <f t="shared" si="20"/>
        <v>0</v>
      </c>
      <c r="O323" s="67"/>
    </row>
    <row r="324" spans="2:15">
      <c r="B324" s="63"/>
      <c r="C324" s="65"/>
      <c r="D324" s="65"/>
      <c r="E324" s="66"/>
      <c r="F324" s="67"/>
      <c r="G324" s="69"/>
      <c r="H324" s="70"/>
      <c r="I324" s="71"/>
      <c r="J324" s="68">
        <v>0</v>
      </c>
      <c r="K324" s="89">
        <f>ROUND(IF(AND($G324&lt;&gt;Summary!$C$11),IF(OR($I324=$I$6,$I324=$I$7,$I324=$I$8,$I324=$I$9,$I324=$I$10,$I324=$I$11),($J324*$H324),0),0),2)</f>
        <v>0</v>
      </c>
      <c r="L324" s="89">
        <f>ROUND(IF(AND($G324=Summary!$C$11),IF(OR($I324=$I$6,$I324=$I$7,$I324=$I$8,$I324=$I$9,$I324=$I$10,$I324=$I$11),(($J324*$H324)/2),0),0),2)</f>
        <v>0</v>
      </c>
      <c r="M324" s="89">
        <f t="shared" si="19"/>
        <v>0</v>
      </c>
      <c r="N324" s="100">
        <f t="shared" si="20"/>
        <v>0</v>
      </c>
      <c r="O324" s="67"/>
    </row>
    <row r="325" spans="2:15">
      <c r="B325" s="63"/>
      <c r="C325" s="65"/>
      <c r="D325" s="65"/>
      <c r="E325" s="66"/>
      <c r="F325" s="67"/>
      <c r="G325" s="69"/>
      <c r="H325" s="70"/>
      <c r="I325" s="71"/>
      <c r="J325" s="68">
        <v>0</v>
      </c>
      <c r="K325" s="89">
        <f>ROUND(IF(AND($G325&lt;&gt;Summary!$C$11),IF(OR($I325=$I$6,$I325=$I$7,$I325=$I$8,$I325=$I$9,$I325=$I$10,$I325=$I$11),($J325*$H325),0),0),2)</f>
        <v>0</v>
      </c>
      <c r="L325" s="89">
        <f>ROUND(IF(AND($G325=Summary!$C$11),IF(OR($I325=$I$6,$I325=$I$7,$I325=$I$8,$I325=$I$9,$I325=$I$10,$I325=$I$11),(($J325*$H325)/2),0),0),2)</f>
        <v>0</v>
      </c>
      <c r="M325" s="89">
        <f t="shared" si="19"/>
        <v>0</v>
      </c>
      <c r="N325" s="100">
        <f t="shared" si="20"/>
        <v>0</v>
      </c>
      <c r="O325" s="67"/>
    </row>
    <row r="326" spans="2:15">
      <c r="B326" s="63"/>
      <c r="C326" s="65"/>
      <c r="D326" s="65"/>
      <c r="E326" s="66"/>
      <c r="F326" s="67"/>
      <c r="G326" s="69"/>
      <c r="H326" s="70"/>
      <c r="I326" s="71"/>
      <c r="J326" s="68">
        <v>0</v>
      </c>
      <c r="K326" s="89">
        <f>ROUND(IF(AND($G326&lt;&gt;Summary!$C$11),IF(OR($I326=$I$6,$I326=$I$7,$I326=$I$8,$I326=$I$9,$I326=$I$10,$I326=$I$11),($J326*$H326),0),0),2)</f>
        <v>0</v>
      </c>
      <c r="L326" s="89">
        <f>ROUND(IF(AND($G326=Summary!$C$11),IF(OR($I326=$I$6,$I326=$I$7,$I326=$I$8,$I326=$I$9,$I326=$I$10,$I326=$I$11),(($J326*$H326)/2),0),0),2)</f>
        <v>0</v>
      </c>
      <c r="M326" s="89">
        <f t="shared" si="19"/>
        <v>0</v>
      </c>
      <c r="N326" s="100">
        <f t="shared" si="20"/>
        <v>0</v>
      </c>
      <c r="O326" s="67"/>
    </row>
    <row r="327" spans="2:15">
      <c r="B327" s="63"/>
      <c r="C327" s="65"/>
      <c r="D327" s="65"/>
      <c r="E327" s="66"/>
      <c r="F327" s="67"/>
      <c r="G327" s="69"/>
      <c r="H327" s="70"/>
      <c r="I327" s="71"/>
      <c r="J327" s="68">
        <v>0</v>
      </c>
      <c r="K327" s="89">
        <f>ROUND(IF(AND($G327&lt;&gt;Summary!$C$11),IF(OR($I327=$I$6,$I327=$I$7,$I327=$I$8,$I327=$I$9,$I327=$I$10,$I327=$I$11),($J327*$H327),0),0),2)</f>
        <v>0</v>
      </c>
      <c r="L327" s="89">
        <f>ROUND(IF(AND($G327=Summary!$C$11),IF(OR($I327=$I$6,$I327=$I$7,$I327=$I$8,$I327=$I$9,$I327=$I$10,$I327=$I$11),(($J327*$H327)/2),0),0),2)</f>
        <v>0</v>
      </c>
      <c r="M327" s="89">
        <f t="shared" si="19"/>
        <v>0</v>
      </c>
      <c r="N327" s="100">
        <f t="shared" si="20"/>
        <v>0</v>
      </c>
      <c r="O327" s="67"/>
    </row>
    <row r="328" spans="2:15">
      <c r="B328" s="63"/>
      <c r="C328" s="65"/>
      <c r="D328" s="65"/>
      <c r="E328" s="66"/>
      <c r="F328" s="67"/>
      <c r="G328" s="69"/>
      <c r="H328" s="70"/>
      <c r="I328" s="71"/>
      <c r="J328" s="68">
        <v>0</v>
      </c>
      <c r="K328" s="89">
        <f>ROUND(IF(AND($G328&lt;&gt;Summary!$C$11),IF(OR($I328=$I$6,$I328=$I$7,$I328=$I$8,$I328=$I$9,$I328=$I$10,$I328=$I$11),($J328*$H328),0),0),2)</f>
        <v>0</v>
      </c>
      <c r="L328" s="89">
        <f>ROUND(IF(AND($G328=Summary!$C$11),IF(OR($I328=$I$6,$I328=$I$7,$I328=$I$8,$I328=$I$9,$I328=$I$10,$I328=$I$11),(($J328*$H328)/2),0),0),2)</f>
        <v>0</v>
      </c>
      <c r="M328" s="89">
        <f t="shared" si="19"/>
        <v>0</v>
      </c>
      <c r="N328" s="100">
        <f t="shared" si="20"/>
        <v>0</v>
      </c>
      <c r="O328" s="67"/>
    </row>
    <row r="329" spans="2:15">
      <c r="B329" s="63"/>
      <c r="C329" s="65"/>
      <c r="D329" s="65"/>
      <c r="E329" s="66"/>
      <c r="F329" s="67"/>
      <c r="G329" s="69"/>
      <c r="H329" s="70"/>
      <c r="I329" s="71"/>
      <c r="J329" s="68">
        <v>0</v>
      </c>
      <c r="K329" s="89">
        <f>ROUND(IF(AND($G329&lt;&gt;Summary!$C$11),IF(OR($I329=$I$6,$I329=$I$7,$I329=$I$8,$I329=$I$9,$I329=$I$10,$I329=$I$11),($J329*$H329),0),0),2)</f>
        <v>0</v>
      </c>
      <c r="L329" s="89">
        <f>ROUND(IF(AND($G329=Summary!$C$11),IF(OR($I329=$I$6,$I329=$I$7,$I329=$I$8,$I329=$I$9,$I329=$I$10,$I329=$I$11),(($J329*$H329)/2),0),0),2)</f>
        <v>0</v>
      </c>
      <c r="M329" s="89">
        <f t="shared" si="19"/>
        <v>0</v>
      </c>
      <c r="N329" s="100">
        <f t="shared" si="20"/>
        <v>0</v>
      </c>
      <c r="O329" s="67"/>
    </row>
    <row r="330" spans="2:15">
      <c r="B330" s="63"/>
      <c r="C330" s="65"/>
      <c r="D330" s="65"/>
      <c r="E330" s="66"/>
      <c r="F330" s="67"/>
      <c r="G330" s="69"/>
      <c r="H330" s="70"/>
      <c r="I330" s="71"/>
      <c r="J330" s="68">
        <v>0</v>
      </c>
      <c r="K330" s="89">
        <f>ROUND(IF(AND($G330&lt;&gt;Summary!$C$11),IF(OR($I330=$I$6,$I330=$I$7,$I330=$I$8,$I330=$I$9,$I330=$I$10,$I330=$I$11),($J330*$H330),0),0),2)</f>
        <v>0</v>
      </c>
      <c r="L330" s="89">
        <f>ROUND(IF(AND($G330=Summary!$C$11),IF(OR($I330=$I$6,$I330=$I$7,$I330=$I$8,$I330=$I$9,$I330=$I$10,$I330=$I$11),(($J330*$H330)/2),0),0),2)</f>
        <v>0</v>
      </c>
      <c r="M330" s="89">
        <f t="shared" si="19"/>
        <v>0</v>
      </c>
      <c r="N330" s="100">
        <f t="shared" si="20"/>
        <v>0</v>
      </c>
      <c r="O330" s="67"/>
    </row>
    <row r="331" spans="2:15">
      <c r="B331" s="63"/>
      <c r="C331" s="65"/>
      <c r="D331" s="65"/>
      <c r="E331" s="66"/>
      <c r="F331" s="67"/>
      <c r="G331" s="69"/>
      <c r="H331" s="70"/>
      <c r="I331" s="71"/>
      <c r="J331" s="68">
        <v>0</v>
      </c>
      <c r="K331" s="89">
        <f>ROUND(IF(AND($G331&lt;&gt;Summary!$C$11),IF(OR($I331=$I$6,$I331=$I$7,$I331=$I$8,$I331=$I$9,$I331=$I$10,$I331=$I$11),($J331*$H331),0),0),2)</f>
        <v>0</v>
      </c>
      <c r="L331" s="89">
        <f>ROUND(IF(AND($G331=Summary!$C$11),IF(OR($I331=$I$6,$I331=$I$7,$I331=$I$8,$I331=$I$9,$I331=$I$10,$I331=$I$11),(($J331*$H331)/2),0),0),2)</f>
        <v>0</v>
      </c>
      <c r="M331" s="89">
        <f t="shared" si="19"/>
        <v>0</v>
      </c>
      <c r="N331" s="100">
        <f t="shared" si="20"/>
        <v>0</v>
      </c>
      <c r="O331" s="67"/>
    </row>
    <row r="332" spans="2:15">
      <c r="B332" s="63"/>
      <c r="C332" s="65"/>
      <c r="D332" s="65"/>
      <c r="E332" s="66"/>
      <c r="F332" s="67"/>
      <c r="G332" s="69"/>
      <c r="H332" s="70"/>
      <c r="I332" s="71"/>
      <c r="J332" s="68">
        <v>0</v>
      </c>
      <c r="K332" s="89">
        <f>ROUND(IF(AND($G332&lt;&gt;Summary!$C$11),IF(OR($I332=$I$6,$I332=$I$7,$I332=$I$8,$I332=$I$9,$I332=$I$10,$I332=$I$11),($J332*$H332),0),0),2)</f>
        <v>0</v>
      </c>
      <c r="L332" s="89">
        <f>ROUND(IF(AND($G332=Summary!$C$11),IF(OR($I332=$I$6,$I332=$I$7,$I332=$I$8,$I332=$I$9,$I332=$I$10,$I332=$I$11),(($J332*$H332)/2),0),0),2)</f>
        <v>0</v>
      </c>
      <c r="M332" s="89">
        <f t="shared" si="19"/>
        <v>0</v>
      </c>
      <c r="N332" s="100">
        <f t="shared" si="20"/>
        <v>0</v>
      </c>
      <c r="O332" s="67"/>
    </row>
    <row r="333" spans="2:15">
      <c r="B333" s="63"/>
      <c r="C333" s="65"/>
      <c r="D333" s="65"/>
      <c r="E333" s="66"/>
      <c r="F333" s="67"/>
      <c r="G333" s="69"/>
      <c r="H333" s="70"/>
      <c r="I333" s="71"/>
      <c r="J333" s="68">
        <v>0</v>
      </c>
      <c r="K333" s="89">
        <f>ROUND(IF(AND($G333&lt;&gt;Summary!$C$11),IF(OR($I333=$I$6,$I333=$I$7,$I333=$I$8,$I333=$I$9,$I333=$I$10,$I333=$I$11),($J333*$H333),0),0),2)</f>
        <v>0</v>
      </c>
      <c r="L333" s="89">
        <f>ROUND(IF(AND($G333=Summary!$C$11),IF(OR($I333=$I$6,$I333=$I$7,$I333=$I$8,$I333=$I$9,$I333=$I$10,$I333=$I$11),(($J333*$H333)/2),0),0),2)</f>
        <v>0</v>
      </c>
      <c r="M333" s="89">
        <f t="shared" si="19"/>
        <v>0</v>
      </c>
      <c r="N333" s="100">
        <f t="shared" si="20"/>
        <v>0</v>
      </c>
      <c r="O333" s="67"/>
    </row>
    <row r="334" spans="2:15">
      <c r="B334" s="63"/>
      <c r="C334" s="65"/>
      <c r="D334" s="65"/>
      <c r="E334" s="66"/>
      <c r="F334" s="67"/>
      <c r="G334" s="69"/>
      <c r="H334" s="70"/>
      <c r="I334" s="71"/>
      <c r="J334" s="68">
        <v>0</v>
      </c>
      <c r="K334" s="89">
        <f>ROUND(IF(AND($G334&lt;&gt;Summary!$C$11),IF(OR($I334=$I$6,$I334=$I$7,$I334=$I$8,$I334=$I$9,$I334=$I$10,$I334=$I$11),($J334*$H334),0),0),2)</f>
        <v>0</v>
      </c>
      <c r="L334" s="89">
        <f>ROUND(IF(AND($G334=Summary!$C$11),IF(OR($I334=$I$6,$I334=$I$7,$I334=$I$8,$I334=$I$9,$I334=$I$10,$I334=$I$11),(($J334*$H334)/2),0),0),2)</f>
        <v>0</v>
      </c>
      <c r="M334" s="89">
        <f t="shared" si="19"/>
        <v>0</v>
      </c>
      <c r="N334" s="100">
        <f t="shared" si="20"/>
        <v>0</v>
      </c>
      <c r="O334" s="67"/>
    </row>
    <row r="335" spans="2:15">
      <c r="B335" s="63"/>
      <c r="C335" s="65"/>
      <c r="D335" s="65"/>
      <c r="E335" s="66"/>
      <c r="F335" s="67"/>
      <c r="G335" s="69"/>
      <c r="H335" s="70"/>
      <c r="I335" s="71"/>
      <c r="J335" s="68">
        <v>0</v>
      </c>
      <c r="K335" s="89">
        <f>ROUND(IF(AND($G335&lt;&gt;Summary!$C$11),IF(OR($I335=$I$6,$I335=$I$7,$I335=$I$8,$I335=$I$9,$I335=$I$10,$I335=$I$11),($J335*$H335),0),0),2)</f>
        <v>0</v>
      </c>
      <c r="L335" s="89">
        <f>ROUND(IF(AND($G335=Summary!$C$11),IF(OR($I335=$I$6,$I335=$I$7,$I335=$I$8,$I335=$I$9,$I335=$I$10,$I335=$I$11),(($J335*$H335)/2),0),0),2)</f>
        <v>0</v>
      </c>
      <c r="M335" s="89">
        <f t="shared" si="19"/>
        <v>0</v>
      </c>
      <c r="N335" s="100">
        <f t="shared" si="20"/>
        <v>0</v>
      </c>
      <c r="O335" s="67"/>
    </row>
    <row r="336" spans="2:15">
      <c r="B336" s="63"/>
      <c r="C336" s="65"/>
      <c r="D336" s="65"/>
      <c r="E336" s="66"/>
      <c r="F336" s="67"/>
      <c r="G336" s="69"/>
      <c r="H336" s="70"/>
      <c r="I336" s="71"/>
      <c r="J336" s="68">
        <v>0</v>
      </c>
      <c r="K336" s="89">
        <f>ROUND(IF(AND($G336&lt;&gt;Summary!$C$11),IF(OR($I336=$I$6,$I336=$I$7,$I336=$I$8,$I336=$I$9,$I336=$I$10,$I336=$I$11),($J336*$H336),0),0),2)</f>
        <v>0</v>
      </c>
      <c r="L336" s="89">
        <f>ROUND(IF(AND($G336=Summary!$C$11),IF(OR($I336=$I$6,$I336=$I$7,$I336=$I$8,$I336=$I$9,$I336=$I$10,$I336=$I$11),(($J336*$H336)/2),0),0),2)</f>
        <v>0</v>
      </c>
      <c r="M336" s="89">
        <f t="shared" si="19"/>
        <v>0</v>
      </c>
      <c r="N336" s="100">
        <f t="shared" si="20"/>
        <v>0</v>
      </c>
      <c r="O336" s="67"/>
    </row>
    <row r="337" spans="2:15">
      <c r="B337" s="63"/>
      <c r="C337" s="65"/>
      <c r="D337" s="65"/>
      <c r="E337" s="66"/>
      <c r="F337" s="67"/>
      <c r="G337" s="69"/>
      <c r="H337" s="70"/>
      <c r="I337" s="71"/>
      <c r="J337" s="68">
        <v>0</v>
      </c>
      <c r="K337" s="89">
        <f>ROUND(IF(AND($G337&lt;&gt;Summary!$C$11),IF(OR($I337=$I$6,$I337=$I$7,$I337=$I$8,$I337=$I$9,$I337=$I$10,$I337=$I$11),($J337*$H337),0),0),2)</f>
        <v>0</v>
      </c>
      <c r="L337" s="89">
        <f>ROUND(IF(AND($G337=Summary!$C$11),IF(OR($I337=$I$6,$I337=$I$7,$I337=$I$8,$I337=$I$9,$I337=$I$10,$I337=$I$11),(($J337*$H337)/2),0),0),2)</f>
        <v>0</v>
      </c>
      <c r="M337" s="89">
        <f t="shared" si="19"/>
        <v>0</v>
      </c>
      <c r="N337" s="100">
        <f t="shared" si="20"/>
        <v>0</v>
      </c>
      <c r="O337" s="67"/>
    </row>
    <row r="338" spans="2:15">
      <c r="B338" s="63"/>
      <c r="C338" s="65"/>
      <c r="D338" s="65"/>
      <c r="E338" s="66"/>
      <c r="F338" s="67"/>
      <c r="G338" s="69"/>
      <c r="H338" s="70"/>
      <c r="I338" s="71"/>
      <c r="J338" s="68">
        <v>0</v>
      </c>
      <c r="K338" s="89">
        <f>ROUND(IF(AND($G338&lt;&gt;Summary!$C$11),IF(OR($I338=$I$6,$I338=$I$7,$I338=$I$8,$I338=$I$9,$I338=$I$10,$I338=$I$11),($J338*$H338),0),0),2)</f>
        <v>0</v>
      </c>
      <c r="L338" s="89">
        <f>ROUND(IF(AND($G338=Summary!$C$11),IF(OR($I338=$I$6,$I338=$I$7,$I338=$I$8,$I338=$I$9,$I338=$I$10,$I338=$I$11),(($J338*$H338)/2),0),0),2)</f>
        <v>0</v>
      </c>
      <c r="M338" s="89">
        <f t="shared" si="19"/>
        <v>0</v>
      </c>
      <c r="N338" s="100">
        <f t="shared" si="20"/>
        <v>0</v>
      </c>
      <c r="O338" s="67"/>
    </row>
    <row r="339" spans="2:15">
      <c r="B339" s="63"/>
      <c r="C339" s="65"/>
      <c r="D339" s="65"/>
      <c r="E339" s="66"/>
      <c r="F339" s="67"/>
      <c r="G339" s="69"/>
      <c r="H339" s="70"/>
      <c r="I339" s="71"/>
      <c r="J339" s="68">
        <v>0</v>
      </c>
      <c r="K339" s="89">
        <f>ROUND(IF(AND($G339&lt;&gt;Summary!$C$11),IF(OR($I339=$I$6,$I339=$I$7,$I339=$I$8,$I339=$I$9,$I339=$I$10,$I339=$I$11),($J339*$H339),0),0),2)</f>
        <v>0</v>
      </c>
      <c r="L339" s="89">
        <f>ROUND(IF(AND($G339=Summary!$C$11),IF(OR($I339=$I$6,$I339=$I$7,$I339=$I$8,$I339=$I$9,$I339=$I$10,$I339=$I$11),(($J339*$H339)/2),0),0),2)</f>
        <v>0</v>
      </c>
      <c r="M339" s="89">
        <f t="shared" si="19"/>
        <v>0</v>
      </c>
      <c r="N339" s="100">
        <f t="shared" si="20"/>
        <v>0</v>
      </c>
      <c r="O339" s="67"/>
    </row>
    <row r="340" spans="2:15">
      <c r="B340" s="63"/>
      <c r="C340" s="65"/>
      <c r="D340" s="65"/>
      <c r="E340" s="66"/>
      <c r="F340" s="67"/>
      <c r="G340" s="69"/>
      <c r="H340" s="70"/>
      <c r="I340" s="71"/>
      <c r="J340" s="68">
        <v>0</v>
      </c>
      <c r="K340" s="89">
        <f>ROUND(IF(AND($G340&lt;&gt;Summary!$C$11),IF(OR($I340=$I$6,$I340=$I$7,$I340=$I$8,$I340=$I$9,$I340=$I$10,$I340=$I$11),($J340*$H340),0),0),2)</f>
        <v>0</v>
      </c>
      <c r="L340" s="89">
        <f>ROUND(IF(AND($G340=Summary!$C$11),IF(OR($I340=$I$6,$I340=$I$7,$I340=$I$8,$I340=$I$9,$I340=$I$10,$I340=$I$11),(($J340*$H340)/2),0),0),2)</f>
        <v>0</v>
      </c>
      <c r="M340" s="89">
        <f t="shared" si="19"/>
        <v>0</v>
      </c>
      <c r="N340" s="100">
        <f t="shared" si="20"/>
        <v>0</v>
      </c>
      <c r="O340" s="67"/>
    </row>
    <row r="341" spans="2:15">
      <c r="B341" s="63"/>
      <c r="C341" s="65"/>
      <c r="D341" s="65"/>
      <c r="E341" s="66"/>
      <c r="F341" s="67"/>
      <c r="G341" s="69"/>
      <c r="H341" s="70"/>
      <c r="I341" s="71"/>
      <c r="J341" s="68">
        <v>0</v>
      </c>
      <c r="K341" s="89">
        <f>ROUND(IF(AND($G341&lt;&gt;Summary!$C$11),IF(OR($I341=$I$6,$I341=$I$7,$I341=$I$8,$I341=$I$9,$I341=$I$10,$I341=$I$11),($J341*$H341),0),0),2)</f>
        <v>0</v>
      </c>
      <c r="L341" s="89">
        <f>ROUND(IF(AND($G341=Summary!$C$11),IF(OR($I341=$I$6,$I341=$I$7,$I341=$I$8,$I341=$I$9,$I341=$I$10,$I341=$I$11),(($J341*$H341)/2),0),0),2)</f>
        <v>0</v>
      </c>
      <c r="M341" s="89">
        <f t="shared" si="19"/>
        <v>0</v>
      </c>
      <c r="N341" s="100">
        <f t="shared" si="20"/>
        <v>0</v>
      </c>
      <c r="O341" s="67"/>
    </row>
    <row r="342" spans="2:15">
      <c r="B342" s="63"/>
      <c r="C342" s="65"/>
      <c r="D342" s="65"/>
      <c r="E342" s="66"/>
      <c r="F342" s="67"/>
      <c r="G342" s="69"/>
      <c r="H342" s="70"/>
      <c r="I342" s="71"/>
      <c r="J342" s="68">
        <v>0</v>
      </c>
      <c r="K342" s="89">
        <f>ROUND(IF(AND($G342&lt;&gt;Summary!$C$11),IF(OR($I342=$I$6,$I342=$I$7,$I342=$I$8,$I342=$I$9,$I342=$I$10,$I342=$I$11),($J342*$H342),0),0),2)</f>
        <v>0</v>
      </c>
      <c r="L342" s="89">
        <f>ROUND(IF(AND($G342=Summary!$C$11),IF(OR($I342=$I$6,$I342=$I$7,$I342=$I$8,$I342=$I$9,$I342=$I$10,$I342=$I$11),(($J342*$H342)/2),0),0),2)</f>
        <v>0</v>
      </c>
      <c r="M342" s="89">
        <f t="shared" si="19"/>
        <v>0</v>
      </c>
      <c r="N342" s="100">
        <f t="shared" si="20"/>
        <v>0</v>
      </c>
      <c r="O342" s="67"/>
    </row>
    <row r="343" spans="2:15">
      <c r="B343" s="63"/>
      <c r="C343" s="65"/>
      <c r="D343" s="65"/>
      <c r="E343" s="66"/>
      <c r="F343" s="67"/>
      <c r="G343" s="69"/>
      <c r="H343" s="70"/>
      <c r="I343" s="71"/>
      <c r="J343" s="68">
        <v>0</v>
      </c>
      <c r="K343" s="89">
        <f>ROUND(IF(AND($G343&lt;&gt;Summary!$C$11),IF(OR($I343=$I$6,$I343=$I$7,$I343=$I$8,$I343=$I$9,$I343=$I$10,$I343=$I$11),($J343*$H343),0),0),2)</f>
        <v>0</v>
      </c>
      <c r="L343" s="89">
        <f>ROUND(IF(AND($G343=Summary!$C$11),IF(OR($I343=$I$6,$I343=$I$7,$I343=$I$8,$I343=$I$9,$I343=$I$10,$I343=$I$11),(($J343*$H343)/2),0),0),2)</f>
        <v>0</v>
      </c>
      <c r="M343" s="89">
        <f t="shared" ref="M343:M406" si="21">L343</f>
        <v>0</v>
      </c>
      <c r="N343" s="100">
        <f t="shared" ref="N343:N406" si="22">SUM(J343:M343)</f>
        <v>0</v>
      </c>
      <c r="O343" s="67"/>
    </row>
    <row r="344" spans="2:15">
      <c r="B344" s="63"/>
      <c r="C344" s="65"/>
      <c r="D344" s="65"/>
      <c r="E344" s="66"/>
      <c r="F344" s="67"/>
      <c r="G344" s="69"/>
      <c r="H344" s="70"/>
      <c r="I344" s="71"/>
      <c r="J344" s="68">
        <v>0</v>
      </c>
      <c r="K344" s="89">
        <f>ROUND(IF(AND($G344&lt;&gt;Summary!$C$11),IF(OR($I344=$I$6,$I344=$I$7,$I344=$I$8,$I344=$I$9,$I344=$I$10,$I344=$I$11),($J344*$H344),0),0),2)</f>
        <v>0</v>
      </c>
      <c r="L344" s="89">
        <f>ROUND(IF(AND($G344=Summary!$C$11),IF(OR($I344=$I$6,$I344=$I$7,$I344=$I$8,$I344=$I$9,$I344=$I$10,$I344=$I$11),(($J344*$H344)/2),0),0),2)</f>
        <v>0</v>
      </c>
      <c r="M344" s="89">
        <f t="shared" si="21"/>
        <v>0</v>
      </c>
      <c r="N344" s="100">
        <f t="shared" si="22"/>
        <v>0</v>
      </c>
      <c r="O344" s="67"/>
    </row>
    <row r="345" spans="2:15">
      <c r="B345" s="63"/>
      <c r="C345" s="65"/>
      <c r="D345" s="65"/>
      <c r="E345" s="66"/>
      <c r="F345" s="67"/>
      <c r="G345" s="69"/>
      <c r="H345" s="70"/>
      <c r="I345" s="71"/>
      <c r="J345" s="68">
        <v>0</v>
      </c>
      <c r="K345" s="89">
        <f>ROUND(IF(AND($G345&lt;&gt;Summary!$C$11),IF(OR($I345=$I$6,$I345=$I$7,$I345=$I$8,$I345=$I$9,$I345=$I$10,$I345=$I$11),($J345*$H345),0),0),2)</f>
        <v>0</v>
      </c>
      <c r="L345" s="89">
        <f>ROUND(IF(AND($G345=Summary!$C$11),IF(OR($I345=$I$6,$I345=$I$7,$I345=$I$8,$I345=$I$9,$I345=$I$10,$I345=$I$11),(($J345*$H345)/2),0),0),2)</f>
        <v>0</v>
      </c>
      <c r="M345" s="89">
        <f t="shared" si="21"/>
        <v>0</v>
      </c>
      <c r="N345" s="100">
        <f t="shared" si="22"/>
        <v>0</v>
      </c>
      <c r="O345" s="67"/>
    </row>
    <row r="346" spans="2:15">
      <c r="B346" s="63"/>
      <c r="C346" s="65"/>
      <c r="D346" s="65"/>
      <c r="E346" s="66"/>
      <c r="F346" s="67"/>
      <c r="G346" s="69"/>
      <c r="H346" s="70"/>
      <c r="I346" s="71"/>
      <c r="J346" s="68">
        <v>0</v>
      </c>
      <c r="K346" s="89">
        <f>ROUND(IF(AND($G346&lt;&gt;Summary!$C$11),IF(OR($I346=$I$6,$I346=$I$7,$I346=$I$8,$I346=$I$9,$I346=$I$10,$I346=$I$11),($J346*$H346),0),0),2)</f>
        <v>0</v>
      </c>
      <c r="L346" s="89">
        <f>ROUND(IF(AND($G346=Summary!$C$11),IF(OR($I346=$I$6,$I346=$I$7,$I346=$I$8,$I346=$I$9,$I346=$I$10,$I346=$I$11),(($J346*$H346)/2),0),0),2)</f>
        <v>0</v>
      </c>
      <c r="M346" s="89">
        <f t="shared" si="21"/>
        <v>0</v>
      </c>
      <c r="N346" s="100">
        <f t="shared" si="22"/>
        <v>0</v>
      </c>
      <c r="O346" s="67"/>
    </row>
    <row r="347" spans="2:15">
      <c r="B347" s="63"/>
      <c r="C347" s="65"/>
      <c r="D347" s="65"/>
      <c r="E347" s="66"/>
      <c r="F347" s="67"/>
      <c r="G347" s="69"/>
      <c r="H347" s="70"/>
      <c r="I347" s="71"/>
      <c r="J347" s="68">
        <v>0</v>
      </c>
      <c r="K347" s="89">
        <f>ROUND(IF(AND($G347&lt;&gt;Summary!$C$11),IF(OR($I347=$I$6,$I347=$I$7,$I347=$I$8,$I347=$I$9,$I347=$I$10,$I347=$I$11),($J347*$H347),0),0),2)</f>
        <v>0</v>
      </c>
      <c r="L347" s="89">
        <f>ROUND(IF(AND($G347=Summary!$C$11),IF(OR($I347=$I$6,$I347=$I$7,$I347=$I$8,$I347=$I$9,$I347=$I$10,$I347=$I$11),(($J347*$H347)/2),0),0),2)</f>
        <v>0</v>
      </c>
      <c r="M347" s="89">
        <f t="shared" si="21"/>
        <v>0</v>
      </c>
      <c r="N347" s="100">
        <f t="shared" si="22"/>
        <v>0</v>
      </c>
      <c r="O347" s="67"/>
    </row>
    <row r="348" spans="2:15">
      <c r="B348" s="63"/>
      <c r="C348" s="65"/>
      <c r="D348" s="65"/>
      <c r="E348" s="66"/>
      <c r="F348" s="67"/>
      <c r="G348" s="69"/>
      <c r="H348" s="70"/>
      <c r="I348" s="71"/>
      <c r="J348" s="68">
        <v>0</v>
      </c>
      <c r="K348" s="89">
        <f>ROUND(IF(AND($G348&lt;&gt;Summary!$C$11),IF(OR($I348=$I$6,$I348=$I$7,$I348=$I$8,$I348=$I$9,$I348=$I$10,$I348=$I$11),($J348*$H348),0),0),2)</f>
        <v>0</v>
      </c>
      <c r="L348" s="89">
        <f>ROUND(IF(AND($G348=Summary!$C$11),IF(OR($I348=$I$6,$I348=$I$7,$I348=$I$8,$I348=$I$9,$I348=$I$10,$I348=$I$11),(($J348*$H348)/2),0),0),2)</f>
        <v>0</v>
      </c>
      <c r="M348" s="89">
        <f t="shared" si="21"/>
        <v>0</v>
      </c>
      <c r="N348" s="100">
        <f t="shared" si="22"/>
        <v>0</v>
      </c>
      <c r="O348" s="67"/>
    </row>
    <row r="349" spans="2:15">
      <c r="B349" s="63"/>
      <c r="C349" s="65"/>
      <c r="D349" s="65"/>
      <c r="E349" s="66"/>
      <c r="F349" s="67"/>
      <c r="G349" s="69"/>
      <c r="H349" s="70"/>
      <c r="I349" s="71"/>
      <c r="J349" s="68">
        <v>0</v>
      </c>
      <c r="K349" s="89">
        <f>ROUND(IF(AND($G349&lt;&gt;Summary!$C$11),IF(OR($I349=$I$6,$I349=$I$7,$I349=$I$8,$I349=$I$9,$I349=$I$10,$I349=$I$11),($J349*$H349),0),0),2)</f>
        <v>0</v>
      </c>
      <c r="L349" s="89">
        <f>ROUND(IF(AND($G349=Summary!$C$11),IF(OR($I349=$I$6,$I349=$I$7,$I349=$I$8,$I349=$I$9,$I349=$I$10,$I349=$I$11),(($J349*$H349)/2),0),0),2)</f>
        <v>0</v>
      </c>
      <c r="M349" s="89">
        <f t="shared" si="21"/>
        <v>0</v>
      </c>
      <c r="N349" s="100">
        <f t="shared" si="22"/>
        <v>0</v>
      </c>
      <c r="O349" s="67"/>
    </row>
    <row r="350" spans="2:15">
      <c r="B350" s="63"/>
      <c r="C350" s="65"/>
      <c r="D350" s="65"/>
      <c r="E350" s="66"/>
      <c r="F350" s="67"/>
      <c r="G350" s="69"/>
      <c r="H350" s="70"/>
      <c r="I350" s="71"/>
      <c r="J350" s="68">
        <v>0</v>
      </c>
      <c r="K350" s="89">
        <f>ROUND(IF(AND($G350&lt;&gt;Summary!$C$11),IF(OR($I350=$I$6,$I350=$I$7,$I350=$I$8,$I350=$I$9,$I350=$I$10,$I350=$I$11),($J350*$H350),0),0),2)</f>
        <v>0</v>
      </c>
      <c r="L350" s="89">
        <f>ROUND(IF(AND($G350=Summary!$C$11),IF(OR($I350=$I$6,$I350=$I$7,$I350=$I$8,$I350=$I$9,$I350=$I$10,$I350=$I$11),(($J350*$H350)/2),0),0),2)</f>
        <v>0</v>
      </c>
      <c r="M350" s="89">
        <f t="shared" si="21"/>
        <v>0</v>
      </c>
      <c r="N350" s="100">
        <f t="shared" si="22"/>
        <v>0</v>
      </c>
      <c r="O350" s="67"/>
    </row>
    <row r="351" spans="2:15">
      <c r="B351" s="63"/>
      <c r="C351" s="65"/>
      <c r="D351" s="65"/>
      <c r="E351" s="66"/>
      <c r="F351" s="67"/>
      <c r="G351" s="69"/>
      <c r="H351" s="70"/>
      <c r="I351" s="71"/>
      <c r="J351" s="68">
        <v>0</v>
      </c>
      <c r="K351" s="89">
        <f>ROUND(IF(AND($G351&lt;&gt;Summary!$C$11),IF(OR($I351=$I$6,$I351=$I$7,$I351=$I$8,$I351=$I$9,$I351=$I$10,$I351=$I$11),($J351*$H351),0),0),2)</f>
        <v>0</v>
      </c>
      <c r="L351" s="89">
        <f>ROUND(IF(AND($G351=Summary!$C$11),IF(OR($I351=$I$6,$I351=$I$7,$I351=$I$8,$I351=$I$9,$I351=$I$10,$I351=$I$11),(($J351*$H351)/2),0),0),2)</f>
        <v>0</v>
      </c>
      <c r="M351" s="89">
        <f t="shared" si="21"/>
        <v>0</v>
      </c>
      <c r="N351" s="100">
        <f t="shared" si="22"/>
        <v>0</v>
      </c>
      <c r="O351" s="67"/>
    </row>
    <row r="352" spans="2:15">
      <c r="B352" s="63"/>
      <c r="C352" s="65"/>
      <c r="D352" s="65"/>
      <c r="E352" s="66"/>
      <c r="F352" s="67"/>
      <c r="G352" s="69"/>
      <c r="H352" s="70"/>
      <c r="I352" s="71"/>
      <c r="J352" s="68">
        <v>0</v>
      </c>
      <c r="K352" s="89">
        <f>ROUND(IF(AND($G352&lt;&gt;Summary!$C$11),IF(OR($I352=$I$6,$I352=$I$7,$I352=$I$8,$I352=$I$9,$I352=$I$10,$I352=$I$11),($J352*$H352),0),0),2)</f>
        <v>0</v>
      </c>
      <c r="L352" s="89">
        <f>ROUND(IF(AND($G352=Summary!$C$11),IF(OR($I352=$I$6,$I352=$I$7,$I352=$I$8,$I352=$I$9,$I352=$I$10,$I352=$I$11),(($J352*$H352)/2),0),0),2)</f>
        <v>0</v>
      </c>
      <c r="M352" s="89">
        <f t="shared" si="21"/>
        <v>0</v>
      </c>
      <c r="N352" s="100">
        <f t="shared" si="22"/>
        <v>0</v>
      </c>
      <c r="O352" s="67"/>
    </row>
    <row r="353" spans="2:15">
      <c r="B353" s="63"/>
      <c r="C353" s="65"/>
      <c r="D353" s="65"/>
      <c r="E353" s="66"/>
      <c r="F353" s="67"/>
      <c r="G353" s="69"/>
      <c r="H353" s="70"/>
      <c r="I353" s="71"/>
      <c r="J353" s="68">
        <v>0</v>
      </c>
      <c r="K353" s="89">
        <f>ROUND(IF(AND($G353&lt;&gt;Summary!$C$11),IF(OR($I353=$I$6,$I353=$I$7,$I353=$I$8,$I353=$I$9,$I353=$I$10,$I353=$I$11),($J353*$H353),0),0),2)</f>
        <v>0</v>
      </c>
      <c r="L353" s="89">
        <f>ROUND(IF(AND($G353=Summary!$C$11),IF(OR($I353=$I$6,$I353=$I$7,$I353=$I$8,$I353=$I$9,$I353=$I$10,$I353=$I$11),(($J353*$H353)/2),0),0),2)</f>
        <v>0</v>
      </c>
      <c r="M353" s="89">
        <f t="shared" si="21"/>
        <v>0</v>
      </c>
      <c r="N353" s="100">
        <f t="shared" si="22"/>
        <v>0</v>
      </c>
      <c r="O353" s="67"/>
    </row>
    <row r="354" spans="2:15">
      <c r="B354" s="63"/>
      <c r="C354" s="65"/>
      <c r="D354" s="65"/>
      <c r="E354" s="66"/>
      <c r="F354" s="67"/>
      <c r="G354" s="69"/>
      <c r="H354" s="70"/>
      <c r="I354" s="71"/>
      <c r="J354" s="68">
        <v>0</v>
      </c>
      <c r="K354" s="89">
        <f>ROUND(IF(AND($G354&lt;&gt;Summary!$C$11),IF(OR($I354=$I$6,$I354=$I$7,$I354=$I$8,$I354=$I$9,$I354=$I$10,$I354=$I$11),($J354*$H354),0),0),2)</f>
        <v>0</v>
      </c>
      <c r="L354" s="89">
        <f>ROUND(IF(AND($G354=Summary!$C$11),IF(OR($I354=$I$6,$I354=$I$7,$I354=$I$8,$I354=$I$9,$I354=$I$10,$I354=$I$11),(($J354*$H354)/2),0),0),2)</f>
        <v>0</v>
      </c>
      <c r="M354" s="89">
        <f t="shared" si="21"/>
        <v>0</v>
      </c>
      <c r="N354" s="100">
        <f t="shared" si="22"/>
        <v>0</v>
      </c>
      <c r="O354" s="67"/>
    </row>
    <row r="355" spans="2:15">
      <c r="B355" s="63"/>
      <c r="C355" s="65"/>
      <c r="D355" s="65"/>
      <c r="E355" s="66"/>
      <c r="F355" s="67"/>
      <c r="G355" s="69"/>
      <c r="H355" s="70"/>
      <c r="I355" s="71"/>
      <c r="J355" s="68">
        <v>0</v>
      </c>
      <c r="K355" s="89">
        <f>ROUND(IF(AND($G355&lt;&gt;Summary!$C$11),IF(OR($I355=$I$6,$I355=$I$7,$I355=$I$8,$I355=$I$9,$I355=$I$10,$I355=$I$11),($J355*$H355),0),0),2)</f>
        <v>0</v>
      </c>
      <c r="L355" s="89">
        <f>ROUND(IF(AND($G355=Summary!$C$11),IF(OR($I355=$I$6,$I355=$I$7,$I355=$I$8,$I355=$I$9,$I355=$I$10,$I355=$I$11),(($J355*$H355)/2),0),0),2)</f>
        <v>0</v>
      </c>
      <c r="M355" s="89">
        <f t="shared" si="21"/>
        <v>0</v>
      </c>
      <c r="N355" s="100">
        <f t="shared" si="22"/>
        <v>0</v>
      </c>
      <c r="O355" s="67"/>
    </row>
    <row r="356" spans="2:15">
      <c r="B356" s="63"/>
      <c r="C356" s="65"/>
      <c r="D356" s="65"/>
      <c r="E356" s="66"/>
      <c r="F356" s="67"/>
      <c r="G356" s="69"/>
      <c r="H356" s="70"/>
      <c r="I356" s="71"/>
      <c r="J356" s="68">
        <v>0</v>
      </c>
      <c r="K356" s="89">
        <f>ROUND(IF(AND($G356&lt;&gt;Summary!$C$11),IF(OR($I356=$I$6,$I356=$I$7,$I356=$I$8,$I356=$I$9,$I356=$I$10,$I356=$I$11),($J356*$H356),0),0),2)</f>
        <v>0</v>
      </c>
      <c r="L356" s="89">
        <f>ROUND(IF(AND($G356=Summary!$C$11),IF(OR($I356=$I$6,$I356=$I$7,$I356=$I$8,$I356=$I$9,$I356=$I$10,$I356=$I$11),(($J356*$H356)/2),0),0),2)</f>
        <v>0</v>
      </c>
      <c r="M356" s="89">
        <f t="shared" si="21"/>
        <v>0</v>
      </c>
      <c r="N356" s="100">
        <f t="shared" si="22"/>
        <v>0</v>
      </c>
      <c r="O356" s="67"/>
    </row>
    <row r="357" spans="2:15">
      <c r="B357" s="63"/>
      <c r="C357" s="65"/>
      <c r="D357" s="65"/>
      <c r="E357" s="66"/>
      <c r="F357" s="67"/>
      <c r="G357" s="69"/>
      <c r="H357" s="70"/>
      <c r="I357" s="71"/>
      <c r="J357" s="68">
        <v>0</v>
      </c>
      <c r="K357" s="89">
        <f>ROUND(IF(AND($G357&lt;&gt;Summary!$C$11),IF(OR($I357=$I$6,$I357=$I$7,$I357=$I$8,$I357=$I$9,$I357=$I$10,$I357=$I$11),($J357*$H357),0),0),2)</f>
        <v>0</v>
      </c>
      <c r="L357" s="89">
        <f>ROUND(IF(AND($G357=Summary!$C$11),IF(OR($I357=$I$6,$I357=$I$7,$I357=$I$8,$I357=$I$9,$I357=$I$10,$I357=$I$11),(($J357*$H357)/2),0),0),2)</f>
        <v>0</v>
      </c>
      <c r="M357" s="89">
        <f t="shared" si="21"/>
        <v>0</v>
      </c>
      <c r="N357" s="100">
        <f t="shared" si="22"/>
        <v>0</v>
      </c>
      <c r="O357" s="67"/>
    </row>
    <row r="358" spans="2:15">
      <c r="B358" s="63"/>
      <c r="C358" s="65"/>
      <c r="D358" s="65"/>
      <c r="E358" s="66"/>
      <c r="F358" s="67"/>
      <c r="G358" s="69"/>
      <c r="H358" s="70"/>
      <c r="I358" s="71"/>
      <c r="J358" s="68">
        <v>0</v>
      </c>
      <c r="K358" s="89">
        <f>ROUND(IF(AND($G358&lt;&gt;Summary!$C$11),IF(OR($I358=$I$6,$I358=$I$7,$I358=$I$8,$I358=$I$9,$I358=$I$10,$I358=$I$11),($J358*$H358),0),0),2)</f>
        <v>0</v>
      </c>
      <c r="L358" s="89">
        <f>ROUND(IF(AND($G358=Summary!$C$11),IF(OR($I358=$I$6,$I358=$I$7,$I358=$I$8,$I358=$I$9,$I358=$I$10,$I358=$I$11),(($J358*$H358)/2),0),0),2)</f>
        <v>0</v>
      </c>
      <c r="M358" s="89">
        <f t="shared" si="21"/>
        <v>0</v>
      </c>
      <c r="N358" s="100">
        <f t="shared" si="22"/>
        <v>0</v>
      </c>
      <c r="O358" s="67"/>
    </row>
    <row r="359" spans="2:15">
      <c r="B359" s="63"/>
      <c r="C359" s="65"/>
      <c r="D359" s="65"/>
      <c r="E359" s="66"/>
      <c r="F359" s="67"/>
      <c r="G359" s="69"/>
      <c r="H359" s="70"/>
      <c r="I359" s="71"/>
      <c r="J359" s="68">
        <v>0</v>
      </c>
      <c r="K359" s="89">
        <f>ROUND(IF(AND($G359&lt;&gt;Summary!$C$11),IF(OR($I359=$I$6,$I359=$I$7,$I359=$I$8,$I359=$I$9,$I359=$I$10,$I359=$I$11),($J359*$H359),0),0),2)</f>
        <v>0</v>
      </c>
      <c r="L359" s="89">
        <f>ROUND(IF(AND($G359=Summary!$C$11),IF(OR($I359=$I$6,$I359=$I$7,$I359=$I$8,$I359=$I$9,$I359=$I$10,$I359=$I$11),(($J359*$H359)/2),0),0),2)</f>
        <v>0</v>
      </c>
      <c r="M359" s="89">
        <f t="shared" si="21"/>
        <v>0</v>
      </c>
      <c r="N359" s="100">
        <f t="shared" si="22"/>
        <v>0</v>
      </c>
      <c r="O359" s="67"/>
    </row>
    <row r="360" spans="2:15">
      <c r="B360" s="63"/>
      <c r="C360" s="65"/>
      <c r="D360" s="65"/>
      <c r="E360" s="66"/>
      <c r="F360" s="67"/>
      <c r="G360" s="69"/>
      <c r="H360" s="70"/>
      <c r="I360" s="71"/>
      <c r="J360" s="68">
        <v>0</v>
      </c>
      <c r="K360" s="89">
        <f>ROUND(IF(AND($G360&lt;&gt;Summary!$C$11),IF(OR($I360=$I$6,$I360=$I$7,$I360=$I$8,$I360=$I$9,$I360=$I$10,$I360=$I$11),($J360*$H360),0),0),2)</f>
        <v>0</v>
      </c>
      <c r="L360" s="89">
        <f>ROUND(IF(AND($G360=Summary!$C$11),IF(OR($I360=$I$6,$I360=$I$7,$I360=$I$8,$I360=$I$9,$I360=$I$10,$I360=$I$11),(($J360*$H360)/2),0),0),2)</f>
        <v>0</v>
      </c>
      <c r="M360" s="89">
        <f t="shared" si="21"/>
        <v>0</v>
      </c>
      <c r="N360" s="100">
        <f t="shared" si="22"/>
        <v>0</v>
      </c>
      <c r="O360" s="67"/>
    </row>
    <row r="361" spans="2:15">
      <c r="B361" s="63"/>
      <c r="C361" s="65"/>
      <c r="D361" s="65"/>
      <c r="E361" s="66"/>
      <c r="F361" s="67"/>
      <c r="G361" s="69"/>
      <c r="H361" s="70"/>
      <c r="I361" s="71"/>
      <c r="J361" s="68">
        <v>0</v>
      </c>
      <c r="K361" s="89">
        <f>ROUND(IF(AND($G361&lt;&gt;Summary!$C$11),IF(OR($I361=$I$6,$I361=$I$7,$I361=$I$8,$I361=$I$9,$I361=$I$10,$I361=$I$11),($J361*$H361),0),0),2)</f>
        <v>0</v>
      </c>
      <c r="L361" s="89">
        <f>ROUND(IF(AND($G361=Summary!$C$11),IF(OR($I361=$I$6,$I361=$I$7,$I361=$I$8,$I361=$I$9,$I361=$I$10,$I361=$I$11),(($J361*$H361)/2),0),0),2)</f>
        <v>0</v>
      </c>
      <c r="M361" s="89">
        <f t="shared" si="21"/>
        <v>0</v>
      </c>
      <c r="N361" s="100">
        <f t="shared" si="22"/>
        <v>0</v>
      </c>
      <c r="O361" s="67"/>
    </row>
    <row r="362" spans="2:15">
      <c r="B362" s="63"/>
      <c r="C362" s="65"/>
      <c r="D362" s="65"/>
      <c r="E362" s="66"/>
      <c r="F362" s="67"/>
      <c r="G362" s="69"/>
      <c r="H362" s="70"/>
      <c r="I362" s="71"/>
      <c r="J362" s="68">
        <v>0</v>
      </c>
      <c r="K362" s="89">
        <f>ROUND(IF(AND($G362&lt;&gt;Summary!$C$11),IF(OR($I362=$I$6,$I362=$I$7,$I362=$I$8,$I362=$I$9,$I362=$I$10,$I362=$I$11),($J362*$H362),0),0),2)</f>
        <v>0</v>
      </c>
      <c r="L362" s="89">
        <f>ROUND(IF(AND($G362=Summary!$C$11),IF(OR($I362=$I$6,$I362=$I$7,$I362=$I$8,$I362=$I$9,$I362=$I$10,$I362=$I$11),(($J362*$H362)/2),0),0),2)</f>
        <v>0</v>
      </c>
      <c r="M362" s="89">
        <f t="shared" si="21"/>
        <v>0</v>
      </c>
      <c r="N362" s="100">
        <f t="shared" si="22"/>
        <v>0</v>
      </c>
      <c r="O362" s="67"/>
    </row>
    <row r="363" spans="2:15">
      <c r="B363" s="63"/>
      <c r="C363" s="65"/>
      <c r="D363" s="65"/>
      <c r="E363" s="66"/>
      <c r="F363" s="67"/>
      <c r="G363" s="69"/>
      <c r="H363" s="70"/>
      <c r="I363" s="71"/>
      <c r="J363" s="68">
        <v>0</v>
      </c>
      <c r="K363" s="89">
        <f>ROUND(IF(AND($G363&lt;&gt;Summary!$C$11),IF(OR($I363=$I$6,$I363=$I$7,$I363=$I$8,$I363=$I$9,$I363=$I$10,$I363=$I$11),($J363*$H363),0),0),2)</f>
        <v>0</v>
      </c>
      <c r="L363" s="89">
        <f>ROUND(IF(AND($G363=Summary!$C$11),IF(OR($I363=$I$6,$I363=$I$7,$I363=$I$8,$I363=$I$9,$I363=$I$10,$I363=$I$11),(($J363*$H363)/2),0),0),2)</f>
        <v>0</v>
      </c>
      <c r="M363" s="89">
        <f t="shared" si="21"/>
        <v>0</v>
      </c>
      <c r="N363" s="100">
        <f t="shared" si="22"/>
        <v>0</v>
      </c>
      <c r="O363" s="67"/>
    </row>
    <row r="364" spans="2:15">
      <c r="B364" s="63"/>
      <c r="C364" s="65"/>
      <c r="D364" s="65"/>
      <c r="E364" s="66"/>
      <c r="F364" s="67"/>
      <c r="G364" s="69"/>
      <c r="H364" s="70"/>
      <c r="I364" s="71"/>
      <c r="J364" s="68">
        <v>0</v>
      </c>
      <c r="K364" s="89">
        <f>ROUND(IF(AND($G364&lt;&gt;Summary!$C$11),IF(OR($I364=$I$6,$I364=$I$7,$I364=$I$8,$I364=$I$9,$I364=$I$10,$I364=$I$11),($J364*$H364),0),0),2)</f>
        <v>0</v>
      </c>
      <c r="L364" s="89">
        <f>ROUND(IF(AND($G364=Summary!$C$11),IF(OR($I364=$I$6,$I364=$I$7,$I364=$I$8,$I364=$I$9,$I364=$I$10,$I364=$I$11),(($J364*$H364)/2),0),0),2)</f>
        <v>0</v>
      </c>
      <c r="M364" s="89">
        <f t="shared" si="21"/>
        <v>0</v>
      </c>
      <c r="N364" s="100">
        <f t="shared" si="22"/>
        <v>0</v>
      </c>
      <c r="O364" s="67"/>
    </row>
    <row r="365" spans="2:15">
      <c r="B365" s="63"/>
      <c r="C365" s="65"/>
      <c r="D365" s="65"/>
      <c r="E365" s="66"/>
      <c r="F365" s="67"/>
      <c r="G365" s="69"/>
      <c r="H365" s="70"/>
      <c r="I365" s="71"/>
      <c r="J365" s="68">
        <v>0</v>
      </c>
      <c r="K365" s="89">
        <f>ROUND(IF(AND($G365&lt;&gt;Summary!$C$11),IF(OR($I365=$I$6,$I365=$I$7,$I365=$I$8,$I365=$I$9,$I365=$I$10,$I365=$I$11),($J365*$H365),0),0),2)</f>
        <v>0</v>
      </c>
      <c r="L365" s="89">
        <f>ROUND(IF(AND($G365=Summary!$C$11),IF(OR($I365=$I$6,$I365=$I$7,$I365=$I$8,$I365=$I$9,$I365=$I$10,$I365=$I$11),(($J365*$H365)/2),0),0),2)</f>
        <v>0</v>
      </c>
      <c r="M365" s="89">
        <f t="shared" si="21"/>
        <v>0</v>
      </c>
      <c r="N365" s="100">
        <f t="shared" si="22"/>
        <v>0</v>
      </c>
      <c r="O365" s="67"/>
    </row>
    <row r="366" spans="2:15">
      <c r="B366" s="63"/>
      <c r="C366" s="65"/>
      <c r="D366" s="65"/>
      <c r="E366" s="66"/>
      <c r="F366" s="67"/>
      <c r="G366" s="69"/>
      <c r="H366" s="70"/>
      <c r="I366" s="71"/>
      <c r="J366" s="68">
        <v>0</v>
      </c>
      <c r="K366" s="89">
        <f>ROUND(IF(AND($G366&lt;&gt;Summary!$C$11),IF(OR($I366=$I$6,$I366=$I$7,$I366=$I$8,$I366=$I$9,$I366=$I$10,$I366=$I$11),($J366*$H366),0),0),2)</f>
        <v>0</v>
      </c>
      <c r="L366" s="89">
        <f>ROUND(IF(AND($G366=Summary!$C$11),IF(OR($I366=$I$6,$I366=$I$7,$I366=$I$8,$I366=$I$9,$I366=$I$10,$I366=$I$11),(($J366*$H366)/2),0),0),2)</f>
        <v>0</v>
      </c>
      <c r="M366" s="89">
        <f t="shared" si="21"/>
        <v>0</v>
      </c>
      <c r="N366" s="100">
        <f t="shared" si="22"/>
        <v>0</v>
      </c>
      <c r="O366" s="67"/>
    </row>
    <row r="367" spans="2:15">
      <c r="B367" s="63"/>
      <c r="C367" s="65"/>
      <c r="D367" s="65"/>
      <c r="E367" s="66"/>
      <c r="F367" s="67"/>
      <c r="G367" s="69"/>
      <c r="H367" s="70"/>
      <c r="I367" s="71"/>
      <c r="J367" s="68">
        <v>0</v>
      </c>
      <c r="K367" s="89">
        <f>ROUND(IF(AND($G367&lt;&gt;Summary!$C$11),IF(OR($I367=$I$6,$I367=$I$7,$I367=$I$8,$I367=$I$9,$I367=$I$10,$I367=$I$11),($J367*$H367),0),0),2)</f>
        <v>0</v>
      </c>
      <c r="L367" s="89">
        <f>ROUND(IF(AND($G367=Summary!$C$11),IF(OR($I367=$I$6,$I367=$I$7,$I367=$I$8,$I367=$I$9,$I367=$I$10,$I367=$I$11),(($J367*$H367)/2),0),0),2)</f>
        <v>0</v>
      </c>
      <c r="M367" s="89">
        <f t="shared" si="21"/>
        <v>0</v>
      </c>
      <c r="N367" s="100">
        <f t="shared" si="22"/>
        <v>0</v>
      </c>
      <c r="O367" s="67"/>
    </row>
    <row r="368" spans="2:15">
      <c r="B368" s="63"/>
      <c r="C368" s="65"/>
      <c r="D368" s="65"/>
      <c r="E368" s="66"/>
      <c r="F368" s="67"/>
      <c r="G368" s="69"/>
      <c r="H368" s="70"/>
      <c r="I368" s="71"/>
      <c r="J368" s="68">
        <v>0</v>
      </c>
      <c r="K368" s="89">
        <f>ROUND(IF(AND($G368&lt;&gt;Summary!$C$11),IF(OR($I368=$I$6,$I368=$I$7,$I368=$I$8,$I368=$I$9,$I368=$I$10,$I368=$I$11),($J368*$H368),0),0),2)</f>
        <v>0</v>
      </c>
      <c r="L368" s="89">
        <f>ROUND(IF(AND($G368=Summary!$C$11),IF(OR($I368=$I$6,$I368=$I$7,$I368=$I$8,$I368=$I$9,$I368=$I$10,$I368=$I$11),(($J368*$H368)/2),0),0),2)</f>
        <v>0</v>
      </c>
      <c r="M368" s="89">
        <f t="shared" si="21"/>
        <v>0</v>
      </c>
      <c r="N368" s="100">
        <f t="shared" si="22"/>
        <v>0</v>
      </c>
      <c r="O368" s="67"/>
    </row>
    <row r="369" spans="2:15">
      <c r="B369" s="63"/>
      <c r="C369" s="65"/>
      <c r="D369" s="65"/>
      <c r="E369" s="66"/>
      <c r="F369" s="67"/>
      <c r="G369" s="69"/>
      <c r="H369" s="70"/>
      <c r="I369" s="71"/>
      <c r="J369" s="68">
        <v>0</v>
      </c>
      <c r="K369" s="89">
        <f>ROUND(IF(AND($G369&lt;&gt;Summary!$C$11),IF(OR($I369=$I$6,$I369=$I$7,$I369=$I$8,$I369=$I$9,$I369=$I$10,$I369=$I$11),($J369*$H369),0),0),2)</f>
        <v>0</v>
      </c>
      <c r="L369" s="89">
        <f>ROUND(IF(AND($G369=Summary!$C$11),IF(OR($I369=$I$6,$I369=$I$7,$I369=$I$8,$I369=$I$9,$I369=$I$10,$I369=$I$11),(($J369*$H369)/2),0),0),2)</f>
        <v>0</v>
      </c>
      <c r="M369" s="89">
        <f t="shared" si="21"/>
        <v>0</v>
      </c>
      <c r="N369" s="100">
        <f t="shared" si="22"/>
        <v>0</v>
      </c>
      <c r="O369" s="67"/>
    </row>
    <row r="370" spans="2:15">
      <c r="B370" s="63"/>
      <c r="C370" s="65"/>
      <c r="D370" s="65"/>
      <c r="E370" s="66"/>
      <c r="F370" s="67"/>
      <c r="G370" s="69"/>
      <c r="H370" s="70"/>
      <c r="I370" s="71"/>
      <c r="J370" s="68">
        <v>0</v>
      </c>
      <c r="K370" s="89">
        <f>ROUND(IF(AND($G370&lt;&gt;Summary!$C$11),IF(OR($I370=$I$6,$I370=$I$7,$I370=$I$8,$I370=$I$9,$I370=$I$10,$I370=$I$11),($J370*$H370),0),0),2)</f>
        <v>0</v>
      </c>
      <c r="L370" s="89">
        <f>ROUND(IF(AND($G370=Summary!$C$11),IF(OR($I370=$I$6,$I370=$I$7,$I370=$I$8,$I370=$I$9,$I370=$I$10,$I370=$I$11),(($J370*$H370)/2),0),0),2)</f>
        <v>0</v>
      </c>
      <c r="M370" s="89">
        <f t="shared" si="21"/>
        <v>0</v>
      </c>
      <c r="N370" s="100">
        <f t="shared" si="22"/>
        <v>0</v>
      </c>
      <c r="O370" s="67"/>
    </row>
    <row r="371" spans="2:15">
      <c r="B371" s="63"/>
      <c r="C371" s="65"/>
      <c r="D371" s="65"/>
      <c r="E371" s="66"/>
      <c r="F371" s="67"/>
      <c r="G371" s="69"/>
      <c r="H371" s="70"/>
      <c r="I371" s="71"/>
      <c r="J371" s="68">
        <v>0</v>
      </c>
      <c r="K371" s="89">
        <f>ROUND(IF(AND($G371&lt;&gt;Summary!$C$11),IF(OR($I371=$I$6,$I371=$I$7,$I371=$I$8,$I371=$I$9,$I371=$I$10,$I371=$I$11),($J371*$H371),0),0),2)</f>
        <v>0</v>
      </c>
      <c r="L371" s="89">
        <f>ROUND(IF(AND($G371=Summary!$C$11),IF(OR($I371=$I$6,$I371=$I$7,$I371=$I$8,$I371=$I$9,$I371=$I$10,$I371=$I$11),(($J371*$H371)/2),0),0),2)</f>
        <v>0</v>
      </c>
      <c r="M371" s="89">
        <f t="shared" si="21"/>
        <v>0</v>
      </c>
      <c r="N371" s="100">
        <f t="shared" si="22"/>
        <v>0</v>
      </c>
      <c r="O371" s="67"/>
    </row>
    <row r="372" spans="2:15">
      <c r="B372" s="63"/>
      <c r="C372" s="65"/>
      <c r="D372" s="65"/>
      <c r="E372" s="66"/>
      <c r="F372" s="67"/>
      <c r="G372" s="69"/>
      <c r="H372" s="70"/>
      <c r="I372" s="71"/>
      <c r="J372" s="68">
        <v>0</v>
      </c>
      <c r="K372" s="89">
        <f>ROUND(IF(AND($G372&lt;&gt;Summary!$C$11),IF(OR($I372=$I$6,$I372=$I$7,$I372=$I$8,$I372=$I$9,$I372=$I$10,$I372=$I$11),($J372*$H372),0),0),2)</f>
        <v>0</v>
      </c>
      <c r="L372" s="89">
        <f>ROUND(IF(AND($G372=Summary!$C$11),IF(OR($I372=$I$6,$I372=$I$7,$I372=$I$8,$I372=$I$9,$I372=$I$10,$I372=$I$11),(($J372*$H372)/2),0),0),2)</f>
        <v>0</v>
      </c>
      <c r="M372" s="89">
        <f t="shared" si="21"/>
        <v>0</v>
      </c>
      <c r="N372" s="100">
        <f t="shared" si="22"/>
        <v>0</v>
      </c>
      <c r="O372" s="67"/>
    </row>
    <row r="373" spans="2:15">
      <c r="B373" s="63"/>
      <c r="C373" s="65"/>
      <c r="D373" s="65"/>
      <c r="E373" s="66"/>
      <c r="F373" s="67"/>
      <c r="G373" s="69"/>
      <c r="H373" s="70"/>
      <c r="I373" s="71"/>
      <c r="J373" s="68">
        <v>0</v>
      </c>
      <c r="K373" s="89">
        <f>ROUND(IF(AND($G373&lt;&gt;Summary!$C$11),IF(OR($I373=$I$6,$I373=$I$7,$I373=$I$8,$I373=$I$9,$I373=$I$10,$I373=$I$11),($J373*$H373),0),0),2)</f>
        <v>0</v>
      </c>
      <c r="L373" s="89">
        <f>ROUND(IF(AND($G373=Summary!$C$11),IF(OR($I373=$I$6,$I373=$I$7,$I373=$I$8,$I373=$I$9,$I373=$I$10,$I373=$I$11),(($J373*$H373)/2),0),0),2)</f>
        <v>0</v>
      </c>
      <c r="M373" s="89">
        <f t="shared" si="21"/>
        <v>0</v>
      </c>
      <c r="N373" s="100">
        <f t="shared" si="22"/>
        <v>0</v>
      </c>
      <c r="O373" s="67"/>
    </row>
    <row r="374" spans="2:15">
      <c r="B374" s="63"/>
      <c r="C374" s="65"/>
      <c r="D374" s="65"/>
      <c r="E374" s="66"/>
      <c r="F374" s="67"/>
      <c r="G374" s="69"/>
      <c r="H374" s="70"/>
      <c r="I374" s="71"/>
      <c r="J374" s="68">
        <v>0</v>
      </c>
      <c r="K374" s="89">
        <f>ROUND(IF(AND($G374&lt;&gt;Summary!$C$11),IF(OR($I374=$I$6,$I374=$I$7,$I374=$I$8,$I374=$I$9,$I374=$I$10,$I374=$I$11),($J374*$H374),0),0),2)</f>
        <v>0</v>
      </c>
      <c r="L374" s="89">
        <f>ROUND(IF(AND($G374=Summary!$C$11),IF(OR($I374=$I$6,$I374=$I$7,$I374=$I$8,$I374=$I$9,$I374=$I$10,$I374=$I$11),(($J374*$H374)/2),0),0),2)</f>
        <v>0</v>
      </c>
      <c r="M374" s="89">
        <f t="shared" si="21"/>
        <v>0</v>
      </c>
      <c r="N374" s="100">
        <f t="shared" si="22"/>
        <v>0</v>
      </c>
      <c r="O374" s="67"/>
    </row>
    <row r="375" spans="2:15">
      <c r="B375" s="63"/>
      <c r="C375" s="65"/>
      <c r="D375" s="65"/>
      <c r="E375" s="66"/>
      <c r="F375" s="67"/>
      <c r="G375" s="69"/>
      <c r="H375" s="70"/>
      <c r="I375" s="71"/>
      <c r="J375" s="68">
        <v>0</v>
      </c>
      <c r="K375" s="89">
        <f>ROUND(IF(AND($G375&lt;&gt;Summary!$C$11),IF(OR($I375=$I$6,$I375=$I$7,$I375=$I$8,$I375=$I$9,$I375=$I$10,$I375=$I$11),($J375*$H375),0),0),2)</f>
        <v>0</v>
      </c>
      <c r="L375" s="89">
        <f>ROUND(IF(AND($G375=Summary!$C$11),IF(OR($I375=$I$6,$I375=$I$7,$I375=$I$8,$I375=$I$9,$I375=$I$10,$I375=$I$11),(($J375*$H375)/2),0),0),2)</f>
        <v>0</v>
      </c>
      <c r="M375" s="89">
        <f t="shared" si="21"/>
        <v>0</v>
      </c>
      <c r="N375" s="100">
        <f t="shared" si="22"/>
        <v>0</v>
      </c>
      <c r="O375" s="67"/>
    </row>
    <row r="376" spans="2:15">
      <c r="B376" s="63"/>
      <c r="C376" s="65"/>
      <c r="D376" s="65"/>
      <c r="E376" s="66"/>
      <c r="F376" s="67"/>
      <c r="G376" s="69"/>
      <c r="H376" s="70"/>
      <c r="I376" s="71"/>
      <c r="J376" s="68">
        <v>0</v>
      </c>
      <c r="K376" s="89">
        <f>ROUND(IF(AND($G376&lt;&gt;Summary!$C$11),IF(OR($I376=$I$6,$I376=$I$7,$I376=$I$8,$I376=$I$9,$I376=$I$10,$I376=$I$11),($J376*$H376),0),0),2)</f>
        <v>0</v>
      </c>
      <c r="L376" s="89">
        <f>ROUND(IF(AND($G376=Summary!$C$11),IF(OR($I376=$I$6,$I376=$I$7,$I376=$I$8,$I376=$I$9,$I376=$I$10,$I376=$I$11),(($J376*$H376)/2),0),0),2)</f>
        <v>0</v>
      </c>
      <c r="M376" s="89">
        <f t="shared" si="21"/>
        <v>0</v>
      </c>
      <c r="N376" s="100">
        <f t="shared" si="22"/>
        <v>0</v>
      </c>
      <c r="O376" s="67"/>
    </row>
    <row r="377" spans="2:15">
      <c r="B377" s="63"/>
      <c r="C377" s="65"/>
      <c r="D377" s="65"/>
      <c r="E377" s="66"/>
      <c r="F377" s="67"/>
      <c r="G377" s="69"/>
      <c r="H377" s="70"/>
      <c r="I377" s="71"/>
      <c r="J377" s="68">
        <v>0</v>
      </c>
      <c r="K377" s="89">
        <f>ROUND(IF(AND($G377&lt;&gt;Summary!$C$11),IF(OR($I377=$I$6,$I377=$I$7,$I377=$I$8,$I377=$I$9,$I377=$I$10,$I377=$I$11),($J377*$H377),0),0),2)</f>
        <v>0</v>
      </c>
      <c r="L377" s="89">
        <f>ROUND(IF(AND($G377=Summary!$C$11),IF(OR($I377=$I$6,$I377=$I$7,$I377=$I$8,$I377=$I$9,$I377=$I$10,$I377=$I$11),(($J377*$H377)/2),0),0),2)</f>
        <v>0</v>
      </c>
      <c r="M377" s="89">
        <f t="shared" si="21"/>
        <v>0</v>
      </c>
      <c r="N377" s="100">
        <f t="shared" si="22"/>
        <v>0</v>
      </c>
      <c r="O377" s="67"/>
    </row>
    <row r="378" spans="2:15">
      <c r="B378" s="63"/>
      <c r="C378" s="65"/>
      <c r="D378" s="65"/>
      <c r="E378" s="66"/>
      <c r="F378" s="67"/>
      <c r="G378" s="69"/>
      <c r="H378" s="70"/>
      <c r="I378" s="71"/>
      <c r="J378" s="68">
        <v>0</v>
      </c>
      <c r="K378" s="89">
        <f>ROUND(IF(AND($G378&lt;&gt;Summary!$C$11),IF(OR($I378=$I$6,$I378=$I$7,$I378=$I$8,$I378=$I$9,$I378=$I$10,$I378=$I$11),($J378*$H378),0),0),2)</f>
        <v>0</v>
      </c>
      <c r="L378" s="89">
        <f>ROUND(IF(AND($G378=Summary!$C$11),IF(OR($I378=$I$6,$I378=$I$7,$I378=$I$8,$I378=$I$9,$I378=$I$10,$I378=$I$11),(($J378*$H378)/2),0),0),2)</f>
        <v>0</v>
      </c>
      <c r="M378" s="89">
        <f t="shared" si="21"/>
        <v>0</v>
      </c>
      <c r="N378" s="100">
        <f t="shared" si="22"/>
        <v>0</v>
      </c>
      <c r="O378" s="67"/>
    </row>
    <row r="379" spans="2:15">
      <c r="B379" s="63"/>
      <c r="C379" s="65"/>
      <c r="D379" s="65"/>
      <c r="E379" s="66"/>
      <c r="F379" s="67"/>
      <c r="G379" s="69"/>
      <c r="H379" s="70"/>
      <c r="I379" s="71"/>
      <c r="J379" s="68">
        <v>0</v>
      </c>
      <c r="K379" s="89">
        <f>ROUND(IF(AND($G379&lt;&gt;Summary!$C$11),IF(OR($I379=$I$6,$I379=$I$7,$I379=$I$8,$I379=$I$9,$I379=$I$10,$I379=$I$11),($J379*$H379),0),0),2)</f>
        <v>0</v>
      </c>
      <c r="L379" s="89">
        <f>ROUND(IF(AND($G379=Summary!$C$11),IF(OR($I379=$I$6,$I379=$I$7,$I379=$I$8,$I379=$I$9,$I379=$I$10,$I379=$I$11),(($J379*$H379)/2),0),0),2)</f>
        <v>0</v>
      </c>
      <c r="M379" s="89">
        <f t="shared" si="21"/>
        <v>0</v>
      </c>
      <c r="N379" s="100">
        <f t="shared" si="22"/>
        <v>0</v>
      </c>
      <c r="O379" s="67"/>
    </row>
    <row r="380" spans="2:15">
      <c r="B380" s="63"/>
      <c r="C380" s="65"/>
      <c r="D380" s="65"/>
      <c r="E380" s="66"/>
      <c r="F380" s="67"/>
      <c r="G380" s="69"/>
      <c r="H380" s="70"/>
      <c r="I380" s="71"/>
      <c r="J380" s="68">
        <v>0</v>
      </c>
      <c r="K380" s="89">
        <f>ROUND(IF(AND($G380&lt;&gt;Summary!$C$11),IF(OR($I380=$I$6,$I380=$I$7,$I380=$I$8,$I380=$I$9,$I380=$I$10,$I380=$I$11),($J380*$H380),0),0),2)</f>
        <v>0</v>
      </c>
      <c r="L380" s="89">
        <f>ROUND(IF(AND($G380=Summary!$C$11),IF(OR($I380=$I$6,$I380=$I$7,$I380=$I$8,$I380=$I$9,$I380=$I$10,$I380=$I$11),(($J380*$H380)/2),0),0),2)</f>
        <v>0</v>
      </c>
      <c r="M380" s="89">
        <f t="shared" si="21"/>
        <v>0</v>
      </c>
      <c r="N380" s="100">
        <f t="shared" si="22"/>
        <v>0</v>
      </c>
      <c r="O380" s="67"/>
    </row>
    <row r="381" spans="2:15">
      <c r="B381" s="63"/>
      <c r="C381" s="65"/>
      <c r="D381" s="65"/>
      <c r="E381" s="66"/>
      <c r="F381" s="67"/>
      <c r="G381" s="69"/>
      <c r="H381" s="70"/>
      <c r="I381" s="71"/>
      <c r="J381" s="68">
        <v>0</v>
      </c>
      <c r="K381" s="89">
        <f>ROUND(IF(AND($G381&lt;&gt;Summary!$C$11),IF(OR($I381=$I$6,$I381=$I$7,$I381=$I$8,$I381=$I$9,$I381=$I$10,$I381=$I$11),($J381*$H381),0),0),2)</f>
        <v>0</v>
      </c>
      <c r="L381" s="89">
        <f>ROUND(IF(AND($G381=Summary!$C$11),IF(OR($I381=$I$6,$I381=$I$7,$I381=$I$8,$I381=$I$9,$I381=$I$10,$I381=$I$11),(($J381*$H381)/2),0),0),2)</f>
        <v>0</v>
      </c>
      <c r="M381" s="89">
        <f t="shared" si="21"/>
        <v>0</v>
      </c>
      <c r="N381" s="100">
        <f t="shared" si="22"/>
        <v>0</v>
      </c>
      <c r="O381" s="67"/>
    </row>
    <row r="382" spans="2:15">
      <c r="B382" s="63"/>
      <c r="C382" s="65"/>
      <c r="D382" s="65"/>
      <c r="E382" s="66"/>
      <c r="F382" s="67"/>
      <c r="G382" s="69"/>
      <c r="H382" s="70"/>
      <c r="I382" s="71"/>
      <c r="J382" s="68">
        <v>0</v>
      </c>
      <c r="K382" s="89">
        <f>ROUND(IF(AND($G382&lt;&gt;Summary!$C$11),IF(OR($I382=$I$6,$I382=$I$7,$I382=$I$8,$I382=$I$9,$I382=$I$10,$I382=$I$11),($J382*$H382),0),0),2)</f>
        <v>0</v>
      </c>
      <c r="L382" s="89">
        <f>ROUND(IF(AND($G382=Summary!$C$11),IF(OR($I382=$I$6,$I382=$I$7,$I382=$I$8,$I382=$I$9,$I382=$I$10,$I382=$I$11),(($J382*$H382)/2),0),0),2)</f>
        <v>0</v>
      </c>
      <c r="M382" s="89">
        <f t="shared" si="21"/>
        <v>0</v>
      </c>
      <c r="N382" s="100">
        <f t="shared" si="22"/>
        <v>0</v>
      </c>
      <c r="O382" s="67"/>
    </row>
    <row r="383" spans="2:15">
      <c r="B383" s="63"/>
      <c r="C383" s="65"/>
      <c r="D383" s="65"/>
      <c r="E383" s="66"/>
      <c r="F383" s="67"/>
      <c r="G383" s="69"/>
      <c r="H383" s="70"/>
      <c r="I383" s="71"/>
      <c r="J383" s="68">
        <v>0</v>
      </c>
      <c r="K383" s="89">
        <f>ROUND(IF(AND($G383&lt;&gt;Summary!$C$11),IF(OR($I383=$I$6,$I383=$I$7,$I383=$I$8,$I383=$I$9,$I383=$I$10,$I383=$I$11),($J383*$H383),0),0),2)</f>
        <v>0</v>
      </c>
      <c r="L383" s="89">
        <f>ROUND(IF(AND($G383=Summary!$C$11),IF(OR($I383=$I$6,$I383=$I$7,$I383=$I$8,$I383=$I$9,$I383=$I$10,$I383=$I$11),(($J383*$H383)/2),0),0),2)</f>
        <v>0</v>
      </c>
      <c r="M383" s="89">
        <f t="shared" si="21"/>
        <v>0</v>
      </c>
      <c r="N383" s="100">
        <f t="shared" si="22"/>
        <v>0</v>
      </c>
      <c r="O383" s="67"/>
    </row>
    <row r="384" spans="2:15">
      <c r="B384" s="63"/>
      <c r="C384" s="65"/>
      <c r="D384" s="65"/>
      <c r="E384" s="66"/>
      <c r="F384" s="67"/>
      <c r="G384" s="69"/>
      <c r="H384" s="70"/>
      <c r="I384" s="71"/>
      <c r="J384" s="68">
        <v>0</v>
      </c>
      <c r="K384" s="89">
        <f>ROUND(IF(AND($G384&lt;&gt;Summary!$C$11),IF(OR($I384=$I$6,$I384=$I$7,$I384=$I$8,$I384=$I$9,$I384=$I$10,$I384=$I$11),($J384*$H384),0),0),2)</f>
        <v>0</v>
      </c>
      <c r="L384" s="89">
        <f>ROUND(IF(AND($G384=Summary!$C$11),IF(OR($I384=$I$6,$I384=$I$7,$I384=$I$8,$I384=$I$9,$I384=$I$10,$I384=$I$11),(($J384*$H384)/2),0),0),2)</f>
        <v>0</v>
      </c>
      <c r="M384" s="89">
        <f t="shared" si="21"/>
        <v>0</v>
      </c>
      <c r="N384" s="100">
        <f t="shared" si="22"/>
        <v>0</v>
      </c>
      <c r="O384" s="67"/>
    </row>
    <row r="385" spans="2:15">
      <c r="B385" s="63"/>
      <c r="C385" s="65"/>
      <c r="D385" s="65"/>
      <c r="E385" s="66"/>
      <c r="F385" s="67"/>
      <c r="G385" s="69"/>
      <c r="H385" s="70"/>
      <c r="I385" s="71"/>
      <c r="J385" s="68">
        <v>0</v>
      </c>
      <c r="K385" s="89">
        <f>ROUND(IF(AND($G385&lt;&gt;Summary!$C$11),IF(OR($I385=$I$6,$I385=$I$7,$I385=$I$8,$I385=$I$9,$I385=$I$10,$I385=$I$11),($J385*$H385),0),0),2)</f>
        <v>0</v>
      </c>
      <c r="L385" s="89">
        <f>ROUND(IF(AND($G385=Summary!$C$11),IF(OR($I385=$I$6,$I385=$I$7,$I385=$I$8,$I385=$I$9,$I385=$I$10,$I385=$I$11),(($J385*$H385)/2),0),0),2)</f>
        <v>0</v>
      </c>
      <c r="M385" s="89">
        <f t="shared" si="21"/>
        <v>0</v>
      </c>
      <c r="N385" s="100">
        <f t="shared" si="22"/>
        <v>0</v>
      </c>
      <c r="O385" s="67"/>
    </row>
    <row r="386" spans="2:15">
      <c r="B386" s="63"/>
      <c r="C386" s="65"/>
      <c r="D386" s="65"/>
      <c r="E386" s="66"/>
      <c r="F386" s="67"/>
      <c r="G386" s="69"/>
      <c r="H386" s="70"/>
      <c r="I386" s="71"/>
      <c r="J386" s="68">
        <v>0</v>
      </c>
      <c r="K386" s="89">
        <f>ROUND(IF(AND($G386&lt;&gt;Summary!$C$11),IF(OR($I386=$I$6,$I386=$I$7,$I386=$I$8,$I386=$I$9,$I386=$I$10,$I386=$I$11),($J386*$H386),0),0),2)</f>
        <v>0</v>
      </c>
      <c r="L386" s="89">
        <f>ROUND(IF(AND($G386=Summary!$C$11),IF(OR($I386=$I$6,$I386=$I$7,$I386=$I$8,$I386=$I$9,$I386=$I$10,$I386=$I$11),(($J386*$H386)/2),0),0),2)</f>
        <v>0</v>
      </c>
      <c r="M386" s="89">
        <f t="shared" si="21"/>
        <v>0</v>
      </c>
      <c r="N386" s="100">
        <f t="shared" si="22"/>
        <v>0</v>
      </c>
      <c r="O386" s="67"/>
    </row>
    <row r="387" spans="2:15">
      <c r="B387" s="63"/>
      <c r="C387" s="65"/>
      <c r="D387" s="65"/>
      <c r="E387" s="66"/>
      <c r="F387" s="67"/>
      <c r="G387" s="69"/>
      <c r="H387" s="70"/>
      <c r="I387" s="71"/>
      <c r="J387" s="68">
        <v>0</v>
      </c>
      <c r="K387" s="89">
        <f>ROUND(IF(AND($G387&lt;&gt;Summary!$C$11),IF(OR($I387=$I$6,$I387=$I$7,$I387=$I$8,$I387=$I$9,$I387=$I$10,$I387=$I$11),($J387*$H387),0),0),2)</f>
        <v>0</v>
      </c>
      <c r="L387" s="89">
        <f>ROUND(IF(AND($G387=Summary!$C$11),IF(OR($I387=$I$6,$I387=$I$7,$I387=$I$8,$I387=$I$9,$I387=$I$10,$I387=$I$11),(($J387*$H387)/2),0),0),2)</f>
        <v>0</v>
      </c>
      <c r="M387" s="89">
        <f t="shared" si="21"/>
        <v>0</v>
      </c>
      <c r="N387" s="100">
        <f t="shared" si="22"/>
        <v>0</v>
      </c>
      <c r="O387" s="67"/>
    </row>
    <row r="388" spans="2:15">
      <c r="B388" s="63"/>
      <c r="C388" s="65"/>
      <c r="D388" s="65"/>
      <c r="E388" s="66"/>
      <c r="F388" s="67"/>
      <c r="G388" s="69"/>
      <c r="H388" s="70"/>
      <c r="I388" s="71"/>
      <c r="J388" s="68">
        <v>0</v>
      </c>
      <c r="K388" s="89">
        <f>ROUND(IF(AND($G388&lt;&gt;Summary!$C$11),IF(OR($I388=$I$6,$I388=$I$7,$I388=$I$8,$I388=$I$9,$I388=$I$10,$I388=$I$11),($J388*$H388),0),0),2)</f>
        <v>0</v>
      </c>
      <c r="L388" s="89">
        <f>ROUND(IF(AND($G388=Summary!$C$11),IF(OR($I388=$I$6,$I388=$I$7,$I388=$I$8,$I388=$I$9,$I388=$I$10,$I388=$I$11),(($J388*$H388)/2),0),0),2)</f>
        <v>0</v>
      </c>
      <c r="M388" s="89">
        <f t="shared" si="21"/>
        <v>0</v>
      </c>
      <c r="N388" s="100">
        <f t="shared" si="22"/>
        <v>0</v>
      </c>
      <c r="O388" s="67"/>
    </row>
    <row r="389" spans="2:15">
      <c r="B389" s="63"/>
      <c r="C389" s="65"/>
      <c r="D389" s="65"/>
      <c r="E389" s="66"/>
      <c r="F389" s="67"/>
      <c r="G389" s="69"/>
      <c r="H389" s="70"/>
      <c r="I389" s="71"/>
      <c r="J389" s="68">
        <v>0</v>
      </c>
      <c r="K389" s="89">
        <f>ROUND(IF(AND($G389&lt;&gt;Summary!$C$11),IF(OR($I389=$I$6,$I389=$I$7,$I389=$I$8,$I389=$I$9,$I389=$I$10,$I389=$I$11),($J389*$H389),0),0),2)</f>
        <v>0</v>
      </c>
      <c r="L389" s="89">
        <f>ROUND(IF(AND($G389=Summary!$C$11),IF(OR($I389=$I$6,$I389=$I$7,$I389=$I$8,$I389=$I$9,$I389=$I$10,$I389=$I$11),(($J389*$H389)/2),0),0),2)</f>
        <v>0</v>
      </c>
      <c r="M389" s="89">
        <f t="shared" si="21"/>
        <v>0</v>
      </c>
      <c r="N389" s="100">
        <f t="shared" si="22"/>
        <v>0</v>
      </c>
      <c r="O389" s="67"/>
    </row>
    <row r="390" spans="2:15">
      <c r="B390" s="63"/>
      <c r="C390" s="65"/>
      <c r="D390" s="65"/>
      <c r="E390" s="66"/>
      <c r="F390" s="67"/>
      <c r="G390" s="69"/>
      <c r="H390" s="70"/>
      <c r="I390" s="71"/>
      <c r="J390" s="68">
        <v>0</v>
      </c>
      <c r="K390" s="89">
        <f>ROUND(IF(AND($G390&lt;&gt;Summary!$C$11),IF(OR($I390=$I$6,$I390=$I$7,$I390=$I$8,$I390=$I$9,$I390=$I$10,$I390=$I$11),($J390*$H390),0),0),2)</f>
        <v>0</v>
      </c>
      <c r="L390" s="89">
        <f>ROUND(IF(AND($G390=Summary!$C$11),IF(OR($I390=$I$6,$I390=$I$7,$I390=$I$8,$I390=$I$9,$I390=$I$10,$I390=$I$11),(($J390*$H390)/2),0),0),2)</f>
        <v>0</v>
      </c>
      <c r="M390" s="89">
        <f t="shared" si="21"/>
        <v>0</v>
      </c>
      <c r="N390" s="100">
        <f t="shared" si="22"/>
        <v>0</v>
      </c>
      <c r="O390" s="67"/>
    </row>
    <row r="391" spans="2:15">
      <c r="B391" s="63"/>
      <c r="C391" s="65"/>
      <c r="D391" s="65"/>
      <c r="E391" s="66"/>
      <c r="F391" s="67"/>
      <c r="G391" s="69"/>
      <c r="H391" s="70"/>
      <c r="I391" s="71"/>
      <c r="J391" s="68">
        <v>0</v>
      </c>
      <c r="K391" s="89">
        <f>ROUND(IF(AND($G391&lt;&gt;Summary!$C$11),IF(OR($I391=$I$6,$I391=$I$7,$I391=$I$8,$I391=$I$9,$I391=$I$10,$I391=$I$11),($J391*$H391),0),0),2)</f>
        <v>0</v>
      </c>
      <c r="L391" s="89">
        <f>ROUND(IF(AND($G391=Summary!$C$11),IF(OR($I391=$I$6,$I391=$I$7,$I391=$I$8,$I391=$I$9,$I391=$I$10,$I391=$I$11),(($J391*$H391)/2),0),0),2)</f>
        <v>0</v>
      </c>
      <c r="M391" s="89">
        <f t="shared" si="21"/>
        <v>0</v>
      </c>
      <c r="N391" s="100">
        <f t="shared" si="22"/>
        <v>0</v>
      </c>
      <c r="O391" s="67"/>
    </row>
    <row r="392" spans="2:15">
      <c r="B392" s="63"/>
      <c r="C392" s="65"/>
      <c r="D392" s="65"/>
      <c r="E392" s="66"/>
      <c r="F392" s="67"/>
      <c r="G392" s="69"/>
      <c r="H392" s="70"/>
      <c r="I392" s="71"/>
      <c r="J392" s="68">
        <v>0</v>
      </c>
      <c r="K392" s="89">
        <f>ROUND(IF(AND($G392&lt;&gt;Summary!$C$11),IF(OR($I392=$I$6,$I392=$I$7,$I392=$I$8,$I392=$I$9,$I392=$I$10,$I392=$I$11),($J392*$H392),0),0),2)</f>
        <v>0</v>
      </c>
      <c r="L392" s="89">
        <f>ROUND(IF(AND($G392=Summary!$C$11),IF(OR($I392=$I$6,$I392=$I$7,$I392=$I$8,$I392=$I$9,$I392=$I$10,$I392=$I$11),(($J392*$H392)/2),0),0),2)</f>
        <v>0</v>
      </c>
      <c r="M392" s="89">
        <f t="shared" si="21"/>
        <v>0</v>
      </c>
      <c r="N392" s="100">
        <f t="shared" si="22"/>
        <v>0</v>
      </c>
      <c r="O392" s="67"/>
    </row>
    <row r="393" spans="2:15">
      <c r="B393" s="63"/>
      <c r="C393" s="65"/>
      <c r="D393" s="65"/>
      <c r="E393" s="66"/>
      <c r="F393" s="67"/>
      <c r="G393" s="69"/>
      <c r="H393" s="70"/>
      <c r="I393" s="71"/>
      <c r="J393" s="68">
        <v>0</v>
      </c>
      <c r="K393" s="89">
        <f>ROUND(IF(AND($G393&lt;&gt;Summary!$C$11),IF(OR($I393=$I$6,$I393=$I$7,$I393=$I$8,$I393=$I$9,$I393=$I$10,$I393=$I$11),($J393*$H393),0),0),2)</f>
        <v>0</v>
      </c>
      <c r="L393" s="89">
        <f>ROUND(IF(AND($G393=Summary!$C$11),IF(OR($I393=$I$6,$I393=$I$7,$I393=$I$8,$I393=$I$9,$I393=$I$10,$I393=$I$11),(($J393*$H393)/2),0),0),2)</f>
        <v>0</v>
      </c>
      <c r="M393" s="89">
        <f t="shared" si="21"/>
        <v>0</v>
      </c>
      <c r="N393" s="100">
        <f t="shared" si="22"/>
        <v>0</v>
      </c>
      <c r="O393" s="67"/>
    </row>
    <row r="394" spans="2:15">
      <c r="B394" s="63"/>
      <c r="C394" s="65"/>
      <c r="D394" s="65"/>
      <c r="E394" s="66"/>
      <c r="F394" s="67"/>
      <c r="G394" s="69"/>
      <c r="H394" s="70"/>
      <c r="I394" s="71"/>
      <c r="J394" s="68">
        <v>0</v>
      </c>
      <c r="K394" s="89">
        <f>ROUND(IF(AND($G394&lt;&gt;Summary!$C$11),IF(OR($I394=$I$6,$I394=$I$7,$I394=$I$8,$I394=$I$9,$I394=$I$10,$I394=$I$11),($J394*$H394),0),0),2)</f>
        <v>0</v>
      </c>
      <c r="L394" s="89">
        <f>ROUND(IF(AND($G394=Summary!$C$11),IF(OR($I394=$I$6,$I394=$I$7,$I394=$I$8,$I394=$I$9,$I394=$I$10,$I394=$I$11),(($J394*$H394)/2),0),0),2)</f>
        <v>0</v>
      </c>
      <c r="M394" s="89">
        <f t="shared" si="21"/>
        <v>0</v>
      </c>
      <c r="N394" s="100">
        <f t="shared" si="22"/>
        <v>0</v>
      </c>
      <c r="O394" s="67"/>
    </row>
    <row r="395" spans="2:15">
      <c r="B395" s="63"/>
      <c r="C395" s="65"/>
      <c r="D395" s="65"/>
      <c r="E395" s="66"/>
      <c r="F395" s="67"/>
      <c r="G395" s="69"/>
      <c r="H395" s="70"/>
      <c r="I395" s="71"/>
      <c r="J395" s="68">
        <v>0</v>
      </c>
      <c r="K395" s="89">
        <f>ROUND(IF(AND($G395&lt;&gt;Summary!$C$11),IF(OR($I395=$I$6,$I395=$I$7,$I395=$I$8,$I395=$I$9,$I395=$I$10,$I395=$I$11),($J395*$H395),0),0),2)</f>
        <v>0</v>
      </c>
      <c r="L395" s="89">
        <f>ROUND(IF(AND($G395=Summary!$C$11),IF(OR($I395=$I$6,$I395=$I$7,$I395=$I$8,$I395=$I$9,$I395=$I$10,$I395=$I$11),(($J395*$H395)/2),0),0),2)</f>
        <v>0</v>
      </c>
      <c r="M395" s="89">
        <f t="shared" si="21"/>
        <v>0</v>
      </c>
      <c r="N395" s="100">
        <f t="shared" si="22"/>
        <v>0</v>
      </c>
      <c r="O395" s="67"/>
    </row>
    <row r="396" spans="2:15">
      <c r="B396" s="63"/>
      <c r="C396" s="65"/>
      <c r="D396" s="65"/>
      <c r="E396" s="66"/>
      <c r="F396" s="67"/>
      <c r="G396" s="69"/>
      <c r="H396" s="70"/>
      <c r="I396" s="71"/>
      <c r="J396" s="68">
        <v>0</v>
      </c>
      <c r="K396" s="89">
        <f>ROUND(IF(AND($G396&lt;&gt;Summary!$C$11),IF(OR($I396=$I$6,$I396=$I$7,$I396=$I$8,$I396=$I$9,$I396=$I$10,$I396=$I$11),($J396*$H396),0),0),2)</f>
        <v>0</v>
      </c>
      <c r="L396" s="89">
        <f>ROUND(IF(AND($G396=Summary!$C$11),IF(OR($I396=$I$6,$I396=$I$7,$I396=$I$8,$I396=$I$9,$I396=$I$10,$I396=$I$11),(($J396*$H396)/2),0),0),2)</f>
        <v>0</v>
      </c>
      <c r="M396" s="89">
        <f t="shared" si="21"/>
        <v>0</v>
      </c>
      <c r="N396" s="100">
        <f t="shared" si="22"/>
        <v>0</v>
      </c>
      <c r="O396" s="67"/>
    </row>
    <row r="397" spans="2:15">
      <c r="B397" s="63"/>
      <c r="C397" s="65"/>
      <c r="D397" s="65"/>
      <c r="E397" s="66"/>
      <c r="F397" s="67"/>
      <c r="G397" s="69"/>
      <c r="H397" s="70"/>
      <c r="I397" s="71"/>
      <c r="J397" s="68">
        <v>0</v>
      </c>
      <c r="K397" s="89">
        <f>ROUND(IF(AND($G397&lt;&gt;Summary!$C$11),IF(OR($I397=$I$6,$I397=$I$7,$I397=$I$8,$I397=$I$9,$I397=$I$10,$I397=$I$11),($J397*$H397),0),0),2)</f>
        <v>0</v>
      </c>
      <c r="L397" s="89">
        <f>ROUND(IF(AND($G397=Summary!$C$11),IF(OR($I397=$I$6,$I397=$I$7,$I397=$I$8,$I397=$I$9,$I397=$I$10,$I397=$I$11),(($J397*$H397)/2),0),0),2)</f>
        <v>0</v>
      </c>
      <c r="M397" s="89">
        <f t="shared" si="21"/>
        <v>0</v>
      </c>
      <c r="N397" s="100">
        <f t="shared" si="22"/>
        <v>0</v>
      </c>
      <c r="O397" s="67"/>
    </row>
    <row r="398" spans="2:15">
      <c r="B398" s="63"/>
      <c r="C398" s="65"/>
      <c r="D398" s="65"/>
      <c r="E398" s="66"/>
      <c r="F398" s="67"/>
      <c r="G398" s="69"/>
      <c r="H398" s="70"/>
      <c r="I398" s="71"/>
      <c r="J398" s="68">
        <v>0</v>
      </c>
      <c r="K398" s="89">
        <f>ROUND(IF(AND($G398&lt;&gt;Summary!$C$11),IF(OR($I398=$I$6,$I398=$I$7,$I398=$I$8,$I398=$I$9,$I398=$I$10,$I398=$I$11),($J398*$H398),0),0),2)</f>
        <v>0</v>
      </c>
      <c r="L398" s="89">
        <f>ROUND(IF(AND($G398=Summary!$C$11),IF(OR($I398=$I$6,$I398=$I$7,$I398=$I$8,$I398=$I$9,$I398=$I$10,$I398=$I$11),(($J398*$H398)/2),0),0),2)</f>
        <v>0</v>
      </c>
      <c r="M398" s="89">
        <f t="shared" si="21"/>
        <v>0</v>
      </c>
      <c r="N398" s="100">
        <f t="shared" si="22"/>
        <v>0</v>
      </c>
      <c r="O398" s="67"/>
    </row>
    <row r="399" spans="2:15">
      <c r="B399" s="63"/>
      <c r="C399" s="65"/>
      <c r="D399" s="65"/>
      <c r="E399" s="66"/>
      <c r="F399" s="67"/>
      <c r="G399" s="69"/>
      <c r="H399" s="70"/>
      <c r="I399" s="71"/>
      <c r="J399" s="68">
        <v>0</v>
      </c>
      <c r="K399" s="89">
        <f>ROUND(IF(AND($G399&lt;&gt;Summary!$C$11),IF(OR($I399=$I$6,$I399=$I$7,$I399=$I$8,$I399=$I$9,$I399=$I$10,$I399=$I$11),($J399*$H399),0),0),2)</f>
        <v>0</v>
      </c>
      <c r="L399" s="89">
        <f>ROUND(IF(AND($G399=Summary!$C$11),IF(OR($I399=$I$6,$I399=$I$7,$I399=$I$8,$I399=$I$9,$I399=$I$10,$I399=$I$11),(($J399*$H399)/2),0),0),2)</f>
        <v>0</v>
      </c>
      <c r="M399" s="89">
        <f t="shared" si="21"/>
        <v>0</v>
      </c>
      <c r="N399" s="100">
        <f t="shared" si="22"/>
        <v>0</v>
      </c>
      <c r="O399" s="67"/>
    </row>
    <row r="400" spans="2:15">
      <c r="B400" s="63"/>
      <c r="C400" s="65"/>
      <c r="D400" s="65"/>
      <c r="E400" s="66"/>
      <c r="F400" s="67"/>
      <c r="G400" s="69"/>
      <c r="H400" s="70"/>
      <c r="I400" s="71"/>
      <c r="J400" s="68">
        <v>0</v>
      </c>
      <c r="K400" s="89">
        <f>ROUND(IF(AND($G400&lt;&gt;Summary!$C$11),IF(OR($I400=$I$6,$I400=$I$7,$I400=$I$8,$I400=$I$9,$I400=$I$10,$I400=$I$11),($J400*$H400),0),0),2)</f>
        <v>0</v>
      </c>
      <c r="L400" s="89">
        <f>ROUND(IF(AND($G400=Summary!$C$11),IF(OR($I400=$I$6,$I400=$I$7,$I400=$I$8,$I400=$I$9,$I400=$I$10,$I400=$I$11),(($J400*$H400)/2),0),0),2)</f>
        <v>0</v>
      </c>
      <c r="M400" s="89">
        <f t="shared" si="21"/>
        <v>0</v>
      </c>
      <c r="N400" s="100">
        <f t="shared" si="22"/>
        <v>0</v>
      </c>
      <c r="O400" s="67"/>
    </row>
    <row r="401" spans="2:15">
      <c r="B401" s="63"/>
      <c r="C401" s="65"/>
      <c r="D401" s="65"/>
      <c r="E401" s="66"/>
      <c r="F401" s="67"/>
      <c r="G401" s="69"/>
      <c r="H401" s="70"/>
      <c r="I401" s="71"/>
      <c r="J401" s="68">
        <v>0</v>
      </c>
      <c r="K401" s="89">
        <f>ROUND(IF(AND($G401&lt;&gt;Summary!$C$11),IF(OR($I401=$I$6,$I401=$I$7,$I401=$I$8,$I401=$I$9,$I401=$I$10,$I401=$I$11),($J401*$H401),0),0),2)</f>
        <v>0</v>
      </c>
      <c r="L401" s="89">
        <f>ROUND(IF(AND($G401=Summary!$C$11),IF(OR($I401=$I$6,$I401=$I$7,$I401=$I$8,$I401=$I$9,$I401=$I$10,$I401=$I$11),(($J401*$H401)/2),0),0),2)</f>
        <v>0</v>
      </c>
      <c r="M401" s="89">
        <f t="shared" si="21"/>
        <v>0</v>
      </c>
      <c r="N401" s="100">
        <f t="shared" si="22"/>
        <v>0</v>
      </c>
      <c r="O401" s="67"/>
    </row>
    <row r="402" spans="2:15">
      <c r="B402" s="63"/>
      <c r="C402" s="65"/>
      <c r="D402" s="65"/>
      <c r="E402" s="66"/>
      <c r="F402" s="67"/>
      <c r="G402" s="69"/>
      <c r="H402" s="70"/>
      <c r="I402" s="71"/>
      <c r="J402" s="68">
        <v>0</v>
      </c>
      <c r="K402" s="89">
        <f>ROUND(IF(AND($G402&lt;&gt;Summary!$C$11),IF(OR($I402=$I$6,$I402=$I$7,$I402=$I$8,$I402=$I$9,$I402=$I$10,$I402=$I$11),($J402*$H402),0),0),2)</f>
        <v>0</v>
      </c>
      <c r="L402" s="89">
        <f>ROUND(IF(AND($G402=Summary!$C$11),IF(OR($I402=$I$6,$I402=$I$7,$I402=$I$8,$I402=$I$9,$I402=$I$10,$I402=$I$11),(($J402*$H402)/2),0),0),2)</f>
        <v>0</v>
      </c>
      <c r="M402" s="89">
        <f t="shared" si="21"/>
        <v>0</v>
      </c>
      <c r="N402" s="100">
        <f t="shared" si="22"/>
        <v>0</v>
      </c>
      <c r="O402" s="67"/>
    </row>
    <row r="403" spans="2:15">
      <c r="B403" s="63"/>
      <c r="C403" s="65"/>
      <c r="D403" s="65"/>
      <c r="E403" s="66"/>
      <c r="F403" s="67"/>
      <c r="G403" s="69"/>
      <c r="H403" s="70"/>
      <c r="I403" s="71"/>
      <c r="J403" s="68">
        <v>0</v>
      </c>
      <c r="K403" s="89">
        <f>ROUND(IF(AND($G403&lt;&gt;Summary!$C$11),IF(OR($I403=$I$6,$I403=$I$7,$I403=$I$8,$I403=$I$9,$I403=$I$10,$I403=$I$11),($J403*$H403),0),0),2)</f>
        <v>0</v>
      </c>
      <c r="L403" s="89">
        <f>ROUND(IF(AND($G403=Summary!$C$11),IF(OR($I403=$I$6,$I403=$I$7,$I403=$I$8,$I403=$I$9,$I403=$I$10,$I403=$I$11),(($J403*$H403)/2),0),0),2)</f>
        <v>0</v>
      </c>
      <c r="M403" s="89">
        <f t="shared" si="21"/>
        <v>0</v>
      </c>
      <c r="N403" s="100">
        <f t="shared" si="22"/>
        <v>0</v>
      </c>
      <c r="O403" s="67"/>
    </row>
    <row r="404" spans="2:15">
      <c r="B404" s="63"/>
      <c r="C404" s="65"/>
      <c r="D404" s="65"/>
      <c r="E404" s="66"/>
      <c r="F404" s="67"/>
      <c r="G404" s="69"/>
      <c r="H404" s="70"/>
      <c r="I404" s="71"/>
      <c r="J404" s="68">
        <v>0</v>
      </c>
      <c r="K404" s="89">
        <f>ROUND(IF(AND($G404&lt;&gt;Summary!$C$11),IF(OR($I404=$I$6,$I404=$I$7,$I404=$I$8,$I404=$I$9,$I404=$I$10,$I404=$I$11),($J404*$H404),0),0),2)</f>
        <v>0</v>
      </c>
      <c r="L404" s="89">
        <f>ROUND(IF(AND($G404=Summary!$C$11),IF(OR($I404=$I$6,$I404=$I$7,$I404=$I$8,$I404=$I$9,$I404=$I$10,$I404=$I$11),(($J404*$H404)/2),0),0),2)</f>
        <v>0</v>
      </c>
      <c r="M404" s="89">
        <f t="shared" si="21"/>
        <v>0</v>
      </c>
      <c r="N404" s="100">
        <f t="shared" si="22"/>
        <v>0</v>
      </c>
      <c r="O404" s="67"/>
    </row>
    <row r="405" spans="2:15">
      <c r="B405" s="63"/>
      <c r="C405" s="65"/>
      <c r="D405" s="65"/>
      <c r="E405" s="66"/>
      <c r="F405" s="67"/>
      <c r="G405" s="69"/>
      <c r="H405" s="70"/>
      <c r="I405" s="71"/>
      <c r="J405" s="68">
        <v>0</v>
      </c>
      <c r="K405" s="89">
        <f>ROUND(IF(AND($G405&lt;&gt;Summary!$C$11),IF(OR($I405=$I$6,$I405=$I$7,$I405=$I$8,$I405=$I$9,$I405=$I$10,$I405=$I$11),($J405*$H405),0),0),2)</f>
        <v>0</v>
      </c>
      <c r="L405" s="89">
        <f>ROUND(IF(AND($G405=Summary!$C$11),IF(OR($I405=$I$6,$I405=$I$7,$I405=$I$8,$I405=$I$9,$I405=$I$10,$I405=$I$11),(($J405*$H405)/2),0),0),2)</f>
        <v>0</v>
      </c>
      <c r="M405" s="89">
        <f t="shared" si="21"/>
        <v>0</v>
      </c>
      <c r="N405" s="100">
        <f t="shared" si="22"/>
        <v>0</v>
      </c>
      <c r="O405" s="67"/>
    </row>
    <row r="406" spans="2:15">
      <c r="B406" s="63"/>
      <c r="C406" s="65"/>
      <c r="D406" s="65"/>
      <c r="E406" s="66"/>
      <c r="F406" s="67"/>
      <c r="G406" s="69"/>
      <c r="H406" s="70"/>
      <c r="I406" s="71"/>
      <c r="J406" s="68">
        <v>0</v>
      </c>
      <c r="K406" s="89">
        <f>ROUND(IF(AND($G406&lt;&gt;Summary!$C$11),IF(OR($I406=$I$6,$I406=$I$7,$I406=$I$8,$I406=$I$9,$I406=$I$10,$I406=$I$11),($J406*$H406),0),0),2)</f>
        <v>0</v>
      </c>
      <c r="L406" s="89">
        <f>ROUND(IF(AND($G406=Summary!$C$11),IF(OR($I406=$I$6,$I406=$I$7,$I406=$I$8,$I406=$I$9,$I406=$I$10,$I406=$I$11),(($J406*$H406)/2),0),0),2)</f>
        <v>0</v>
      </c>
      <c r="M406" s="89">
        <f t="shared" si="21"/>
        <v>0</v>
      </c>
      <c r="N406" s="100">
        <f t="shared" si="22"/>
        <v>0</v>
      </c>
      <c r="O406" s="67"/>
    </row>
    <row r="407" spans="2:15">
      <c r="B407" s="63"/>
      <c r="C407" s="65"/>
      <c r="D407" s="65"/>
      <c r="E407" s="66"/>
      <c r="F407" s="67"/>
      <c r="G407" s="69"/>
      <c r="H407" s="70"/>
      <c r="I407" s="71"/>
      <c r="J407" s="68">
        <v>0</v>
      </c>
      <c r="K407" s="89">
        <f>ROUND(IF(AND($G407&lt;&gt;Summary!$C$11),IF(OR($I407=$I$6,$I407=$I$7,$I407=$I$8,$I407=$I$9,$I407=$I$10,$I407=$I$11),($J407*$H407),0),0),2)</f>
        <v>0</v>
      </c>
      <c r="L407" s="89">
        <f>ROUND(IF(AND($G407=Summary!$C$11),IF(OR($I407=$I$6,$I407=$I$7,$I407=$I$8,$I407=$I$9,$I407=$I$10,$I407=$I$11),(($J407*$H407)/2),0),0),2)</f>
        <v>0</v>
      </c>
      <c r="M407" s="89">
        <f t="shared" ref="M407:M470" si="23">L407</f>
        <v>0</v>
      </c>
      <c r="N407" s="100">
        <f t="shared" ref="N407:N470" si="24">SUM(J407:M407)</f>
        <v>0</v>
      </c>
      <c r="O407" s="67"/>
    </row>
    <row r="408" spans="2:15">
      <c r="B408" s="63"/>
      <c r="C408" s="65"/>
      <c r="D408" s="65"/>
      <c r="E408" s="66"/>
      <c r="F408" s="67"/>
      <c r="G408" s="69"/>
      <c r="H408" s="70"/>
      <c r="I408" s="71"/>
      <c r="J408" s="68">
        <v>0</v>
      </c>
      <c r="K408" s="89">
        <f>ROUND(IF(AND($G408&lt;&gt;Summary!$C$11),IF(OR($I408=$I$6,$I408=$I$7,$I408=$I$8,$I408=$I$9,$I408=$I$10,$I408=$I$11),($J408*$H408),0),0),2)</f>
        <v>0</v>
      </c>
      <c r="L408" s="89">
        <f>ROUND(IF(AND($G408=Summary!$C$11),IF(OR($I408=$I$6,$I408=$I$7,$I408=$I$8,$I408=$I$9,$I408=$I$10,$I408=$I$11),(($J408*$H408)/2),0),0),2)</f>
        <v>0</v>
      </c>
      <c r="M408" s="89">
        <f t="shared" si="23"/>
        <v>0</v>
      </c>
      <c r="N408" s="100">
        <f t="shared" si="24"/>
        <v>0</v>
      </c>
      <c r="O408" s="67"/>
    </row>
    <row r="409" spans="2:15">
      <c r="B409" s="63"/>
      <c r="C409" s="65"/>
      <c r="D409" s="65"/>
      <c r="E409" s="66"/>
      <c r="F409" s="67"/>
      <c r="G409" s="69"/>
      <c r="H409" s="70"/>
      <c r="I409" s="71"/>
      <c r="J409" s="68">
        <v>0</v>
      </c>
      <c r="K409" s="89">
        <f>ROUND(IF(AND($G409&lt;&gt;Summary!$C$11),IF(OR($I409=$I$6,$I409=$I$7,$I409=$I$8,$I409=$I$9,$I409=$I$10,$I409=$I$11),($J409*$H409),0),0),2)</f>
        <v>0</v>
      </c>
      <c r="L409" s="89">
        <f>ROUND(IF(AND($G409=Summary!$C$11),IF(OR($I409=$I$6,$I409=$I$7,$I409=$I$8,$I409=$I$9,$I409=$I$10,$I409=$I$11),(($J409*$H409)/2),0),0),2)</f>
        <v>0</v>
      </c>
      <c r="M409" s="89">
        <f t="shared" si="23"/>
        <v>0</v>
      </c>
      <c r="N409" s="100">
        <f t="shared" si="24"/>
        <v>0</v>
      </c>
      <c r="O409" s="67"/>
    </row>
    <row r="410" spans="2:15">
      <c r="B410" s="63"/>
      <c r="C410" s="65"/>
      <c r="D410" s="65"/>
      <c r="E410" s="66"/>
      <c r="F410" s="67"/>
      <c r="G410" s="69"/>
      <c r="H410" s="70"/>
      <c r="I410" s="71"/>
      <c r="J410" s="68">
        <v>0</v>
      </c>
      <c r="K410" s="89">
        <f>ROUND(IF(AND($G410&lt;&gt;Summary!$C$11),IF(OR($I410=$I$6,$I410=$I$7,$I410=$I$8,$I410=$I$9,$I410=$I$10,$I410=$I$11),($J410*$H410),0),0),2)</f>
        <v>0</v>
      </c>
      <c r="L410" s="89">
        <f>ROUND(IF(AND($G410=Summary!$C$11),IF(OR($I410=$I$6,$I410=$I$7,$I410=$I$8,$I410=$I$9,$I410=$I$10,$I410=$I$11),(($J410*$H410)/2),0),0),2)</f>
        <v>0</v>
      </c>
      <c r="M410" s="89">
        <f t="shared" si="23"/>
        <v>0</v>
      </c>
      <c r="N410" s="100">
        <f t="shared" si="24"/>
        <v>0</v>
      </c>
      <c r="O410" s="67"/>
    </row>
    <row r="411" spans="2:15">
      <c r="B411" s="63"/>
      <c r="C411" s="65"/>
      <c r="D411" s="65"/>
      <c r="E411" s="66"/>
      <c r="F411" s="67"/>
      <c r="G411" s="69"/>
      <c r="H411" s="70"/>
      <c r="I411" s="71"/>
      <c r="J411" s="68">
        <v>0</v>
      </c>
      <c r="K411" s="89">
        <f>ROUND(IF(AND($G411&lt;&gt;Summary!$C$11),IF(OR($I411=$I$6,$I411=$I$7,$I411=$I$8,$I411=$I$9,$I411=$I$10,$I411=$I$11),($J411*$H411),0),0),2)</f>
        <v>0</v>
      </c>
      <c r="L411" s="89">
        <f>ROUND(IF(AND($G411=Summary!$C$11),IF(OR($I411=$I$6,$I411=$I$7,$I411=$I$8,$I411=$I$9,$I411=$I$10,$I411=$I$11),(($J411*$H411)/2),0),0),2)</f>
        <v>0</v>
      </c>
      <c r="M411" s="89">
        <f t="shared" si="23"/>
        <v>0</v>
      </c>
      <c r="N411" s="100">
        <f t="shared" si="24"/>
        <v>0</v>
      </c>
      <c r="O411" s="67"/>
    </row>
    <row r="412" spans="2:15">
      <c r="B412" s="63"/>
      <c r="C412" s="65"/>
      <c r="D412" s="65"/>
      <c r="E412" s="66"/>
      <c r="F412" s="67"/>
      <c r="G412" s="69"/>
      <c r="H412" s="70"/>
      <c r="I412" s="71"/>
      <c r="J412" s="68">
        <v>0</v>
      </c>
      <c r="K412" s="89">
        <f>ROUND(IF(AND($G412&lt;&gt;Summary!$C$11),IF(OR($I412=$I$6,$I412=$I$7,$I412=$I$8,$I412=$I$9,$I412=$I$10,$I412=$I$11),($J412*$H412),0),0),2)</f>
        <v>0</v>
      </c>
      <c r="L412" s="89">
        <f>ROUND(IF(AND($G412=Summary!$C$11),IF(OR($I412=$I$6,$I412=$I$7,$I412=$I$8,$I412=$I$9,$I412=$I$10,$I412=$I$11),(($J412*$H412)/2),0),0),2)</f>
        <v>0</v>
      </c>
      <c r="M412" s="89">
        <f t="shared" si="23"/>
        <v>0</v>
      </c>
      <c r="N412" s="100">
        <f t="shared" si="24"/>
        <v>0</v>
      </c>
      <c r="O412" s="67"/>
    </row>
    <row r="413" spans="2:15">
      <c r="B413" s="63"/>
      <c r="C413" s="65"/>
      <c r="D413" s="65"/>
      <c r="E413" s="66"/>
      <c r="F413" s="67"/>
      <c r="G413" s="69"/>
      <c r="H413" s="70"/>
      <c r="I413" s="71"/>
      <c r="J413" s="68">
        <v>0</v>
      </c>
      <c r="K413" s="89">
        <f>ROUND(IF(AND($G413&lt;&gt;Summary!$C$11),IF(OR($I413=$I$6,$I413=$I$7,$I413=$I$8,$I413=$I$9,$I413=$I$10,$I413=$I$11),($J413*$H413),0),0),2)</f>
        <v>0</v>
      </c>
      <c r="L413" s="89">
        <f>ROUND(IF(AND($G413=Summary!$C$11),IF(OR($I413=$I$6,$I413=$I$7,$I413=$I$8,$I413=$I$9,$I413=$I$10,$I413=$I$11),(($J413*$H413)/2),0),0),2)</f>
        <v>0</v>
      </c>
      <c r="M413" s="89">
        <f t="shared" si="23"/>
        <v>0</v>
      </c>
      <c r="N413" s="100">
        <f t="shared" si="24"/>
        <v>0</v>
      </c>
      <c r="O413" s="67"/>
    </row>
    <row r="414" spans="2:15">
      <c r="B414" s="63"/>
      <c r="C414" s="65"/>
      <c r="D414" s="65"/>
      <c r="E414" s="66"/>
      <c r="F414" s="67"/>
      <c r="G414" s="69"/>
      <c r="H414" s="70"/>
      <c r="I414" s="71"/>
      <c r="J414" s="68">
        <v>0</v>
      </c>
      <c r="K414" s="89">
        <f>ROUND(IF(AND($G414&lt;&gt;Summary!$C$11),IF(OR($I414=$I$6,$I414=$I$7,$I414=$I$8,$I414=$I$9,$I414=$I$10,$I414=$I$11),($J414*$H414),0),0),2)</f>
        <v>0</v>
      </c>
      <c r="L414" s="89">
        <f>ROUND(IF(AND($G414=Summary!$C$11),IF(OR($I414=$I$6,$I414=$I$7,$I414=$I$8,$I414=$I$9,$I414=$I$10,$I414=$I$11),(($J414*$H414)/2),0),0),2)</f>
        <v>0</v>
      </c>
      <c r="M414" s="89">
        <f t="shared" si="23"/>
        <v>0</v>
      </c>
      <c r="N414" s="100">
        <f t="shared" si="24"/>
        <v>0</v>
      </c>
      <c r="O414" s="67"/>
    </row>
    <row r="415" spans="2:15">
      <c r="B415" s="63"/>
      <c r="C415" s="65"/>
      <c r="D415" s="65"/>
      <c r="E415" s="66"/>
      <c r="F415" s="67"/>
      <c r="G415" s="69"/>
      <c r="H415" s="70"/>
      <c r="I415" s="71"/>
      <c r="J415" s="68">
        <v>0</v>
      </c>
      <c r="K415" s="89">
        <f>ROUND(IF(AND($G415&lt;&gt;Summary!$C$11),IF(OR($I415=$I$6,$I415=$I$7,$I415=$I$8,$I415=$I$9,$I415=$I$10,$I415=$I$11),($J415*$H415),0),0),2)</f>
        <v>0</v>
      </c>
      <c r="L415" s="89">
        <f>ROUND(IF(AND($G415=Summary!$C$11),IF(OR($I415=$I$6,$I415=$I$7,$I415=$I$8,$I415=$I$9,$I415=$I$10,$I415=$I$11),(($J415*$H415)/2),0),0),2)</f>
        <v>0</v>
      </c>
      <c r="M415" s="89">
        <f t="shared" si="23"/>
        <v>0</v>
      </c>
      <c r="N415" s="100">
        <f t="shared" si="24"/>
        <v>0</v>
      </c>
      <c r="O415" s="67"/>
    </row>
    <row r="416" spans="2:15">
      <c r="B416" s="63"/>
      <c r="C416" s="65"/>
      <c r="D416" s="65"/>
      <c r="E416" s="66"/>
      <c r="F416" s="67"/>
      <c r="G416" s="69"/>
      <c r="H416" s="70"/>
      <c r="I416" s="71"/>
      <c r="J416" s="68">
        <v>0</v>
      </c>
      <c r="K416" s="89">
        <f>ROUND(IF(AND($G416&lt;&gt;Summary!$C$11),IF(OR($I416=$I$6,$I416=$I$7,$I416=$I$8,$I416=$I$9,$I416=$I$10,$I416=$I$11),($J416*$H416),0),0),2)</f>
        <v>0</v>
      </c>
      <c r="L416" s="89">
        <f>ROUND(IF(AND($G416=Summary!$C$11),IF(OR($I416=$I$6,$I416=$I$7,$I416=$I$8,$I416=$I$9,$I416=$I$10,$I416=$I$11),(($J416*$H416)/2),0),0),2)</f>
        <v>0</v>
      </c>
      <c r="M416" s="89">
        <f t="shared" si="23"/>
        <v>0</v>
      </c>
      <c r="N416" s="100">
        <f t="shared" si="24"/>
        <v>0</v>
      </c>
      <c r="O416" s="67"/>
    </row>
    <row r="417" spans="2:15">
      <c r="B417" s="63"/>
      <c r="C417" s="65"/>
      <c r="D417" s="65"/>
      <c r="E417" s="66"/>
      <c r="F417" s="67"/>
      <c r="G417" s="69"/>
      <c r="H417" s="70"/>
      <c r="I417" s="71"/>
      <c r="J417" s="68">
        <v>0</v>
      </c>
      <c r="K417" s="89">
        <f>ROUND(IF(AND($G417&lt;&gt;Summary!$C$11),IF(OR($I417=$I$6,$I417=$I$7,$I417=$I$8,$I417=$I$9,$I417=$I$10,$I417=$I$11),($J417*$H417),0),0),2)</f>
        <v>0</v>
      </c>
      <c r="L417" s="89">
        <f>ROUND(IF(AND($G417=Summary!$C$11),IF(OR($I417=$I$6,$I417=$I$7,$I417=$I$8,$I417=$I$9,$I417=$I$10,$I417=$I$11),(($J417*$H417)/2),0),0),2)</f>
        <v>0</v>
      </c>
      <c r="M417" s="89">
        <f t="shared" si="23"/>
        <v>0</v>
      </c>
      <c r="N417" s="100">
        <f t="shared" si="24"/>
        <v>0</v>
      </c>
      <c r="O417" s="67"/>
    </row>
    <row r="418" spans="2:15">
      <c r="B418" s="63"/>
      <c r="C418" s="65"/>
      <c r="D418" s="65"/>
      <c r="E418" s="66"/>
      <c r="F418" s="67"/>
      <c r="G418" s="69"/>
      <c r="H418" s="70"/>
      <c r="I418" s="71"/>
      <c r="J418" s="68">
        <v>0</v>
      </c>
      <c r="K418" s="89">
        <f>ROUND(IF(AND($G418&lt;&gt;Summary!$C$11),IF(OR($I418=$I$6,$I418=$I$7,$I418=$I$8,$I418=$I$9,$I418=$I$10,$I418=$I$11),($J418*$H418),0),0),2)</f>
        <v>0</v>
      </c>
      <c r="L418" s="89">
        <f>ROUND(IF(AND($G418=Summary!$C$11),IF(OR($I418=$I$6,$I418=$I$7,$I418=$I$8,$I418=$I$9,$I418=$I$10,$I418=$I$11),(($J418*$H418)/2),0),0),2)</f>
        <v>0</v>
      </c>
      <c r="M418" s="89">
        <f t="shared" si="23"/>
        <v>0</v>
      </c>
      <c r="N418" s="100">
        <f t="shared" si="24"/>
        <v>0</v>
      </c>
      <c r="O418" s="67"/>
    </row>
    <row r="419" spans="2:15">
      <c r="B419" s="63"/>
      <c r="C419" s="65"/>
      <c r="D419" s="65"/>
      <c r="E419" s="66"/>
      <c r="F419" s="67"/>
      <c r="G419" s="69"/>
      <c r="H419" s="70"/>
      <c r="I419" s="71"/>
      <c r="J419" s="68">
        <v>0</v>
      </c>
      <c r="K419" s="89">
        <f>ROUND(IF(AND($G419&lt;&gt;Summary!$C$11),IF(OR($I419=$I$6,$I419=$I$7,$I419=$I$8,$I419=$I$9,$I419=$I$10,$I419=$I$11),($J419*$H419),0),0),2)</f>
        <v>0</v>
      </c>
      <c r="L419" s="89">
        <f>ROUND(IF(AND($G419=Summary!$C$11),IF(OR($I419=$I$6,$I419=$I$7,$I419=$I$8,$I419=$I$9,$I419=$I$10,$I419=$I$11),(($J419*$H419)/2),0),0),2)</f>
        <v>0</v>
      </c>
      <c r="M419" s="89">
        <f t="shared" si="23"/>
        <v>0</v>
      </c>
      <c r="N419" s="100">
        <f t="shared" si="24"/>
        <v>0</v>
      </c>
      <c r="O419" s="67"/>
    </row>
    <row r="420" spans="2:15">
      <c r="B420" s="63"/>
      <c r="C420" s="65"/>
      <c r="D420" s="65"/>
      <c r="E420" s="66"/>
      <c r="F420" s="67"/>
      <c r="G420" s="69"/>
      <c r="H420" s="70"/>
      <c r="I420" s="71"/>
      <c r="J420" s="68">
        <v>0</v>
      </c>
      <c r="K420" s="89">
        <f>ROUND(IF(AND($G420&lt;&gt;Summary!$C$11),IF(OR($I420=$I$6,$I420=$I$7,$I420=$I$8,$I420=$I$9,$I420=$I$10,$I420=$I$11),($J420*$H420),0),0),2)</f>
        <v>0</v>
      </c>
      <c r="L420" s="89">
        <f>ROUND(IF(AND($G420=Summary!$C$11),IF(OR($I420=$I$6,$I420=$I$7,$I420=$I$8,$I420=$I$9,$I420=$I$10,$I420=$I$11),(($J420*$H420)/2),0),0),2)</f>
        <v>0</v>
      </c>
      <c r="M420" s="89">
        <f t="shared" si="23"/>
        <v>0</v>
      </c>
      <c r="N420" s="100">
        <f t="shared" si="24"/>
        <v>0</v>
      </c>
      <c r="O420" s="67"/>
    </row>
    <row r="421" spans="2:15">
      <c r="B421" s="63"/>
      <c r="C421" s="65"/>
      <c r="D421" s="65"/>
      <c r="E421" s="66"/>
      <c r="F421" s="67"/>
      <c r="G421" s="69"/>
      <c r="H421" s="70"/>
      <c r="I421" s="71"/>
      <c r="J421" s="68">
        <v>0</v>
      </c>
      <c r="K421" s="89">
        <f>ROUND(IF(AND($G421&lt;&gt;Summary!$C$11),IF(OR($I421=$I$6,$I421=$I$7,$I421=$I$8,$I421=$I$9,$I421=$I$10,$I421=$I$11),($J421*$H421),0),0),2)</f>
        <v>0</v>
      </c>
      <c r="L421" s="89">
        <f>ROUND(IF(AND($G421=Summary!$C$11),IF(OR($I421=$I$6,$I421=$I$7,$I421=$I$8,$I421=$I$9,$I421=$I$10,$I421=$I$11),(($J421*$H421)/2),0),0),2)</f>
        <v>0</v>
      </c>
      <c r="M421" s="89">
        <f t="shared" si="23"/>
        <v>0</v>
      </c>
      <c r="N421" s="100">
        <f t="shared" si="24"/>
        <v>0</v>
      </c>
      <c r="O421" s="67"/>
    </row>
    <row r="422" spans="2:15">
      <c r="B422" s="63"/>
      <c r="C422" s="65"/>
      <c r="D422" s="65"/>
      <c r="E422" s="66"/>
      <c r="F422" s="67"/>
      <c r="G422" s="69"/>
      <c r="H422" s="70"/>
      <c r="I422" s="71"/>
      <c r="J422" s="68">
        <v>0</v>
      </c>
      <c r="K422" s="89">
        <f>ROUND(IF(AND($G422&lt;&gt;Summary!$C$11),IF(OR($I422=$I$6,$I422=$I$7,$I422=$I$8,$I422=$I$9,$I422=$I$10,$I422=$I$11),($J422*$H422),0),0),2)</f>
        <v>0</v>
      </c>
      <c r="L422" s="89">
        <f>ROUND(IF(AND($G422=Summary!$C$11),IF(OR($I422=$I$6,$I422=$I$7,$I422=$I$8,$I422=$I$9,$I422=$I$10,$I422=$I$11),(($J422*$H422)/2),0),0),2)</f>
        <v>0</v>
      </c>
      <c r="M422" s="89">
        <f t="shared" si="23"/>
        <v>0</v>
      </c>
      <c r="N422" s="100">
        <f t="shared" si="24"/>
        <v>0</v>
      </c>
      <c r="O422" s="67"/>
    </row>
    <row r="423" spans="2:15">
      <c r="B423" s="63"/>
      <c r="C423" s="65"/>
      <c r="D423" s="65"/>
      <c r="E423" s="66"/>
      <c r="F423" s="67"/>
      <c r="G423" s="69"/>
      <c r="H423" s="70"/>
      <c r="I423" s="71"/>
      <c r="J423" s="68">
        <v>0</v>
      </c>
      <c r="K423" s="89">
        <f>ROUND(IF(AND($G423&lt;&gt;Summary!$C$11),IF(OR($I423=$I$6,$I423=$I$7,$I423=$I$8,$I423=$I$9,$I423=$I$10,$I423=$I$11),($J423*$H423),0),0),2)</f>
        <v>0</v>
      </c>
      <c r="L423" s="89">
        <f>ROUND(IF(AND($G423=Summary!$C$11),IF(OR($I423=$I$6,$I423=$I$7,$I423=$I$8,$I423=$I$9,$I423=$I$10,$I423=$I$11),(($J423*$H423)/2),0),0),2)</f>
        <v>0</v>
      </c>
      <c r="M423" s="89">
        <f t="shared" si="23"/>
        <v>0</v>
      </c>
      <c r="N423" s="100">
        <f t="shared" si="24"/>
        <v>0</v>
      </c>
      <c r="O423" s="67"/>
    </row>
    <row r="424" spans="2:15">
      <c r="B424" s="63"/>
      <c r="C424" s="65"/>
      <c r="D424" s="65"/>
      <c r="E424" s="66"/>
      <c r="F424" s="67"/>
      <c r="G424" s="69"/>
      <c r="H424" s="70"/>
      <c r="I424" s="71"/>
      <c r="J424" s="68">
        <v>0</v>
      </c>
      <c r="K424" s="89">
        <f>ROUND(IF(AND($G424&lt;&gt;Summary!$C$11),IF(OR($I424=$I$6,$I424=$I$7,$I424=$I$8,$I424=$I$9,$I424=$I$10,$I424=$I$11),($J424*$H424),0),0),2)</f>
        <v>0</v>
      </c>
      <c r="L424" s="89">
        <f>ROUND(IF(AND($G424=Summary!$C$11),IF(OR($I424=$I$6,$I424=$I$7,$I424=$I$8,$I424=$I$9,$I424=$I$10,$I424=$I$11),(($J424*$H424)/2),0),0),2)</f>
        <v>0</v>
      </c>
      <c r="M424" s="89">
        <f t="shared" si="23"/>
        <v>0</v>
      </c>
      <c r="N424" s="100">
        <f t="shared" si="24"/>
        <v>0</v>
      </c>
      <c r="O424" s="67"/>
    </row>
    <row r="425" spans="2:15">
      <c r="B425" s="63"/>
      <c r="C425" s="65"/>
      <c r="D425" s="65"/>
      <c r="E425" s="66"/>
      <c r="F425" s="67"/>
      <c r="G425" s="69"/>
      <c r="H425" s="70"/>
      <c r="I425" s="71"/>
      <c r="J425" s="68">
        <v>0</v>
      </c>
      <c r="K425" s="89">
        <f>ROUND(IF(AND($G425&lt;&gt;Summary!$C$11),IF(OR($I425=$I$6,$I425=$I$7,$I425=$I$8,$I425=$I$9,$I425=$I$10,$I425=$I$11),($J425*$H425),0),0),2)</f>
        <v>0</v>
      </c>
      <c r="L425" s="89">
        <f>ROUND(IF(AND($G425=Summary!$C$11),IF(OR($I425=$I$6,$I425=$I$7,$I425=$I$8,$I425=$I$9,$I425=$I$10,$I425=$I$11),(($J425*$H425)/2),0),0),2)</f>
        <v>0</v>
      </c>
      <c r="M425" s="89">
        <f t="shared" si="23"/>
        <v>0</v>
      </c>
      <c r="N425" s="100">
        <f t="shared" si="24"/>
        <v>0</v>
      </c>
      <c r="O425" s="67"/>
    </row>
    <row r="426" spans="2:15">
      <c r="B426" s="63"/>
      <c r="C426" s="65"/>
      <c r="D426" s="65"/>
      <c r="E426" s="66"/>
      <c r="F426" s="67"/>
      <c r="G426" s="69"/>
      <c r="H426" s="70"/>
      <c r="I426" s="71"/>
      <c r="J426" s="68">
        <v>0</v>
      </c>
      <c r="K426" s="89">
        <f>ROUND(IF(AND($G426&lt;&gt;Summary!$C$11),IF(OR($I426=$I$6,$I426=$I$7,$I426=$I$8,$I426=$I$9,$I426=$I$10,$I426=$I$11),($J426*$H426),0),0),2)</f>
        <v>0</v>
      </c>
      <c r="L426" s="89">
        <f>ROUND(IF(AND($G426=Summary!$C$11),IF(OR($I426=$I$6,$I426=$I$7,$I426=$I$8,$I426=$I$9,$I426=$I$10,$I426=$I$11),(($J426*$H426)/2),0),0),2)</f>
        <v>0</v>
      </c>
      <c r="M426" s="89">
        <f t="shared" si="23"/>
        <v>0</v>
      </c>
      <c r="N426" s="100">
        <f t="shared" si="24"/>
        <v>0</v>
      </c>
      <c r="O426" s="67"/>
    </row>
    <row r="427" spans="2:15">
      <c r="B427" s="63"/>
      <c r="C427" s="65"/>
      <c r="D427" s="65"/>
      <c r="E427" s="66"/>
      <c r="F427" s="67"/>
      <c r="G427" s="69"/>
      <c r="H427" s="70"/>
      <c r="I427" s="71"/>
      <c r="J427" s="68">
        <v>0</v>
      </c>
      <c r="K427" s="89">
        <f>ROUND(IF(AND($G427&lt;&gt;Summary!$C$11),IF(OR($I427=$I$6,$I427=$I$7,$I427=$I$8,$I427=$I$9,$I427=$I$10,$I427=$I$11),($J427*$H427),0),0),2)</f>
        <v>0</v>
      </c>
      <c r="L427" s="89">
        <f>ROUND(IF(AND($G427=Summary!$C$11),IF(OR($I427=$I$6,$I427=$I$7,$I427=$I$8,$I427=$I$9,$I427=$I$10,$I427=$I$11),(($J427*$H427)/2),0),0),2)</f>
        <v>0</v>
      </c>
      <c r="M427" s="89">
        <f t="shared" si="23"/>
        <v>0</v>
      </c>
      <c r="N427" s="100">
        <f t="shared" si="24"/>
        <v>0</v>
      </c>
      <c r="O427" s="67"/>
    </row>
    <row r="428" spans="2:15">
      <c r="B428" s="63"/>
      <c r="C428" s="65"/>
      <c r="D428" s="65"/>
      <c r="E428" s="66"/>
      <c r="F428" s="67"/>
      <c r="G428" s="69"/>
      <c r="H428" s="70"/>
      <c r="I428" s="71"/>
      <c r="J428" s="68">
        <v>0</v>
      </c>
      <c r="K428" s="89">
        <f>ROUND(IF(AND($G428&lt;&gt;Summary!$C$11),IF(OR($I428=$I$6,$I428=$I$7,$I428=$I$8,$I428=$I$9,$I428=$I$10,$I428=$I$11),($J428*$H428),0),0),2)</f>
        <v>0</v>
      </c>
      <c r="L428" s="89">
        <f>ROUND(IF(AND($G428=Summary!$C$11),IF(OR($I428=$I$6,$I428=$I$7,$I428=$I$8,$I428=$I$9,$I428=$I$10,$I428=$I$11),(($J428*$H428)/2),0),0),2)</f>
        <v>0</v>
      </c>
      <c r="M428" s="89">
        <f t="shared" si="23"/>
        <v>0</v>
      </c>
      <c r="N428" s="100">
        <f t="shared" si="24"/>
        <v>0</v>
      </c>
      <c r="O428" s="67"/>
    </row>
    <row r="429" spans="2:15">
      <c r="B429" s="63"/>
      <c r="C429" s="65"/>
      <c r="D429" s="65"/>
      <c r="E429" s="66"/>
      <c r="F429" s="67"/>
      <c r="G429" s="69"/>
      <c r="H429" s="70"/>
      <c r="I429" s="71"/>
      <c r="J429" s="68">
        <v>0</v>
      </c>
      <c r="K429" s="89">
        <f>ROUND(IF(AND($G429&lt;&gt;Summary!$C$11),IF(OR($I429=$I$6,$I429=$I$7,$I429=$I$8,$I429=$I$9,$I429=$I$10,$I429=$I$11),($J429*$H429),0),0),2)</f>
        <v>0</v>
      </c>
      <c r="L429" s="89">
        <f>ROUND(IF(AND($G429=Summary!$C$11),IF(OR($I429=$I$6,$I429=$I$7,$I429=$I$8,$I429=$I$9,$I429=$I$10,$I429=$I$11),(($J429*$H429)/2),0),0),2)</f>
        <v>0</v>
      </c>
      <c r="M429" s="89">
        <f t="shared" si="23"/>
        <v>0</v>
      </c>
      <c r="N429" s="100">
        <f t="shared" si="24"/>
        <v>0</v>
      </c>
      <c r="O429" s="67"/>
    </row>
    <row r="430" spans="2:15">
      <c r="B430" s="63"/>
      <c r="C430" s="65"/>
      <c r="D430" s="65"/>
      <c r="E430" s="66"/>
      <c r="F430" s="67"/>
      <c r="G430" s="69"/>
      <c r="H430" s="70"/>
      <c r="I430" s="71"/>
      <c r="J430" s="68">
        <v>0</v>
      </c>
      <c r="K430" s="89">
        <f>ROUND(IF(AND($G430&lt;&gt;Summary!$C$11),IF(OR($I430=$I$6,$I430=$I$7,$I430=$I$8,$I430=$I$9,$I430=$I$10,$I430=$I$11),($J430*$H430),0),0),2)</f>
        <v>0</v>
      </c>
      <c r="L430" s="89">
        <f>ROUND(IF(AND($G430=Summary!$C$11),IF(OR($I430=$I$6,$I430=$I$7,$I430=$I$8,$I430=$I$9,$I430=$I$10,$I430=$I$11),(($J430*$H430)/2),0),0),2)</f>
        <v>0</v>
      </c>
      <c r="M430" s="89">
        <f t="shared" si="23"/>
        <v>0</v>
      </c>
      <c r="N430" s="100">
        <f t="shared" si="24"/>
        <v>0</v>
      </c>
      <c r="O430" s="67"/>
    </row>
    <row r="431" spans="2:15">
      <c r="B431" s="63"/>
      <c r="C431" s="65"/>
      <c r="D431" s="65"/>
      <c r="E431" s="66"/>
      <c r="F431" s="67"/>
      <c r="G431" s="69"/>
      <c r="H431" s="70"/>
      <c r="I431" s="71"/>
      <c r="J431" s="68">
        <v>0</v>
      </c>
      <c r="K431" s="89">
        <f>ROUND(IF(AND($G431&lt;&gt;Summary!$C$11),IF(OR($I431=$I$6,$I431=$I$7,$I431=$I$8,$I431=$I$9,$I431=$I$10,$I431=$I$11),($J431*$H431),0),0),2)</f>
        <v>0</v>
      </c>
      <c r="L431" s="89">
        <f>ROUND(IF(AND($G431=Summary!$C$11),IF(OR($I431=$I$6,$I431=$I$7,$I431=$I$8,$I431=$I$9,$I431=$I$10,$I431=$I$11),(($J431*$H431)/2),0),0),2)</f>
        <v>0</v>
      </c>
      <c r="M431" s="89">
        <f t="shared" si="23"/>
        <v>0</v>
      </c>
      <c r="N431" s="100">
        <f t="shared" si="24"/>
        <v>0</v>
      </c>
      <c r="O431" s="67"/>
    </row>
    <row r="432" spans="2:15">
      <c r="B432" s="63"/>
      <c r="C432" s="65"/>
      <c r="D432" s="65"/>
      <c r="E432" s="66"/>
      <c r="F432" s="67"/>
      <c r="G432" s="69"/>
      <c r="H432" s="70"/>
      <c r="I432" s="71"/>
      <c r="J432" s="68">
        <v>0</v>
      </c>
      <c r="K432" s="89">
        <f>ROUND(IF(AND($G432&lt;&gt;Summary!$C$11),IF(OR($I432=$I$6,$I432=$I$7,$I432=$I$8,$I432=$I$9,$I432=$I$10,$I432=$I$11),($J432*$H432),0),0),2)</f>
        <v>0</v>
      </c>
      <c r="L432" s="89">
        <f>ROUND(IF(AND($G432=Summary!$C$11),IF(OR($I432=$I$6,$I432=$I$7,$I432=$I$8,$I432=$I$9,$I432=$I$10,$I432=$I$11),(($J432*$H432)/2),0),0),2)</f>
        <v>0</v>
      </c>
      <c r="M432" s="89">
        <f t="shared" si="23"/>
        <v>0</v>
      </c>
      <c r="N432" s="100">
        <f t="shared" si="24"/>
        <v>0</v>
      </c>
      <c r="O432" s="67"/>
    </row>
    <row r="433" spans="2:15">
      <c r="B433" s="63"/>
      <c r="C433" s="65"/>
      <c r="D433" s="65"/>
      <c r="E433" s="66"/>
      <c r="F433" s="67"/>
      <c r="G433" s="69"/>
      <c r="H433" s="70"/>
      <c r="I433" s="71"/>
      <c r="J433" s="68">
        <v>0</v>
      </c>
      <c r="K433" s="89">
        <f>ROUND(IF(AND($G433&lt;&gt;Summary!$C$11),IF(OR($I433=$I$6,$I433=$I$7,$I433=$I$8,$I433=$I$9,$I433=$I$10,$I433=$I$11),($J433*$H433),0),0),2)</f>
        <v>0</v>
      </c>
      <c r="L433" s="89">
        <f>ROUND(IF(AND($G433=Summary!$C$11),IF(OR($I433=$I$6,$I433=$I$7,$I433=$I$8,$I433=$I$9,$I433=$I$10,$I433=$I$11),(($J433*$H433)/2),0),0),2)</f>
        <v>0</v>
      </c>
      <c r="M433" s="89">
        <f t="shared" si="23"/>
        <v>0</v>
      </c>
      <c r="N433" s="100">
        <f t="shared" si="24"/>
        <v>0</v>
      </c>
      <c r="O433" s="67"/>
    </row>
    <row r="434" spans="2:15">
      <c r="B434" s="63"/>
      <c r="C434" s="65"/>
      <c r="D434" s="65"/>
      <c r="E434" s="66"/>
      <c r="F434" s="67"/>
      <c r="G434" s="69"/>
      <c r="H434" s="70"/>
      <c r="I434" s="71"/>
      <c r="J434" s="68">
        <v>0</v>
      </c>
      <c r="K434" s="89">
        <f>ROUND(IF(AND($G434&lt;&gt;Summary!$C$11),IF(OR($I434=$I$6,$I434=$I$7,$I434=$I$8,$I434=$I$9,$I434=$I$10,$I434=$I$11),($J434*$H434),0),0),2)</f>
        <v>0</v>
      </c>
      <c r="L434" s="89">
        <f>ROUND(IF(AND($G434=Summary!$C$11),IF(OR($I434=$I$6,$I434=$I$7,$I434=$I$8,$I434=$I$9,$I434=$I$10,$I434=$I$11),(($J434*$H434)/2),0),0),2)</f>
        <v>0</v>
      </c>
      <c r="M434" s="89">
        <f t="shared" si="23"/>
        <v>0</v>
      </c>
      <c r="N434" s="100">
        <f t="shared" si="24"/>
        <v>0</v>
      </c>
      <c r="O434" s="67"/>
    </row>
    <row r="435" spans="2:15">
      <c r="B435" s="63"/>
      <c r="C435" s="65"/>
      <c r="D435" s="65"/>
      <c r="E435" s="66"/>
      <c r="F435" s="67"/>
      <c r="G435" s="69"/>
      <c r="H435" s="70"/>
      <c r="I435" s="71"/>
      <c r="J435" s="68">
        <v>0</v>
      </c>
      <c r="K435" s="89">
        <f>ROUND(IF(AND($G435&lt;&gt;Summary!$C$11),IF(OR($I435=$I$6,$I435=$I$7,$I435=$I$8,$I435=$I$9,$I435=$I$10,$I435=$I$11),($J435*$H435),0),0),2)</f>
        <v>0</v>
      </c>
      <c r="L435" s="89">
        <f>ROUND(IF(AND($G435=Summary!$C$11),IF(OR($I435=$I$6,$I435=$I$7,$I435=$I$8,$I435=$I$9,$I435=$I$10,$I435=$I$11),(($J435*$H435)/2),0),0),2)</f>
        <v>0</v>
      </c>
      <c r="M435" s="89">
        <f t="shared" si="23"/>
        <v>0</v>
      </c>
      <c r="N435" s="100">
        <f t="shared" si="24"/>
        <v>0</v>
      </c>
      <c r="O435" s="67"/>
    </row>
    <row r="436" spans="2:15">
      <c r="B436" s="63"/>
      <c r="C436" s="65"/>
      <c r="D436" s="65"/>
      <c r="E436" s="66"/>
      <c r="F436" s="67"/>
      <c r="G436" s="69"/>
      <c r="H436" s="70"/>
      <c r="I436" s="71"/>
      <c r="J436" s="68">
        <v>0</v>
      </c>
      <c r="K436" s="89">
        <f>ROUND(IF(AND($G436&lt;&gt;Summary!$C$11),IF(OR($I436=$I$6,$I436=$I$7,$I436=$I$8,$I436=$I$9,$I436=$I$10,$I436=$I$11),($J436*$H436),0),0),2)</f>
        <v>0</v>
      </c>
      <c r="L436" s="89">
        <f>ROUND(IF(AND($G436=Summary!$C$11),IF(OR($I436=$I$6,$I436=$I$7,$I436=$I$8,$I436=$I$9,$I436=$I$10,$I436=$I$11),(($J436*$H436)/2),0),0),2)</f>
        <v>0</v>
      </c>
      <c r="M436" s="89">
        <f t="shared" si="23"/>
        <v>0</v>
      </c>
      <c r="N436" s="100">
        <f t="shared" si="24"/>
        <v>0</v>
      </c>
      <c r="O436" s="67"/>
    </row>
    <row r="437" spans="2:15">
      <c r="B437" s="63"/>
      <c r="C437" s="65"/>
      <c r="D437" s="65"/>
      <c r="E437" s="66"/>
      <c r="F437" s="67"/>
      <c r="G437" s="69"/>
      <c r="H437" s="70"/>
      <c r="I437" s="71"/>
      <c r="J437" s="68">
        <v>0</v>
      </c>
      <c r="K437" s="89">
        <f>ROUND(IF(AND($G437&lt;&gt;Summary!$C$11),IF(OR($I437=$I$6,$I437=$I$7,$I437=$I$8,$I437=$I$9,$I437=$I$10,$I437=$I$11),($J437*$H437),0),0),2)</f>
        <v>0</v>
      </c>
      <c r="L437" s="89">
        <f>ROUND(IF(AND($G437=Summary!$C$11),IF(OR($I437=$I$6,$I437=$I$7,$I437=$I$8,$I437=$I$9,$I437=$I$10,$I437=$I$11),(($J437*$H437)/2),0),0),2)</f>
        <v>0</v>
      </c>
      <c r="M437" s="89">
        <f t="shared" si="23"/>
        <v>0</v>
      </c>
      <c r="N437" s="100">
        <f t="shared" si="24"/>
        <v>0</v>
      </c>
      <c r="O437" s="67"/>
    </row>
    <row r="438" spans="2:15">
      <c r="B438" s="63"/>
      <c r="C438" s="65"/>
      <c r="D438" s="65"/>
      <c r="E438" s="66"/>
      <c r="F438" s="67"/>
      <c r="G438" s="69"/>
      <c r="H438" s="70"/>
      <c r="I438" s="71"/>
      <c r="J438" s="68">
        <v>0</v>
      </c>
      <c r="K438" s="89">
        <f>ROUND(IF(AND($G438&lt;&gt;Summary!$C$11),IF(OR($I438=$I$6,$I438=$I$7,$I438=$I$8,$I438=$I$9,$I438=$I$10,$I438=$I$11),($J438*$H438),0),0),2)</f>
        <v>0</v>
      </c>
      <c r="L438" s="89">
        <f>ROUND(IF(AND($G438=Summary!$C$11),IF(OR($I438=$I$6,$I438=$I$7,$I438=$I$8,$I438=$I$9,$I438=$I$10,$I438=$I$11),(($J438*$H438)/2),0),0),2)</f>
        <v>0</v>
      </c>
      <c r="M438" s="89">
        <f t="shared" si="23"/>
        <v>0</v>
      </c>
      <c r="N438" s="100">
        <f t="shared" si="24"/>
        <v>0</v>
      </c>
      <c r="O438" s="67"/>
    </row>
    <row r="439" spans="2:15">
      <c r="B439" s="63"/>
      <c r="C439" s="65"/>
      <c r="D439" s="65"/>
      <c r="E439" s="66"/>
      <c r="F439" s="67"/>
      <c r="G439" s="69"/>
      <c r="H439" s="70"/>
      <c r="I439" s="71"/>
      <c r="J439" s="68">
        <v>0</v>
      </c>
      <c r="K439" s="89">
        <f>ROUND(IF(AND($G439&lt;&gt;Summary!$C$11),IF(OR($I439=$I$6,$I439=$I$7,$I439=$I$8,$I439=$I$9,$I439=$I$10,$I439=$I$11),($J439*$H439),0),0),2)</f>
        <v>0</v>
      </c>
      <c r="L439" s="89">
        <f>ROUND(IF(AND($G439=Summary!$C$11),IF(OR($I439=$I$6,$I439=$I$7,$I439=$I$8,$I439=$I$9,$I439=$I$10,$I439=$I$11),(($J439*$H439)/2),0),0),2)</f>
        <v>0</v>
      </c>
      <c r="M439" s="89">
        <f t="shared" si="23"/>
        <v>0</v>
      </c>
      <c r="N439" s="100">
        <f t="shared" si="24"/>
        <v>0</v>
      </c>
      <c r="O439" s="67"/>
    </row>
    <row r="440" spans="2:15">
      <c r="B440" s="63"/>
      <c r="C440" s="65"/>
      <c r="D440" s="65"/>
      <c r="E440" s="66"/>
      <c r="F440" s="67"/>
      <c r="G440" s="69"/>
      <c r="H440" s="70"/>
      <c r="I440" s="71"/>
      <c r="J440" s="68">
        <v>0</v>
      </c>
      <c r="K440" s="89">
        <f>ROUND(IF(AND($G440&lt;&gt;Summary!$C$11),IF(OR($I440=$I$6,$I440=$I$7,$I440=$I$8,$I440=$I$9,$I440=$I$10,$I440=$I$11),($J440*$H440),0),0),2)</f>
        <v>0</v>
      </c>
      <c r="L440" s="89">
        <f>ROUND(IF(AND($G440=Summary!$C$11),IF(OR($I440=$I$6,$I440=$I$7,$I440=$I$8,$I440=$I$9,$I440=$I$10,$I440=$I$11),(($J440*$H440)/2),0),0),2)</f>
        <v>0</v>
      </c>
      <c r="M440" s="89">
        <f t="shared" si="23"/>
        <v>0</v>
      </c>
      <c r="N440" s="100">
        <f t="shared" si="24"/>
        <v>0</v>
      </c>
      <c r="O440" s="67"/>
    </row>
    <row r="441" spans="2:15">
      <c r="B441" s="63"/>
      <c r="C441" s="65"/>
      <c r="D441" s="65"/>
      <c r="E441" s="66"/>
      <c r="F441" s="67"/>
      <c r="G441" s="69"/>
      <c r="H441" s="70"/>
      <c r="I441" s="71"/>
      <c r="J441" s="68">
        <v>0</v>
      </c>
      <c r="K441" s="89">
        <f>ROUND(IF(AND($G441&lt;&gt;Summary!$C$11),IF(OR($I441=$I$6,$I441=$I$7,$I441=$I$8,$I441=$I$9,$I441=$I$10,$I441=$I$11),($J441*$H441),0),0),2)</f>
        <v>0</v>
      </c>
      <c r="L441" s="89">
        <f>ROUND(IF(AND($G441=Summary!$C$11),IF(OR($I441=$I$6,$I441=$I$7,$I441=$I$8,$I441=$I$9,$I441=$I$10,$I441=$I$11),(($J441*$H441)/2),0),0),2)</f>
        <v>0</v>
      </c>
      <c r="M441" s="89">
        <f t="shared" si="23"/>
        <v>0</v>
      </c>
      <c r="N441" s="100">
        <f t="shared" si="24"/>
        <v>0</v>
      </c>
      <c r="O441" s="67"/>
    </row>
    <row r="442" spans="2:15">
      <c r="B442" s="63"/>
      <c r="C442" s="65"/>
      <c r="D442" s="65"/>
      <c r="E442" s="66"/>
      <c r="F442" s="67"/>
      <c r="G442" s="69"/>
      <c r="H442" s="70"/>
      <c r="I442" s="71"/>
      <c r="J442" s="68">
        <v>0</v>
      </c>
      <c r="K442" s="89">
        <f>ROUND(IF(AND($G442&lt;&gt;Summary!$C$11),IF(OR($I442=$I$6,$I442=$I$7,$I442=$I$8,$I442=$I$9,$I442=$I$10,$I442=$I$11),($J442*$H442),0),0),2)</f>
        <v>0</v>
      </c>
      <c r="L442" s="89">
        <f>ROUND(IF(AND($G442=Summary!$C$11),IF(OR($I442=$I$6,$I442=$I$7,$I442=$I$8,$I442=$I$9,$I442=$I$10,$I442=$I$11),(($J442*$H442)/2),0),0),2)</f>
        <v>0</v>
      </c>
      <c r="M442" s="89">
        <f t="shared" si="23"/>
        <v>0</v>
      </c>
      <c r="N442" s="100">
        <f t="shared" si="24"/>
        <v>0</v>
      </c>
      <c r="O442" s="67"/>
    </row>
    <row r="443" spans="2:15">
      <c r="B443" s="63"/>
      <c r="C443" s="65"/>
      <c r="D443" s="65"/>
      <c r="E443" s="66"/>
      <c r="F443" s="67"/>
      <c r="G443" s="69"/>
      <c r="H443" s="70"/>
      <c r="I443" s="71"/>
      <c r="J443" s="68">
        <v>0</v>
      </c>
      <c r="K443" s="89">
        <f>ROUND(IF(AND($G443&lt;&gt;Summary!$C$11),IF(OR($I443=$I$6,$I443=$I$7,$I443=$I$8,$I443=$I$9,$I443=$I$10,$I443=$I$11),($J443*$H443),0),0),2)</f>
        <v>0</v>
      </c>
      <c r="L443" s="89">
        <f>ROUND(IF(AND($G443=Summary!$C$11),IF(OR($I443=$I$6,$I443=$I$7,$I443=$I$8,$I443=$I$9,$I443=$I$10,$I443=$I$11),(($J443*$H443)/2),0),0),2)</f>
        <v>0</v>
      </c>
      <c r="M443" s="89">
        <f t="shared" si="23"/>
        <v>0</v>
      </c>
      <c r="N443" s="100">
        <f t="shared" si="24"/>
        <v>0</v>
      </c>
      <c r="O443" s="67"/>
    </row>
    <row r="444" spans="2:15">
      <c r="B444" s="63"/>
      <c r="C444" s="65"/>
      <c r="D444" s="65"/>
      <c r="E444" s="66"/>
      <c r="F444" s="67"/>
      <c r="G444" s="69"/>
      <c r="H444" s="70"/>
      <c r="I444" s="71"/>
      <c r="J444" s="68">
        <v>0</v>
      </c>
      <c r="K444" s="89">
        <f>ROUND(IF(AND($G444&lt;&gt;Summary!$C$11),IF(OR($I444=$I$6,$I444=$I$7,$I444=$I$8,$I444=$I$9,$I444=$I$10,$I444=$I$11),($J444*$H444),0),0),2)</f>
        <v>0</v>
      </c>
      <c r="L444" s="89">
        <f>ROUND(IF(AND($G444=Summary!$C$11),IF(OR($I444=$I$6,$I444=$I$7,$I444=$I$8,$I444=$I$9,$I444=$I$10,$I444=$I$11),(($J444*$H444)/2),0),0),2)</f>
        <v>0</v>
      </c>
      <c r="M444" s="89">
        <f t="shared" si="23"/>
        <v>0</v>
      </c>
      <c r="N444" s="100">
        <f t="shared" si="24"/>
        <v>0</v>
      </c>
      <c r="O444" s="67"/>
    </row>
    <row r="445" spans="2:15">
      <c r="B445" s="63"/>
      <c r="C445" s="65"/>
      <c r="D445" s="65"/>
      <c r="E445" s="66"/>
      <c r="F445" s="67"/>
      <c r="G445" s="69"/>
      <c r="H445" s="70"/>
      <c r="I445" s="71"/>
      <c r="J445" s="68">
        <v>0</v>
      </c>
      <c r="K445" s="89">
        <f>ROUND(IF(AND($G445&lt;&gt;Summary!$C$11),IF(OR($I445=$I$6,$I445=$I$7,$I445=$I$8,$I445=$I$9,$I445=$I$10,$I445=$I$11),($J445*$H445),0),0),2)</f>
        <v>0</v>
      </c>
      <c r="L445" s="89">
        <f>ROUND(IF(AND($G445=Summary!$C$11),IF(OR($I445=$I$6,$I445=$I$7,$I445=$I$8,$I445=$I$9,$I445=$I$10,$I445=$I$11),(($J445*$H445)/2),0),0),2)</f>
        <v>0</v>
      </c>
      <c r="M445" s="89">
        <f t="shared" si="23"/>
        <v>0</v>
      </c>
      <c r="N445" s="100">
        <f t="shared" si="24"/>
        <v>0</v>
      </c>
      <c r="O445" s="67"/>
    </row>
    <row r="446" spans="2:15">
      <c r="B446" s="63"/>
      <c r="C446" s="65"/>
      <c r="D446" s="65"/>
      <c r="E446" s="66"/>
      <c r="F446" s="67"/>
      <c r="G446" s="69"/>
      <c r="H446" s="70"/>
      <c r="I446" s="71"/>
      <c r="J446" s="68">
        <v>0</v>
      </c>
      <c r="K446" s="89">
        <f>ROUND(IF(AND($G446&lt;&gt;Summary!$C$11),IF(OR($I446=$I$6,$I446=$I$7,$I446=$I$8,$I446=$I$9,$I446=$I$10,$I446=$I$11),($J446*$H446),0),0),2)</f>
        <v>0</v>
      </c>
      <c r="L446" s="89">
        <f>ROUND(IF(AND($G446=Summary!$C$11),IF(OR($I446=$I$6,$I446=$I$7,$I446=$I$8,$I446=$I$9,$I446=$I$10,$I446=$I$11),(($J446*$H446)/2),0),0),2)</f>
        <v>0</v>
      </c>
      <c r="M446" s="89">
        <f t="shared" si="23"/>
        <v>0</v>
      </c>
      <c r="N446" s="100">
        <f t="shared" si="24"/>
        <v>0</v>
      </c>
      <c r="O446" s="67"/>
    </row>
    <row r="447" spans="2:15">
      <c r="B447" s="63"/>
      <c r="C447" s="65"/>
      <c r="D447" s="65"/>
      <c r="E447" s="66"/>
      <c r="F447" s="67"/>
      <c r="G447" s="69"/>
      <c r="H447" s="70"/>
      <c r="I447" s="71"/>
      <c r="J447" s="68">
        <v>0</v>
      </c>
      <c r="K447" s="89">
        <f>ROUND(IF(AND($G447&lt;&gt;Summary!$C$11),IF(OR($I447=$I$6,$I447=$I$7,$I447=$I$8,$I447=$I$9,$I447=$I$10,$I447=$I$11),($J447*$H447),0),0),2)</f>
        <v>0</v>
      </c>
      <c r="L447" s="89">
        <f>ROUND(IF(AND($G447=Summary!$C$11),IF(OR($I447=$I$6,$I447=$I$7,$I447=$I$8,$I447=$I$9,$I447=$I$10,$I447=$I$11),(($J447*$H447)/2),0),0),2)</f>
        <v>0</v>
      </c>
      <c r="M447" s="89">
        <f t="shared" si="23"/>
        <v>0</v>
      </c>
      <c r="N447" s="100">
        <f t="shared" si="24"/>
        <v>0</v>
      </c>
      <c r="O447" s="67"/>
    </row>
    <row r="448" spans="2:15">
      <c r="B448" s="63"/>
      <c r="C448" s="65"/>
      <c r="D448" s="65"/>
      <c r="E448" s="66"/>
      <c r="F448" s="67"/>
      <c r="G448" s="69"/>
      <c r="H448" s="70"/>
      <c r="I448" s="71"/>
      <c r="J448" s="68">
        <v>0</v>
      </c>
      <c r="K448" s="89">
        <f>ROUND(IF(AND($G448&lt;&gt;Summary!$C$11),IF(OR($I448=$I$6,$I448=$I$7,$I448=$I$8,$I448=$I$9,$I448=$I$10,$I448=$I$11),($J448*$H448),0),0),2)</f>
        <v>0</v>
      </c>
      <c r="L448" s="89">
        <f>ROUND(IF(AND($G448=Summary!$C$11),IF(OR($I448=$I$6,$I448=$I$7,$I448=$I$8,$I448=$I$9,$I448=$I$10,$I448=$I$11),(($J448*$H448)/2),0),0),2)</f>
        <v>0</v>
      </c>
      <c r="M448" s="89">
        <f t="shared" si="23"/>
        <v>0</v>
      </c>
      <c r="N448" s="100">
        <f t="shared" si="24"/>
        <v>0</v>
      </c>
      <c r="O448" s="67"/>
    </row>
    <row r="449" spans="2:15">
      <c r="B449" s="63"/>
      <c r="C449" s="65"/>
      <c r="D449" s="65"/>
      <c r="E449" s="66"/>
      <c r="F449" s="67"/>
      <c r="G449" s="69"/>
      <c r="H449" s="70"/>
      <c r="I449" s="71"/>
      <c r="J449" s="68">
        <v>0</v>
      </c>
      <c r="K449" s="89">
        <f>ROUND(IF(AND($G449&lt;&gt;Summary!$C$11),IF(OR($I449=$I$6,$I449=$I$7,$I449=$I$8,$I449=$I$9,$I449=$I$10,$I449=$I$11),($J449*$H449),0),0),2)</f>
        <v>0</v>
      </c>
      <c r="L449" s="89">
        <f>ROUND(IF(AND($G449=Summary!$C$11),IF(OR($I449=$I$6,$I449=$I$7,$I449=$I$8,$I449=$I$9,$I449=$I$10,$I449=$I$11),(($J449*$H449)/2),0),0),2)</f>
        <v>0</v>
      </c>
      <c r="M449" s="89">
        <f t="shared" si="23"/>
        <v>0</v>
      </c>
      <c r="N449" s="100">
        <f t="shared" si="24"/>
        <v>0</v>
      </c>
      <c r="O449" s="67"/>
    </row>
    <row r="450" spans="2:15">
      <c r="B450" s="63"/>
      <c r="C450" s="65"/>
      <c r="D450" s="65"/>
      <c r="E450" s="66"/>
      <c r="F450" s="67"/>
      <c r="G450" s="69"/>
      <c r="H450" s="70"/>
      <c r="I450" s="71"/>
      <c r="J450" s="68">
        <v>0</v>
      </c>
      <c r="K450" s="89">
        <f>ROUND(IF(AND($G450&lt;&gt;Summary!$C$11),IF(OR($I450=$I$6,$I450=$I$7,$I450=$I$8,$I450=$I$9,$I450=$I$10,$I450=$I$11),($J450*$H450),0),0),2)</f>
        <v>0</v>
      </c>
      <c r="L450" s="89">
        <f>ROUND(IF(AND($G450=Summary!$C$11),IF(OR($I450=$I$6,$I450=$I$7,$I450=$I$8,$I450=$I$9,$I450=$I$10,$I450=$I$11),(($J450*$H450)/2),0),0),2)</f>
        <v>0</v>
      </c>
      <c r="M450" s="89">
        <f t="shared" si="23"/>
        <v>0</v>
      </c>
      <c r="N450" s="100">
        <f t="shared" si="24"/>
        <v>0</v>
      </c>
      <c r="O450" s="67"/>
    </row>
    <row r="451" spans="2:15">
      <c r="B451" s="63"/>
      <c r="C451" s="65"/>
      <c r="D451" s="65"/>
      <c r="E451" s="66"/>
      <c r="F451" s="67"/>
      <c r="G451" s="69"/>
      <c r="H451" s="70"/>
      <c r="I451" s="71"/>
      <c r="J451" s="68">
        <v>0</v>
      </c>
      <c r="K451" s="89">
        <f>ROUND(IF(AND($G451&lt;&gt;Summary!$C$11),IF(OR($I451=$I$6,$I451=$I$7,$I451=$I$8,$I451=$I$9,$I451=$I$10,$I451=$I$11),($J451*$H451),0),0),2)</f>
        <v>0</v>
      </c>
      <c r="L451" s="89">
        <f>ROUND(IF(AND($G451=Summary!$C$11),IF(OR($I451=$I$6,$I451=$I$7,$I451=$I$8,$I451=$I$9,$I451=$I$10,$I451=$I$11),(($J451*$H451)/2),0),0),2)</f>
        <v>0</v>
      </c>
      <c r="M451" s="89">
        <f t="shared" si="23"/>
        <v>0</v>
      </c>
      <c r="N451" s="100">
        <f t="shared" si="24"/>
        <v>0</v>
      </c>
      <c r="O451" s="67"/>
    </row>
    <row r="452" spans="2:15">
      <c r="B452" s="63"/>
      <c r="C452" s="65"/>
      <c r="D452" s="65"/>
      <c r="E452" s="66"/>
      <c r="F452" s="67"/>
      <c r="G452" s="69"/>
      <c r="H452" s="70"/>
      <c r="I452" s="71"/>
      <c r="J452" s="68">
        <v>0</v>
      </c>
      <c r="K452" s="89">
        <f>ROUND(IF(AND($G452&lt;&gt;Summary!$C$11),IF(OR($I452=$I$6,$I452=$I$7,$I452=$I$8,$I452=$I$9,$I452=$I$10,$I452=$I$11),($J452*$H452),0),0),2)</f>
        <v>0</v>
      </c>
      <c r="L452" s="89">
        <f>ROUND(IF(AND($G452=Summary!$C$11),IF(OR($I452=$I$6,$I452=$I$7,$I452=$I$8,$I452=$I$9,$I452=$I$10,$I452=$I$11),(($J452*$H452)/2),0),0),2)</f>
        <v>0</v>
      </c>
      <c r="M452" s="89">
        <f t="shared" si="23"/>
        <v>0</v>
      </c>
      <c r="N452" s="100">
        <f t="shared" si="24"/>
        <v>0</v>
      </c>
      <c r="O452" s="67"/>
    </row>
    <row r="453" spans="2:15">
      <c r="B453" s="63"/>
      <c r="C453" s="65"/>
      <c r="D453" s="65"/>
      <c r="E453" s="66"/>
      <c r="F453" s="67"/>
      <c r="G453" s="69"/>
      <c r="H453" s="70"/>
      <c r="I453" s="71"/>
      <c r="J453" s="68">
        <v>0</v>
      </c>
      <c r="K453" s="89">
        <f>ROUND(IF(AND($G453&lt;&gt;Summary!$C$11),IF(OR($I453=$I$6,$I453=$I$7,$I453=$I$8,$I453=$I$9,$I453=$I$10,$I453=$I$11),($J453*$H453),0),0),2)</f>
        <v>0</v>
      </c>
      <c r="L453" s="89">
        <f>ROUND(IF(AND($G453=Summary!$C$11),IF(OR($I453=$I$6,$I453=$I$7,$I453=$I$8,$I453=$I$9,$I453=$I$10,$I453=$I$11),(($J453*$H453)/2),0),0),2)</f>
        <v>0</v>
      </c>
      <c r="M453" s="89">
        <f t="shared" si="23"/>
        <v>0</v>
      </c>
      <c r="N453" s="100">
        <f t="shared" si="24"/>
        <v>0</v>
      </c>
      <c r="O453" s="67"/>
    </row>
    <row r="454" spans="2:15">
      <c r="B454" s="63"/>
      <c r="C454" s="65"/>
      <c r="D454" s="65"/>
      <c r="E454" s="66"/>
      <c r="F454" s="67"/>
      <c r="G454" s="69"/>
      <c r="H454" s="70"/>
      <c r="I454" s="71"/>
      <c r="J454" s="68">
        <v>0</v>
      </c>
      <c r="K454" s="89">
        <f>ROUND(IF(AND($G454&lt;&gt;Summary!$C$11),IF(OR($I454=$I$6,$I454=$I$7,$I454=$I$8,$I454=$I$9,$I454=$I$10,$I454=$I$11),($J454*$H454),0),0),2)</f>
        <v>0</v>
      </c>
      <c r="L454" s="89">
        <f>ROUND(IF(AND($G454=Summary!$C$11),IF(OR($I454=$I$6,$I454=$I$7,$I454=$I$8,$I454=$I$9,$I454=$I$10,$I454=$I$11),(($J454*$H454)/2),0),0),2)</f>
        <v>0</v>
      </c>
      <c r="M454" s="89">
        <f t="shared" si="23"/>
        <v>0</v>
      </c>
      <c r="N454" s="100">
        <f t="shared" si="24"/>
        <v>0</v>
      </c>
      <c r="O454" s="67"/>
    </row>
    <row r="455" spans="2:15">
      <c r="B455" s="63"/>
      <c r="C455" s="65"/>
      <c r="D455" s="65"/>
      <c r="E455" s="66"/>
      <c r="F455" s="67"/>
      <c r="G455" s="69"/>
      <c r="H455" s="70"/>
      <c r="I455" s="71"/>
      <c r="J455" s="68">
        <v>0</v>
      </c>
      <c r="K455" s="89">
        <f>ROUND(IF(AND($G455&lt;&gt;Summary!$C$11),IF(OR($I455=$I$6,$I455=$I$7,$I455=$I$8,$I455=$I$9,$I455=$I$10,$I455=$I$11),($J455*$H455),0),0),2)</f>
        <v>0</v>
      </c>
      <c r="L455" s="89">
        <f>ROUND(IF(AND($G455=Summary!$C$11),IF(OR($I455=$I$6,$I455=$I$7,$I455=$I$8,$I455=$I$9,$I455=$I$10,$I455=$I$11),(($J455*$H455)/2),0),0),2)</f>
        <v>0</v>
      </c>
      <c r="M455" s="89">
        <f t="shared" si="23"/>
        <v>0</v>
      </c>
      <c r="N455" s="100">
        <f t="shared" si="24"/>
        <v>0</v>
      </c>
      <c r="O455" s="67"/>
    </row>
    <row r="456" spans="2:15">
      <c r="B456" s="63"/>
      <c r="C456" s="65"/>
      <c r="D456" s="65"/>
      <c r="E456" s="66"/>
      <c r="F456" s="67"/>
      <c r="G456" s="69"/>
      <c r="H456" s="70"/>
      <c r="I456" s="71"/>
      <c r="J456" s="68">
        <v>0</v>
      </c>
      <c r="K456" s="89">
        <f>ROUND(IF(AND($G456&lt;&gt;Summary!$C$11),IF(OR($I456=$I$6,$I456=$I$7,$I456=$I$8,$I456=$I$9,$I456=$I$10,$I456=$I$11),($J456*$H456),0),0),2)</f>
        <v>0</v>
      </c>
      <c r="L456" s="89">
        <f>ROUND(IF(AND($G456=Summary!$C$11),IF(OR($I456=$I$6,$I456=$I$7,$I456=$I$8,$I456=$I$9,$I456=$I$10,$I456=$I$11),(($J456*$H456)/2),0),0),2)</f>
        <v>0</v>
      </c>
      <c r="M456" s="89">
        <f t="shared" si="23"/>
        <v>0</v>
      </c>
      <c r="N456" s="100">
        <f t="shared" si="24"/>
        <v>0</v>
      </c>
      <c r="O456" s="67"/>
    </row>
    <row r="457" spans="2:15">
      <c r="B457" s="63"/>
      <c r="C457" s="65"/>
      <c r="D457" s="65"/>
      <c r="E457" s="66"/>
      <c r="F457" s="67"/>
      <c r="G457" s="69"/>
      <c r="H457" s="70"/>
      <c r="I457" s="71"/>
      <c r="J457" s="68">
        <v>0</v>
      </c>
      <c r="K457" s="89">
        <f>ROUND(IF(AND($G457&lt;&gt;Summary!$C$11),IF(OR($I457=$I$6,$I457=$I$7,$I457=$I$8,$I457=$I$9,$I457=$I$10,$I457=$I$11),($J457*$H457),0),0),2)</f>
        <v>0</v>
      </c>
      <c r="L457" s="89">
        <f>ROUND(IF(AND($G457=Summary!$C$11),IF(OR($I457=$I$6,$I457=$I$7,$I457=$I$8,$I457=$I$9,$I457=$I$10,$I457=$I$11),(($J457*$H457)/2),0),0),2)</f>
        <v>0</v>
      </c>
      <c r="M457" s="89">
        <f t="shared" si="23"/>
        <v>0</v>
      </c>
      <c r="N457" s="100">
        <f t="shared" si="24"/>
        <v>0</v>
      </c>
      <c r="O457" s="67"/>
    </row>
    <row r="458" spans="2:15">
      <c r="B458" s="63"/>
      <c r="C458" s="65"/>
      <c r="D458" s="65"/>
      <c r="E458" s="66"/>
      <c r="F458" s="67"/>
      <c r="G458" s="69"/>
      <c r="H458" s="70"/>
      <c r="I458" s="71"/>
      <c r="J458" s="68">
        <v>0</v>
      </c>
      <c r="K458" s="89">
        <f>ROUND(IF(AND($G458&lt;&gt;Summary!$C$11),IF(OR($I458=$I$6,$I458=$I$7,$I458=$I$8,$I458=$I$9,$I458=$I$10,$I458=$I$11),($J458*$H458),0),0),2)</f>
        <v>0</v>
      </c>
      <c r="L458" s="89">
        <f>ROUND(IF(AND($G458=Summary!$C$11),IF(OR($I458=$I$6,$I458=$I$7,$I458=$I$8,$I458=$I$9,$I458=$I$10,$I458=$I$11),(($J458*$H458)/2),0),0),2)</f>
        <v>0</v>
      </c>
      <c r="M458" s="89">
        <f t="shared" si="23"/>
        <v>0</v>
      </c>
      <c r="N458" s="100">
        <f t="shared" si="24"/>
        <v>0</v>
      </c>
      <c r="O458" s="67"/>
    </row>
    <row r="459" spans="2:15">
      <c r="B459" s="63"/>
      <c r="C459" s="65"/>
      <c r="D459" s="65"/>
      <c r="E459" s="66"/>
      <c r="F459" s="67"/>
      <c r="G459" s="69"/>
      <c r="H459" s="70"/>
      <c r="I459" s="71"/>
      <c r="J459" s="68">
        <v>0</v>
      </c>
      <c r="K459" s="89">
        <f>ROUND(IF(AND($G459&lt;&gt;Summary!$C$11),IF(OR($I459=$I$6,$I459=$I$7,$I459=$I$8,$I459=$I$9,$I459=$I$10,$I459=$I$11),($J459*$H459),0),0),2)</f>
        <v>0</v>
      </c>
      <c r="L459" s="89">
        <f>ROUND(IF(AND($G459=Summary!$C$11),IF(OR($I459=$I$6,$I459=$I$7,$I459=$I$8,$I459=$I$9,$I459=$I$10,$I459=$I$11),(($J459*$H459)/2),0),0),2)</f>
        <v>0</v>
      </c>
      <c r="M459" s="89">
        <f t="shared" si="23"/>
        <v>0</v>
      </c>
      <c r="N459" s="100">
        <f t="shared" si="24"/>
        <v>0</v>
      </c>
      <c r="O459" s="67"/>
    </row>
    <row r="460" spans="2:15">
      <c r="B460" s="63"/>
      <c r="C460" s="65"/>
      <c r="D460" s="65"/>
      <c r="E460" s="66"/>
      <c r="F460" s="67"/>
      <c r="G460" s="69"/>
      <c r="H460" s="70"/>
      <c r="I460" s="71"/>
      <c r="J460" s="68">
        <v>0</v>
      </c>
      <c r="K460" s="89">
        <f>ROUND(IF(AND($G460&lt;&gt;Summary!$C$11),IF(OR($I460=$I$6,$I460=$I$7,$I460=$I$8,$I460=$I$9,$I460=$I$10,$I460=$I$11),($J460*$H460),0),0),2)</f>
        <v>0</v>
      </c>
      <c r="L460" s="89">
        <f>ROUND(IF(AND($G460=Summary!$C$11),IF(OR($I460=$I$6,$I460=$I$7,$I460=$I$8,$I460=$I$9,$I460=$I$10,$I460=$I$11),(($J460*$H460)/2),0),0),2)</f>
        <v>0</v>
      </c>
      <c r="M460" s="89">
        <f t="shared" si="23"/>
        <v>0</v>
      </c>
      <c r="N460" s="100">
        <f t="shared" si="24"/>
        <v>0</v>
      </c>
      <c r="O460" s="67"/>
    </row>
    <row r="461" spans="2:15">
      <c r="B461" s="63"/>
      <c r="C461" s="65"/>
      <c r="D461" s="65"/>
      <c r="E461" s="66"/>
      <c r="F461" s="67"/>
      <c r="G461" s="69"/>
      <c r="H461" s="70"/>
      <c r="I461" s="71"/>
      <c r="J461" s="68">
        <v>0</v>
      </c>
      <c r="K461" s="89">
        <f>ROUND(IF(AND($G461&lt;&gt;Summary!$C$11),IF(OR($I461=$I$6,$I461=$I$7,$I461=$I$8,$I461=$I$9,$I461=$I$10,$I461=$I$11),($J461*$H461),0),0),2)</f>
        <v>0</v>
      </c>
      <c r="L461" s="89">
        <f>ROUND(IF(AND($G461=Summary!$C$11),IF(OR($I461=$I$6,$I461=$I$7,$I461=$I$8,$I461=$I$9,$I461=$I$10,$I461=$I$11),(($J461*$H461)/2),0),0),2)</f>
        <v>0</v>
      </c>
      <c r="M461" s="89">
        <f t="shared" si="23"/>
        <v>0</v>
      </c>
      <c r="N461" s="100">
        <f t="shared" si="24"/>
        <v>0</v>
      </c>
      <c r="O461" s="67"/>
    </row>
    <row r="462" spans="2:15">
      <c r="B462" s="63"/>
      <c r="C462" s="65"/>
      <c r="D462" s="65"/>
      <c r="E462" s="66"/>
      <c r="F462" s="67"/>
      <c r="G462" s="69"/>
      <c r="H462" s="70"/>
      <c r="I462" s="71"/>
      <c r="J462" s="68">
        <v>0</v>
      </c>
      <c r="K462" s="89">
        <f>ROUND(IF(AND($G462&lt;&gt;Summary!$C$11),IF(OR($I462=$I$6,$I462=$I$7,$I462=$I$8,$I462=$I$9,$I462=$I$10,$I462=$I$11),($J462*$H462),0),0),2)</f>
        <v>0</v>
      </c>
      <c r="L462" s="89">
        <f>ROUND(IF(AND($G462=Summary!$C$11),IF(OR($I462=$I$6,$I462=$I$7,$I462=$I$8,$I462=$I$9,$I462=$I$10,$I462=$I$11),(($J462*$H462)/2),0),0),2)</f>
        <v>0</v>
      </c>
      <c r="M462" s="89">
        <f t="shared" si="23"/>
        <v>0</v>
      </c>
      <c r="N462" s="100">
        <f t="shared" si="24"/>
        <v>0</v>
      </c>
      <c r="O462" s="67"/>
    </row>
    <row r="463" spans="2:15">
      <c r="B463" s="63"/>
      <c r="C463" s="65"/>
      <c r="D463" s="65"/>
      <c r="E463" s="66"/>
      <c r="F463" s="67"/>
      <c r="G463" s="69"/>
      <c r="H463" s="70"/>
      <c r="I463" s="71"/>
      <c r="J463" s="68">
        <v>0</v>
      </c>
      <c r="K463" s="89">
        <f>ROUND(IF(AND($G463&lt;&gt;Summary!$C$11),IF(OR($I463=$I$6,$I463=$I$7,$I463=$I$8,$I463=$I$9,$I463=$I$10,$I463=$I$11),($J463*$H463),0),0),2)</f>
        <v>0</v>
      </c>
      <c r="L463" s="89">
        <f>ROUND(IF(AND($G463=Summary!$C$11),IF(OR($I463=$I$6,$I463=$I$7,$I463=$I$8,$I463=$I$9,$I463=$I$10,$I463=$I$11),(($J463*$H463)/2),0),0),2)</f>
        <v>0</v>
      </c>
      <c r="M463" s="89">
        <f t="shared" si="23"/>
        <v>0</v>
      </c>
      <c r="N463" s="100">
        <f t="shared" si="24"/>
        <v>0</v>
      </c>
      <c r="O463" s="67"/>
    </row>
    <row r="464" spans="2:15">
      <c r="B464" s="63"/>
      <c r="C464" s="65"/>
      <c r="D464" s="65"/>
      <c r="E464" s="66"/>
      <c r="F464" s="67"/>
      <c r="G464" s="69"/>
      <c r="H464" s="70"/>
      <c r="I464" s="71"/>
      <c r="J464" s="68">
        <v>0</v>
      </c>
      <c r="K464" s="89">
        <f>ROUND(IF(AND($G464&lt;&gt;Summary!$C$11),IF(OR($I464=$I$6,$I464=$I$7,$I464=$I$8,$I464=$I$9,$I464=$I$10,$I464=$I$11),($J464*$H464),0),0),2)</f>
        <v>0</v>
      </c>
      <c r="L464" s="89">
        <f>ROUND(IF(AND($G464=Summary!$C$11),IF(OR($I464=$I$6,$I464=$I$7,$I464=$I$8,$I464=$I$9,$I464=$I$10,$I464=$I$11),(($J464*$H464)/2),0),0),2)</f>
        <v>0</v>
      </c>
      <c r="M464" s="89">
        <f t="shared" si="23"/>
        <v>0</v>
      </c>
      <c r="N464" s="100">
        <f t="shared" si="24"/>
        <v>0</v>
      </c>
      <c r="O464" s="67"/>
    </row>
    <row r="465" spans="2:15">
      <c r="B465" s="63"/>
      <c r="C465" s="65"/>
      <c r="D465" s="65"/>
      <c r="E465" s="66"/>
      <c r="F465" s="67"/>
      <c r="G465" s="69"/>
      <c r="H465" s="70"/>
      <c r="I465" s="71"/>
      <c r="J465" s="68">
        <v>0</v>
      </c>
      <c r="K465" s="89">
        <f>ROUND(IF(AND($G465&lt;&gt;Summary!$C$11),IF(OR($I465=$I$6,$I465=$I$7,$I465=$I$8,$I465=$I$9,$I465=$I$10,$I465=$I$11),($J465*$H465),0),0),2)</f>
        <v>0</v>
      </c>
      <c r="L465" s="89">
        <f>ROUND(IF(AND($G465=Summary!$C$11),IF(OR($I465=$I$6,$I465=$I$7,$I465=$I$8,$I465=$I$9,$I465=$I$10,$I465=$I$11),(($J465*$H465)/2),0),0),2)</f>
        <v>0</v>
      </c>
      <c r="M465" s="89">
        <f t="shared" si="23"/>
        <v>0</v>
      </c>
      <c r="N465" s="100">
        <f t="shared" si="24"/>
        <v>0</v>
      </c>
      <c r="O465" s="67"/>
    </row>
    <row r="466" spans="2:15">
      <c r="B466" s="63"/>
      <c r="C466" s="65"/>
      <c r="D466" s="65"/>
      <c r="E466" s="66"/>
      <c r="F466" s="67"/>
      <c r="G466" s="69"/>
      <c r="H466" s="70"/>
      <c r="I466" s="71"/>
      <c r="J466" s="68">
        <v>0</v>
      </c>
      <c r="K466" s="89">
        <f>ROUND(IF(AND($G466&lt;&gt;Summary!$C$11),IF(OR($I466=$I$6,$I466=$I$7,$I466=$I$8,$I466=$I$9,$I466=$I$10,$I466=$I$11),($J466*$H466),0),0),2)</f>
        <v>0</v>
      </c>
      <c r="L466" s="89">
        <f>ROUND(IF(AND($G466=Summary!$C$11),IF(OR($I466=$I$6,$I466=$I$7,$I466=$I$8,$I466=$I$9,$I466=$I$10,$I466=$I$11),(($J466*$H466)/2),0),0),2)</f>
        <v>0</v>
      </c>
      <c r="M466" s="89">
        <f t="shared" si="23"/>
        <v>0</v>
      </c>
      <c r="N466" s="100">
        <f t="shared" si="24"/>
        <v>0</v>
      </c>
      <c r="O466" s="67"/>
    </row>
    <row r="467" spans="2:15">
      <c r="B467" s="63"/>
      <c r="C467" s="65"/>
      <c r="D467" s="65"/>
      <c r="E467" s="66"/>
      <c r="F467" s="67"/>
      <c r="G467" s="69"/>
      <c r="H467" s="70"/>
      <c r="I467" s="71"/>
      <c r="J467" s="68">
        <v>0</v>
      </c>
      <c r="K467" s="89">
        <f>ROUND(IF(AND($G467&lt;&gt;Summary!$C$11),IF(OR($I467=$I$6,$I467=$I$7,$I467=$I$8,$I467=$I$9,$I467=$I$10,$I467=$I$11),($J467*$H467),0),0),2)</f>
        <v>0</v>
      </c>
      <c r="L467" s="89">
        <f>ROUND(IF(AND($G467=Summary!$C$11),IF(OR($I467=$I$6,$I467=$I$7,$I467=$I$8,$I467=$I$9,$I467=$I$10,$I467=$I$11),(($J467*$H467)/2),0),0),2)</f>
        <v>0</v>
      </c>
      <c r="M467" s="89">
        <f t="shared" si="23"/>
        <v>0</v>
      </c>
      <c r="N467" s="100">
        <f t="shared" si="24"/>
        <v>0</v>
      </c>
      <c r="O467" s="67"/>
    </row>
    <row r="468" spans="2:15">
      <c r="B468" s="63"/>
      <c r="C468" s="65"/>
      <c r="D468" s="65"/>
      <c r="E468" s="66"/>
      <c r="F468" s="67"/>
      <c r="G468" s="69"/>
      <c r="H468" s="70"/>
      <c r="I468" s="71"/>
      <c r="J468" s="68">
        <v>0</v>
      </c>
      <c r="K468" s="89">
        <f>ROUND(IF(AND($G468&lt;&gt;Summary!$C$11),IF(OR($I468=$I$6,$I468=$I$7,$I468=$I$8,$I468=$I$9,$I468=$I$10,$I468=$I$11),($J468*$H468),0),0),2)</f>
        <v>0</v>
      </c>
      <c r="L468" s="89">
        <f>ROUND(IF(AND($G468=Summary!$C$11),IF(OR($I468=$I$6,$I468=$I$7,$I468=$I$8,$I468=$I$9,$I468=$I$10,$I468=$I$11),(($J468*$H468)/2),0),0),2)</f>
        <v>0</v>
      </c>
      <c r="M468" s="89">
        <f t="shared" si="23"/>
        <v>0</v>
      </c>
      <c r="N468" s="100">
        <f t="shared" si="24"/>
        <v>0</v>
      </c>
      <c r="O468" s="67"/>
    </row>
    <row r="469" spans="2:15">
      <c r="B469" s="63"/>
      <c r="C469" s="65"/>
      <c r="D469" s="65"/>
      <c r="E469" s="66"/>
      <c r="F469" s="67"/>
      <c r="G469" s="69"/>
      <c r="H469" s="70"/>
      <c r="I469" s="71"/>
      <c r="J469" s="68">
        <v>0</v>
      </c>
      <c r="K469" s="89">
        <f>ROUND(IF(AND($G469&lt;&gt;Summary!$C$11),IF(OR($I469=$I$6,$I469=$I$7,$I469=$I$8,$I469=$I$9,$I469=$I$10,$I469=$I$11),($J469*$H469),0),0),2)</f>
        <v>0</v>
      </c>
      <c r="L469" s="89">
        <f>ROUND(IF(AND($G469=Summary!$C$11),IF(OR($I469=$I$6,$I469=$I$7,$I469=$I$8,$I469=$I$9,$I469=$I$10,$I469=$I$11),(($J469*$H469)/2),0),0),2)</f>
        <v>0</v>
      </c>
      <c r="M469" s="89">
        <f t="shared" si="23"/>
        <v>0</v>
      </c>
      <c r="N469" s="100">
        <f t="shared" si="24"/>
        <v>0</v>
      </c>
      <c r="O469" s="67"/>
    </row>
    <row r="470" spans="2:15">
      <c r="B470" s="63"/>
      <c r="C470" s="65"/>
      <c r="D470" s="65"/>
      <c r="E470" s="66"/>
      <c r="F470" s="67"/>
      <c r="G470" s="69"/>
      <c r="H470" s="70"/>
      <c r="I470" s="71"/>
      <c r="J470" s="68">
        <v>0</v>
      </c>
      <c r="K470" s="89">
        <f>ROUND(IF(AND($G470&lt;&gt;Summary!$C$11),IF(OR($I470=$I$6,$I470=$I$7,$I470=$I$8,$I470=$I$9,$I470=$I$10,$I470=$I$11),($J470*$H470),0),0),2)</f>
        <v>0</v>
      </c>
      <c r="L470" s="89">
        <f>ROUND(IF(AND($G470=Summary!$C$11),IF(OR($I470=$I$6,$I470=$I$7,$I470=$I$8,$I470=$I$9,$I470=$I$10,$I470=$I$11),(($J470*$H470)/2),0),0),2)</f>
        <v>0</v>
      </c>
      <c r="M470" s="89">
        <f t="shared" si="23"/>
        <v>0</v>
      </c>
      <c r="N470" s="100">
        <f t="shared" si="24"/>
        <v>0</v>
      </c>
      <c r="O470" s="67"/>
    </row>
    <row r="471" spans="2:15">
      <c r="B471" s="63"/>
      <c r="C471" s="65"/>
      <c r="D471" s="65"/>
      <c r="E471" s="66"/>
      <c r="F471" s="67"/>
      <c r="G471" s="69"/>
      <c r="H471" s="70"/>
      <c r="I471" s="71"/>
      <c r="J471" s="68">
        <v>0</v>
      </c>
      <c r="K471" s="89">
        <f>ROUND(IF(AND($G471&lt;&gt;Summary!$C$11),IF(OR($I471=$I$6,$I471=$I$7,$I471=$I$8,$I471=$I$9,$I471=$I$10,$I471=$I$11),($J471*$H471),0),0),2)</f>
        <v>0</v>
      </c>
      <c r="L471" s="89">
        <f>ROUND(IF(AND($G471=Summary!$C$11),IF(OR($I471=$I$6,$I471=$I$7,$I471=$I$8,$I471=$I$9,$I471=$I$10,$I471=$I$11),(($J471*$H471)/2),0),0),2)</f>
        <v>0</v>
      </c>
      <c r="M471" s="89">
        <f t="shared" ref="M471:M521" si="25">L471</f>
        <v>0</v>
      </c>
      <c r="N471" s="100">
        <f t="shared" ref="N471:N521" si="26">SUM(J471:M471)</f>
        <v>0</v>
      </c>
      <c r="O471" s="67"/>
    </row>
    <row r="472" spans="2:15">
      <c r="B472" s="63"/>
      <c r="C472" s="65"/>
      <c r="D472" s="65"/>
      <c r="E472" s="66"/>
      <c r="F472" s="67"/>
      <c r="G472" s="69"/>
      <c r="H472" s="70"/>
      <c r="I472" s="71"/>
      <c r="J472" s="68">
        <v>0</v>
      </c>
      <c r="K472" s="89">
        <f>ROUND(IF(AND($G472&lt;&gt;Summary!$C$11),IF(OR($I472=$I$6,$I472=$I$7,$I472=$I$8,$I472=$I$9,$I472=$I$10,$I472=$I$11),($J472*$H472),0),0),2)</f>
        <v>0</v>
      </c>
      <c r="L472" s="89">
        <f>ROUND(IF(AND($G472=Summary!$C$11),IF(OR($I472=$I$6,$I472=$I$7,$I472=$I$8,$I472=$I$9,$I472=$I$10,$I472=$I$11),(($J472*$H472)/2),0),0),2)</f>
        <v>0</v>
      </c>
      <c r="M472" s="89">
        <f t="shared" si="25"/>
        <v>0</v>
      </c>
      <c r="N472" s="100">
        <f t="shared" si="26"/>
        <v>0</v>
      </c>
      <c r="O472" s="67"/>
    </row>
    <row r="473" spans="2:15">
      <c r="B473" s="63"/>
      <c r="C473" s="65"/>
      <c r="D473" s="65"/>
      <c r="E473" s="66"/>
      <c r="F473" s="67"/>
      <c r="G473" s="69"/>
      <c r="H473" s="70"/>
      <c r="I473" s="71"/>
      <c r="J473" s="68">
        <v>0</v>
      </c>
      <c r="K473" s="89">
        <f>ROUND(IF(AND($G473&lt;&gt;Summary!$C$11),IF(OR($I473=$I$6,$I473=$I$7,$I473=$I$8,$I473=$I$9,$I473=$I$10,$I473=$I$11),($J473*$H473),0),0),2)</f>
        <v>0</v>
      </c>
      <c r="L473" s="89">
        <f>ROUND(IF(AND($G473=Summary!$C$11),IF(OR($I473=$I$6,$I473=$I$7,$I473=$I$8,$I473=$I$9,$I473=$I$10,$I473=$I$11),(($J473*$H473)/2),0),0),2)</f>
        <v>0</v>
      </c>
      <c r="M473" s="89">
        <f t="shared" si="25"/>
        <v>0</v>
      </c>
      <c r="N473" s="100">
        <f t="shared" si="26"/>
        <v>0</v>
      </c>
      <c r="O473" s="67"/>
    </row>
    <row r="474" spans="2:15">
      <c r="B474" s="63"/>
      <c r="C474" s="65"/>
      <c r="D474" s="65"/>
      <c r="E474" s="66"/>
      <c r="F474" s="67"/>
      <c r="G474" s="69"/>
      <c r="H474" s="70"/>
      <c r="I474" s="71"/>
      <c r="J474" s="68">
        <v>0</v>
      </c>
      <c r="K474" s="89">
        <f>ROUND(IF(AND($G474&lt;&gt;Summary!$C$11),IF(OR($I474=$I$6,$I474=$I$7,$I474=$I$8,$I474=$I$9,$I474=$I$10,$I474=$I$11),($J474*$H474),0),0),2)</f>
        <v>0</v>
      </c>
      <c r="L474" s="89">
        <f>ROUND(IF(AND($G474=Summary!$C$11),IF(OR($I474=$I$6,$I474=$I$7,$I474=$I$8,$I474=$I$9,$I474=$I$10,$I474=$I$11),(($J474*$H474)/2),0),0),2)</f>
        <v>0</v>
      </c>
      <c r="M474" s="89">
        <f t="shared" si="25"/>
        <v>0</v>
      </c>
      <c r="N474" s="100">
        <f t="shared" si="26"/>
        <v>0</v>
      </c>
      <c r="O474" s="67"/>
    </row>
    <row r="475" spans="2:15">
      <c r="B475" s="63"/>
      <c r="C475" s="65"/>
      <c r="D475" s="65"/>
      <c r="E475" s="66"/>
      <c r="F475" s="67"/>
      <c r="G475" s="69"/>
      <c r="H475" s="70"/>
      <c r="I475" s="71"/>
      <c r="J475" s="68">
        <v>0</v>
      </c>
      <c r="K475" s="89">
        <f>ROUND(IF(AND($G475&lt;&gt;Summary!$C$11),IF(OR($I475=$I$6,$I475=$I$7,$I475=$I$8,$I475=$I$9,$I475=$I$10,$I475=$I$11),($J475*$H475),0),0),2)</f>
        <v>0</v>
      </c>
      <c r="L475" s="89">
        <f>ROUND(IF(AND($G475=Summary!$C$11),IF(OR($I475=$I$6,$I475=$I$7,$I475=$I$8,$I475=$I$9,$I475=$I$10,$I475=$I$11),(($J475*$H475)/2),0),0),2)</f>
        <v>0</v>
      </c>
      <c r="M475" s="89">
        <f t="shared" si="25"/>
        <v>0</v>
      </c>
      <c r="N475" s="100">
        <f t="shared" si="26"/>
        <v>0</v>
      </c>
      <c r="O475" s="67"/>
    </row>
    <row r="476" spans="2:15">
      <c r="B476" s="63"/>
      <c r="C476" s="65"/>
      <c r="D476" s="65"/>
      <c r="E476" s="66"/>
      <c r="F476" s="67"/>
      <c r="G476" s="69"/>
      <c r="H476" s="70"/>
      <c r="I476" s="71"/>
      <c r="J476" s="68">
        <v>0</v>
      </c>
      <c r="K476" s="89">
        <f>ROUND(IF(AND($G476&lt;&gt;Summary!$C$11),IF(OR($I476=$I$6,$I476=$I$7,$I476=$I$8,$I476=$I$9,$I476=$I$10,$I476=$I$11),($J476*$H476),0),0),2)</f>
        <v>0</v>
      </c>
      <c r="L476" s="89">
        <f>ROUND(IF(AND($G476=Summary!$C$11),IF(OR($I476=$I$6,$I476=$I$7,$I476=$I$8,$I476=$I$9,$I476=$I$10,$I476=$I$11),(($J476*$H476)/2),0),0),2)</f>
        <v>0</v>
      </c>
      <c r="M476" s="89">
        <f t="shared" si="25"/>
        <v>0</v>
      </c>
      <c r="N476" s="100">
        <f t="shared" si="26"/>
        <v>0</v>
      </c>
      <c r="O476" s="67"/>
    </row>
    <row r="477" spans="2:15">
      <c r="B477" s="63"/>
      <c r="C477" s="65"/>
      <c r="D477" s="65"/>
      <c r="E477" s="66"/>
      <c r="F477" s="67"/>
      <c r="G477" s="69"/>
      <c r="H477" s="70"/>
      <c r="I477" s="71"/>
      <c r="J477" s="68">
        <v>0</v>
      </c>
      <c r="K477" s="89">
        <f>ROUND(IF(AND($G477&lt;&gt;Summary!$C$11),IF(OR($I477=$I$6,$I477=$I$7,$I477=$I$8,$I477=$I$9,$I477=$I$10,$I477=$I$11),($J477*$H477),0),0),2)</f>
        <v>0</v>
      </c>
      <c r="L477" s="89">
        <f>ROUND(IF(AND($G477=Summary!$C$11),IF(OR($I477=$I$6,$I477=$I$7,$I477=$I$8,$I477=$I$9,$I477=$I$10,$I477=$I$11),(($J477*$H477)/2),0),0),2)</f>
        <v>0</v>
      </c>
      <c r="M477" s="89">
        <f t="shared" si="25"/>
        <v>0</v>
      </c>
      <c r="N477" s="100">
        <f t="shared" si="26"/>
        <v>0</v>
      </c>
      <c r="O477" s="67"/>
    </row>
    <row r="478" spans="2:15">
      <c r="B478" s="63"/>
      <c r="C478" s="65"/>
      <c r="D478" s="65"/>
      <c r="E478" s="66"/>
      <c r="F478" s="67"/>
      <c r="G478" s="69"/>
      <c r="H478" s="70"/>
      <c r="I478" s="71"/>
      <c r="J478" s="68">
        <v>0</v>
      </c>
      <c r="K478" s="89">
        <f>ROUND(IF(AND($G478&lt;&gt;Summary!$C$11),IF(OR($I478=$I$6,$I478=$I$7,$I478=$I$8,$I478=$I$9,$I478=$I$10,$I478=$I$11),($J478*$H478),0),0),2)</f>
        <v>0</v>
      </c>
      <c r="L478" s="89">
        <f>ROUND(IF(AND($G478=Summary!$C$11),IF(OR($I478=$I$6,$I478=$I$7,$I478=$I$8,$I478=$I$9,$I478=$I$10,$I478=$I$11),(($J478*$H478)/2),0),0),2)</f>
        <v>0</v>
      </c>
      <c r="M478" s="89">
        <f t="shared" si="25"/>
        <v>0</v>
      </c>
      <c r="N478" s="100">
        <f t="shared" si="26"/>
        <v>0</v>
      </c>
      <c r="O478" s="67"/>
    </row>
    <row r="479" spans="2:15">
      <c r="B479" s="63"/>
      <c r="C479" s="65"/>
      <c r="D479" s="65"/>
      <c r="E479" s="66"/>
      <c r="F479" s="67"/>
      <c r="G479" s="69"/>
      <c r="H479" s="70"/>
      <c r="I479" s="71"/>
      <c r="J479" s="68">
        <v>0</v>
      </c>
      <c r="K479" s="89">
        <f>ROUND(IF(AND($G479&lt;&gt;Summary!$C$11),IF(OR($I479=$I$6,$I479=$I$7,$I479=$I$8,$I479=$I$9,$I479=$I$10,$I479=$I$11),($J479*$H479),0),0),2)</f>
        <v>0</v>
      </c>
      <c r="L479" s="89">
        <f>ROUND(IF(AND($G479=Summary!$C$11),IF(OR($I479=$I$6,$I479=$I$7,$I479=$I$8,$I479=$I$9,$I479=$I$10,$I479=$I$11),(($J479*$H479)/2),0),0),2)</f>
        <v>0</v>
      </c>
      <c r="M479" s="89">
        <f t="shared" si="25"/>
        <v>0</v>
      </c>
      <c r="N479" s="100">
        <f t="shared" si="26"/>
        <v>0</v>
      </c>
      <c r="O479" s="67"/>
    </row>
    <row r="480" spans="2:15">
      <c r="B480" s="63"/>
      <c r="C480" s="65"/>
      <c r="D480" s="65"/>
      <c r="E480" s="66"/>
      <c r="F480" s="67"/>
      <c r="G480" s="69"/>
      <c r="H480" s="70"/>
      <c r="I480" s="71"/>
      <c r="J480" s="68">
        <v>0</v>
      </c>
      <c r="K480" s="89">
        <f>ROUND(IF(AND($G480&lt;&gt;Summary!$C$11),IF(OR($I480=$I$6,$I480=$I$7,$I480=$I$8,$I480=$I$9,$I480=$I$10,$I480=$I$11),($J480*$H480),0),0),2)</f>
        <v>0</v>
      </c>
      <c r="L480" s="89">
        <f>ROUND(IF(AND($G480=Summary!$C$11),IF(OR($I480=$I$6,$I480=$I$7,$I480=$I$8,$I480=$I$9,$I480=$I$10,$I480=$I$11),(($J480*$H480)/2),0),0),2)</f>
        <v>0</v>
      </c>
      <c r="M480" s="89">
        <f t="shared" si="25"/>
        <v>0</v>
      </c>
      <c r="N480" s="100">
        <f t="shared" si="26"/>
        <v>0</v>
      </c>
      <c r="O480" s="67"/>
    </row>
    <row r="481" spans="2:15">
      <c r="B481" s="63"/>
      <c r="C481" s="65"/>
      <c r="D481" s="65"/>
      <c r="E481" s="66"/>
      <c r="F481" s="67"/>
      <c r="G481" s="69"/>
      <c r="H481" s="70"/>
      <c r="I481" s="71"/>
      <c r="J481" s="68">
        <v>0</v>
      </c>
      <c r="K481" s="89">
        <f>ROUND(IF(AND($G481&lt;&gt;Summary!$C$11),IF(OR($I481=$I$6,$I481=$I$7,$I481=$I$8,$I481=$I$9,$I481=$I$10,$I481=$I$11),($J481*$H481),0),0),2)</f>
        <v>0</v>
      </c>
      <c r="L481" s="89">
        <f>ROUND(IF(AND($G481=Summary!$C$11),IF(OR($I481=$I$6,$I481=$I$7,$I481=$I$8,$I481=$I$9,$I481=$I$10,$I481=$I$11),(($J481*$H481)/2),0),0),2)</f>
        <v>0</v>
      </c>
      <c r="M481" s="89">
        <f t="shared" si="25"/>
        <v>0</v>
      </c>
      <c r="N481" s="100">
        <f t="shared" si="26"/>
        <v>0</v>
      </c>
      <c r="O481" s="67"/>
    </row>
    <row r="482" spans="2:15">
      <c r="B482" s="63"/>
      <c r="C482" s="65"/>
      <c r="D482" s="65"/>
      <c r="E482" s="66"/>
      <c r="F482" s="67"/>
      <c r="G482" s="69"/>
      <c r="H482" s="70"/>
      <c r="I482" s="71"/>
      <c r="J482" s="68">
        <v>0</v>
      </c>
      <c r="K482" s="89">
        <f>ROUND(IF(AND($G482&lt;&gt;Summary!$C$11),IF(OR($I482=$I$6,$I482=$I$7,$I482=$I$8,$I482=$I$9,$I482=$I$10,$I482=$I$11),($J482*$H482),0),0),2)</f>
        <v>0</v>
      </c>
      <c r="L482" s="89">
        <f>ROUND(IF(AND($G482=Summary!$C$11),IF(OR($I482=$I$6,$I482=$I$7,$I482=$I$8,$I482=$I$9,$I482=$I$10,$I482=$I$11),(($J482*$H482)/2),0),0),2)</f>
        <v>0</v>
      </c>
      <c r="M482" s="89">
        <f t="shared" si="25"/>
        <v>0</v>
      </c>
      <c r="N482" s="100">
        <f t="shared" si="26"/>
        <v>0</v>
      </c>
      <c r="O482" s="67"/>
    </row>
    <row r="483" spans="2:15">
      <c r="B483" s="63"/>
      <c r="C483" s="65"/>
      <c r="D483" s="65"/>
      <c r="E483" s="66"/>
      <c r="F483" s="67"/>
      <c r="G483" s="69"/>
      <c r="H483" s="70"/>
      <c r="I483" s="71"/>
      <c r="J483" s="68">
        <v>0</v>
      </c>
      <c r="K483" s="89">
        <f>ROUND(IF(AND($G483&lt;&gt;Summary!$C$11),IF(OR($I483=$I$6,$I483=$I$7,$I483=$I$8,$I483=$I$9,$I483=$I$10,$I483=$I$11),($J483*$H483),0),0),2)</f>
        <v>0</v>
      </c>
      <c r="L483" s="89">
        <f>ROUND(IF(AND($G483=Summary!$C$11),IF(OR($I483=$I$6,$I483=$I$7,$I483=$I$8,$I483=$I$9,$I483=$I$10,$I483=$I$11),(($J483*$H483)/2),0),0),2)</f>
        <v>0</v>
      </c>
      <c r="M483" s="89">
        <f t="shared" si="25"/>
        <v>0</v>
      </c>
      <c r="N483" s="100">
        <f t="shared" si="26"/>
        <v>0</v>
      </c>
      <c r="O483" s="67"/>
    </row>
    <row r="484" spans="2:15">
      <c r="B484" s="63"/>
      <c r="C484" s="65"/>
      <c r="D484" s="65"/>
      <c r="E484" s="66"/>
      <c r="F484" s="67"/>
      <c r="G484" s="69"/>
      <c r="H484" s="70"/>
      <c r="I484" s="71"/>
      <c r="J484" s="68">
        <v>0</v>
      </c>
      <c r="K484" s="89">
        <f>ROUND(IF(AND($G484&lt;&gt;Summary!$C$11),IF(OR($I484=$I$6,$I484=$I$7,$I484=$I$8,$I484=$I$9,$I484=$I$10,$I484=$I$11),($J484*$H484),0),0),2)</f>
        <v>0</v>
      </c>
      <c r="L484" s="89">
        <f>ROUND(IF(AND($G484=Summary!$C$11),IF(OR($I484=$I$6,$I484=$I$7,$I484=$I$8,$I484=$I$9,$I484=$I$10,$I484=$I$11),(($J484*$H484)/2),0),0),2)</f>
        <v>0</v>
      </c>
      <c r="M484" s="89">
        <f t="shared" si="25"/>
        <v>0</v>
      </c>
      <c r="N484" s="100">
        <f t="shared" si="26"/>
        <v>0</v>
      </c>
      <c r="O484" s="67"/>
    </row>
    <row r="485" spans="2:15">
      <c r="B485" s="63"/>
      <c r="C485" s="65"/>
      <c r="D485" s="65"/>
      <c r="E485" s="66"/>
      <c r="F485" s="67"/>
      <c r="G485" s="69"/>
      <c r="H485" s="70"/>
      <c r="I485" s="71"/>
      <c r="J485" s="68">
        <v>0</v>
      </c>
      <c r="K485" s="89">
        <f>ROUND(IF(AND($G485&lt;&gt;Summary!$C$11),IF(OR($I485=$I$6,$I485=$I$7,$I485=$I$8,$I485=$I$9,$I485=$I$10,$I485=$I$11),($J485*$H485),0),0),2)</f>
        <v>0</v>
      </c>
      <c r="L485" s="89">
        <f>ROUND(IF(AND($G485=Summary!$C$11),IF(OR($I485=$I$6,$I485=$I$7,$I485=$I$8,$I485=$I$9,$I485=$I$10,$I485=$I$11),(($J485*$H485)/2),0),0),2)</f>
        <v>0</v>
      </c>
      <c r="M485" s="89">
        <f t="shared" si="25"/>
        <v>0</v>
      </c>
      <c r="N485" s="100">
        <f t="shared" si="26"/>
        <v>0</v>
      </c>
      <c r="O485" s="67"/>
    </row>
    <row r="486" spans="2:15">
      <c r="B486" s="63"/>
      <c r="C486" s="65"/>
      <c r="D486" s="65"/>
      <c r="E486" s="66"/>
      <c r="F486" s="67"/>
      <c r="G486" s="69"/>
      <c r="H486" s="70"/>
      <c r="I486" s="71"/>
      <c r="J486" s="68">
        <v>0</v>
      </c>
      <c r="K486" s="89">
        <f>ROUND(IF(AND($G486&lt;&gt;Summary!$C$11),IF(OR($I486=$I$6,$I486=$I$7,$I486=$I$8,$I486=$I$9,$I486=$I$10,$I486=$I$11),($J486*$H486),0),0),2)</f>
        <v>0</v>
      </c>
      <c r="L486" s="89">
        <f>ROUND(IF(AND($G486=Summary!$C$11),IF(OR($I486=$I$6,$I486=$I$7,$I486=$I$8,$I486=$I$9,$I486=$I$10,$I486=$I$11),(($J486*$H486)/2),0),0),2)</f>
        <v>0</v>
      </c>
      <c r="M486" s="89">
        <f t="shared" si="25"/>
        <v>0</v>
      </c>
      <c r="N486" s="100">
        <f t="shared" si="26"/>
        <v>0</v>
      </c>
      <c r="O486" s="67"/>
    </row>
    <row r="487" spans="2:15">
      <c r="B487" s="63"/>
      <c r="C487" s="65"/>
      <c r="D487" s="65"/>
      <c r="E487" s="66"/>
      <c r="F487" s="67"/>
      <c r="G487" s="69"/>
      <c r="H487" s="70"/>
      <c r="I487" s="71"/>
      <c r="J487" s="68">
        <v>0</v>
      </c>
      <c r="K487" s="89">
        <f>ROUND(IF(AND($G487&lt;&gt;Summary!$C$11),IF(OR($I487=$I$6,$I487=$I$7,$I487=$I$8,$I487=$I$9,$I487=$I$10,$I487=$I$11),($J487*$H487),0),0),2)</f>
        <v>0</v>
      </c>
      <c r="L487" s="89">
        <f>ROUND(IF(AND($G487=Summary!$C$11),IF(OR($I487=$I$6,$I487=$I$7,$I487=$I$8,$I487=$I$9,$I487=$I$10,$I487=$I$11),(($J487*$H487)/2),0),0),2)</f>
        <v>0</v>
      </c>
      <c r="M487" s="89">
        <f t="shared" si="25"/>
        <v>0</v>
      </c>
      <c r="N487" s="100">
        <f t="shared" si="26"/>
        <v>0</v>
      </c>
      <c r="O487" s="67"/>
    </row>
    <row r="488" spans="2:15">
      <c r="B488" s="63"/>
      <c r="C488" s="65"/>
      <c r="D488" s="65"/>
      <c r="E488" s="66"/>
      <c r="F488" s="67"/>
      <c r="G488" s="69"/>
      <c r="H488" s="70"/>
      <c r="I488" s="71"/>
      <c r="J488" s="68">
        <v>0</v>
      </c>
      <c r="K488" s="89">
        <f>ROUND(IF(AND($G488&lt;&gt;Summary!$C$11),IF(OR($I488=$I$6,$I488=$I$7,$I488=$I$8,$I488=$I$9,$I488=$I$10,$I488=$I$11),($J488*$H488),0),0),2)</f>
        <v>0</v>
      </c>
      <c r="L488" s="89">
        <f>ROUND(IF(AND($G488=Summary!$C$11),IF(OR($I488=$I$6,$I488=$I$7,$I488=$I$8,$I488=$I$9,$I488=$I$10,$I488=$I$11),(($J488*$H488)/2),0),0),2)</f>
        <v>0</v>
      </c>
      <c r="M488" s="89">
        <f t="shared" si="25"/>
        <v>0</v>
      </c>
      <c r="N488" s="100">
        <f t="shared" si="26"/>
        <v>0</v>
      </c>
      <c r="O488" s="67"/>
    </row>
    <row r="489" spans="2:15">
      <c r="B489" s="63"/>
      <c r="C489" s="65"/>
      <c r="D489" s="65"/>
      <c r="E489" s="66"/>
      <c r="F489" s="67"/>
      <c r="G489" s="69"/>
      <c r="H489" s="70"/>
      <c r="I489" s="71"/>
      <c r="J489" s="68">
        <v>0</v>
      </c>
      <c r="K489" s="89">
        <f>ROUND(IF(AND($G489&lt;&gt;Summary!$C$11),IF(OR($I489=$I$6,$I489=$I$7,$I489=$I$8,$I489=$I$9,$I489=$I$10,$I489=$I$11),($J489*$H489),0),0),2)</f>
        <v>0</v>
      </c>
      <c r="L489" s="89">
        <f>ROUND(IF(AND($G489=Summary!$C$11),IF(OR($I489=$I$6,$I489=$I$7,$I489=$I$8,$I489=$I$9,$I489=$I$10,$I489=$I$11),(($J489*$H489)/2),0),0),2)</f>
        <v>0</v>
      </c>
      <c r="M489" s="89">
        <f t="shared" si="25"/>
        <v>0</v>
      </c>
      <c r="N489" s="100">
        <f t="shared" si="26"/>
        <v>0</v>
      </c>
      <c r="O489" s="67"/>
    </row>
    <row r="490" spans="2:15">
      <c r="B490" s="63"/>
      <c r="C490" s="65"/>
      <c r="D490" s="65"/>
      <c r="E490" s="66"/>
      <c r="F490" s="67"/>
      <c r="G490" s="69"/>
      <c r="H490" s="70"/>
      <c r="I490" s="71"/>
      <c r="J490" s="68">
        <v>0</v>
      </c>
      <c r="K490" s="89">
        <f>ROUND(IF(AND($G490&lt;&gt;Summary!$C$11),IF(OR($I490=$I$6,$I490=$I$7,$I490=$I$8,$I490=$I$9,$I490=$I$10,$I490=$I$11),($J490*$H490),0),0),2)</f>
        <v>0</v>
      </c>
      <c r="L490" s="89">
        <f>ROUND(IF(AND($G490=Summary!$C$11),IF(OR($I490=$I$6,$I490=$I$7,$I490=$I$8,$I490=$I$9,$I490=$I$10,$I490=$I$11),(($J490*$H490)/2),0),0),2)</f>
        <v>0</v>
      </c>
      <c r="M490" s="89">
        <f t="shared" si="25"/>
        <v>0</v>
      </c>
      <c r="N490" s="100">
        <f t="shared" si="26"/>
        <v>0</v>
      </c>
      <c r="O490" s="67"/>
    </row>
    <row r="491" spans="2:15">
      <c r="B491" s="63"/>
      <c r="C491" s="65"/>
      <c r="D491" s="65"/>
      <c r="E491" s="66"/>
      <c r="F491" s="67"/>
      <c r="G491" s="69"/>
      <c r="H491" s="70"/>
      <c r="I491" s="71"/>
      <c r="J491" s="68">
        <v>0</v>
      </c>
      <c r="K491" s="89">
        <f>ROUND(IF(AND($G491&lt;&gt;Summary!$C$11),IF(OR($I491=$I$6,$I491=$I$7,$I491=$I$8,$I491=$I$9,$I491=$I$10,$I491=$I$11),($J491*$H491),0),0),2)</f>
        <v>0</v>
      </c>
      <c r="L491" s="89">
        <f>ROUND(IF(AND($G491=Summary!$C$11),IF(OR($I491=$I$6,$I491=$I$7,$I491=$I$8,$I491=$I$9,$I491=$I$10,$I491=$I$11),(($J491*$H491)/2),0),0),2)</f>
        <v>0</v>
      </c>
      <c r="M491" s="89">
        <f t="shared" si="25"/>
        <v>0</v>
      </c>
      <c r="N491" s="100">
        <f t="shared" si="26"/>
        <v>0</v>
      </c>
      <c r="O491" s="67"/>
    </row>
    <row r="492" spans="2:15">
      <c r="B492" s="63"/>
      <c r="C492" s="65"/>
      <c r="D492" s="65"/>
      <c r="E492" s="66"/>
      <c r="F492" s="67"/>
      <c r="G492" s="69"/>
      <c r="H492" s="70"/>
      <c r="I492" s="71"/>
      <c r="J492" s="68">
        <v>0</v>
      </c>
      <c r="K492" s="89">
        <f>ROUND(IF(AND($G492&lt;&gt;Summary!$C$11),IF(OR($I492=$I$6,$I492=$I$7,$I492=$I$8,$I492=$I$9,$I492=$I$10,$I492=$I$11),($J492*$H492),0),0),2)</f>
        <v>0</v>
      </c>
      <c r="L492" s="89">
        <f>ROUND(IF(AND($G492=Summary!$C$11),IF(OR($I492=$I$6,$I492=$I$7,$I492=$I$8,$I492=$I$9,$I492=$I$10,$I492=$I$11),(($J492*$H492)/2),0),0),2)</f>
        <v>0</v>
      </c>
      <c r="M492" s="89">
        <f t="shared" si="25"/>
        <v>0</v>
      </c>
      <c r="N492" s="100">
        <f t="shared" si="26"/>
        <v>0</v>
      </c>
      <c r="O492" s="67"/>
    </row>
    <row r="493" spans="2:15">
      <c r="B493" s="63"/>
      <c r="C493" s="65"/>
      <c r="D493" s="65"/>
      <c r="E493" s="66"/>
      <c r="F493" s="67"/>
      <c r="G493" s="69"/>
      <c r="H493" s="70"/>
      <c r="I493" s="71"/>
      <c r="J493" s="68">
        <v>0</v>
      </c>
      <c r="K493" s="89">
        <f>ROUND(IF(AND($G493&lt;&gt;Summary!$C$11),IF(OR($I493=$I$6,$I493=$I$7,$I493=$I$8,$I493=$I$9,$I493=$I$10,$I493=$I$11),($J493*$H493),0),0),2)</f>
        <v>0</v>
      </c>
      <c r="L493" s="89">
        <f>ROUND(IF(AND($G493=Summary!$C$11),IF(OR($I493=$I$6,$I493=$I$7,$I493=$I$8,$I493=$I$9,$I493=$I$10,$I493=$I$11),(($J493*$H493)/2),0),0),2)</f>
        <v>0</v>
      </c>
      <c r="M493" s="89">
        <f t="shared" si="25"/>
        <v>0</v>
      </c>
      <c r="N493" s="100">
        <f t="shared" si="26"/>
        <v>0</v>
      </c>
      <c r="O493" s="67"/>
    </row>
    <row r="494" spans="2:15">
      <c r="B494" s="63"/>
      <c r="C494" s="65"/>
      <c r="D494" s="65"/>
      <c r="E494" s="66"/>
      <c r="F494" s="67"/>
      <c r="G494" s="69"/>
      <c r="H494" s="70"/>
      <c r="I494" s="71"/>
      <c r="J494" s="68">
        <v>0</v>
      </c>
      <c r="K494" s="89">
        <f>ROUND(IF(AND($G494&lt;&gt;Summary!$C$11),IF(OR($I494=$I$6,$I494=$I$7,$I494=$I$8,$I494=$I$9,$I494=$I$10,$I494=$I$11),($J494*$H494),0),0),2)</f>
        <v>0</v>
      </c>
      <c r="L494" s="89">
        <f>ROUND(IF(AND($G494=Summary!$C$11),IF(OR($I494=$I$6,$I494=$I$7,$I494=$I$8,$I494=$I$9,$I494=$I$10,$I494=$I$11),(($J494*$H494)/2),0),0),2)</f>
        <v>0</v>
      </c>
      <c r="M494" s="89">
        <f t="shared" si="25"/>
        <v>0</v>
      </c>
      <c r="N494" s="100">
        <f t="shared" si="26"/>
        <v>0</v>
      </c>
      <c r="O494" s="67"/>
    </row>
    <row r="495" spans="2:15">
      <c r="B495" s="63"/>
      <c r="C495" s="65"/>
      <c r="D495" s="65"/>
      <c r="E495" s="66"/>
      <c r="F495" s="67"/>
      <c r="G495" s="69"/>
      <c r="H495" s="70"/>
      <c r="I495" s="71"/>
      <c r="J495" s="68">
        <v>0</v>
      </c>
      <c r="K495" s="89">
        <f>ROUND(IF(AND($G495&lt;&gt;Summary!$C$11),IF(OR($I495=$I$6,$I495=$I$7,$I495=$I$8,$I495=$I$9,$I495=$I$10,$I495=$I$11),($J495*$H495),0),0),2)</f>
        <v>0</v>
      </c>
      <c r="L495" s="89">
        <f>ROUND(IF(AND($G495=Summary!$C$11),IF(OR($I495=$I$6,$I495=$I$7,$I495=$I$8,$I495=$I$9,$I495=$I$10,$I495=$I$11),(($J495*$H495)/2),0),0),2)</f>
        <v>0</v>
      </c>
      <c r="M495" s="89">
        <f t="shared" si="25"/>
        <v>0</v>
      </c>
      <c r="N495" s="100">
        <f t="shared" si="26"/>
        <v>0</v>
      </c>
      <c r="O495" s="67"/>
    </row>
    <row r="496" spans="2:15">
      <c r="B496" s="63"/>
      <c r="C496" s="65"/>
      <c r="D496" s="65"/>
      <c r="E496" s="66"/>
      <c r="F496" s="67"/>
      <c r="G496" s="69"/>
      <c r="H496" s="70"/>
      <c r="I496" s="71"/>
      <c r="J496" s="68">
        <v>0</v>
      </c>
      <c r="K496" s="89">
        <f>ROUND(IF(AND($G496&lt;&gt;Summary!$C$11),IF(OR($I496=$I$6,$I496=$I$7,$I496=$I$8,$I496=$I$9,$I496=$I$10,$I496=$I$11),($J496*$H496),0),0),2)</f>
        <v>0</v>
      </c>
      <c r="L496" s="89">
        <f>ROUND(IF(AND($G496=Summary!$C$11),IF(OR($I496=$I$6,$I496=$I$7,$I496=$I$8,$I496=$I$9,$I496=$I$10,$I496=$I$11),(($J496*$H496)/2),0),0),2)</f>
        <v>0</v>
      </c>
      <c r="M496" s="89">
        <f t="shared" si="25"/>
        <v>0</v>
      </c>
      <c r="N496" s="100">
        <f t="shared" si="26"/>
        <v>0</v>
      </c>
      <c r="O496" s="67"/>
    </row>
    <row r="497" spans="2:15">
      <c r="B497" s="63"/>
      <c r="C497" s="65"/>
      <c r="D497" s="65"/>
      <c r="E497" s="66"/>
      <c r="F497" s="67"/>
      <c r="G497" s="69"/>
      <c r="H497" s="70"/>
      <c r="I497" s="71"/>
      <c r="J497" s="68">
        <v>0</v>
      </c>
      <c r="K497" s="89">
        <f>ROUND(IF(AND($G497&lt;&gt;Summary!$C$11),IF(OR($I497=$I$6,$I497=$I$7,$I497=$I$8,$I497=$I$9,$I497=$I$10,$I497=$I$11),($J497*$H497),0),0),2)</f>
        <v>0</v>
      </c>
      <c r="L497" s="89">
        <f>ROUND(IF(AND($G497=Summary!$C$11),IF(OR($I497=$I$6,$I497=$I$7,$I497=$I$8,$I497=$I$9,$I497=$I$10,$I497=$I$11),(($J497*$H497)/2),0),0),2)</f>
        <v>0</v>
      </c>
      <c r="M497" s="89">
        <f t="shared" si="25"/>
        <v>0</v>
      </c>
      <c r="N497" s="100">
        <f t="shared" si="26"/>
        <v>0</v>
      </c>
      <c r="O497" s="67"/>
    </row>
    <row r="498" spans="2:15">
      <c r="B498" s="63"/>
      <c r="C498" s="65"/>
      <c r="D498" s="65"/>
      <c r="E498" s="66"/>
      <c r="F498" s="67"/>
      <c r="G498" s="69"/>
      <c r="H498" s="70"/>
      <c r="I498" s="71"/>
      <c r="J498" s="68">
        <v>0</v>
      </c>
      <c r="K498" s="89">
        <f>ROUND(IF(AND($G498&lt;&gt;Summary!$C$11),IF(OR($I498=$I$6,$I498=$I$7,$I498=$I$8,$I498=$I$9,$I498=$I$10,$I498=$I$11),($J498*$H498),0),0),2)</f>
        <v>0</v>
      </c>
      <c r="L498" s="89">
        <f>ROUND(IF(AND($G498=Summary!$C$11),IF(OR($I498=$I$6,$I498=$I$7,$I498=$I$8,$I498=$I$9,$I498=$I$10,$I498=$I$11),(($J498*$H498)/2),0),0),2)</f>
        <v>0</v>
      </c>
      <c r="M498" s="89">
        <f t="shared" si="25"/>
        <v>0</v>
      </c>
      <c r="N498" s="100">
        <f t="shared" si="26"/>
        <v>0</v>
      </c>
      <c r="O498" s="67"/>
    </row>
    <row r="499" spans="2:15">
      <c r="B499" s="63"/>
      <c r="C499" s="65"/>
      <c r="D499" s="65"/>
      <c r="E499" s="66"/>
      <c r="F499" s="67"/>
      <c r="G499" s="69"/>
      <c r="H499" s="70"/>
      <c r="I499" s="71"/>
      <c r="J499" s="68">
        <v>0</v>
      </c>
      <c r="K499" s="89">
        <f>ROUND(IF(AND($G499&lt;&gt;Summary!$C$11),IF(OR($I499=$I$6,$I499=$I$7,$I499=$I$8,$I499=$I$9,$I499=$I$10,$I499=$I$11),($J499*$H499),0),0),2)</f>
        <v>0</v>
      </c>
      <c r="L499" s="89">
        <f>ROUND(IF(AND($G499=Summary!$C$11),IF(OR($I499=$I$6,$I499=$I$7,$I499=$I$8,$I499=$I$9,$I499=$I$10,$I499=$I$11),(($J499*$H499)/2),0),0),2)</f>
        <v>0</v>
      </c>
      <c r="M499" s="89">
        <f t="shared" si="25"/>
        <v>0</v>
      </c>
      <c r="N499" s="100">
        <f t="shared" si="26"/>
        <v>0</v>
      </c>
      <c r="O499" s="67"/>
    </row>
    <row r="500" spans="2:15">
      <c r="B500" s="63"/>
      <c r="C500" s="65"/>
      <c r="D500" s="65"/>
      <c r="E500" s="66"/>
      <c r="F500" s="67"/>
      <c r="G500" s="69"/>
      <c r="H500" s="70"/>
      <c r="I500" s="71"/>
      <c r="J500" s="68">
        <v>0</v>
      </c>
      <c r="K500" s="89">
        <f>ROUND(IF(AND($G500&lt;&gt;Summary!$C$11),IF(OR($I500=$I$6,$I500=$I$7,$I500=$I$8,$I500=$I$9,$I500=$I$10,$I500=$I$11),($J500*$H500),0),0),2)</f>
        <v>0</v>
      </c>
      <c r="L500" s="89">
        <f>ROUND(IF(AND($G500=Summary!$C$11),IF(OR($I500=$I$6,$I500=$I$7,$I500=$I$8,$I500=$I$9,$I500=$I$10,$I500=$I$11),(($J500*$H500)/2),0),0),2)</f>
        <v>0</v>
      </c>
      <c r="M500" s="89">
        <f t="shared" si="25"/>
        <v>0</v>
      </c>
      <c r="N500" s="100">
        <f t="shared" si="26"/>
        <v>0</v>
      </c>
      <c r="O500" s="67"/>
    </row>
    <row r="501" spans="2:15">
      <c r="B501" s="63"/>
      <c r="C501" s="65"/>
      <c r="D501" s="65"/>
      <c r="E501" s="66"/>
      <c r="F501" s="67"/>
      <c r="G501" s="69"/>
      <c r="H501" s="70"/>
      <c r="I501" s="71"/>
      <c r="J501" s="68">
        <v>0</v>
      </c>
      <c r="K501" s="89">
        <f>ROUND(IF(AND($G501&lt;&gt;Summary!$C$11),IF(OR($I501=$I$6,$I501=$I$7,$I501=$I$8,$I501=$I$9,$I501=$I$10,$I501=$I$11),($J501*$H501),0),0),2)</f>
        <v>0</v>
      </c>
      <c r="L501" s="89">
        <f>ROUND(IF(AND($G501=Summary!$C$11),IF(OR($I501=$I$6,$I501=$I$7,$I501=$I$8,$I501=$I$9,$I501=$I$10,$I501=$I$11),(($J501*$H501)/2),0),0),2)</f>
        <v>0</v>
      </c>
      <c r="M501" s="89">
        <f t="shared" si="25"/>
        <v>0</v>
      </c>
      <c r="N501" s="100">
        <f t="shared" si="26"/>
        <v>0</v>
      </c>
      <c r="O501" s="67"/>
    </row>
    <row r="502" spans="2:15">
      <c r="B502" s="63"/>
      <c r="C502" s="65"/>
      <c r="D502" s="65"/>
      <c r="E502" s="66"/>
      <c r="F502" s="67"/>
      <c r="G502" s="69"/>
      <c r="H502" s="70"/>
      <c r="I502" s="71"/>
      <c r="J502" s="68">
        <v>0</v>
      </c>
      <c r="K502" s="89">
        <f>ROUND(IF(AND($G502&lt;&gt;Summary!$C$11),IF(OR($I502=$I$6,$I502=$I$7,$I502=$I$8,$I502=$I$9,$I502=$I$10,$I502=$I$11),($J502*$H502),0),0),2)</f>
        <v>0</v>
      </c>
      <c r="L502" s="89">
        <f>ROUND(IF(AND($G502=Summary!$C$11),IF(OR($I502=$I$6,$I502=$I$7,$I502=$I$8,$I502=$I$9,$I502=$I$10,$I502=$I$11),(($J502*$H502)/2),0),0),2)</f>
        <v>0</v>
      </c>
      <c r="M502" s="89">
        <f t="shared" si="25"/>
        <v>0</v>
      </c>
      <c r="N502" s="100">
        <f t="shared" si="26"/>
        <v>0</v>
      </c>
      <c r="O502" s="67"/>
    </row>
    <row r="503" spans="2:15">
      <c r="B503" s="63"/>
      <c r="C503" s="65"/>
      <c r="D503" s="65"/>
      <c r="E503" s="66"/>
      <c r="F503" s="67"/>
      <c r="G503" s="69"/>
      <c r="H503" s="70"/>
      <c r="I503" s="71"/>
      <c r="J503" s="68">
        <v>0</v>
      </c>
      <c r="K503" s="89">
        <f>ROUND(IF(AND($G503&lt;&gt;Summary!$C$11),IF(OR($I503=$I$6,$I503=$I$7,$I503=$I$8,$I503=$I$9,$I503=$I$10,$I503=$I$11),($J503*$H503),0),0),2)</f>
        <v>0</v>
      </c>
      <c r="L503" s="89">
        <f>ROUND(IF(AND($G503=Summary!$C$11),IF(OR($I503=$I$6,$I503=$I$7,$I503=$I$8,$I503=$I$9,$I503=$I$10,$I503=$I$11),(($J503*$H503)/2),0),0),2)</f>
        <v>0</v>
      </c>
      <c r="M503" s="89">
        <f t="shared" si="25"/>
        <v>0</v>
      </c>
      <c r="N503" s="100">
        <f t="shared" si="26"/>
        <v>0</v>
      </c>
      <c r="O503" s="67"/>
    </row>
    <row r="504" spans="2:15">
      <c r="B504" s="63"/>
      <c r="C504" s="65"/>
      <c r="D504" s="65"/>
      <c r="E504" s="66"/>
      <c r="F504" s="67"/>
      <c r="G504" s="69"/>
      <c r="H504" s="70"/>
      <c r="I504" s="71"/>
      <c r="J504" s="68">
        <v>0</v>
      </c>
      <c r="K504" s="89">
        <f>ROUND(IF(AND($G504&lt;&gt;Summary!$C$11),IF(OR($I504=$I$6,$I504=$I$7,$I504=$I$8,$I504=$I$9,$I504=$I$10,$I504=$I$11),($J504*$H504),0),0),2)</f>
        <v>0</v>
      </c>
      <c r="L504" s="89">
        <f>ROUND(IF(AND($G504=Summary!$C$11),IF(OR($I504=$I$6,$I504=$I$7,$I504=$I$8,$I504=$I$9,$I504=$I$10,$I504=$I$11),(($J504*$H504)/2),0),0),2)</f>
        <v>0</v>
      </c>
      <c r="M504" s="89">
        <f t="shared" si="25"/>
        <v>0</v>
      </c>
      <c r="N504" s="100">
        <f t="shared" si="26"/>
        <v>0</v>
      </c>
      <c r="O504" s="67"/>
    </row>
    <row r="505" spans="2:15">
      <c r="B505" s="63"/>
      <c r="C505" s="65"/>
      <c r="D505" s="65"/>
      <c r="E505" s="66"/>
      <c r="F505" s="67"/>
      <c r="G505" s="69"/>
      <c r="H505" s="70"/>
      <c r="I505" s="71"/>
      <c r="J505" s="68">
        <v>0</v>
      </c>
      <c r="K505" s="89">
        <f>ROUND(IF(AND($G505&lt;&gt;Summary!$C$11),IF(OR($I505=$I$6,$I505=$I$7,$I505=$I$8,$I505=$I$9,$I505=$I$10,$I505=$I$11),($J505*$H505),0),0),2)</f>
        <v>0</v>
      </c>
      <c r="L505" s="89">
        <f>ROUND(IF(AND($G505=Summary!$C$11),IF(OR($I505=$I$6,$I505=$I$7,$I505=$I$8,$I505=$I$9,$I505=$I$10,$I505=$I$11),(($J505*$H505)/2),0),0),2)</f>
        <v>0</v>
      </c>
      <c r="M505" s="89">
        <f t="shared" si="25"/>
        <v>0</v>
      </c>
      <c r="N505" s="100">
        <f t="shared" si="26"/>
        <v>0</v>
      </c>
      <c r="O505" s="67"/>
    </row>
    <row r="506" spans="2:15">
      <c r="B506" s="63"/>
      <c r="C506" s="65"/>
      <c r="D506" s="65"/>
      <c r="E506" s="66"/>
      <c r="F506" s="67"/>
      <c r="G506" s="69"/>
      <c r="H506" s="70"/>
      <c r="I506" s="71"/>
      <c r="J506" s="68">
        <v>0</v>
      </c>
      <c r="K506" s="89">
        <f>ROUND(IF(AND($G506&lt;&gt;Summary!$C$11),IF(OR($I506=$I$6,$I506=$I$7,$I506=$I$8,$I506=$I$9,$I506=$I$10,$I506=$I$11),($J506*$H506),0),0),2)</f>
        <v>0</v>
      </c>
      <c r="L506" s="89">
        <f>ROUND(IF(AND($G506=Summary!$C$11),IF(OR($I506=$I$6,$I506=$I$7,$I506=$I$8,$I506=$I$9,$I506=$I$10,$I506=$I$11),(($J506*$H506)/2),0),0),2)</f>
        <v>0</v>
      </c>
      <c r="M506" s="89">
        <f t="shared" si="25"/>
        <v>0</v>
      </c>
      <c r="N506" s="100">
        <f t="shared" si="26"/>
        <v>0</v>
      </c>
      <c r="O506" s="67"/>
    </row>
    <row r="507" spans="2:15">
      <c r="B507" s="63"/>
      <c r="C507" s="65"/>
      <c r="D507" s="65"/>
      <c r="E507" s="66"/>
      <c r="F507" s="67"/>
      <c r="G507" s="69"/>
      <c r="H507" s="70"/>
      <c r="I507" s="71"/>
      <c r="J507" s="68">
        <v>0</v>
      </c>
      <c r="K507" s="89">
        <f>ROUND(IF(AND($G507&lt;&gt;Summary!$C$11),IF(OR($I507=$I$6,$I507=$I$7,$I507=$I$8,$I507=$I$9,$I507=$I$10,$I507=$I$11),($J507*$H507),0),0),2)</f>
        <v>0</v>
      </c>
      <c r="L507" s="89">
        <f>ROUND(IF(AND($G507=Summary!$C$11),IF(OR($I507=$I$6,$I507=$I$7,$I507=$I$8,$I507=$I$9,$I507=$I$10,$I507=$I$11),(($J507*$H507)/2),0),0),2)</f>
        <v>0</v>
      </c>
      <c r="M507" s="89">
        <f t="shared" si="25"/>
        <v>0</v>
      </c>
      <c r="N507" s="100">
        <f t="shared" si="26"/>
        <v>0</v>
      </c>
      <c r="O507" s="67"/>
    </row>
    <row r="508" spans="2:15">
      <c r="B508" s="63"/>
      <c r="C508" s="65"/>
      <c r="D508" s="65"/>
      <c r="E508" s="66"/>
      <c r="F508" s="67"/>
      <c r="G508" s="69"/>
      <c r="H508" s="70"/>
      <c r="I508" s="71"/>
      <c r="J508" s="68">
        <v>0</v>
      </c>
      <c r="K508" s="89">
        <f>ROUND(IF(AND($G508&lt;&gt;Summary!$C$11),IF(OR($I508=$I$6,$I508=$I$7,$I508=$I$8,$I508=$I$9,$I508=$I$10,$I508=$I$11),($J508*$H508),0),0),2)</f>
        <v>0</v>
      </c>
      <c r="L508" s="89">
        <f>ROUND(IF(AND($G508=Summary!$C$11),IF(OR($I508=$I$6,$I508=$I$7,$I508=$I$8,$I508=$I$9,$I508=$I$10,$I508=$I$11),(($J508*$H508)/2),0),0),2)</f>
        <v>0</v>
      </c>
      <c r="M508" s="89">
        <f t="shared" si="25"/>
        <v>0</v>
      </c>
      <c r="N508" s="100">
        <f t="shared" si="26"/>
        <v>0</v>
      </c>
      <c r="O508" s="67"/>
    </row>
    <row r="509" spans="2:15">
      <c r="B509" s="63"/>
      <c r="C509" s="65"/>
      <c r="D509" s="65"/>
      <c r="E509" s="66"/>
      <c r="F509" s="67"/>
      <c r="G509" s="69"/>
      <c r="H509" s="70"/>
      <c r="I509" s="71"/>
      <c r="J509" s="68">
        <v>0</v>
      </c>
      <c r="K509" s="89">
        <f>ROUND(IF(AND($G509&lt;&gt;Summary!$C$11),IF(OR($I509=$I$6,$I509=$I$7,$I509=$I$8,$I509=$I$9,$I509=$I$10,$I509=$I$11),($J509*$H509),0),0),2)</f>
        <v>0</v>
      </c>
      <c r="L509" s="89">
        <f>ROUND(IF(AND($G509=Summary!$C$11),IF(OR($I509=$I$6,$I509=$I$7,$I509=$I$8,$I509=$I$9,$I509=$I$10,$I509=$I$11),(($J509*$H509)/2),0),0),2)</f>
        <v>0</v>
      </c>
      <c r="M509" s="89">
        <f t="shared" si="25"/>
        <v>0</v>
      </c>
      <c r="N509" s="100">
        <f t="shared" si="26"/>
        <v>0</v>
      </c>
      <c r="O509" s="67"/>
    </row>
    <row r="510" spans="2:15">
      <c r="B510" s="63"/>
      <c r="C510" s="65"/>
      <c r="D510" s="65"/>
      <c r="E510" s="66"/>
      <c r="F510" s="67"/>
      <c r="G510" s="69"/>
      <c r="H510" s="70"/>
      <c r="I510" s="71"/>
      <c r="J510" s="68">
        <v>0</v>
      </c>
      <c r="K510" s="89">
        <f>ROUND(IF(AND($G510&lt;&gt;Summary!$C$11),IF(OR($I510=$I$6,$I510=$I$7,$I510=$I$8,$I510=$I$9,$I510=$I$10,$I510=$I$11),($J510*$H510),0),0),2)</f>
        <v>0</v>
      </c>
      <c r="L510" s="89">
        <f>ROUND(IF(AND($G510=Summary!$C$11),IF(OR($I510=$I$6,$I510=$I$7,$I510=$I$8,$I510=$I$9,$I510=$I$10,$I510=$I$11),(($J510*$H510)/2),0),0),2)</f>
        <v>0</v>
      </c>
      <c r="M510" s="89">
        <f t="shared" si="25"/>
        <v>0</v>
      </c>
      <c r="N510" s="100">
        <f t="shared" si="26"/>
        <v>0</v>
      </c>
      <c r="O510" s="67"/>
    </row>
    <row r="511" spans="2:15">
      <c r="B511" s="63"/>
      <c r="C511" s="65"/>
      <c r="D511" s="65"/>
      <c r="E511" s="66"/>
      <c r="F511" s="67"/>
      <c r="G511" s="69"/>
      <c r="H511" s="70"/>
      <c r="I511" s="71"/>
      <c r="J511" s="68">
        <v>0</v>
      </c>
      <c r="K511" s="89">
        <f>ROUND(IF(AND($G511&lt;&gt;Summary!$C$11),IF(OR($I511=$I$6,$I511=$I$7,$I511=$I$8,$I511=$I$9,$I511=$I$10,$I511=$I$11),($J511*$H511),0),0),2)</f>
        <v>0</v>
      </c>
      <c r="L511" s="89">
        <f>ROUND(IF(AND($G511=Summary!$C$11),IF(OR($I511=$I$6,$I511=$I$7,$I511=$I$8,$I511=$I$9,$I511=$I$10,$I511=$I$11),(($J511*$H511)/2),0),0),2)</f>
        <v>0</v>
      </c>
      <c r="M511" s="89">
        <f t="shared" si="25"/>
        <v>0</v>
      </c>
      <c r="N511" s="100">
        <f t="shared" si="26"/>
        <v>0</v>
      </c>
      <c r="O511" s="67"/>
    </row>
    <row r="512" spans="2:15">
      <c r="B512" s="63"/>
      <c r="C512" s="65"/>
      <c r="D512" s="65"/>
      <c r="E512" s="66"/>
      <c r="F512" s="67"/>
      <c r="G512" s="69"/>
      <c r="H512" s="70"/>
      <c r="I512" s="71"/>
      <c r="J512" s="68">
        <v>0</v>
      </c>
      <c r="K512" s="89">
        <f>ROUND(IF(AND($G512&lt;&gt;Summary!$C$11),IF(OR($I512=$I$6,$I512=$I$7,$I512=$I$8,$I512=$I$9,$I512=$I$10,$I512=$I$11),($J512*$H512),0),0),2)</f>
        <v>0</v>
      </c>
      <c r="L512" s="89">
        <f>ROUND(IF(AND($G512=Summary!$C$11),IF(OR($I512=$I$6,$I512=$I$7,$I512=$I$8,$I512=$I$9,$I512=$I$10,$I512=$I$11),(($J512*$H512)/2),0),0),2)</f>
        <v>0</v>
      </c>
      <c r="M512" s="89">
        <f t="shared" si="25"/>
        <v>0</v>
      </c>
      <c r="N512" s="100">
        <f t="shared" si="26"/>
        <v>0</v>
      </c>
      <c r="O512" s="67"/>
    </row>
    <row r="513" spans="1:15">
      <c r="B513" s="63"/>
      <c r="C513" s="65"/>
      <c r="D513" s="65"/>
      <c r="E513" s="66"/>
      <c r="F513" s="67"/>
      <c r="G513" s="69"/>
      <c r="H513" s="70"/>
      <c r="I513" s="71"/>
      <c r="J513" s="68">
        <v>0</v>
      </c>
      <c r="K513" s="89">
        <f>ROUND(IF(AND($G513&lt;&gt;Summary!$C$11),IF(OR($I513=$I$6,$I513=$I$7,$I513=$I$8,$I513=$I$9,$I513=$I$10,$I513=$I$11),($J513*$H513),0),0),2)</f>
        <v>0</v>
      </c>
      <c r="L513" s="89">
        <f>ROUND(IF(AND($G513=Summary!$C$11),IF(OR($I513=$I$6,$I513=$I$7,$I513=$I$8,$I513=$I$9,$I513=$I$10,$I513=$I$11),(($J513*$H513)/2),0),0),2)</f>
        <v>0</v>
      </c>
      <c r="M513" s="89">
        <f t="shared" si="25"/>
        <v>0</v>
      </c>
      <c r="N513" s="100">
        <f t="shared" si="26"/>
        <v>0</v>
      </c>
      <c r="O513" s="67"/>
    </row>
    <row r="514" spans="1:15">
      <c r="B514" s="63"/>
      <c r="C514" s="65"/>
      <c r="D514" s="65"/>
      <c r="E514" s="66"/>
      <c r="F514" s="67"/>
      <c r="G514" s="69"/>
      <c r="H514" s="70"/>
      <c r="I514" s="71"/>
      <c r="J514" s="68">
        <v>0</v>
      </c>
      <c r="K514" s="89">
        <f>ROUND(IF(AND($G514&lt;&gt;Summary!$C$11),IF(OR($I514=$I$6,$I514=$I$7,$I514=$I$8,$I514=$I$9,$I514=$I$10,$I514=$I$11),($J514*$H514),0),0),2)</f>
        <v>0</v>
      </c>
      <c r="L514" s="89">
        <f>ROUND(IF(AND($G514=Summary!$C$11),IF(OR($I514=$I$6,$I514=$I$7,$I514=$I$8,$I514=$I$9,$I514=$I$10,$I514=$I$11),(($J514*$H514)/2),0),0),2)</f>
        <v>0</v>
      </c>
      <c r="M514" s="89">
        <f t="shared" si="25"/>
        <v>0</v>
      </c>
      <c r="N514" s="100">
        <f t="shared" si="26"/>
        <v>0</v>
      </c>
      <c r="O514" s="67"/>
    </row>
    <row r="515" spans="1:15">
      <c r="B515" s="63"/>
      <c r="C515" s="65"/>
      <c r="D515" s="65"/>
      <c r="E515" s="66"/>
      <c r="F515" s="67"/>
      <c r="G515" s="69"/>
      <c r="H515" s="70"/>
      <c r="I515" s="71"/>
      <c r="J515" s="68">
        <v>0</v>
      </c>
      <c r="K515" s="89">
        <f>ROUND(IF(AND($G515&lt;&gt;Summary!$C$11),IF(OR($I515=$I$6,$I515=$I$7,$I515=$I$8,$I515=$I$9,$I515=$I$10,$I515=$I$11),($J515*$H515),0),0),2)</f>
        <v>0</v>
      </c>
      <c r="L515" s="89">
        <f>ROUND(IF(AND($G515=Summary!$C$11),IF(OR($I515=$I$6,$I515=$I$7,$I515=$I$8,$I515=$I$9,$I515=$I$10,$I515=$I$11),(($J515*$H515)/2),0),0),2)</f>
        <v>0</v>
      </c>
      <c r="M515" s="89">
        <f t="shared" si="25"/>
        <v>0</v>
      </c>
      <c r="N515" s="100">
        <f t="shared" si="26"/>
        <v>0</v>
      </c>
      <c r="O515" s="67"/>
    </row>
    <row r="516" spans="1:15">
      <c r="B516" s="63"/>
      <c r="C516" s="65"/>
      <c r="D516" s="65"/>
      <c r="E516" s="66"/>
      <c r="F516" s="67"/>
      <c r="G516" s="69"/>
      <c r="H516" s="70"/>
      <c r="I516" s="71"/>
      <c r="J516" s="68">
        <v>0</v>
      </c>
      <c r="K516" s="89">
        <f>ROUND(IF(AND($G516&lt;&gt;Summary!$C$11),IF(OR($I516=$I$6,$I516=$I$7,$I516=$I$8,$I516=$I$9,$I516=$I$10,$I516=$I$11),($J516*$H516),0),0),2)</f>
        <v>0</v>
      </c>
      <c r="L516" s="89">
        <f>ROUND(IF(AND($G516=Summary!$C$11),IF(OR($I516=$I$6,$I516=$I$7,$I516=$I$8,$I516=$I$9,$I516=$I$10,$I516=$I$11),(($J516*$H516)/2),0),0),2)</f>
        <v>0</v>
      </c>
      <c r="M516" s="89">
        <f t="shared" si="25"/>
        <v>0</v>
      </c>
      <c r="N516" s="100">
        <f t="shared" si="26"/>
        <v>0</v>
      </c>
      <c r="O516" s="67"/>
    </row>
    <row r="517" spans="1:15">
      <c r="B517" s="63"/>
      <c r="C517" s="65"/>
      <c r="D517" s="65"/>
      <c r="E517" s="66"/>
      <c r="F517" s="67"/>
      <c r="G517" s="69"/>
      <c r="H517" s="70"/>
      <c r="I517" s="71"/>
      <c r="J517" s="68">
        <v>0</v>
      </c>
      <c r="K517" s="89">
        <f>ROUND(IF(AND($G517&lt;&gt;Summary!$C$11),IF(OR($I517=$I$6,$I517=$I$7,$I517=$I$8,$I517=$I$9,$I517=$I$10,$I517=$I$11),($J517*$H517),0),0),2)</f>
        <v>0</v>
      </c>
      <c r="L517" s="89">
        <f>ROUND(IF(AND($G517=Summary!$C$11),IF(OR($I517=$I$6,$I517=$I$7,$I517=$I$8,$I517=$I$9,$I517=$I$10,$I517=$I$11),(($J517*$H517)/2),0),0),2)</f>
        <v>0</v>
      </c>
      <c r="M517" s="89">
        <f t="shared" si="25"/>
        <v>0</v>
      </c>
      <c r="N517" s="100">
        <f t="shared" si="26"/>
        <v>0</v>
      </c>
      <c r="O517" s="67"/>
    </row>
    <row r="518" spans="1:15">
      <c r="B518" s="63"/>
      <c r="C518" s="65"/>
      <c r="D518" s="65"/>
      <c r="E518" s="66"/>
      <c r="F518" s="67"/>
      <c r="G518" s="69"/>
      <c r="H518" s="70"/>
      <c r="I518" s="71"/>
      <c r="J518" s="68">
        <v>0</v>
      </c>
      <c r="K518" s="89">
        <f>ROUND(IF(AND($G518&lt;&gt;Summary!$C$11),IF(OR($I518=$I$6,$I518=$I$7,$I518=$I$8,$I518=$I$9,$I518=$I$10,$I518=$I$11),($J518*$H518),0),0),2)</f>
        <v>0</v>
      </c>
      <c r="L518" s="89">
        <f>ROUND(IF(AND($G518=Summary!$C$11),IF(OR($I518=$I$6,$I518=$I$7,$I518=$I$8,$I518=$I$9,$I518=$I$10,$I518=$I$11),(($J518*$H518)/2),0),0),2)</f>
        <v>0</v>
      </c>
      <c r="M518" s="89">
        <f t="shared" si="25"/>
        <v>0</v>
      </c>
      <c r="N518" s="100">
        <f t="shared" si="26"/>
        <v>0</v>
      </c>
      <c r="O518" s="67"/>
    </row>
    <row r="519" spans="1:15">
      <c r="B519" s="63"/>
      <c r="C519" s="65"/>
      <c r="D519" s="65"/>
      <c r="E519" s="66"/>
      <c r="F519" s="67"/>
      <c r="G519" s="69"/>
      <c r="H519" s="70"/>
      <c r="I519" s="71"/>
      <c r="J519" s="68">
        <v>0</v>
      </c>
      <c r="K519" s="89">
        <f>ROUND(IF(AND($G519&lt;&gt;Summary!$C$11),IF(OR($I519=$I$6,$I519=$I$7,$I519=$I$8,$I519=$I$9,$I519=$I$10,$I519=$I$11),($J519*$H519),0),0),2)</f>
        <v>0</v>
      </c>
      <c r="L519" s="89">
        <f>ROUND(IF(AND($G519=Summary!$C$11),IF(OR($I519=$I$6,$I519=$I$7,$I519=$I$8,$I519=$I$9,$I519=$I$10,$I519=$I$11),(($J519*$H519)/2),0),0),2)</f>
        <v>0</v>
      </c>
      <c r="M519" s="89">
        <f t="shared" si="25"/>
        <v>0</v>
      </c>
      <c r="N519" s="100">
        <f t="shared" si="26"/>
        <v>0</v>
      </c>
      <c r="O519" s="67"/>
    </row>
    <row r="520" spans="1:15">
      <c r="B520" s="63"/>
      <c r="C520" s="65"/>
      <c r="D520" s="65"/>
      <c r="E520" s="66"/>
      <c r="F520" s="67"/>
      <c r="G520" s="69"/>
      <c r="H520" s="70"/>
      <c r="I520" s="71"/>
      <c r="J520" s="68">
        <v>0</v>
      </c>
      <c r="K520" s="89">
        <f>ROUND(IF(AND($G520&lt;&gt;Summary!$C$11),IF(OR($I520=$I$6,$I520=$I$7,$I520=$I$8,$I520=$I$9,$I520=$I$10,$I520=$I$11),($J520*$H520),0),0),2)</f>
        <v>0</v>
      </c>
      <c r="L520" s="89">
        <f>ROUND(IF(AND($G520=Summary!$C$11),IF(OR($I520=$I$6,$I520=$I$7,$I520=$I$8,$I520=$I$9,$I520=$I$10,$I520=$I$11),(($J520*$H520)/2),0),0),2)</f>
        <v>0</v>
      </c>
      <c r="M520" s="89">
        <f t="shared" si="25"/>
        <v>0</v>
      </c>
      <c r="N520" s="100">
        <f t="shared" si="26"/>
        <v>0</v>
      </c>
      <c r="O520" s="67"/>
    </row>
    <row r="521" spans="1:15">
      <c r="B521" s="63"/>
      <c r="C521" s="65"/>
      <c r="D521" s="65"/>
      <c r="E521" s="66"/>
      <c r="F521" s="67"/>
      <c r="G521" s="69"/>
      <c r="H521" s="70"/>
      <c r="I521" s="71"/>
      <c r="J521" s="68">
        <v>0</v>
      </c>
      <c r="K521" s="89">
        <f>ROUND(IF(AND($G521&lt;&gt;Summary!$C$11),IF(OR($I521=$I$6,$I521=$I$7,$I521=$I$8,$I521=$I$9,$I521=$I$10,$I521=$I$11),($J521*$H521),0),0),2)</f>
        <v>0</v>
      </c>
      <c r="L521" s="89">
        <f>ROUND(IF(AND($G521=Summary!$C$11),IF(OR($I521=$I$6,$I521=$I$7,$I521=$I$8,$I521=$I$9,$I521=$I$10,$I521=$I$11),(($J521*$H521)/2),0),0),2)</f>
        <v>0</v>
      </c>
      <c r="M521" s="89">
        <f t="shared" si="25"/>
        <v>0</v>
      </c>
      <c r="N521" s="100">
        <f t="shared" si="26"/>
        <v>0</v>
      </c>
      <c r="O521" s="67"/>
    </row>
    <row r="522" spans="1:15">
      <c r="A522" s="72">
        <v>0</v>
      </c>
      <c r="B522" s="72">
        <v>0</v>
      </c>
      <c r="C522" s="72">
        <v>0</v>
      </c>
      <c r="D522" s="72">
        <v>0</v>
      </c>
      <c r="E522" s="72">
        <v>0</v>
      </c>
      <c r="F522" s="72">
        <v>0</v>
      </c>
      <c r="G522" s="73">
        <v>0</v>
      </c>
      <c r="H522" s="72">
        <v>0</v>
      </c>
      <c r="I522" s="74">
        <v>0</v>
      </c>
      <c r="J522" s="73">
        <f>SUM(J22:J521)</f>
        <v>0</v>
      </c>
      <c r="K522" s="73">
        <f>SUM(K22:K521)</f>
        <v>0</v>
      </c>
      <c r="L522" s="73">
        <f>SUM(L22:L521)</f>
        <v>0</v>
      </c>
      <c r="M522" s="73">
        <f>SUM(M22:M521)</f>
        <v>0</v>
      </c>
      <c r="N522" s="73">
        <f>SUM(N22:N521)</f>
        <v>0</v>
      </c>
      <c r="O522" s="72">
        <v>0</v>
      </c>
    </row>
    <row r="523" spans="1:15">
      <c r="A523" s="72"/>
      <c r="B523" s="72"/>
      <c r="C523" s="72"/>
      <c r="D523" s="72"/>
      <c r="E523" s="72"/>
      <c r="F523" s="72"/>
      <c r="G523" s="73"/>
      <c r="H523" s="72"/>
      <c r="I523" s="74"/>
      <c r="J523" s="73"/>
      <c r="K523" s="73"/>
      <c r="L523" s="73"/>
      <c r="M523" s="73"/>
      <c r="N523" s="73"/>
      <c r="O523" s="72"/>
    </row>
    <row r="524" spans="1:15">
      <c r="A524" s="72"/>
      <c r="B524" s="72"/>
      <c r="C524" s="72"/>
      <c r="D524" s="72"/>
      <c r="E524" s="72"/>
      <c r="F524" s="72"/>
      <c r="G524" s="73"/>
      <c r="H524" s="72"/>
      <c r="I524" s="74"/>
      <c r="J524" s="73"/>
      <c r="K524" s="73"/>
      <c r="L524" s="73"/>
      <c r="M524" s="73"/>
      <c r="N524" s="73"/>
      <c r="O524" s="72"/>
    </row>
    <row r="525" spans="1:15">
      <c r="A525" s="72"/>
      <c r="B525" s="72"/>
      <c r="C525" s="72"/>
      <c r="D525" s="72"/>
      <c r="E525" s="72"/>
      <c r="F525" s="72"/>
      <c r="G525" s="73"/>
      <c r="H525" s="72"/>
      <c r="I525" s="74"/>
      <c r="J525" s="73"/>
      <c r="K525" s="73"/>
      <c r="L525" s="73"/>
      <c r="M525" s="73"/>
      <c r="N525" s="73"/>
      <c r="O525" s="72"/>
    </row>
    <row r="526" spans="1:15">
      <c r="A526" s="72"/>
      <c r="B526" s="72"/>
      <c r="C526" s="72"/>
      <c r="D526" s="72"/>
      <c r="E526" s="72"/>
      <c r="F526" s="72"/>
      <c r="G526" s="73"/>
      <c r="H526" s="72"/>
      <c r="I526" s="74"/>
      <c r="J526" s="73"/>
      <c r="K526" s="73"/>
      <c r="L526" s="73"/>
      <c r="M526" s="73"/>
      <c r="N526" s="73"/>
      <c r="O526" s="72"/>
    </row>
    <row r="527" spans="1:15">
      <c r="A527" s="72"/>
      <c r="B527" s="72"/>
      <c r="C527" s="72"/>
      <c r="D527" s="72"/>
      <c r="E527" s="72"/>
      <c r="F527" s="72"/>
      <c r="G527" s="73"/>
      <c r="H527" s="72"/>
      <c r="I527" s="74"/>
      <c r="J527" s="73"/>
      <c r="K527" s="73"/>
      <c r="L527" s="73"/>
      <c r="M527" s="73"/>
      <c r="N527" s="73"/>
      <c r="O527" s="72"/>
    </row>
    <row r="528" spans="1:15">
      <c r="A528" s="72"/>
      <c r="B528" s="72"/>
      <c r="C528" s="72"/>
      <c r="D528" s="72"/>
      <c r="E528" s="72"/>
      <c r="F528" s="72"/>
      <c r="G528" s="73"/>
      <c r="H528" s="72"/>
      <c r="I528" s="74"/>
      <c r="J528" s="73"/>
      <c r="K528" s="73"/>
      <c r="L528" s="73"/>
      <c r="M528" s="73"/>
      <c r="N528" s="73"/>
      <c r="O528" s="72"/>
    </row>
    <row r="529" spans="1:15">
      <c r="A529" s="72"/>
      <c r="B529" s="72"/>
      <c r="C529" s="72"/>
      <c r="D529" s="72"/>
      <c r="E529" s="72"/>
      <c r="F529" s="72"/>
      <c r="G529" s="73"/>
      <c r="H529" s="72"/>
      <c r="I529" s="74"/>
      <c r="J529" s="73"/>
      <c r="K529" s="73"/>
      <c r="L529" s="73"/>
      <c r="M529" s="73"/>
      <c r="N529" s="73"/>
      <c r="O529" s="72"/>
    </row>
    <row r="530" spans="1:15">
      <c r="A530" s="72"/>
      <c r="B530" s="72"/>
      <c r="C530" s="72"/>
      <c r="D530" s="72"/>
      <c r="E530" s="72"/>
      <c r="F530" s="72"/>
      <c r="G530" s="73"/>
      <c r="H530" s="72"/>
      <c r="I530" s="74"/>
      <c r="J530" s="73"/>
      <c r="K530" s="73"/>
      <c r="L530" s="73"/>
      <c r="M530" s="73"/>
      <c r="N530" s="73"/>
      <c r="O530" s="72"/>
    </row>
    <row r="531" spans="1:15">
      <c r="A531" s="72"/>
      <c r="B531" s="72"/>
      <c r="C531" s="72"/>
      <c r="D531" s="72"/>
      <c r="E531" s="72"/>
      <c r="F531" s="72"/>
      <c r="G531" s="73"/>
      <c r="H531" s="72"/>
      <c r="I531" s="74"/>
      <c r="J531" s="73"/>
      <c r="K531" s="73"/>
      <c r="L531" s="73"/>
      <c r="M531" s="73"/>
      <c r="N531" s="73"/>
      <c r="O531" s="72"/>
    </row>
    <row r="532" spans="1:15">
      <c r="A532" s="72"/>
      <c r="B532" s="72"/>
      <c r="C532" s="72"/>
      <c r="D532" s="72"/>
      <c r="E532" s="72"/>
      <c r="F532" s="72"/>
      <c r="G532" s="73"/>
      <c r="H532" s="72"/>
      <c r="I532" s="74"/>
      <c r="J532" s="73"/>
      <c r="K532" s="73"/>
      <c r="L532" s="73"/>
      <c r="M532" s="73"/>
      <c r="N532" s="73"/>
      <c r="O532" s="72"/>
    </row>
    <row r="533" spans="1:15">
      <c r="A533" s="72"/>
      <c r="B533" s="72"/>
      <c r="C533" s="72"/>
      <c r="D533" s="72"/>
      <c r="E533" s="72"/>
      <c r="F533" s="72"/>
      <c r="G533" s="73"/>
      <c r="H533" s="72"/>
      <c r="I533" s="74"/>
      <c r="J533" s="73"/>
      <c r="K533" s="73"/>
      <c r="L533" s="73"/>
      <c r="M533" s="73"/>
      <c r="N533" s="73"/>
      <c r="O533" s="72"/>
    </row>
    <row r="534" spans="1:15">
      <c r="A534" s="72"/>
      <c r="B534" s="72"/>
      <c r="C534" s="72"/>
      <c r="D534" s="72"/>
      <c r="E534" s="72"/>
      <c r="F534" s="72"/>
      <c r="G534" s="73"/>
      <c r="H534" s="72"/>
      <c r="I534" s="74"/>
      <c r="J534" s="73"/>
      <c r="K534" s="73"/>
      <c r="L534" s="73"/>
      <c r="M534" s="73"/>
      <c r="N534" s="73"/>
      <c r="O534" s="72"/>
    </row>
    <row r="535" spans="1:15">
      <c r="A535" s="72"/>
      <c r="B535" s="72"/>
      <c r="C535" s="72"/>
      <c r="D535" s="72"/>
      <c r="E535" s="72"/>
      <c r="F535" s="72"/>
      <c r="G535" s="73"/>
      <c r="H535" s="72"/>
      <c r="I535" s="74"/>
      <c r="J535" s="73"/>
      <c r="K535" s="73"/>
      <c r="L535" s="73"/>
      <c r="M535" s="73"/>
      <c r="N535" s="73"/>
      <c r="O535" s="72"/>
    </row>
    <row r="536" spans="1:15">
      <c r="A536" s="72"/>
      <c r="B536" s="72"/>
      <c r="C536" s="72"/>
      <c r="D536" s="72"/>
      <c r="E536" s="72"/>
      <c r="F536" s="72"/>
      <c r="G536" s="73"/>
      <c r="H536" s="72"/>
      <c r="I536" s="74"/>
      <c r="J536" s="73"/>
      <c r="K536" s="73"/>
      <c r="L536" s="73"/>
      <c r="M536" s="73"/>
      <c r="N536" s="73"/>
      <c r="O536" s="72"/>
    </row>
    <row r="537" spans="1:15">
      <c r="A537" s="72"/>
      <c r="B537" s="72"/>
      <c r="C537" s="72"/>
      <c r="D537" s="72"/>
      <c r="E537" s="72"/>
      <c r="F537" s="72"/>
      <c r="G537" s="73"/>
      <c r="H537" s="72"/>
      <c r="I537" s="74"/>
      <c r="J537" s="73"/>
      <c r="K537" s="73"/>
      <c r="L537" s="73"/>
      <c r="M537" s="73"/>
      <c r="N537" s="73"/>
      <c r="O537" s="72"/>
    </row>
    <row r="538" spans="1:15">
      <c r="A538" s="72"/>
      <c r="B538" s="72"/>
      <c r="C538" s="72"/>
      <c r="D538" s="72"/>
      <c r="E538" s="72"/>
      <c r="F538" s="72"/>
      <c r="G538" s="73"/>
      <c r="H538" s="72"/>
      <c r="I538" s="74"/>
      <c r="J538" s="73"/>
      <c r="K538" s="73"/>
      <c r="L538" s="73"/>
      <c r="M538" s="73"/>
      <c r="N538" s="73"/>
      <c r="O538" s="72"/>
    </row>
    <row r="539" spans="1:15">
      <c r="A539" s="72"/>
      <c r="B539" s="72"/>
      <c r="C539" s="72"/>
      <c r="D539" s="72"/>
      <c r="E539" s="72"/>
      <c r="F539" s="72"/>
      <c r="G539" s="73"/>
      <c r="H539" s="72"/>
      <c r="I539" s="74"/>
      <c r="J539" s="73"/>
      <c r="K539" s="73"/>
      <c r="L539" s="73"/>
      <c r="M539" s="73"/>
      <c r="N539" s="73"/>
      <c r="O539" s="72"/>
    </row>
    <row r="540" spans="1:15">
      <c r="A540" s="72"/>
      <c r="B540" s="72"/>
      <c r="C540" s="72"/>
      <c r="D540" s="72"/>
      <c r="E540" s="72"/>
      <c r="F540" s="72"/>
      <c r="G540" s="73"/>
      <c r="H540" s="72"/>
      <c r="I540" s="74"/>
      <c r="J540" s="73"/>
      <c r="K540" s="73"/>
      <c r="L540" s="73"/>
      <c r="M540" s="73"/>
      <c r="N540" s="73"/>
      <c r="O540" s="72"/>
    </row>
    <row r="541" spans="1:15">
      <c r="A541" s="72"/>
      <c r="B541" s="72"/>
      <c r="C541" s="72"/>
      <c r="D541" s="72"/>
      <c r="E541" s="72"/>
      <c r="F541" s="72"/>
      <c r="G541" s="73"/>
      <c r="H541" s="72"/>
      <c r="I541" s="74"/>
      <c r="J541" s="73"/>
      <c r="K541" s="73"/>
      <c r="L541" s="73"/>
      <c r="M541" s="73"/>
      <c r="N541" s="73"/>
      <c r="O541" s="72"/>
    </row>
    <row r="542" spans="1:15">
      <c r="A542" s="72"/>
      <c r="B542" s="72"/>
      <c r="C542" s="72"/>
      <c r="D542" s="72"/>
      <c r="E542" s="72"/>
      <c r="F542" s="72"/>
      <c r="G542" s="73"/>
      <c r="H542" s="72"/>
      <c r="I542" s="74"/>
      <c r="J542" s="73"/>
      <c r="K542" s="73"/>
      <c r="L542" s="73"/>
      <c r="M542" s="73"/>
      <c r="N542" s="73"/>
      <c r="O542" s="72"/>
    </row>
    <row r="543" spans="1:15">
      <c r="A543" s="72"/>
      <c r="B543" s="72"/>
      <c r="C543" s="72"/>
      <c r="D543" s="72"/>
      <c r="E543" s="72"/>
      <c r="F543" s="72"/>
      <c r="G543" s="73"/>
      <c r="H543" s="72"/>
      <c r="I543" s="74"/>
      <c r="J543" s="73"/>
      <c r="K543" s="73"/>
      <c r="L543" s="73"/>
      <c r="M543" s="73"/>
      <c r="N543" s="73"/>
      <c r="O543" s="72"/>
    </row>
    <row r="544" spans="1:15">
      <c r="A544" s="72"/>
      <c r="B544" s="72"/>
      <c r="C544" s="72"/>
      <c r="D544" s="72"/>
      <c r="E544" s="72"/>
      <c r="F544" s="72"/>
      <c r="G544" s="73"/>
      <c r="H544" s="72"/>
      <c r="I544" s="74"/>
      <c r="J544" s="73"/>
      <c r="K544" s="73"/>
      <c r="L544" s="73"/>
      <c r="M544" s="73"/>
      <c r="N544" s="73"/>
      <c r="O544" s="72"/>
    </row>
    <row r="545" spans="1:15">
      <c r="A545" s="72"/>
      <c r="B545" s="72"/>
      <c r="C545" s="72"/>
      <c r="D545" s="72"/>
      <c r="E545" s="72"/>
      <c r="F545" s="72"/>
      <c r="G545" s="73"/>
      <c r="H545" s="72"/>
      <c r="I545" s="74"/>
      <c r="J545" s="73"/>
      <c r="K545" s="73"/>
      <c r="L545" s="73"/>
      <c r="M545" s="73"/>
      <c r="N545" s="73"/>
      <c r="O545" s="72"/>
    </row>
    <row r="546" spans="1:15">
      <c r="A546" s="72"/>
      <c r="B546" s="72"/>
      <c r="C546" s="72"/>
      <c r="D546" s="72"/>
      <c r="E546" s="72"/>
      <c r="F546" s="72"/>
      <c r="G546" s="73"/>
      <c r="H546" s="72"/>
      <c r="I546" s="74"/>
      <c r="J546" s="73"/>
      <c r="K546" s="73"/>
      <c r="L546" s="73"/>
      <c r="M546" s="73"/>
      <c r="N546" s="73"/>
      <c r="O546" s="72"/>
    </row>
    <row r="547" spans="1:15">
      <c r="A547" s="72"/>
      <c r="B547" s="72"/>
      <c r="C547" s="72"/>
      <c r="D547" s="72"/>
      <c r="E547" s="72"/>
      <c r="F547" s="72"/>
      <c r="G547" s="73"/>
      <c r="H547" s="72"/>
      <c r="I547" s="74"/>
      <c r="J547" s="73"/>
      <c r="K547" s="73"/>
      <c r="L547" s="73"/>
      <c r="M547" s="73"/>
      <c r="N547" s="73"/>
      <c r="O547" s="72"/>
    </row>
    <row r="549" spans="1:15">
      <c r="B549" s="170" t="s">
        <v>246</v>
      </c>
      <c r="C549" s="170"/>
      <c r="D549" s="170"/>
      <c r="E549" s="170"/>
      <c r="F549" s="170"/>
      <c r="G549" s="170"/>
      <c r="H549" s="170"/>
      <c r="I549" s="170"/>
      <c r="J549" s="170"/>
      <c r="K549" s="170"/>
      <c r="L549" s="170"/>
      <c r="M549" s="170"/>
      <c r="N549" s="170"/>
      <c r="O549" s="170"/>
    </row>
    <row r="551" spans="1:15">
      <c r="B551" s="103">
        <f t="shared" ref="B551:I551" si="27">B22</f>
        <v>43556</v>
      </c>
      <c r="C551" s="104">
        <f t="shared" si="27"/>
        <v>0</v>
      </c>
      <c r="D551" s="104">
        <f t="shared" si="27"/>
        <v>0</v>
      </c>
      <c r="E551" s="105">
        <f t="shared" si="27"/>
        <v>0</v>
      </c>
      <c r="F551" s="104">
        <f t="shared" si="27"/>
        <v>0</v>
      </c>
      <c r="G551" s="104">
        <f t="shared" si="27"/>
        <v>0</v>
      </c>
      <c r="H551" s="106">
        <f t="shared" si="27"/>
        <v>0</v>
      </c>
      <c r="I551" s="104">
        <f t="shared" si="27"/>
        <v>0</v>
      </c>
      <c r="J551" s="107">
        <f>J22-SUMIF(Sales!$D$22:$D$2500,$D22,Sales!J$22:J$2500)</f>
        <v>0</v>
      </c>
      <c r="K551" s="107">
        <f>K22-SUMIF(Sales!$D$22:$D$2500,$D22,Sales!K$22:K$2500)</f>
        <v>0</v>
      </c>
      <c r="L551" s="107">
        <f>L22-SUMIF(Sales!$D$22:$D$2500,$D22,Sales!L$22:L$2500)</f>
        <v>0</v>
      </c>
      <c r="M551" s="107">
        <f>M22-SUMIF(Sales!$D$22:$D$2500,$D22,Sales!M$22:M$2500)</f>
        <v>0</v>
      </c>
      <c r="N551" s="107">
        <f>N22-SUMIF(Sales!$D$22:$D$2500,$D22,Sales!N$22:N$2500)</f>
        <v>0</v>
      </c>
    </row>
    <row r="552" spans="1:15">
      <c r="B552" s="103">
        <f t="shared" ref="B552:I552" si="28">B23</f>
        <v>43586</v>
      </c>
      <c r="C552" s="104">
        <f t="shared" si="28"/>
        <v>0</v>
      </c>
      <c r="D552" s="104">
        <f t="shared" si="28"/>
        <v>0</v>
      </c>
      <c r="E552" s="105">
        <f t="shared" si="28"/>
        <v>0</v>
      </c>
      <c r="F552" s="104">
        <f t="shared" si="28"/>
        <v>0</v>
      </c>
      <c r="G552" s="104">
        <f t="shared" si="28"/>
        <v>0</v>
      </c>
      <c r="H552" s="106">
        <f t="shared" si="28"/>
        <v>0</v>
      </c>
      <c r="I552" s="104">
        <f t="shared" si="28"/>
        <v>0</v>
      </c>
      <c r="J552" s="107">
        <f>J23-SUMIF(Sales!$D$22:$D$2500,$D23,Sales!J$22:J$2500)</f>
        <v>0</v>
      </c>
      <c r="K552" s="107">
        <f>K23-SUMIF(Sales!$D$22:$D$2500,$D23,Sales!K$22:K$2500)</f>
        <v>0</v>
      </c>
      <c r="L552" s="107">
        <f>L23-SUMIF(Sales!$D$22:$D$2500,$D23,Sales!L$22:L$2500)</f>
        <v>0</v>
      </c>
      <c r="M552" s="107">
        <f>M23-SUMIF(Sales!$D$22:$D$2500,$D23,Sales!M$22:M$2500)</f>
        <v>0</v>
      </c>
      <c r="N552" s="107">
        <f>N23-SUMIF(Sales!$D$22:$D$2500,$D23,Sales!N$22:N$2500)</f>
        <v>0</v>
      </c>
    </row>
    <row r="553" spans="1:15">
      <c r="B553" s="103">
        <f t="shared" ref="B553:I553" si="29">B24</f>
        <v>43952</v>
      </c>
      <c r="C553" s="104">
        <f t="shared" si="29"/>
        <v>0</v>
      </c>
      <c r="D553" s="104">
        <f t="shared" si="29"/>
        <v>0</v>
      </c>
      <c r="E553" s="105">
        <f t="shared" si="29"/>
        <v>0</v>
      </c>
      <c r="F553" s="104">
        <f t="shared" si="29"/>
        <v>0</v>
      </c>
      <c r="G553" s="104">
        <f t="shared" si="29"/>
        <v>0</v>
      </c>
      <c r="H553" s="106">
        <f t="shared" si="29"/>
        <v>0</v>
      </c>
      <c r="I553" s="104">
        <f t="shared" si="29"/>
        <v>0</v>
      </c>
      <c r="J553" s="107">
        <f>J24-SUMIF(Sales!$D$22:$D$2500,$D24,Sales!J$22:J$2500)</f>
        <v>0</v>
      </c>
      <c r="K553" s="107">
        <f>K24-SUMIF(Sales!$D$22:$D$2500,$D24,Sales!K$22:K$2500)</f>
        <v>0</v>
      </c>
      <c r="L553" s="107">
        <f>L24-SUMIF(Sales!$D$22:$D$2500,$D24,Sales!L$22:L$2500)</f>
        <v>0</v>
      </c>
      <c r="M553" s="107">
        <f>M24-SUMIF(Sales!$D$22:$D$2500,$D24,Sales!M$22:M$2500)</f>
        <v>0</v>
      </c>
      <c r="N553" s="107">
        <f>N24-SUMIF(Sales!$D$22:$D$2500,$D24,Sales!N$22:N$2500)</f>
        <v>0</v>
      </c>
    </row>
    <row r="554" spans="1:15">
      <c r="B554" s="103">
        <f t="shared" ref="B554:I554" si="30">B25</f>
        <v>44013</v>
      </c>
      <c r="C554" s="104">
        <f t="shared" si="30"/>
        <v>0</v>
      </c>
      <c r="D554" s="104">
        <f t="shared" si="30"/>
        <v>0</v>
      </c>
      <c r="E554" s="105">
        <f t="shared" si="30"/>
        <v>0</v>
      </c>
      <c r="F554" s="104">
        <f t="shared" si="30"/>
        <v>0</v>
      </c>
      <c r="G554" s="104">
        <f t="shared" si="30"/>
        <v>0</v>
      </c>
      <c r="H554" s="106">
        <f t="shared" si="30"/>
        <v>0</v>
      </c>
      <c r="I554" s="104">
        <f t="shared" si="30"/>
        <v>0</v>
      </c>
      <c r="J554" s="107">
        <f>J25-SUMIF(Sales!$D$22:$D$2500,$D25,Sales!J$22:J$2500)</f>
        <v>0</v>
      </c>
      <c r="K554" s="107">
        <f>K25-SUMIF(Sales!$D$22:$D$2500,$D25,Sales!K$22:K$2500)</f>
        <v>0</v>
      </c>
      <c r="L554" s="107">
        <f>L25-SUMIF(Sales!$D$22:$D$2500,$D25,Sales!L$22:L$2500)</f>
        <v>0</v>
      </c>
      <c r="M554" s="107">
        <f>M25-SUMIF(Sales!$D$22:$D$2500,$D25,Sales!M$22:M$2500)</f>
        <v>0</v>
      </c>
      <c r="N554" s="107">
        <f>N25-SUMIF(Sales!$D$22:$D$2500,$D25,Sales!N$22:N$2500)</f>
        <v>0</v>
      </c>
    </row>
    <row r="555" spans="1:15">
      <c r="B555" s="103">
        <f t="shared" ref="B555:I555" si="31">B26</f>
        <v>44044</v>
      </c>
      <c r="C555" s="104">
        <f t="shared" si="31"/>
        <v>0</v>
      </c>
      <c r="D555" s="104">
        <f t="shared" si="31"/>
        <v>0</v>
      </c>
      <c r="E555" s="105">
        <f t="shared" si="31"/>
        <v>0</v>
      </c>
      <c r="F555" s="104">
        <f t="shared" si="31"/>
        <v>0</v>
      </c>
      <c r="G555" s="104">
        <f t="shared" si="31"/>
        <v>0</v>
      </c>
      <c r="H555" s="106">
        <f t="shared" si="31"/>
        <v>0</v>
      </c>
      <c r="I555" s="104">
        <f t="shared" si="31"/>
        <v>0</v>
      </c>
      <c r="J555" s="107">
        <f>J26-SUMIF(Sales!$D$22:$D$2500,$D26,Sales!J$22:J$2500)</f>
        <v>0</v>
      </c>
      <c r="K555" s="107">
        <f>K26-SUMIF(Sales!$D$22:$D$2500,$D26,Sales!K$22:K$2500)</f>
        <v>0</v>
      </c>
      <c r="L555" s="107">
        <f>L26-SUMIF(Sales!$D$22:$D$2500,$D26,Sales!L$22:L$2500)</f>
        <v>0</v>
      </c>
      <c r="M555" s="107">
        <f>M26-SUMIF(Sales!$D$22:$D$2500,$D26,Sales!M$22:M$2500)</f>
        <v>0</v>
      </c>
      <c r="N555" s="107">
        <f>N26-SUMIF(Sales!$D$22:$D$2500,$D26,Sales!N$22:N$2500)</f>
        <v>0</v>
      </c>
    </row>
    <row r="556" spans="1:15">
      <c r="B556" s="103">
        <f t="shared" ref="B556:I556" si="32">B27</f>
        <v>44075</v>
      </c>
      <c r="C556" s="104">
        <f t="shared" si="32"/>
        <v>0</v>
      </c>
      <c r="D556" s="104">
        <f t="shared" si="32"/>
        <v>0</v>
      </c>
      <c r="E556" s="105">
        <f t="shared" si="32"/>
        <v>0</v>
      </c>
      <c r="F556" s="104">
        <f t="shared" si="32"/>
        <v>0</v>
      </c>
      <c r="G556" s="104">
        <f t="shared" si="32"/>
        <v>0</v>
      </c>
      <c r="H556" s="106">
        <f t="shared" si="32"/>
        <v>0</v>
      </c>
      <c r="I556" s="104">
        <f t="shared" si="32"/>
        <v>0</v>
      </c>
      <c r="J556" s="107">
        <f>J27-SUMIF(Sales!$D$22:$D$2500,$D27,Sales!J$22:J$2500)</f>
        <v>0</v>
      </c>
      <c r="K556" s="107">
        <f>K27-SUMIF(Sales!$D$22:$D$2500,$D27,Sales!K$22:K$2500)</f>
        <v>0</v>
      </c>
      <c r="L556" s="107">
        <f>L27-SUMIF(Sales!$D$22:$D$2500,$D27,Sales!L$22:L$2500)</f>
        <v>0</v>
      </c>
      <c r="M556" s="107">
        <f>M27-SUMIF(Sales!$D$22:$D$2500,$D27,Sales!M$22:M$2500)</f>
        <v>0</v>
      </c>
      <c r="N556" s="107">
        <f>N27-SUMIF(Sales!$D$22:$D$2500,$D27,Sales!N$22:N$2500)</f>
        <v>0</v>
      </c>
    </row>
    <row r="557" spans="1:15">
      <c r="B557" s="103">
        <f t="shared" ref="B557:I557" si="33">B28</f>
        <v>44105</v>
      </c>
      <c r="C557" s="104">
        <f t="shared" si="33"/>
        <v>0</v>
      </c>
      <c r="D557" s="104">
        <f t="shared" si="33"/>
        <v>0</v>
      </c>
      <c r="E557" s="105">
        <f t="shared" si="33"/>
        <v>0</v>
      </c>
      <c r="F557" s="104">
        <f t="shared" si="33"/>
        <v>0</v>
      </c>
      <c r="G557" s="104">
        <f t="shared" si="33"/>
        <v>0</v>
      </c>
      <c r="H557" s="106">
        <f t="shared" si="33"/>
        <v>0</v>
      </c>
      <c r="I557" s="104">
        <f t="shared" si="33"/>
        <v>0</v>
      </c>
      <c r="J557" s="107">
        <f>J28-SUMIF(Sales!$D$22:$D$2500,$D28,Sales!J$22:J$2500)</f>
        <v>0</v>
      </c>
      <c r="K557" s="107">
        <f>K28-SUMIF(Sales!$D$22:$D$2500,$D28,Sales!K$22:K$2500)</f>
        <v>0</v>
      </c>
      <c r="L557" s="107">
        <f>L28-SUMIF(Sales!$D$22:$D$2500,$D28,Sales!L$22:L$2500)</f>
        <v>0</v>
      </c>
      <c r="M557" s="107">
        <f>M28-SUMIF(Sales!$D$22:$D$2500,$D28,Sales!M$22:M$2500)</f>
        <v>0</v>
      </c>
      <c r="N557" s="107">
        <f>N28-SUMIF(Sales!$D$22:$D$2500,$D28,Sales!N$22:N$2500)</f>
        <v>0</v>
      </c>
    </row>
    <row r="558" spans="1:15">
      <c r="B558" s="103">
        <f t="shared" ref="B558:I558" si="34">B29</f>
        <v>44136</v>
      </c>
      <c r="C558" s="104">
        <f t="shared" si="34"/>
        <v>0</v>
      </c>
      <c r="D558" s="104">
        <f t="shared" si="34"/>
        <v>0</v>
      </c>
      <c r="E558" s="105">
        <f t="shared" si="34"/>
        <v>0</v>
      </c>
      <c r="F558" s="104">
        <f t="shared" si="34"/>
        <v>0</v>
      </c>
      <c r="G558" s="104">
        <f t="shared" si="34"/>
        <v>0</v>
      </c>
      <c r="H558" s="106">
        <f t="shared" si="34"/>
        <v>0</v>
      </c>
      <c r="I558" s="104">
        <f t="shared" si="34"/>
        <v>0</v>
      </c>
      <c r="J558" s="107">
        <f>J29-SUMIF(Sales!$D$22:$D$2500,$D29,Sales!J$22:J$2500)</f>
        <v>0</v>
      </c>
      <c r="K558" s="107">
        <f>K29-SUMIF(Sales!$D$22:$D$2500,$D29,Sales!K$22:K$2500)</f>
        <v>0</v>
      </c>
      <c r="L558" s="107">
        <f>L29-SUMIF(Sales!$D$22:$D$2500,$D29,Sales!L$22:L$2500)</f>
        <v>0</v>
      </c>
      <c r="M558" s="107">
        <f>M29-SUMIF(Sales!$D$22:$D$2500,$D29,Sales!M$22:M$2500)</f>
        <v>0</v>
      </c>
      <c r="N558" s="107">
        <f>N29-SUMIF(Sales!$D$22:$D$2500,$D29,Sales!N$22:N$2500)</f>
        <v>0</v>
      </c>
    </row>
    <row r="559" spans="1:15">
      <c r="B559" s="103">
        <f t="shared" ref="B559:I559" si="35">B30</f>
        <v>44166</v>
      </c>
      <c r="C559" s="104">
        <f t="shared" si="35"/>
        <v>0</v>
      </c>
      <c r="D559" s="104">
        <f t="shared" si="35"/>
        <v>0</v>
      </c>
      <c r="E559" s="105">
        <f t="shared" si="35"/>
        <v>0</v>
      </c>
      <c r="F559" s="104">
        <f t="shared" si="35"/>
        <v>0</v>
      </c>
      <c r="G559" s="104">
        <f t="shared" si="35"/>
        <v>0</v>
      </c>
      <c r="H559" s="106">
        <f t="shared" si="35"/>
        <v>0</v>
      </c>
      <c r="I559" s="104">
        <f t="shared" si="35"/>
        <v>0</v>
      </c>
      <c r="J559" s="107">
        <f>J30-SUMIF(Sales!$D$22:$D$2500,$D30,Sales!J$22:J$2500)</f>
        <v>0</v>
      </c>
      <c r="K559" s="107">
        <f>K30-SUMIF(Sales!$D$22:$D$2500,$D30,Sales!K$22:K$2500)</f>
        <v>0</v>
      </c>
      <c r="L559" s="107">
        <f>L30-SUMIF(Sales!$D$22:$D$2500,$D30,Sales!L$22:L$2500)</f>
        <v>0</v>
      </c>
      <c r="M559" s="107">
        <f>M30-SUMIF(Sales!$D$22:$D$2500,$D30,Sales!M$22:M$2500)</f>
        <v>0</v>
      </c>
      <c r="N559" s="107">
        <f>N30-SUMIF(Sales!$D$22:$D$2500,$D30,Sales!N$22:N$2500)</f>
        <v>0</v>
      </c>
    </row>
    <row r="560" spans="1:15">
      <c r="B560" s="103">
        <f t="shared" ref="B560:I560" si="36">B31</f>
        <v>44197</v>
      </c>
      <c r="C560" s="104">
        <f t="shared" si="36"/>
        <v>0</v>
      </c>
      <c r="D560" s="104">
        <f t="shared" si="36"/>
        <v>0</v>
      </c>
      <c r="E560" s="105">
        <f t="shared" si="36"/>
        <v>0</v>
      </c>
      <c r="F560" s="104">
        <f t="shared" si="36"/>
        <v>0</v>
      </c>
      <c r="G560" s="104">
        <f t="shared" si="36"/>
        <v>0</v>
      </c>
      <c r="H560" s="106">
        <f t="shared" si="36"/>
        <v>0</v>
      </c>
      <c r="I560" s="104">
        <f t="shared" si="36"/>
        <v>0</v>
      </c>
      <c r="J560" s="107">
        <f>J31-SUMIF(Sales!$D$22:$D$2500,$D31,Sales!J$22:J$2500)</f>
        <v>0</v>
      </c>
      <c r="K560" s="107">
        <f>K31-SUMIF(Sales!$D$22:$D$2500,$D31,Sales!K$22:K$2500)</f>
        <v>0</v>
      </c>
      <c r="L560" s="107">
        <f>L31-SUMIF(Sales!$D$22:$D$2500,$D31,Sales!L$22:L$2500)</f>
        <v>0</v>
      </c>
      <c r="M560" s="107">
        <f>M31-SUMIF(Sales!$D$22:$D$2500,$D31,Sales!M$22:M$2500)</f>
        <v>0</v>
      </c>
      <c r="N560" s="107">
        <f>N31-SUMIF(Sales!$D$22:$D$2500,$D31,Sales!N$22:N$2500)</f>
        <v>0</v>
      </c>
    </row>
    <row r="561" spans="2:14">
      <c r="B561" s="103">
        <f t="shared" ref="B561:I561" si="37">B32</f>
        <v>44228</v>
      </c>
      <c r="C561" s="104">
        <f t="shared" si="37"/>
        <v>0</v>
      </c>
      <c r="D561" s="104">
        <f t="shared" si="37"/>
        <v>0</v>
      </c>
      <c r="E561" s="105">
        <f t="shared" si="37"/>
        <v>0</v>
      </c>
      <c r="F561" s="104">
        <f t="shared" si="37"/>
        <v>0</v>
      </c>
      <c r="G561" s="104">
        <f t="shared" si="37"/>
        <v>0</v>
      </c>
      <c r="H561" s="106">
        <f t="shared" si="37"/>
        <v>0</v>
      </c>
      <c r="I561" s="104">
        <f t="shared" si="37"/>
        <v>0</v>
      </c>
      <c r="J561" s="107">
        <f>J32-SUMIF(Sales!$D$22:$D$2500,$D32,Sales!J$22:J$2500)</f>
        <v>0</v>
      </c>
      <c r="K561" s="107">
        <f>K32-SUMIF(Sales!$D$22:$D$2500,$D32,Sales!K$22:K$2500)</f>
        <v>0</v>
      </c>
      <c r="L561" s="107">
        <f>L32-SUMIF(Sales!$D$22:$D$2500,$D32,Sales!L$22:L$2500)</f>
        <v>0</v>
      </c>
      <c r="M561" s="107">
        <f>M32-SUMIF(Sales!$D$22:$D$2500,$D32,Sales!M$22:M$2500)</f>
        <v>0</v>
      </c>
      <c r="N561" s="107">
        <f>N32-SUMIF(Sales!$D$22:$D$2500,$D32,Sales!N$22:N$2500)</f>
        <v>0</v>
      </c>
    </row>
    <row r="562" spans="2:14">
      <c r="B562" s="103">
        <f t="shared" ref="B562:I562" si="38">B33</f>
        <v>44256</v>
      </c>
      <c r="C562" s="104">
        <f t="shared" si="38"/>
        <v>0</v>
      </c>
      <c r="D562" s="104">
        <f t="shared" si="38"/>
        <v>0</v>
      </c>
      <c r="E562" s="105">
        <f t="shared" si="38"/>
        <v>0</v>
      </c>
      <c r="F562" s="104">
        <f t="shared" si="38"/>
        <v>0</v>
      </c>
      <c r="G562" s="104">
        <f t="shared" si="38"/>
        <v>0</v>
      </c>
      <c r="H562" s="106">
        <f t="shared" si="38"/>
        <v>0</v>
      </c>
      <c r="I562" s="104">
        <f t="shared" si="38"/>
        <v>0</v>
      </c>
      <c r="J562" s="107">
        <f>J33-SUMIF(Sales!$D$22:$D$2500,$D33,Sales!J$22:J$2500)</f>
        <v>0</v>
      </c>
      <c r="K562" s="107">
        <f>K33-SUMIF(Sales!$D$22:$D$2500,$D33,Sales!K$22:K$2500)</f>
        <v>0</v>
      </c>
      <c r="L562" s="107">
        <f>L33-SUMIF(Sales!$D$22:$D$2500,$D33,Sales!L$22:L$2500)</f>
        <v>0</v>
      </c>
      <c r="M562" s="107">
        <f>M33-SUMIF(Sales!$D$22:$D$2500,$D33,Sales!M$22:M$2500)</f>
        <v>0</v>
      </c>
      <c r="N562" s="107">
        <f>N33-SUMIF(Sales!$D$22:$D$2500,$D33,Sales!N$22:N$2500)</f>
        <v>0</v>
      </c>
    </row>
    <row r="563" spans="2:14">
      <c r="B563" s="103">
        <f t="shared" ref="B563:I563" si="39">B34</f>
        <v>0</v>
      </c>
      <c r="C563" s="104">
        <f t="shared" si="39"/>
        <v>0</v>
      </c>
      <c r="D563" s="104">
        <f t="shared" si="39"/>
        <v>0</v>
      </c>
      <c r="E563" s="105">
        <f t="shared" si="39"/>
        <v>0</v>
      </c>
      <c r="F563" s="104">
        <f t="shared" si="39"/>
        <v>0</v>
      </c>
      <c r="G563" s="104">
        <f t="shared" si="39"/>
        <v>0</v>
      </c>
      <c r="H563" s="106">
        <f t="shared" si="39"/>
        <v>0</v>
      </c>
      <c r="I563" s="104">
        <f t="shared" si="39"/>
        <v>0</v>
      </c>
      <c r="J563" s="107">
        <f>J34-SUMIF(Sales!$D$22:$D$2500,$D34,Sales!J$22:J$2500)</f>
        <v>0</v>
      </c>
      <c r="K563" s="107">
        <f>K34-SUMIF(Sales!$D$22:$D$2500,$D34,Sales!K$22:K$2500)</f>
        <v>0</v>
      </c>
      <c r="L563" s="107">
        <f>L34-SUMIF(Sales!$D$22:$D$2500,$D34,Sales!L$22:L$2500)</f>
        <v>0</v>
      </c>
      <c r="M563" s="107">
        <f>M34-SUMIF(Sales!$D$22:$D$2500,$D34,Sales!M$22:M$2500)</f>
        <v>0</v>
      </c>
      <c r="N563" s="107">
        <f>N34-SUMIF(Sales!$D$22:$D$2500,$D34,Sales!N$22:N$2500)</f>
        <v>0</v>
      </c>
    </row>
    <row r="564" spans="2:14">
      <c r="B564" s="103">
        <f t="shared" ref="B564:I564" si="40">B35</f>
        <v>0</v>
      </c>
      <c r="C564" s="104">
        <f t="shared" si="40"/>
        <v>0</v>
      </c>
      <c r="D564" s="104">
        <f t="shared" si="40"/>
        <v>0</v>
      </c>
      <c r="E564" s="105">
        <f t="shared" si="40"/>
        <v>0</v>
      </c>
      <c r="F564" s="104">
        <f t="shared" si="40"/>
        <v>0</v>
      </c>
      <c r="G564" s="104">
        <f t="shared" si="40"/>
        <v>0</v>
      </c>
      <c r="H564" s="106">
        <f t="shared" si="40"/>
        <v>0</v>
      </c>
      <c r="I564" s="104">
        <f t="shared" si="40"/>
        <v>0</v>
      </c>
      <c r="J564" s="107">
        <f>J35-SUMIF(Sales!$D$22:$D$2500,$D35,Sales!J$22:J$2500)</f>
        <v>0</v>
      </c>
      <c r="K564" s="107">
        <f>K35-SUMIF(Sales!$D$22:$D$2500,$D35,Sales!K$22:K$2500)</f>
        <v>0</v>
      </c>
      <c r="L564" s="107">
        <f>L35-SUMIF(Sales!$D$22:$D$2500,$D35,Sales!L$22:L$2500)</f>
        <v>0</v>
      </c>
      <c r="M564" s="107">
        <f>M35-SUMIF(Sales!$D$22:$D$2500,$D35,Sales!M$22:M$2500)</f>
        <v>0</v>
      </c>
      <c r="N564" s="107">
        <f>N35-SUMIF(Sales!$D$22:$D$2500,$D35,Sales!N$22:N$2500)</f>
        <v>0</v>
      </c>
    </row>
    <row r="565" spans="2:14">
      <c r="B565" s="103">
        <f t="shared" ref="B565:I565" si="41">B36</f>
        <v>0</v>
      </c>
      <c r="C565" s="104">
        <f t="shared" si="41"/>
        <v>0</v>
      </c>
      <c r="D565" s="104">
        <f t="shared" si="41"/>
        <v>0</v>
      </c>
      <c r="E565" s="105">
        <f t="shared" si="41"/>
        <v>0</v>
      </c>
      <c r="F565" s="104">
        <f t="shared" si="41"/>
        <v>0</v>
      </c>
      <c r="G565" s="104">
        <f t="shared" si="41"/>
        <v>0</v>
      </c>
      <c r="H565" s="106">
        <f t="shared" si="41"/>
        <v>0</v>
      </c>
      <c r="I565" s="104">
        <f t="shared" si="41"/>
        <v>0</v>
      </c>
      <c r="J565" s="107">
        <f>J36-SUMIF(Sales!$D$22:$D$2500,$D36,Sales!J$22:J$2500)</f>
        <v>0</v>
      </c>
      <c r="K565" s="107">
        <f>K36-SUMIF(Sales!$D$22:$D$2500,$D36,Sales!K$22:K$2500)</f>
        <v>0</v>
      </c>
      <c r="L565" s="107">
        <f>L36-SUMIF(Sales!$D$22:$D$2500,$D36,Sales!L$22:L$2500)</f>
        <v>0</v>
      </c>
      <c r="M565" s="107">
        <f>M36-SUMIF(Sales!$D$22:$D$2500,$D36,Sales!M$22:M$2500)</f>
        <v>0</v>
      </c>
      <c r="N565" s="107">
        <f>N36-SUMIF(Sales!$D$22:$D$2500,$D36,Sales!N$22:N$2500)</f>
        <v>0</v>
      </c>
    </row>
    <row r="566" spans="2:14">
      <c r="B566" s="103">
        <f t="shared" ref="B566:I566" si="42">B37</f>
        <v>0</v>
      </c>
      <c r="C566" s="104">
        <f t="shared" si="42"/>
        <v>0</v>
      </c>
      <c r="D566" s="104">
        <f t="shared" si="42"/>
        <v>0</v>
      </c>
      <c r="E566" s="105">
        <f t="shared" si="42"/>
        <v>0</v>
      </c>
      <c r="F566" s="104">
        <f t="shared" si="42"/>
        <v>0</v>
      </c>
      <c r="G566" s="104">
        <f t="shared" si="42"/>
        <v>0</v>
      </c>
      <c r="H566" s="106">
        <f t="shared" si="42"/>
        <v>0</v>
      </c>
      <c r="I566" s="104">
        <f t="shared" si="42"/>
        <v>0</v>
      </c>
      <c r="J566" s="107">
        <f>J37-SUMIF(Sales!$D$22:$D$2500,$D37,Sales!J$22:J$2500)</f>
        <v>0</v>
      </c>
      <c r="K566" s="107">
        <f>K37-SUMIF(Sales!$D$22:$D$2500,$D37,Sales!K$22:K$2500)</f>
        <v>0</v>
      </c>
      <c r="L566" s="107">
        <f>L37-SUMIF(Sales!$D$22:$D$2500,$D37,Sales!L$22:L$2500)</f>
        <v>0</v>
      </c>
      <c r="M566" s="107">
        <f>M37-SUMIF(Sales!$D$22:$D$2500,$D37,Sales!M$22:M$2500)</f>
        <v>0</v>
      </c>
      <c r="N566" s="107">
        <f>N37-SUMIF(Sales!$D$22:$D$2500,$D37,Sales!N$22:N$2500)</f>
        <v>0</v>
      </c>
    </row>
    <row r="567" spans="2:14">
      <c r="B567" s="103">
        <f t="shared" ref="B567:I567" si="43">B38</f>
        <v>0</v>
      </c>
      <c r="C567" s="104">
        <f t="shared" si="43"/>
        <v>0</v>
      </c>
      <c r="D567" s="104">
        <f t="shared" si="43"/>
        <v>0</v>
      </c>
      <c r="E567" s="105">
        <f t="shared" si="43"/>
        <v>0</v>
      </c>
      <c r="F567" s="104">
        <f t="shared" si="43"/>
        <v>0</v>
      </c>
      <c r="G567" s="104">
        <f t="shared" si="43"/>
        <v>0</v>
      </c>
      <c r="H567" s="106">
        <f t="shared" si="43"/>
        <v>0</v>
      </c>
      <c r="I567" s="104">
        <f t="shared" si="43"/>
        <v>0</v>
      </c>
      <c r="J567" s="107">
        <f>J38-SUMIF(Sales!$D$22:$D$2500,$D38,Sales!J$22:J$2500)</f>
        <v>0</v>
      </c>
      <c r="K567" s="107">
        <f>K38-SUMIF(Sales!$D$22:$D$2500,$D38,Sales!K$22:K$2500)</f>
        <v>0</v>
      </c>
      <c r="L567" s="107">
        <f>L38-SUMIF(Sales!$D$22:$D$2500,$D38,Sales!L$22:L$2500)</f>
        <v>0</v>
      </c>
      <c r="M567" s="107">
        <f>M38-SUMIF(Sales!$D$22:$D$2500,$D38,Sales!M$22:M$2500)</f>
        <v>0</v>
      </c>
      <c r="N567" s="107">
        <f>N38-SUMIF(Sales!$D$22:$D$2500,$D38,Sales!N$22:N$2500)</f>
        <v>0</v>
      </c>
    </row>
    <row r="568" spans="2:14">
      <c r="B568" s="103">
        <f t="shared" ref="B568:I568" si="44">B39</f>
        <v>0</v>
      </c>
      <c r="C568" s="104">
        <f t="shared" si="44"/>
        <v>0</v>
      </c>
      <c r="D568" s="104">
        <f t="shared" si="44"/>
        <v>0</v>
      </c>
      <c r="E568" s="105">
        <f t="shared" si="44"/>
        <v>0</v>
      </c>
      <c r="F568" s="104">
        <f t="shared" si="44"/>
        <v>0</v>
      </c>
      <c r="G568" s="104">
        <f t="shared" si="44"/>
        <v>0</v>
      </c>
      <c r="H568" s="106">
        <f t="shared" si="44"/>
        <v>0</v>
      </c>
      <c r="I568" s="104">
        <f t="shared" si="44"/>
        <v>0</v>
      </c>
      <c r="J568" s="107">
        <f>J39-SUMIF(Sales!$D$22:$D$2500,$D39,Sales!J$22:J$2500)</f>
        <v>0</v>
      </c>
      <c r="K568" s="107">
        <f>K39-SUMIF(Sales!$D$22:$D$2500,$D39,Sales!K$22:K$2500)</f>
        <v>0</v>
      </c>
      <c r="L568" s="107">
        <f>L39-SUMIF(Sales!$D$22:$D$2500,$D39,Sales!L$22:L$2500)</f>
        <v>0</v>
      </c>
      <c r="M568" s="107">
        <f>M39-SUMIF(Sales!$D$22:$D$2500,$D39,Sales!M$22:M$2500)</f>
        <v>0</v>
      </c>
      <c r="N568" s="107">
        <f>N39-SUMIF(Sales!$D$22:$D$2500,$D39,Sales!N$22:N$2500)</f>
        <v>0</v>
      </c>
    </row>
    <row r="569" spans="2:14">
      <c r="B569" s="103">
        <f t="shared" ref="B569:I569" si="45">B40</f>
        <v>0</v>
      </c>
      <c r="C569" s="104">
        <f t="shared" si="45"/>
        <v>0</v>
      </c>
      <c r="D569" s="104">
        <f t="shared" si="45"/>
        <v>0</v>
      </c>
      <c r="E569" s="105">
        <f t="shared" si="45"/>
        <v>0</v>
      </c>
      <c r="F569" s="104">
        <f t="shared" si="45"/>
        <v>0</v>
      </c>
      <c r="G569" s="104">
        <f t="shared" si="45"/>
        <v>0</v>
      </c>
      <c r="H569" s="106">
        <f t="shared" si="45"/>
        <v>0</v>
      </c>
      <c r="I569" s="104">
        <f t="shared" si="45"/>
        <v>0</v>
      </c>
      <c r="J569" s="107">
        <f>J40-SUMIF(Sales!$D$22:$D$2500,$D40,Sales!J$22:J$2500)</f>
        <v>0</v>
      </c>
      <c r="K569" s="107">
        <f>K40-SUMIF(Sales!$D$22:$D$2500,$D40,Sales!K$22:K$2500)</f>
        <v>0</v>
      </c>
      <c r="L569" s="107">
        <f>L40-SUMIF(Sales!$D$22:$D$2500,$D40,Sales!L$22:L$2500)</f>
        <v>0</v>
      </c>
      <c r="M569" s="107">
        <f>M40-SUMIF(Sales!$D$22:$D$2500,$D40,Sales!M$22:M$2500)</f>
        <v>0</v>
      </c>
      <c r="N569" s="107">
        <f>N40-SUMIF(Sales!$D$22:$D$2500,$D40,Sales!N$22:N$2500)</f>
        <v>0</v>
      </c>
    </row>
    <row r="570" spans="2:14">
      <c r="B570" s="103">
        <f t="shared" ref="B570:I570" si="46">B41</f>
        <v>0</v>
      </c>
      <c r="C570" s="104">
        <f t="shared" si="46"/>
        <v>0</v>
      </c>
      <c r="D570" s="104">
        <f t="shared" si="46"/>
        <v>0</v>
      </c>
      <c r="E570" s="105">
        <f t="shared" si="46"/>
        <v>0</v>
      </c>
      <c r="F570" s="104">
        <f t="shared" si="46"/>
        <v>0</v>
      </c>
      <c r="G570" s="104">
        <f t="shared" si="46"/>
        <v>0</v>
      </c>
      <c r="H570" s="106">
        <f t="shared" si="46"/>
        <v>0</v>
      </c>
      <c r="I570" s="104">
        <f t="shared" si="46"/>
        <v>0</v>
      </c>
      <c r="J570" s="107">
        <f>J41-SUMIF(Sales!$D$22:$D$2500,$D41,Sales!J$22:J$2500)</f>
        <v>0</v>
      </c>
      <c r="K570" s="107">
        <f>K41-SUMIF(Sales!$D$22:$D$2500,$D41,Sales!K$22:K$2500)</f>
        <v>0</v>
      </c>
      <c r="L570" s="107">
        <f>L41-SUMIF(Sales!$D$22:$D$2500,$D41,Sales!L$22:L$2500)</f>
        <v>0</v>
      </c>
      <c r="M570" s="107">
        <f>M41-SUMIF(Sales!$D$22:$D$2500,$D41,Sales!M$22:M$2500)</f>
        <v>0</v>
      </c>
      <c r="N570" s="107">
        <f>N41-SUMIF(Sales!$D$22:$D$2500,$D41,Sales!N$22:N$2500)</f>
        <v>0</v>
      </c>
    </row>
    <row r="571" spans="2:14">
      <c r="B571" s="103">
        <f t="shared" ref="B571:I571" si="47">B42</f>
        <v>0</v>
      </c>
      <c r="C571" s="104">
        <f t="shared" si="47"/>
        <v>0</v>
      </c>
      <c r="D571" s="104">
        <f t="shared" si="47"/>
        <v>0</v>
      </c>
      <c r="E571" s="105">
        <f t="shared" si="47"/>
        <v>0</v>
      </c>
      <c r="F571" s="104">
        <f t="shared" si="47"/>
        <v>0</v>
      </c>
      <c r="G571" s="104">
        <f t="shared" si="47"/>
        <v>0</v>
      </c>
      <c r="H571" s="106">
        <f t="shared" si="47"/>
        <v>0</v>
      </c>
      <c r="I571" s="104">
        <f t="shared" si="47"/>
        <v>0</v>
      </c>
      <c r="J571" s="107">
        <f>J42-SUMIF(Sales!$D$22:$D$2500,$D42,Sales!J$22:J$2500)</f>
        <v>0</v>
      </c>
      <c r="K571" s="107">
        <f>K42-SUMIF(Sales!$D$22:$D$2500,$D42,Sales!K$22:K$2500)</f>
        <v>0</v>
      </c>
      <c r="L571" s="107">
        <f>L42-SUMIF(Sales!$D$22:$D$2500,$D42,Sales!L$22:L$2500)</f>
        <v>0</v>
      </c>
      <c r="M571" s="107">
        <f>M42-SUMIF(Sales!$D$22:$D$2500,$D42,Sales!M$22:M$2500)</f>
        <v>0</v>
      </c>
      <c r="N571" s="107">
        <f>N42-SUMIF(Sales!$D$22:$D$2500,$D42,Sales!N$22:N$2500)</f>
        <v>0</v>
      </c>
    </row>
    <row r="572" spans="2:14">
      <c r="B572" s="103">
        <f t="shared" ref="B572:I572" si="48">B43</f>
        <v>0</v>
      </c>
      <c r="C572" s="104">
        <f t="shared" si="48"/>
        <v>0</v>
      </c>
      <c r="D572" s="104">
        <f t="shared" si="48"/>
        <v>0</v>
      </c>
      <c r="E572" s="105">
        <f t="shared" si="48"/>
        <v>0</v>
      </c>
      <c r="F572" s="104">
        <f t="shared" si="48"/>
        <v>0</v>
      </c>
      <c r="G572" s="104">
        <f t="shared" si="48"/>
        <v>0</v>
      </c>
      <c r="H572" s="106">
        <f t="shared" si="48"/>
        <v>0</v>
      </c>
      <c r="I572" s="104">
        <f t="shared" si="48"/>
        <v>0</v>
      </c>
      <c r="J572" s="107">
        <f>J43-SUMIF(Sales!$D$22:$D$2500,$D43,Sales!J$22:J$2500)</f>
        <v>0</v>
      </c>
      <c r="K572" s="107">
        <f>K43-SUMIF(Sales!$D$22:$D$2500,$D43,Sales!K$22:K$2500)</f>
        <v>0</v>
      </c>
      <c r="L572" s="107">
        <f>L43-SUMIF(Sales!$D$22:$D$2500,$D43,Sales!L$22:L$2500)</f>
        <v>0</v>
      </c>
      <c r="M572" s="107">
        <f>M43-SUMIF(Sales!$D$22:$D$2500,$D43,Sales!M$22:M$2500)</f>
        <v>0</v>
      </c>
      <c r="N572" s="107">
        <f>N43-SUMIF(Sales!$D$22:$D$2500,$D43,Sales!N$22:N$2500)</f>
        <v>0</v>
      </c>
    </row>
    <row r="573" spans="2:14">
      <c r="B573" s="103">
        <f t="shared" ref="B573:I573" si="49">B44</f>
        <v>0</v>
      </c>
      <c r="C573" s="104">
        <f t="shared" si="49"/>
        <v>0</v>
      </c>
      <c r="D573" s="104">
        <f t="shared" si="49"/>
        <v>0</v>
      </c>
      <c r="E573" s="105">
        <f t="shared" si="49"/>
        <v>0</v>
      </c>
      <c r="F573" s="104">
        <f t="shared" si="49"/>
        <v>0</v>
      </c>
      <c r="G573" s="104">
        <f t="shared" si="49"/>
        <v>0</v>
      </c>
      <c r="H573" s="106">
        <f t="shared" si="49"/>
        <v>0</v>
      </c>
      <c r="I573" s="104">
        <f t="shared" si="49"/>
        <v>0</v>
      </c>
      <c r="J573" s="107">
        <f>J44-SUMIF(Sales!$D$22:$D$2500,$D44,Sales!J$22:J$2500)</f>
        <v>0</v>
      </c>
      <c r="K573" s="107">
        <f>K44-SUMIF(Sales!$D$22:$D$2500,$D44,Sales!K$22:K$2500)</f>
        <v>0</v>
      </c>
      <c r="L573" s="107">
        <f>L44-SUMIF(Sales!$D$22:$D$2500,$D44,Sales!L$22:L$2500)</f>
        <v>0</v>
      </c>
      <c r="M573" s="107">
        <f>M44-SUMIF(Sales!$D$22:$D$2500,$D44,Sales!M$22:M$2500)</f>
        <v>0</v>
      </c>
      <c r="N573" s="107">
        <f>N44-SUMIF(Sales!$D$22:$D$2500,$D44,Sales!N$22:N$2500)</f>
        <v>0</v>
      </c>
    </row>
    <row r="574" spans="2:14">
      <c r="B574" s="103">
        <f t="shared" ref="B574:I574" si="50">B45</f>
        <v>0</v>
      </c>
      <c r="C574" s="104">
        <f t="shared" si="50"/>
        <v>0</v>
      </c>
      <c r="D574" s="104">
        <f t="shared" si="50"/>
        <v>0</v>
      </c>
      <c r="E574" s="105">
        <f t="shared" si="50"/>
        <v>0</v>
      </c>
      <c r="F574" s="104">
        <f t="shared" si="50"/>
        <v>0</v>
      </c>
      <c r="G574" s="104">
        <f t="shared" si="50"/>
        <v>0</v>
      </c>
      <c r="H574" s="106">
        <f t="shared" si="50"/>
        <v>0</v>
      </c>
      <c r="I574" s="104">
        <f t="shared" si="50"/>
        <v>0</v>
      </c>
      <c r="J574" s="107">
        <f>J45-SUMIF(Sales!$D$22:$D$2500,$D45,Sales!J$22:J$2500)</f>
        <v>0</v>
      </c>
      <c r="K574" s="107">
        <f>K45-SUMIF(Sales!$D$22:$D$2500,$D45,Sales!K$22:K$2500)</f>
        <v>0</v>
      </c>
      <c r="L574" s="107">
        <f>L45-SUMIF(Sales!$D$22:$D$2500,$D45,Sales!L$22:L$2500)</f>
        <v>0</v>
      </c>
      <c r="M574" s="107">
        <f>M45-SUMIF(Sales!$D$22:$D$2500,$D45,Sales!M$22:M$2500)</f>
        <v>0</v>
      </c>
      <c r="N574" s="107">
        <f>N45-SUMIF(Sales!$D$22:$D$2500,$D45,Sales!N$22:N$2500)</f>
        <v>0</v>
      </c>
    </row>
    <row r="575" spans="2:14">
      <c r="B575" s="103">
        <f t="shared" ref="B575:I575" si="51">B46</f>
        <v>0</v>
      </c>
      <c r="C575" s="104">
        <f t="shared" si="51"/>
        <v>0</v>
      </c>
      <c r="D575" s="104">
        <f t="shared" si="51"/>
        <v>0</v>
      </c>
      <c r="E575" s="105">
        <f t="shared" si="51"/>
        <v>0</v>
      </c>
      <c r="F575" s="104">
        <f t="shared" si="51"/>
        <v>0</v>
      </c>
      <c r="G575" s="104">
        <f t="shared" si="51"/>
        <v>0</v>
      </c>
      <c r="H575" s="106">
        <f t="shared" si="51"/>
        <v>0</v>
      </c>
      <c r="I575" s="104">
        <f t="shared" si="51"/>
        <v>0</v>
      </c>
      <c r="J575" s="107">
        <f>J46-SUMIF(Sales!$D$22:$D$2500,$D46,Sales!J$22:J$2500)</f>
        <v>0</v>
      </c>
      <c r="K575" s="107">
        <f>K46-SUMIF(Sales!$D$22:$D$2500,$D46,Sales!K$22:K$2500)</f>
        <v>0</v>
      </c>
      <c r="L575" s="107">
        <f>L46-SUMIF(Sales!$D$22:$D$2500,$D46,Sales!L$22:L$2500)</f>
        <v>0</v>
      </c>
      <c r="M575" s="107">
        <f>M46-SUMIF(Sales!$D$22:$D$2500,$D46,Sales!M$22:M$2500)</f>
        <v>0</v>
      </c>
      <c r="N575" s="107">
        <f>N46-SUMIF(Sales!$D$22:$D$2500,$D46,Sales!N$22:N$2500)</f>
        <v>0</v>
      </c>
    </row>
    <row r="576" spans="2:14">
      <c r="B576" s="103">
        <f t="shared" ref="B576:I576" si="52">B47</f>
        <v>0</v>
      </c>
      <c r="C576" s="104">
        <f t="shared" si="52"/>
        <v>0</v>
      </c>
      <c r="D576" s="104">
        <f t="shared" si="52"/>
        <v>0</v>
      </c>
      <c r="E576" s="105">
        <f t="shared" si="52"/>
        <v>0</v>
      </c>
      <c r="F576" s="104">
        <f t="shared" si="52"/>
        <v>0</v>
      </c>
      <c r="G576" s="104">
        <f t="shared" si="52"/>
        <v>0</v>
      </c>
      <c r="H576" s="106">
        <f t="shared" si="52"/>
        <v>0</v>
      </c>
      <c r="I576" s="104">
        <f t="shared" si="52"/>
        <v>0</v>
      </c>
      <c r="J576" s="107">
        <f>J47-SUMIF(Sales!$D$22:$D$2500,$D47,Sales!J$22:J$2500)</f>
        <v>0</v>
      </c>
      <c r="K576" s="107">
        <f>K47-SUMIF(Sales!$D$22:$D$2500,$D47,Sales!K$22:K$2500)</f>
        <v>0</v>
      </c>
      <c r="L576" s="107">
        <f>L47-SUMIF(Sales!$D$22:$D$2500,$D47,Sales!L$22:L$2500)</f>
        <v>0</v>
      </c>
      <c r="M576" s="107">
        <f>M47-SUMIF(Sales!$D$22:$D$2500,$D47,Sales!M$22:M$2500)</f>
        <v>0</v>
      </c>
      <c r="N576" s="107">
        <f>N47-SUMIF(Sales!$D$22:$D$2500,$D47,Sales!N$22:N$2500)</f>
        <v>0</v>
      </c>
    </row>
    <row r="577" spans="2:14">
      <c r="B577" s="103">
        <f t="shared" ref="B577:I577" si="53">B48</f>
        <v>0</v>
      </c>
      <c r="C577" s="104">
        <f t="shared" si="53"/>
        <v>0</v>
      </c>
      <c r="D577" s="104">
        <f t="shared" si="53"/>
        <v>0</v>
      </c>
      <c r="E577" s="105">
        <f t="shared" si="53"/>
        <v>0</v>
      </c>
      <c r="F577" s="104">
        <f t="shared" si="53"/>
        <v>0</v>
      </c>
      <c r="G577" s="104">
        <f t="shared" si="53"/>
        <v>0</v>
      </c>
      <c r="H577" s="106">
        <f t="shared" si="53"/>
        <v>0</v>
      </c>
      <c r="I577" s="104">
        <f t="shared" si="53"/>
        <v>0</v>
      </c>
      <c r="J577" s="107">
        <f>J48-SUMIF(Sales!$D$22:$D$2500,$D48,Sales!J$22:J$2500)</f>
        <v>0</v>
      </c>
      <c r="K577" s="107">
        <f>K48-SUMIF(Sales!$D$22:$D$2500,$D48,Sales!K$22:K$2500)</f>
        <v>0</v>
      </c>
      <c r="L577" s="107">
        <f>L48-SUMIF(Sales!$D$22:$D$2500,$D48,Sales!L$22:L$2500)</f>
        <v>0</v>
      </c>
      <c r="M577" s="107">
        <f>M48-SUMIF(Sales!$D$22:$D$2500,$D48,Sales!M$22:M$2500)</f>
        <v>0</v>
      </c>
      <c r="N577" s="107">
        <f>N48-SUMIF(Sales!$D$22:$D$2500,$D48,Sales!N$22:N$2500)</f>
        <v>0</v>
      </c>
    </row>
    <row r="578" spans="2:14">
      <c r="B578" s="103">
        <f t="shared" ref="B578:I578" si="54">B49</f>
        <v>0</v>
      </c>
      <c r="C578" s="104">
        <f t="shared" si="54"/>
        <v>0</v>
      </c>
      <c r="D578" s="104">
        <f t="shared" si="54"/>
        <v>0</v>
      </c>
      <c r="E578" s="105">
        <f t="shared" si="54"/>
        <v>0</v>
      </c>
      <c r="F578" s="104">
        <f t="shared" si="54"/>
        <v>0</v>
      </c>
      <c r="G578" s="104">
        <f t="shared" si="54"/>
        <v>0</v>
      </c>
      <c r="H578" s="106">
        <f t="shared" si="54"/>
        <v>0</v>
      </c>
      <c r="I578" s="104">
        <f t="shared" si="54"/>
        <v>0</v>
      </c>
      <c r="J578" s="107">
        <f>J49-SUMIF(Sales!$D$22:$D$2500,$D49,Sales!J$22:J$2500)</f>
        <v>0</v>
      </c>
      <c r="K578" s="107">
        <f>K49-SUMIF(Sales!$D$22:$D$2500,$D49,Sales!K$22:K$2500)</f>
        <v>0</v>
      </c>
      <c r="L578" s="107">
        <f>L49-SUMIF(Sales!$D$22:$D$2500,$D49,Sales!L$22:L$2500)</f>
        <v>0</v>
      </c>
      <c r="M578" s="107">
        <f>M49-SUMIF(Sales!$D$22:$D$2500,$D49,Sales!M$22:M$2500)</f>
        <v>0</v>
      </c>
      <c r="N578" s="107">
        <f>N49-SUMIF(Sales!$D$22:$D$2500,$D49,Sales!N$22:N$2500)</f>
        <v>0</v>
      </c>
    </row>
    <row r="579" spans="2:14">
      <c r="B579" s="103">
        <f t="shared" ref="B579:I579" si="55">B50</f>
        <v>0</v>
      </c>
      <c r="C579" s="104">
        <f t="shared" si="55"/>
        <v>0</v>
      </c>
      <c r="D579" s="104">
        <f t="shared" si="55"/>
        <v>0</v>
      </c>
      <c r="E579" s="105">
        <f t="shared" si="55"/>
        <v>0</v>
      </c>
      <c r="F579" s="104">
        <f t="shared" si="55"/>
        <v>0</v>
      </c>
      <c r="G579" s="104">
        <f t="shared" si="55"/>
        <v>0</v>
      </c>
      <c r="H579" s="106">
        <f t="shared" si="55"/>
        <v>0</v>
      </c>
      <c r="I579" s="104">
        <f t="shared" si="55"/>
        <v>0</v>
      </c>
      <c r="J579" s="107">
        <f>J50-SUMIF(Sales!$D$22:$D$2500,$D50,Sales!J$22:J$2500)</f>
        <v>0</v>
      </c>
      <c r="K579" s="107">
        <f>K50-SUMIF(Sales!$D$22:$D$2500,$D50,Sales!K$22:K$2500)</f>
        <v>0</v>
      </c>
      <c r="L579" s="107">
        <f>L50-SUMIF(Sales!$D$22:$D$2500,$D50,Sales!L$22:L$2500)</f>
        <v>0</v>
      </c>
      <c r="M579" s="107">
        <f>M50-SUMIF(Sales!$D$22:$D$2500,$D50,Sales!M$22:M$2500)</f>
        <v>0</v>
      </c>
      <c r="N579" s="107">
        <f>N50-SUMIF(Sales!$D$22:$D$2500,$D50,Sales!N$22:N$2500)</f>
        <v>0</v>
      </c>
    </row>
    <row r="580" spans="2:14">
      <c r="B580" s="103">
        <f t="shared" ref="B580:I580" si="56">B51</f>
        <v>0</v>
      </c>
      <c r="C580" s="104">
        <f t="shared" si="56"/>
        <v>0</v>
      </c>
      <c r="D580" s="104">
        <f t="shared" si="56"/>
        <v>0</v>
      </c>
      <c r="E580" s="105">
        <f t="shared" si="56"/>
        <v>0</v>
      </c>
      <c r="F580" s="104">
        <f t="shared" si="56"/>
        <v>0</v>
      </c>
      <c r="G580" s="104">
        <f t="shared" si="56"/>
        <v>0</v>
      </c>
      <c r="H580" s="106">
        <f t="shared" si="56"/>
        <v>0</v>
      </c>
      <c r="I580" s="104">
        <f t="shared" si="56"/>
        <v>0</v>
      </c>
      <c r="J580" s="107">
        <f>J51-SUMIF(Sales!$D$22:$D$2500,$D51,Sales!J$22:J$2500)</f>
        <v>0</v>
      </c>
      <c r="K580" s="107">
        <f>K51-SUMIF(Sales!$D$22:$D$2500,$D51,Sales!K$22:K$2500)</f>
        <v>0</v>
      </c>
      <c r="L580" s="107">
        <f>L51-SUMIF(Sales!$D$22:$D$2500,$D51,Sales!L$22:L$2500)</f>
        <v>0</v>
      </c>
      <c r="M580" s="107">
        <f>M51-SUMIF(Sales!$D$22:$D$2500,$D51,Sales!M$22:M$2500)</f>
        <v>0</v>
      </c>
      <c r="N580" s="107">
        <f>N51-SUMIF(Sales!$D$22:$D$2500,$D51,Sales!N$22:N$2500)</f>
        <v>0</v>
      </c>
    </row>
    <row r="581" spans="2:14">
      <c r="B581" s="103">
        <f t="shared" ref="B581:I581" si="57">B52</f>
        <v>0</v>
      </c>
      <c r="C581" s="104">
        <f t="shared" si="57"/>
        <v>0</v>
      </c>
      <c r="D581" s="104">
        <f t="shared" si="57"/>
        <v>0</v>
      </c>
      <c r="E581" s="105">
        <f t="shared" si="57"/>
        <v>0</v>
      </c>
      <c r="F581" s="104">
        <f t="shared" si="57"/>
        <v>0</v>
      </c>
      <c r="G581" s="104">
        <f t="shared" si="57"/>
        <v>0</v>
      </c>
      <c r="H581" s="106">
        <f t="shared" si="57"/>
        <v>0</v>
      </c>
      <c r="I581" s="104">
        <f t="shared" si="57"/>
        <v>0</v>
      </c>
      <c r="J581" s="107">
        <f>J52-SUMIF(Sales!$D$22:$D$2500,$D52,Sales!J$22:J$2500)</f>
        <v>0</v>
      </c>
      <c r="K581" s="107">
        <f>K52-SUMIF(Sales!$D$22:$D$2500,$D52,Sales!K$22:K$2500)</f>
        <v>0</v>
      </c>
      <c r="L581" s="107">
        <f>L52-SUMIF(Sales!$D$22:$D$2500,$D52,Sales!L$22:L$2500)</f>
        <v>0</v>
      </c>
      <c r="M581" s="107">
        <f>M52-SUMIF(Sales!$D$22:$D$2500,$D52,Sales!M$22:M$2500)</f>
        <v>0</v>
      </c>
      <c r="N581" s="107">
        <f>N52-SUMIF(Sales!$D$22:$D$2500,$D52,Sales!N$22:N$2500)</f>
        <v>0</v>
      </c>
    </row>
    <row r="582" spans="2:14">
      <c r="B582" s="103">
        <f t="shared" ref="B582:I582" si="58">B53</f>
        <v>0</v>
      </c>
      <c r="C582" s="104">
        <f t="shared" si="58"/>
        <v>0</v>
      </c>
      <c r="D582" s="104">
        <f t="shared" si="58"/>
        <v>0</v>
      </c>
      <c r="E582" s="105">
        <f t="shared" si="58"/>
        <v>0</v>
      </c>
      <c r="F582" s="104">
        <f t="shared" si="58"/>
        <v>0</v>
      </c>
      <c r="G582" s="104">
        <f t="shared" si="58"/>
        <v>0</v>
      </c>
      <c r="H582" s="106">
        <f t="shared" si="58"/>
        <v>0</v>
      </c>
      <c r="I582" s="104">
        <f t="shared" si="58"/>
        <v>0</v>
      </c>
      <c r="J582" s="107">
        <f>J53-SUMIF(Sales!$D$22:$D$2500,$D53,Sales!J$22:J$2500)</f>
        <v>0</v>
      </c>
      <c r="K582" s="107">
        <f>K53-SUMIF(Sales!$D$22:$D$2500,$D53,Sales!K$22:K$2500)</f>
        <v>0</v>
      </c>
      <c r="L582" s="107">
        <f>L53-SUMIF(Sales!$D$22:$D$2500,$D53,Sales!L$22:L$2500)</f>
        <v>0</v>
      </c>
      <c r="M582" s="107">
        <f>M53-SUMIF(Sales!$D$22:$D$2500,$D53,Sales!M$22:M$2500)</f>
        <v>0</v>
      </c>
      <c r="N582" s="107">
        <f>N53-SUMIF(Sales!$D$22:$D$2500,$D53,Sales!N$22:N$2500)</f>
        <v>0</v>
      </c>
    </row>
    <row r="583" spans="2:14">
      <c r="B583" s="103">
        <f t="shared" ref="B583:I583" si="59">B54</f>
        <v>0</v>
      </c>
      <c r="C583" s="104">
        <f t="shared" si="59"/>
        <v>0</v>
      </c>
      <c r="D583" s="104">
        <f t="shared" si="59"/>
        <v>0</v>
      </c>
      <c r="E583" s="105">
        <f t="shared" si="59"/>
        <v>0</v>
      </c>
      <c r="F583" s="104">
        <f t="shared" si="59"/>
        <v>0</v>
      </c>
      <c r="G583" s="104">
        <f t="shared" si="59"/>
        <v>0</v>
      </c>
      <c r="H583" s="106">
        <f t="shared" si="59"/>
        <v>0</v>
      </c>
      <c r="I583" s="104">
        <f t="shared" si="59"/>
        <v>0</v>
      </c>
      <c r="J583" s="107">
        <f>J54-SUMIF(Sales!$D$22:$D$2500,$D54,Sales!J$22:J$2500)</f>
        <v>0</v>
      </c>
      <c r="K583" s="107">
        <f>K54-SUMIF(Sales!$D$22:$D$2500,$D54,Sales!K$22:K$2500)</f>
        <v>0</v>
      </c>
      <c r="L583" s="107">
        <f>L54-SUMIF(Sales!$D$22:$D$2500,$D54,Sales!L$22:L$2500)</f>
        <v>0</v>
      </c>
      <c r="M583" s="107">
        <f>M54-SUMIF(Sales!$D$22:$D$2500,$D54,Sales!M$22:M$2500)</f>
        <v>0</v>
      </c>
      <c r="N583" s="107">
        <f>N54-SUMIF(Sales!$D$22:$D$2500,$D54,Sales!N$22:N$2500)</f>
        <v>0</v>
      </c>
    </row>
    <row r="584" spans="2:14">
      <c r="B584" s="103">
        <f t="shared" ref="B584:I584" si="60">B55</f>
        <v>0</v>
      </c>
      <c r="C584" s="104">
        <f t="shared" si="60"/>
        <v>0</v>
      </c>
      <c r="D584" s="104">
        <f t="shared" si="60"/>
        <v>0</v>
      </c>
      <c r="E584" s="105">
        <f t="shared" si="60"/>
        <v>0</v>
      </c>
      <c r="F584" s="104">
        <f t="shared" si="60"/>
        <v>0</v>
      </c>
      <c r="G584" s="104">
        <f t="shared" si="60"/>
        <v>0</v>
      </c>
      <c r="H584" s="106">
        <f t="shared" si="60"/>
        <v>0</v>
      </c>
      <c r="I584" s="104">
        <f t="shared" si="60"/>
        <v>0</v>
      </c>
      <c r="J584" s="107">
        <f>J55-SUMIF(Sales!$D$22:$D$2500,$D55,Sales!J$22:J$2500)</f>
        <v>0</v>
      </c>
      <c r="K584" s="107">
        <f>K55-SUMIF(Sales!$D$22:$D$2500,$D55,Sales!K$22:K$2500)</f>
        <v>0</v>
      </c>
      <c r="L584" s="107">
        <f>L55-SUMIF(Sales!$D$22:$D$2500,$D55,Sales!L$22:L$2500)</f>
        <v>0</v>
      </c>
      <c r="M584" s="107">
        <f>M55-SUMIF(Sales!$D$22:$D$2500,$D55,Sales!M$22:M$2500)</f>
        <v>0</v>
      </c>
      <c r="N584" s="107">
        <f>N55-SUMIF(Sales!$D$22:$D$2500,$D55,Sales!N$22:N$2500)</f>
        <v>0</v>
      </c>
    </row>
    <row r="585" spans="2:14">
      <c r="B585" s="103">
        <f t="shared" ref="B585:I585" si="61">B56</f>
        <v>0</v>
      </c>
      <c r="C585" s="104">
        <f t="shared" si="61"/>
        <v>0</v>
      </c>
      <c r="D585" s="104">
        <f t="shared" si="61"/>
        <v>0</v>
      </c>
      <c r="E585" s="105">
        <f t="shared" si="61"/>
        <v>0</v>
      </c>
      <c r="F585" s="104">
        <f t="shared" si="61"/>
        <v>0</v>
      </c>
      <c r="G585" s="104">
        <f t="shared" si="61"/>
        <v>0</v>
      </c>
      <c r="H585" s="106">
        <f t="shared" si="61"/>
        <v>0</v>
      </c>
      <c r="I585" s="104">
        <f t="shared" si="61"/>
        <v>0</v>
      </c>
      <c r="J585" s="107">
        <f>J56-SUMIF(Sales!$D$22:$D$2500,$D56,Sales!J$22:J$2500)</f>
        <v>0</v>
      </c>
      <c r="K585" s="107">
        <f>K56-SUMIF(Sales!$D$22:$D$2500,$D56,Sales!K$22:K$2500)</f>
        <v>0</v>
      </c>
      <c r="L585" s="107">
        <f>L56-SUMIF(Sales!$D$22:$D$2500,$D56,Sales!L$22:L$2500)</f>
        <v>0</v>
      </c>
      <c r="M585" s="107">
        <f>M56-SUMIF(Sales!$D$22:$D$2500,$D56,Sales!M$22:M$2500)</f>
        <v>0</v>
      </c>
      <c r="N585" s="107">
        <f>N56-SUMIF(Sales!$D$22:$D$2500,$D56,Sales!N$22:N$2500)</f>
        <v>0</v>
      </c>
    </row>
    <row r="586" spans="2:14">
      <c r="B586" s="103">
        <f t="shared" ref="B586:I586" si="62">B57</f>
        <v>0</v>
      </c>
      <c r="C586" s="104">
        <f t="shared" si="62"/>
        <v>0</v>
      </c>
      <c r="D586" s="104">
        <f t="shared" si="62"/>
        <v>0</v>
      </c>
      <c r="E586" s="105">
        <f t="shared" si="62"/>
        <v>0</v>
      </c>
      <c r="F586" s="104">
        <f t="shared" si="62"/>
        <v>0</v>
      </c>
      <c r="G586" s="104">
        <f t="shared" si="62"/>
        <v>0</v>
      </c>
      <c r="H586" s="106">
        <f t="shared" si="62"/>
        <v>0</v>
      </c>
      <c r="I586" s="104">
        <f t="shared" si="62"/>
        <v>0</v>
      </c>
      <c r="J586" s="107">
        <f>J57-SUMIF(Sales!$D$22:$D$2500,$D57,Sales!J$22:J$2500)</f>
        <v>0</v>
      </c>
      <c r="K586" s="107">
        <f>K57-SUMIF(Sales!$D$22:$D$2500,$D57,Sales!K$22:K$2500)</f>
        <v>0</v>
      </c>
      <c r="L586" s="107">
        <f>L57-SUMIF(Sales!$D$22:$D$2500,$D57,Sales!L$22:L$2500)</f>
        <v>0</v>
      </c>
      <c r="M586" s="107">
        <f>M57-SUMIF(Sales!$D$22:$D$2500,$D57,Sales!M$22:M$2500)</f>
        <v>0</v>
      </c>
      <c r="N586" s="107">
        <f>N57-SUMIF(Sales!$D$22:$D$2500,$D57,Sales!N$22:N$2500)</f>
        <v>0</v>
      </c>
    </row>
    <row r="587" spans="2:14">
      <c r="B587" s="103">
        <f t="shared" ref="B587:I587" si="63">B58</f>
        <v>0</v>
      </c>
      <c r="C587" s="104">
        <f t="shared" si="63"/>
        <v>0</v>
      </c>
      <c r="D587" s="104">
        <f t="shared" si="63"/>
        <v>0</v>
      </c>
      <c r="E587" s="105">
        <f t="shared" si="63"/>
        <v>0</v>
      </c>
      <c r="F587" s="104">
        <f t="shared" si="63"/>
        <v>0</v>
      </c>
      <c r="G587" s="104">
        <f t="shared" si="63"/>
        <v>0</v>
      </c>
      <c r="H587" s="106">
        <f t="shared" si="63"/>
        <v>0</v>
      </c>
      <c r="I587" s="104">
        <f t="shared" si="63"/>
        <v>0</v>
      </c>
      <c r="J587" s="107">
        <f>J58-SUMIF(Sales!$D$22:$D$2500,$D58,Sales!J$22:J$2500)</f>
        <v>0</v>
      </c>
      <c r="K587" s="107">
        <f>K58-SUMIF(Sales!$D$22:$D$2500,$D58,Sales!K$22:K$2500)</f>
        <v>0</v>
      </c>
      <c r="L587" s="107">
        <f>L58-SUMIF(Sales!$D$22:$D$2500,$D58,Sales!L$22:L$2500)</f>
        <v>0</v>
      </c>
      <c r="M587" s="107">
        <f>M58-SUMIF(Sales!$D$22:$D$2500,$D58,Sales!M$22:M$2500)</f>
        <v>0</v>
      </c>
      <c r="N587" s="107">
        <f>N58-SUMIF(Sales!$D$22:$D$2500,$D58,Sales!N$22:N$2500)</f>
        <v>0</v>
      </c>
    </row>
    <row r="588" spans="2:14">
      <c r="B588" s="103">
        <f t="shared" ref="B588:I588" si="64">B59</f>
        <v>0</v>
      </c>
      <c r="C588" s="104">
        <f t="shared" si="64"/>
        <v>0</v>
      </c>
      <c r="D588" s="104">
        <f t="shared" si="64"/>
        <v>0</v>
      </c>
      <c r="E588" s="105">
        <f t="shared" si="64"/>
        <v>0</v>
      </c>
      <c r="F588" s="104">
        <f t="shared" si="64"/>
        <v>0</v>
      </c>
      <c r="G588" s="104">
        <f t="shared" si="64"/>
        <v>0</v>
      </c>
      <c r="H588" s="106">
        <f t="shared" si="64"/>
        <v>0</v>
      </c>
      <c r="I588" s="104">
        <f t="shared" si="64"/>
        <v>0</v>
      </c>
      <c r="J588" s="107">
        <f>J59-SUMIF(Sales!$D$22:$D$2500,$D59,Sales!J$22:J$2500)</f>
        <v>0</v>
      </c>
      <c r="K588" s="107">
        <f>K59-SUMIF(Sales!$D$22:$D$2500,$D59,Sales!K$22:K$2500)</f>
        <v>0</v>
      </c>
      <c r="L588" s="107">
        <f>L59-SUMIF(Sales!$D$22:$D$2500,$D59,Sales!L$22:L$2500)</f>
        <v>0</v>
      </c>
      <c r="M588" s="107">
        <f>M59-SUMIF(Sales!$D$22:$D$2500,$D59,Sales!M$22:M$2500)</f>
        <v>0</v>
      </c>
      <c r="N588" s="107">
        <f>N59-SUMIF(Sales!$D$22:$D$2500,$D59,Sales!N$22:N$2500)</f>
        <v>0</v>
      </c>
    </row>
    <row r="589" spans="2:14">
      <c r="B589" s="103">
        <f t="shared" ref="B589:I589" si="65">B60</f>
        <v>0</v>
      </c>
      <c r="C589" s="104">
        <f t="shared" si="65"/>
        <v>0</v>
      </c>
      <c r="D589" s="104">
        <f t="shared" si="65"/>
        <v>0</v>
      </c>
      <c r="E589" s="105">
        <f t="shared" si="65"/>
        <v>0</v>
      </c>
      <c r="F589" s="104">
        <f t="shared" si="65"/>
        <v>0</v>
      </c>
      <c r="G589" s="104">
        <f t="shared" si="65"/>
        <v>0</v>
      </c>
      <c r="H589" s="106">
        <f t="shared" si="65"/>
        <v>0</v>
      </c>
      <c r="I589" s="104">
        <f t="shared" si="65"/>
        <v>0</v>
      </c>
      <c r="J589" s="107">
        <f>J60-SUMIF(Sales!$D$22:$D$2500,$D60,Sales!J$22:J$2500)</f>
        <v>0</v>
      </c>
      <c r="K589" s="107">
        <f>K60-SUMIF(Sales!$D$22:$D$2500,$D60,Sales!K$22:K$2500)</f>
        <v>0</v>
      </c>
      <c r="L589" s="107">
        <f>L60-SUMIF(Sales!$D$22:$D$2500,$D60,Sales!L$22:L$2500)</f>
        <v>0</v>
      </c>
      <c r="M589" s="107">
        <f>M60-SUMIF(Sales!$D$22:$D$2500,$D60,Sales!M$22:M$2500)</f>
        <v>0</v>
      </c>
      <c r="N589" s="107">
        <f>N60-SUMIF(Sales!$D$22:$D$2500,$D60,Sales!N$22:N$2500)</f>
        <v>0</v>
      </c>
    </row>
    <row r="590" spans="2:14">
      <c r="B590" s="103">
        <f t="shared" ref="B590:I590" si="66">B61</f>
        <v>0</v>
      </c>
      <c r="C590" s="104">
        <f t="shared" si="66"/>
        <v>0</v>
      </c>
      <c r="D590" s="104">
        <f t="shared" si="66"/>
        <v>0</v>
      </c>
      <c r="E590" s="105">
        <f t="shared" si="66"/>
        <v>0</v>
      </c>
      <c r="F590" s="104">
        <f t="shared" si="66"/>
        <v>0</v>
      </c>
      <c r="G590" s="104">
        <f t="shared" si="66"/>
        <v>0</v>
      </c>
      <c r="H590" s="106">
        <f t="shared" si="66"/>
        <v>0</v>
      </c>
      <c r="I590" s="104">
        <f t="shared" si="66"/>
        <v>0</v>
      </c>
      <c r="J590" s="107">
        <f>J61-SUMIF(Sales!$D$22:$D$2500,$D61,Sales!J$22:J$2500)</f>
        <v>0</v>
      </c>
      <c r="K590" s="107">
        <f>K61-SUMIF(Sales!$D$22:$D$2500,$D61,Sales!K$22:K$2500)</f>
        <v>0</v>
      </c>
      <c r="L590" s="107">
        <f>L61-SUMIF(Sales!$D$22:$D$2500,$D61,Sales!L$22:L$2500)</f>
        <v>0</v>
      </c>
      <c r="M590" s="107">
        <f>M61-SUMIF(Sales!$D$22:$D$2500,$D61,Sales!M$22:M$2500)</f>
        <v>0</v>
      </c>
      <c r="N590" s="107">
        <f>N61-SUMIF(Sales!$D$22:$D$2500,$D61,Sales!N$22:N$2500)</f>
        <v>0</v>
      </c>
    </row>
    <row r="591" spans="2:14">
      <c r="B591" s="103">
        <f t="shared" ref="B591:I591" si="67">B62</f>
        <v>0</v>
      </c>
      <c r="C591" s="104">
        <f t="shared" si="67"/>
        <v>0</v>
      </c>
      <c r="D591" s="104">
        <f t="shared" si="67"/>
        <v>0</v>
      </c>
      <c r="E591" s="105">
        <f t="shared" si="67"/>
        <v>0</v>
      </c>
      <c r="F591" s="104">
        <f t="shared" si="67"/>
        <v>0</v>
      </c>
      <c r="G591" s="104">
        <f t="shared" si="67"/>
        <v>0</v>
      </c>
      <c r="H591" s="106">
        <f t="shared" si="67"/>
        <v>0</v>
      </c>
      <c r="I591" s="104">
        <f t="shared" si="67"/>
        <v>0</v>
      </c>
      <c r="J591" s="107">
        <f>J62-SUMIF(Sales!$D$22:$D$2500,$D62,Sales!J$22:J$2500)</f>
        <v>0</v>
      </c>
      <c r="K591" s="107">
        <f>K62-SUMIF(Sales!$D$22:$D$2500,$D62,Sales!K$22:K$2500)</f>
        <v>0</v>
      </c>
      <c r="L591" s="107">
        <f>L62-SUMIF(Sales!$D$22:$D$2500,$D62,Sales!L$22:L$2500)</f>
        <v>0</v>
      </c>
      <c r="M591" s="107">
        <f>M62-SUMIF(Sales!$D$22:$D$2500,$D62,Sales!M$22:M$2500)</f>
        <v>0</v>
      </c>
      <c r="N591" s="107">
        <f>N62-SUMIF(Sales!$D$22:$D$2500,$D62,Sales!N$22:N$2500)</f>
        <v>0</v>
      </c>
    </row>
    <row r="592" spans="2:14">
      <c r="B592" s="103">
        <f t="shared" ref="B592:I592" si="68">B63</f>
        <v>0</v>
      </c>
      <c r="C592" s="104">
        <f t="shared" si="68"/>
        <v>0</v>
      </c>
      <c r="D592" s="104">
        <f t="shared" si="68"/>
        <v>0</v>
      </c>
      <c r="E592" s="105">
        <f t="shared" si="68"/>
        <v>0</v>
      </c>
      <c r="F592" s="104">
        <f t="shared" si="68"/>
        <v>0</v>
      </c>
      <c r="G592" s="104">
        <f t="shared" si="68"/>
        <v>0</v>
      </c>
      <c r="H592" s="106">
        <f t="shared" si="68"/>
        <v>0</v>
      </c>
      <c r="I592" s="104">
        <f t="shared" si="68"/>
        <v>0</v>
      </c>
      <c r="J592" s="107">
        <f>J63-SUMIF(Sales!$D$22:$D$2500,$D63,Sales!J$22:J$2500)</f>
        <v>0</v>
      </c>
      <c r="K592" s="107">
        <f>K63-SUMIF(Sales!$D$22:$D$2500,$D63,Sales!K$22:K$2500)</f>
        <v>0</v>
      </c>
      <c r="L592" s="107">
        <f>L63-SUMIF(Sales!$D$22:$D$2500,$D63,Sales!L$22:L$2500)</f>
        <v>0</v>
      </c>
      <c r="M592" s="107">
        <f>M63-SUMIF(Sales!$D$22:$D$2500,$D63,Sales!M$22:M$2500)</f>
        <v>0</v>
      </c>
      <c r="N592" s="107">
        <f>N63-SUMIF(Sales!$D$22:$D$2500,$D63,Sales!N$22:N$2500)</f>
        <v>0</v>
      </c>
    </row>
    <row r="593" spans="2:14">
      <c r="B593" s="103">
        <f t="shared" ref="B593:I593" si="69">B64</f>
        <v>0</v>
      </c>
      <c r="C593" s="104">
        <f t="shared" si="69"/>
        <v>0</v>
      </c>
      <c r="D593" s="104">
        <f t="shared" si="69"/>
        <v>0</v>
      </c>
      <c r="E593" s="105">
        <f t="shared" si="69"/>
        <v>0</v>
      </c>
      <c r="F593" s="104">
        <f t="shared" si="69"/>
        <v>0</v>
      </c>
      <c r="G593" s="104">
        <f t="shared" si="69"/>
        <v>0</v>
      </c>
      <c r="H593" s="106">
        <f t="shared" si="69"/>
        <v>0</v>
      </c>
      <c r="I593" s="104">
        <f t="shared" si="69"/>
        <v>0</v>
      </c>
      <c r="J593" s="107">
        <f>J64-SUMIF(Sales!$D$22:$D$2500,$D64,Sales!J$22:J$2500)</f>
        <v>0</v>
      </c>
      <c r="K593" s="107">
        <f>K64-SUMIF(Sales!$D$22:$D$2500,$D64,Sales!K$22:K$2500)</f>
        <v>0</v>
      </c>
      <c r="L593" s="107">
        <f>L64-SUMIF(Sales!$D$22:$D$2500,$D64,Sales!L$22:L$2500)</f>
        <v>0</v>
      </c>
      <c r="M593" s="107">
        <f>M64-SUMIF(Sales!$D$22:$D$2500,$D64,Sales!M$22:M$2500)</f>
        <v>0</v>
      </c>
      <c r="N593" s="107">
        <f>N64-SUMIF(Sales!$D$22:$D$2500,$D64,Sales!N$22:N$2500)</f>
        <v>0</v>
      </c>
    </row>
    <row r="594" spans="2:14">
      <c r="B594" s="103">
        <f t="shared" ref="B594:I594" si="70">B65</f>
        <v>0</v>
      </c>
      <c r="C594" s="104">
        <f t="shared" si="70"/>
        <v>0</v>
      </c>
      <c r="D594" s="104">
        <f t="shared" si="70"/>
        <v>0</v>
      </c>
      <c r="E594" s="105">
        <f t="shared" si="70"/>
        <v>0</v>
      </c>
      <c r="F594" s="104">
        <f t="shared" si="70"/>
        <v>0</v>
      </c>
      <c r="G594" s="104">
        <f t="shared" si="70"/>
        <v>0</v>
      </c>
      <c r="H594" s="106">
        <f t="shared" si="70"/>
        <v>0</v>
      </c>
      <c r="I594" s="104">
        <f t="shared" si="70"/>
        <v>0</v>
      </c>
      <c r="J594" s="107">
        <f>J65-SUMIF(Sales!$D$22:$D$2500,$D65,Sales!J$22:J$2500)</f>
        <v>0</v>
      </c>
      <c r="K594" s="107">
        <f>K65-SUMIF(Sales!$D$22:$D$2500,$D65,Sales!K$22:K$2500)</f>
        <v>0</v>
      </c>
      <c r="L594" s="107">
        <f>L65-SUMIF(Sales!$D$22:$D$2500,$D65,Sales!L$22:L$2500)</f>
        <v>0</v>
      </c>
      <c r="M594" s="107">
        <f>M65-SUMIF(Sales!$D$22:$D$2500,$D65,Sales!M$22:M$2500)</f>
        <v>0</v>
      </c>
      <c r="N594" s="107">
        <f>N65-SUMIF(Sales!$D$22:$D$2500,$D65,Sales!N$22:N$2500)</f>
        <v>0</v>
      </c>
    </row>
    <row r="595" spans="2:14">
      <c r="B595" s="103">
        <f t="shared" ref="B595:I595" si="71">B66</f>
        <v>0</v>
      </c>
      <c r="C595" s="104">
        <f t="shared" si="71"/>
        <v>0</v>
      </c>
      <c r="D595" s="104">
        <f t="shared" si="71"/>
        <v>0</v>
      </c>
      <c r="E595" s="105">
        <f t="shared" si="71"/>
        <v>0</v>
      </c>
      <c r="F595" s="104">
        <f t="shared" si="71"/>
        <v>0</v>
      </c>
      <c r="G595" s="104">
        <f t="shared" si="71"/>
        <v>0</v>
      </c>
      <c r="H595" s="106">
        <f t="shared" si="71"/>
        <v>0</v>
      </c>
      <c r="I595" s="104">
        <f t="shared" si="71"/>
        <v>0</v>
      </c>
      <c r="J595" s="107">
        <f>J66-SUMIF(Sales!$D$22:$D$2500,$D66,Sales!J$22:J$2500)</f>
        <v>0</v>
      </c>
      <c r="K595" s="107">
        <f>K66-SUMIF(Sales!$D$22:$D$2500,$D66,Sales!K$22:K$2500)</f>
        <v>0</v>
      </c>
      <c r="L595" s="107">
        <f>L66-SUMIF(Sales!$D$22:$D$2500,$D66,Sales!L$22:L$2500)</f>
        <v>0</v>
      </c>
      <c r="M595" s="107">
        <f>M66-SUMIF(Sales!$D$22:$D$2500,$D66,Sales!M$22:M$2500)</f>
        <v>0</v>
      </c>
      <c r="N595" s="107">
        <f>N66-SUMIF(Sales!$D$22:$D$2500,$D66,Sales!N$22:N$2500)</f>
        <v>0</v>
      </c>
    </row>
    <row r="596" spans="2:14">
      <c r="B596" s="103">
        <f t="shared" ref="B596:I596" si="72">B67</f>
        <v>0</v>
      </c>
      <c r="C596" s="104">
        <f t="shared" si="72"/>
        <v>0</v>
      </c>
      <c r="D596" s="104">
        <f t="shared" si="72"/>
        <v>0</v>
      </c>
      <c r="E596" s="105">
        <f t="shared" si="72"/>
        <v>0</v>
      </c>
      <c r="F596" s="104">
        <f t="shared" si="72"/>
        <v>0</v>
      </c>
      <c r="G596" s="104">
        <f t="shared" si="72"/>
        <v>0</v>
      </c>
      <c r="H596" s="106">
        <f t="shared" si="72"/>
        <v>0</v>
      </c>
      <c r="I596" s="104">
        <f t="shared" si="72"/>
        <v>0</v>
      </c>
      <c r="J596" s="107">
        <f>J67-SUMIF(Sales!$D$22:$D$2500,$D67,Sales!J$22:J$2500)</f>
        <v>0</v>
      </c>
      <c r="K596" s="107">
        <f>K67-SUMIF(Sales!$D$22:$D$2500,$D67,Sales!K$22:K$2500)</f>
        <v>0</v>
      </c>
      <c r="L596" s="107">
        <f>L67-SUMIF(Sales!$D$22:$D$2500,$D67,Sales!L$22:L$2500)</f>
        <v>0</v>
      </c>
      <c r="M596" s="107">
        <f>M67-SUMIF(Sales!$D$22:$D$2500,$D67,Sales!M$22:M$2500)</f>
        <v>0</v>
      </c>
      <c r="N596" s="107">
        <f>N67-SUMIF(Sales!$D$22:$D$2500,$D67,Sales!N$22:N$2500)</f>
        <v>0</v>
      </c>
    </row>
    <row r="597" spans="2:14">
      <c r="B597" s="103">
        <f t="shared" ref="B597:I597" si="73">B68</f>
        <v>0</v>
      </c>
      <c r="C597" s="104">
        <f t="shared" si="73"/>
        <v>0</v>
      </c>
      <c r="D597" s="104">
        <f t="shared" si="73"/>
        <v>0</v>
      </c>
      <c r="E597" s="105">
        <f t="shared" si="73"/>
        <v>0</v>
      </c>
      <c r="F597" s="104">
        <f t="shared" si="73"/>
        <v>0</v>
      </c>
      <c r="G597" s="104">
        <f t="shared" si="73"/>
        <v>0</v>
      </c>
      <c r="H597" s="106">
        <f t="shared" si="73"/>
        <v>0</v>
      </c>
      <c r="I597" s="104">
        <f t="shared" si="73"/>
        <v>0</v>
      </c>
      <c r="J597" s="107">
        <f>J68-SUMIF(Sales!$D$22:$D$2500,$D68,Sales!J$22:J$2500)</f>
        <v>0</v>
      </c>
      <c r="K597" s="107">
        <f>K68-SUMIF(Sales!$D$22:$D$2500,$D68,Sales!K$22:K$2500)</f>
        <v>0</v>
      </c>
      <c r="L597" s="107">
        <f>L68-SUMIF(Sales!$D$22:$D$2500,$D68,Sales!L$22:L$2500)</f>
        <v>0</v>
      </c>
      <c r="M597" s="107">
        <f>M68-SUMIF(Sales!$D$22:$D$2500,$D68,Sales!M$22:M$2500)</f>
        <v>0</v>
      </c>
      <c r="N597" s="107">
        <f>N68-SUMIF(Sales!$D$22:$D$2500,$D68,Sales!N$22:N$2500)</f>
        <v>0</v>
      </c>
    </row>
    <row r="598" spans="2:14">
      <c r="B598" s="103">
        <f t="shared" ref="B598:I598" si="74">B69</f>
        <v>0</v>
      </c>
      <c r="C598" s="104">
        <f t="shared" si="74"/>
        <v>0</v>
      </c>
      <c r="D598" s="104">
        <f t="shared" si="74"/>
        <v>0</v>
      </c>
      <c r="E598" s="105">
        <f t="shared" si="74"/>
        <v>0</v>
      </c>
      <c r="F598" s="104">
        <f t="shared" si="74"/>
        <v>0</v>
      </c>
      <c r="G598" s="104">
        <f t="shared" si="74"/>
        <v>0</v>
      </c>
      <c r="H598" s="106">
        <f t="shared" si="74"/>
        <v>0</v>
      </c>
      <c r="I598" s="104">
        <f t="shared" si="74"/>
        <v>0</v>
      </c>
      <c r="J598" s="107">
        <f>J69-SUMIF(Sales!$D$22:$D$2500,$D69,Sales!J$22:J$2500)</f>
        <v>0</v>
      </c>
      <c r="K598" s="107">
        <f>K69-SUMIF(Sales!$D$22:$D$2500,$D69,Sales!K$22:K$2500)</f>
        <v>0</v>
      </c>
      <c r="L598" s="107">
        <f>L69-SUMIF(Sales!$D$22:$D$2500,$D69,Sales!L$22:L$2500)</f>
        <v>0</v>
      </c>
      <c r="M598" s="107">
        <f>M69-SUMIF(Sales!$D$22:$D$2500,$D69,Sales!M$22:M$2500)</f>
        <v>0</v>
      </c>
      <c r="N598" s="107">
        <f>N69-SUMIF(Sales!$D$22:$D$2500,$D69,Sales!N$22:N$2500)</f>
        <v>0</v>
      </c>
    </row>
    <row r="599" spans="2:14">
      <c r="B599" s="103">
        <f t="shared" ref="B599:I599" si="75">B70</f>
        <v>0</v>
      </c>
      <c r="C599" s="104">
        <f t="shared" si="75"/>
        <v>0</v>
      </c>
      <c r="D599" s="104">
        <f t="shared" si="75"/>
        <v>0</v>
      </c>
      <c r="E599" s="105">
        <f t="shared" si="75"/>
        <v>0</v>
      </c>
      <c r="F599" s="104">
        <f t="shared" si="75"/>
        <v>0</v>
      </c>
      <c r="G599" s="104">
        <f t="shared" si="75"/>
        <v>0</v>
      </c>
      <c r="H599" s="106">
        <f t="shared" si="75"/>
        <v>0</v>
      </c>
      <c r="I599" s="104">
        <f t="shared" si="75"/>
        <v>0</v>
      </c>
      <c r="J599" s="107">
        <f>J70-SUMIF(Sales!$D$22:$D$2500,$D70,Sales!J$22:J$2500)</f>
        <v>0</v>
      </c>
      <c r="K599" s="107">
        <f>K70-SUMIF(Sales!$D$22:$D$2500,$D70,Sales!K$22:K$2500)</f>
        <v>0</v>
      </c>
      <c r="L599" s="107">
        <f>L70-SUMIF(Sales!$D$22:$D$2500,$D70,Sales!L$22:L$2500)</f>
        <v>0</v>
      </c>
      <c r="M599" s="107">
        <f>M70-SUMIF(Sales!$D$22:$D$2500,$D70,Sales!M$22:M$2500)</f>
        <v>0</v>
      </c>
      <c r="N599" s="107">
        <f>N70-SUMIF(Sales!$D$22:$D$2500,$D70,Sales!N$22:N$2500)</f>
        <v>0</v>
      </c>
    </row>
    <row r="600" spans="2:14">
      <c r="B600" s="103">
        <f t="shared" ref="B600:I600" si="76">B71</f>
        <v>0</v>
      </c>
      <c r="C600" s="104">
        <f t="shared" si="76"/>
        <v>0</v>
      </c>
      <c r="D600" s="104">
        <f t="shared" si="76"/>
        <v>0</v>
      </c>
      <c r="E600" s="105">
        <f t="shared" si="76"/>
        <v>0</v>
      </c>
      <c r="F600" s="104">
        <f t="shared" si="76"/>
        <v>0</v>
      </c>
      <c r="G600" s="104">
        <f t="shared" si="76"/>
        <v>0</v>
      </c>
      <c r="H600" s="106">
        <f t="shared" si="76"/>
        <v>0</v>
      </c>
      <c r="I600" s="104">
        <f t="shared" si="76"/>
        <v>0</v>
      </c>
      <c r="J600" s="107">
        <f>J71-SUMIF(Sales!$D$22:$D$2500,$D71,Sales!J$22:J$2500)</f>
        <v>0</v>
      </c>
      <c r="K600" s="107">
        <f>K71-SUMIF(Sales!$D$22:$D$2500,$D71,Sales!K$22:K$2500)</f>
        <v>0</v>
      </c>
      <c r="L600" s="107">
        <f>L71-SUMIF(Sales!$D$22:$D$2500,$D71,Sales!L$22:L$2500)</f>
        <v>0</v>
      </c>
      <c r="M600" s="107">
        <f>M71-SUMIF(Sales!$D$22:$D$2500,$D71,Sales!M$22:M$2500)</f>
        <v>0</v>
      </c>
      <c r="N600" s="107">
        <f>N71-SUMIF(Sales!$D$22:$D$2500,$D71,Sales!N$22:N$2500)</f>
        <v>0</v>
      </c>
    </row>
    <row r="601" spans="2:14">
      <c r="B601" s="103">
        <f t="shared" ref="B601:I601" si="77">B72</f>
        <v>0</v>
      </c>
      <c r="C601" s="104">
        <f t="shared" si="77"/>
        <v>0</v>
      </c>
      <c r="D601" s="104">
        <f t="shared" si="77"/>
        <v>0</v>
      </c>
      <c r="E601" s="105">
        <f t="shared" si="77"/>
        <v>0</v>
      </c>
      <c r="F601" s="104">
        <f t="shared" si="77"/>
        <v>0</v>
      </c>
      <c r="G601" s="104">
        <f t="shared" si="77"/>
        <v>0</v>
      </c>
      <c r="H601" s="106">
        <f t="shared" si="77"/>
        <v>0</v>
      </c>
      <c r="I601" s="104">
        <f t="shared" si="77"/>
        <v>0</v>
      </c>
      <c r="J601" s="107">
        <f>J72-SUMIF(Sales!$D$22:$D$2500,$D72,Sales!J$22:J$2500)</f>
        <v>0</v>
      </c>
      <c r="K601" s="107">
        <f>K72-SUMIF(Sales!$D$22:$D$2500,$D72,Sales!K$22:K$2500)</f>
        <v>0</v>
      </c>
      <c r="L601" s="107">
        <f>L72-SUMIF(Sales!$D$22:$D$2500,$D72,Sales!L$22:L$2500)</f>
        <v>0</v>
      </c>
      <c r="M601" s="107">
        <f>M72-SUMIF(Sales!$D$22:$D$2500,$D72,Sales!M$22:M$2500)</f>
        <v>0</v>
      </c>
      <c r="N601" s="107">
        <f>N72-SUMIF(Sales!$D$22:$D$2500,$D72,Sales!N$22:N$2500)</f>
        <v>0</v>
      </c>
    </row>
    <row r="602" spans="2:14">
      <c r="B602" s="103">
        <f t="shared" ref="B602:I602" si="78">B73</f>
        <v>0</v>
      </c>
      <c r="C602" s="104">
        <f t="shared" si="78"/>
        <v>0</v>
      </c>
      <c r="D602" s="104">
        <f t="shared" si="78"/>
        <v>0</v>
      </c>
      <c r="E602" s="105">
        <f t="shared" si="78"/>
        <v>0</v>
      </c>
      <c r="F602" s="104">
        <f t="shared" si="78"/>
        <v>0</v>
      </c>
      <c r="G602" s="104">
        <f t="shared" si="78"/>
        <v>0</v>
      </c>
      <c r="H602" s="106">
        <f t="shared" si="78"/>
        <v>0</v>
      </c>
      <c r="I602" s="104">
        <f t="shared" si="78"/>
        <v>0</v>
      </c>
      <c r="J602" s="107">
        <f>J73-SUMIF(Sales!$D$22:$D$2500,$D73,Sales!J$22:J$2500)</f>
        <v>0</v>
      </c>
      <c r="K602" s="107">
        <f>K73-SUMIF(Sales!$D$22:$D$2500,$D73,Sales!K$22:K$2500)</f>
        <v>0</v>
      </c>
      <c r="L602" s="107">
        <f>L73-SUMIF(Sales!$D$22:$D$2500,$D73,Sales!L$22:L$2500)</f>
        <v>0</v>
      </c>
      <c r="M602" s="107">
        <f>M73-SUMIF(Sales!$D$22:$D$2500,$D73,Sales!M$22:M$2500)</f>
        <v>0</v>
      </c>
      <c r="N602" s="107">
        <f>N73-SUMIF(Sales!$D$22:$D$2500,$D73,Sales!N$22:N$2500)</f>
        <v>0</v>
      </c>
    </row>
    <row r="603" spans="2:14">
      <c r="B603" s="103">
        <f t="shared" ref="B603:I603" si="79">B74</f>
        <v>0</v>
      </c>
      <c r="C603" s="104">
        <f t="shared" si="79"/>
        <v>0</v>
      </c>
      <c r="D603" s="104">
        <f t="shared" si="79"/>
        <v>0</v>
      </c>
      <c r="E603" s="105">
        <f t="shared" si="79"/>
        <v>0</v>
      </c>
      <c r="F603" s="104">
        <f t="shared" si="79"/>
        <v>0</v>
      </c>
      <c r="G603" s="104">
        <f t="shared" si="79"/>
        <v>0</v>
      </c>
      <c r="H603" s="106">
        <f t="shared" si="79"/>
        <v>0</v>
      </c>
      <c r="I603" s="104">
        <f t="shared" si="79"/>
        <v>0</v>
      </c>
      <c r="J603" s="107">
        <f>J74-SUMIF(Sales!$D$22:$D$2500,$D74,Sales!J$22:J$2500)</f>
        <v>0</v>
      </c>
      <c r="K603" s="107">
        <f>K74-SUMIF(Sales!$D$22:$D$2500,$D74,Sales!K$22:K$2500)</f>
        <v>0</v>
      </c>
      <c r="L603" s="107">
        <f>L74-SUMIF(Sales!$D$22:$D$2500,$D74,Sales!L$22:L$2500)</f>
        <v>0</v>
      </c>
      <c r="M603" s="107">
        <f>M74-SUMIF(Sales!$D$22:$D$2500,$D74,Sales!M$22:M$2500)</f>
        <v>0</v>
      </c>
      <c r="N603" s="107">
        <f>N74-SUMIF(Sales!$D$22:$D$2500,$D74,Sales!N$22:N$2500)</f>
        <v>0</v>
      </c>
    </row>
    <row r="604" spans="2:14">
      <c r="B604" s="103">
        <f t="shared" ref="B604:I604" si="80">B75</f>
        <v>0</v>
      </c>
      <c r="C604" s="104">
        <f t="shared" si="80"/>
        <v>0</v>
      </c>
      <c r="D604" s="104">
        <f t="shared" si="80"/>
        <v>0</v>
      </c>
      <c r="E604" s="105">
        <f t="shared" si="80"/>
        <v>0</v>
      </c>
      <c r="F604" s="104">
        <f t="shared" si="80"/>
        <v>0</v>
      </c>
      <c r="G604" s="104">
        <f t="shared" si="80"/>
        <v>0</v>
      </c>
      <c r="H604" s="106">
        <f t="shared" si="80"/>
        <v>0</v>
      </c>
      <c r="I604" s="104">
        <f t="shared" si="80"/>
        <v>0</v>
      </c>
      <c r="J604" s="107">
        <f>J75-SUMIF(Sales!$D$22:$D$2500,$D75,Sales!J$22:J$2500)</f>
        <v>0</v>
      </c>
      <c r="K604" s="107">
        <f>K75-SUMIF(Sales!$D$22:$D$2500,$D75,Sales!K$22:K$2500)</f>
        <v>0</v>
      </c>
      <c r="L604" s="107">
        <f>L75-SUMIF(Sales!$D$22:$D$2500,$D75,Sales!L$22:L$2500)</f>
        <v>0</v>
      </c>
      <c r="M604" s="107">
        <f>M75-SUMIF(Sales!$D$22:$D$2500,$D75,Sales!M$22:M$2500)</f>
        <v>0</v>
      </c>
      <c r="N604" s="107">
        <f>N75-SUMIF(Sales!$D$22:$D$2500,$D75,Sales!N$22:N$2500)</f>
        <v>0</v>
      </c>
    </row>
    <row r="605" spans="2:14">
      <c r="B605" s="103">
        <f t="shared" ref="B605:I605" si="81">B76</f>
        <v>0</v>
      </c>
      <c r="C605" s="104">
        <f t="shared" si="81"/>
        <v>0</v>
      </c>
      <c r="D605" s="104">
        <f t="shared" si="81"/>
        <v>0</v>
      </c>
      <c r="E605" s="105">
        <f t="shared" si="81"/>
        <v>0</v>
      </c>
      <c r="F605" s="104">
        <f t="shared" si="81"/>
        <v>0</v>
      </c>
      <c r="G605" s="104">
        <f t="shared" si="81"/>
        <v>0</v>
      </c>
      <c r="H605" s="106">
        <f t="shared" si="81"/>
        <v>0</v>
      </c>
      <c r="I605" s="104">
        <f t="shared" si="81"/>
        <v>0</v>
      </c>
      <c r="J605" s="107">
        <f>J76-SUMIF(Sales!$D$22:$D$2500,$D76,Sales!J$22:J$2500)</f>
        <v>0</v>
      </c>
      <c r="K605" s="107">
        <f>K76-SUMIF(Sales!$D$22:$D$2500,$D76,Sales!K$22:K$2500)</f>
        <v>0</v>
      </c>
      <c r="L605" s="107">
        <f>L76-SUMIF(Sales!$D$22:$D$2500,$D76,Sales!L$22:L$2500)</f>
        <v>0</v>
      </c>
      <c r="M605" s="107">
        <f>M76-SUMIF(Sales!$D$22:$D$2500,$D76,Sales!M$22:M$2500)</f>
        <v>0</v>
      </c>
      <c r="N605" s="107">
        <f>N76-SUMIF(Sales!$D$22:$D$2500,$D76,Sales!N$22:N$2500)</f>
        <v>0</v>
      </c>
    </row>
    <row r="606" spans="2:14">
      <c r="B606" s="103">
        <f t="shared" ref="B606:I606" si="82">B77</f>
        <v>0</v>
      </c>
      <c r="C606" s="104">
        <f t="shared" si="82"/>
        <v>0</v>
      </c>
      <c r="D606" s="104">
        <f t="shared" si="82"/>
        <v>0</v>
      </c>
      <c r="E606" s="105">
        <f t="shared" si="82"/>
        <v>0</v>
      </c>
      <c r="F606" s="104">
        <f t="shared" si="82"/>
        <v>0</v>
      </c>
      <c r="G606" s="104">
        <f t="shared" si="82"/>
        <v>0</v>
      </c>
      <c r="H606" s="106">
        <f t="shared" si="82"/>
        <v>0</v>
      </c>
      <c r="I606" s="104">
        <f t="shared" si="82"/>
        <v>0</v>
      </c>
      <c r="J606" s="107">
        <f>J77-SUMIF(Sales!$D$22:$D$2500,$D77,Sales!J$22:J$2500)</f>
        <v>0</v>
      </c>
      <c r="K606" s="107">
        <f>K77-SUMIF(Sales!$D$22:$D$2500,$D77,Sales!K$22:K$2500)</f>
        <v>0</v>
      </c>
      <c r="L606" s="107">
        <f>L77-SUMIF(Sales!$D$22:$D$2500,$D77,Sales!L$22:L$2500)</f>
        <v>0</v>
      </c>
      <c r="M606" s="107">
        <f>M77-SUMIF(Sales!$D$22:$D$2500,$D77,Sales!M$22:M$2500)</f>
        <v>0</v>
      </c>
      <c r="N606" s="107">
        <f>N77-SUMIF(Sales!$D$22:$D$2500,$D77,Sales!N$22:N$2500)</f>
        <v>0</v>
      </c>
    </row>
    <row r="607" spans="2:14">
      <c r="B607" s="103">
        <f t="shared" ref="B607:I607" si="83">B78</f>
        <v>0</v>
      </c>
      <c r="C607" s="104">
        <f t="shared" si="83"/>
        <v>0</v>
      </c>
      <c r="D607" s="104">
        <f t="shared" si="83"/>
        <v>0</v>
      </c>
      <c r="E607" s="105">
        <f t="shared" si="83"/>
        <v>0</v>
      </c>
      <c r="F607" s="104">
        <f t="shared" si="83"/>
        <v>0</v>
      </c>
      <c r="G607" s="104">
        <f t="shared" si="83"/>
        <v>0</v>
      </c>
      <c r="H607" s="106">
        <f t="shared" si="83"/>
        <v>0</v>
      </c>
      <c r="I607" s="104">
        <f t="shared" si="83"/>
        <v>0</v>
      </c>
      <c r="J607" s="107">
        <f>J78-SUMIF(Sales!$D$22:$D$2500,$D78,Sales!J$22:J$2500)</f>
        <v>0</v>
      </c>
      <c r="K607" s="107">
        <f>K78-SUMIF(Sales!$D$22:$D$2500,$D78,Sales!K$22:K$2500)</f>
        <v>0</v>
      </c>
      <c r="L607" s="107">
        <f>L78-SUMIF(Sales!$D$22:$D$2500,$D78,Sales!L$22:L$2500)</f>
        <v>0</v>
      </c>
      <c r="M607" s="107">
        <f>M78-SUMIF(Sales!$D$22:$D$2500,$D78,Sales!M$22:M$2500)</f>
        <v>0</v>
      </c>
      <c r="N607" s="107">
        <f>N78-SUMIF(Sales!$D$22:$D$2500,$D78,Sales!N$22:N$2500)</f>
        <v>0</v>
      </c>
    </row>
    <row r="608" spans="2:14">
      <c r="B608" s="103">
        <f t="shared" ref="B608:I608" si="84">B79</f>
        <v>0</v>
      </c>
      <c r="C608" s="104">
        <f t="shared" si="84"/>
        <v>0</v>
      </c>
      <c r="D608" s="104">
        <f t="shared" si="84"/>
        <v>0</v>
      </c>
      <c r="E608" s="105">
        <f t="shared" si="84"/>
        <v>0</v>
      </c>
      <c r="F608" s="104">
        <f t="shared" si="84"/>
        <v>0</v>
      </c>
      <c r="G608" s="104">
        <f t="shared" si="84"/>
        <v>0</v>
      </c>
      <c r="H608" s="106">
        <f t="shared" si="84"/>
        <v>0</v>
      </c>
      <c r="I608" s="104">
        <f t="shared" si="84"/>
        <v>0</v>
      </c>
      <c r="J608" s="107">
        <f>J79-SUMIF(Sales!$D$22:$D$2500,$D79,Sales!J$22:J$2500)</f>
        <v>0</v>
      </c>
      <c r="K608" s="107">
        <f>K79-SUMIF(Sales!$D$22:$D$2500,$D79,Sales!K$22:K$2500)</f>
        <v>0</v>
      </c>
      <c r="L608" s="107">
        <f>L79-SUMIF(Sales!$D$22:$D$2500,$D79,Sales!L$22:L$2500)</f>
        <v>0</v>
      </c>
      <c r="M608" s="107">
        <f>M79-SUMIF(Sales!$D$22:$D$2500,$D79,Sales!M$22:M$2500)</f>
        <v>0</v>
      </c>
      <c r="N608" s="107">
        <f>N79-SUMIF(Sales!$D$22:$D$2500,$D79,Sales!N$22:N$2500)</f>
        <v>0</v>
      </c>
    </row>
    <row r="609" spans="2:14">
      <c r="B609" s="103">
        <f t="shared" ref="B609:I609" si="85">B80</f>
        <v>0</v>
      </c>
      <c r="C609" s="104">
        <f t="shared" si="85"/>
        <v>0</v>
      </c>
      <c r="D609" s="104">
        <f t="shared" si="85"/>
        <v>0</v>
      </c>
      <c r="E609" s="105">
        <f t="shared" si="85"/>
        <v>0</v>
      </c>
      <c r="F609" s="104">
        <f t="shared" si="85"/>
        <v>0</v>
      </c>
      <c r="G609" s="104">
        <f t="shared" si="85"/>
        <v>0</v>
      </c>
      <c r="H609" s="106">
        <f t="shared" si="85"/>
        <v>0</v>
      </c>
      <c r="I609" s="104">
        <f t="shared" si="85"/>
        <v>0</v>
      </c>
      <c r="J609" s="107">
        <f>J80-SUMIF(Sales!$D$22:$D$2500,$D80,Sales!J$22:J$2500)</f>
        <v>0</v>
      </c>
      <c r="K609" s="107">
        <f>K80-SUMIF(Sales!$D$22:$D$2500,$D80,Sales!K$22:K$2500)</f>
        <v>0</v>
      </c>
      <c r="L609" s="107">
        <f>L80-SUMIF(Sales!$D$22:$D$2500,$D80,Sales!L$22:L$2500)</f>
        <v>0</v>
      </c>
      <c r="M609" s="107">
        <f>M80-SUMIF(Sales!$D$22:$D$2500,$D80,Sales!M$22:M$2500)</f>
        <v>0</v>
      </c>
      <c r="N609" s="107">
        <f>N80-SUMIF(Sales!$D$22:$D$2500,$D80,Sales!N$22:N$2500)</f>
        <v>0</v>
      </c>
    </row>
    <row r="610" spans="2:14">
      <c r="B610" s="103">
        <f t="shared" ref="B610:I610" si="86">B81</f>
        <v>0</v>
      </c>
      <c r="C610" s="104">
        <f t="shared" si="86"/>
        <v>0</v>
      </c>
      <c r="D610" s="104">
        <f t="shared" si="86"/>
        <v>0</v>
      </c>
      <c r="E610" s="105">
        <f t="shared" si="86"/>
        <v>0</v>
      </c>
      <c r="F610" s="104">
        <f t="shared" si="86"/>
        <v>0</v>
      </c>
      <c r="G610" s="104">
        <f t="shared" si="86"/>
        <v>0</v>
      </c>
      <c r="H610" s="106">
        <f t="shared" si="86"/>
        <v>0</v>
      </c>
      <c r="I610" s="104">
        <f t="shared" si="86"/>
        <v>0</v>
      </c>
      <c r="J610" s="107">
        <f>J81-SUMIF(Sales!$D$22:$D$2500,$D81,Sales!J$22:J$2500)</f>
        <v>0</v>
      </c>
      <c r="K610" s="107">
        <f>K81-SUMIF(Sales!$D$22:$D$2500,$D81,Sales!K$22:K$2500)</f>
        <v>0</v>
      </c>
      <c r="L610" s="107">
        <f>L81-SUMIF(Sales!$D$22:$D$2500,$D81,Sales!L$22:L$2500)</f>
        <v>0</v>
      </c>
      <c r="M610" s="107">
        <f>M81-SUMIF(Sales!$D$22:$D$2500,$D81,Sales!M$22:M$2500)</f>
        <v>0</v>
      </c>
      <c r="N610" s="107">
        <f>N81-SUMIF(Sales!$D$22:$D$2500,$D81,Sales!N$22:N$2500)</f>
        <v>0</v>
      </c>
    </row>
    <row r="611" spans="2:14">
      <c r="B611" s="103">
        <f t="shared" ref="B611:I611" si="87">B82</f>
        <v>0</v>
      </c>
      <c r="C611" s="104">
        <f t="shared" si="87"/>
        <v>0</v>
      </c>
      <c r="D611" s="104">
        <f t="shared" si="87"/>
        <v>0</v>
      </c>
      <c r="E611" s="105">
        <f t="shared" si="87"/>
        <v>0</v>
      </c>
      <c r="F611" s="104">
        <f t="shared" si="87"/>
        <v>0</v>
      </c>
      <c r="G611" s="104">
        <f t="shared" si="87"/>
        <v>0</v>
      </c>
      <c r="H611" s="106">
        <f t="shared" si="87"/>
        <v>0</v>
      </c>
      <c r="I611" s="104">
        <f t="shared" si="87"/>
        <v>0</v>
      </c>
      <c r="J611" s="107">
        <f>J82-SUMIF(Sales!$D$22:$D$2500,$D82,Sales!J$22:J$2500)</f>
        <v>0</v>
      </c>
      <c r="K611" s="107">
        <f>K82-SUMIF(Sales!$D$22:$D$2500,$D82,Sales!K$22:K$2500)</f>
        <v>0</v>
      </c>
      <c r="L611" s="107">
        <f>L82-SUMIF(Sales!$D$22:$D$2500,$D82,Sales!L$22:L$2500)</f>
        <v>0</v>
      </c>
      <c r="M611" s="107">
        <f>M82-SUMIF(Sales!$D$22:$D$2500,$D82,Sales!M$22:M$2500)</f>
        <v>0</v>
      </c>
      <c r="N611" s="107">
        <f>N82-SUMIF(Sales!$D$22:$D$2500,$D82,Sales!N$22:N$2500)</f>
        <v>0</v>
      </c>
    </row>
    <row r="612" spans="2:14">
      <c r="B612" s="103">
        <f t="shared" ref="B612:I612" si="88">B83</f>
        <v>0</v>
      </c>
      <c r="C612" s="104">
        <f t="shared" si="88"/>
        <v>0</v>
      </c>
      <c r="D612" s="104">
        <f t="shared" si="88"/>
        <v>0</v>
      </c>
      <c r="E612" s="105">
        <f t="shared" si="88"/>
        <v>0</v>
      </c>
      <c r="F612" s="104">
        <f t="shared" si="88"/>
        <v>0</v>
      </c>
      <c r="G612" s="104">
        <f t="shared" si="88"/>
        <v>0</v>
      </c>
      <c r="H612" s="106">
        <f t="shared" si="88"/>
        <v>0</v>
      </c>
      <c r="I612" s="104">
        <f t="shared" si="88"/>
        <v>0</v>
      </c>
      <c r="J612" s="107">
        <f>J83-SUMIF(Sales!$D$22:$D$2500,$D83,Sales!J$22:J$2500)</f>
        <v>0</v>
      </c>
      <c r="K612" s="107">
        <f>K83-SUMIF(Sales!$D$22:$D$2500,$D83,Sales!K$22:K$2500)</f>
        <v>0</v>
      </c>
      <c r="L612" s="107">
        <f>L83-SUMIF(Sales!$D$22:$D$2500,$D83,Sales!L$22:L$2500)</f>
        <v>0</v>
      </c>
      <c r="M612" s="107">
        <f>M83-SUMIF(Sales!$D$22:$D$2500,$D83,Sales!M$22:M$2500)</f>
        <v>0</v>
      </c>
      <c r="N612" s="107">
        <f>N83-SUMIF(Sales!$D$22:$D$2500,$D83,Sales!N$22:N$2500)</f>
        <v>0</v>
      </c>
    </row>
    <row r="613" spans="2:14">
      <c r="B613" s="103">
        <f t="shared" ref="B613:I613" si="89">B84</f>
        <v>0</v>
      </c>
      <c r="C613" s="104">
        <f t="shared" si="89"/>
        <v>0</v>
      </c>
      <c r="D613" s="104">
        <f t="shared" si="89"/>
        <v>0</v>
      </c>
      <c r="E613" s="105">
        <f t="shared" si="89"/>
        <v>0</v>
      </c>
      <c r="F613" s="104">
        <f t="shared" si="89"/>
        <v>0</v>
      </c>
      <c r="G613" s="104">
        <f t="shared" si="89"/>
        <v>0</v>
      </c>
      <c r="H613" s="106">
        <f t="shared" si="89"/>
        <v>0</v>
      </c>
      <c r="I613" s="104">
        <f t="shared" si="89"/>
        <v>0</v>
      </c>
      <c r="J613" s="107">
        <f>J84-SUMIF(Sales!$D$22:$D$2500,$D84,Sales!J$22:J$2500)</f>
        <v>0</v>
      </c>
      <c r="K613" s="107">
        <f>K84-SUMIF(Sales!$D$22:$D$2500,$D84,Sales!K$22:K$2500)</f>
        <v>0</v>
      </c>
      <c r="L613" s="107">
        <f>L84-SUMIF(Sales!$D$22:$D$2500,$D84,Sales!L$22:L$2500)</f>
        <v>0</v>
      </c>
      <c r="M613" s="107">
        <f>M84-SUMIF(Sales!$D$22:$D$2500,$D84,Sales!M$22:M$2500)</f>
        <v>0</v>
      </c>
      <c r="N613" s="107">
        <f>N84-SUMIF(Sales!$D$22:$D$2500,$D84,Sales!N$22:N$2500)</f>
        <v>0</v>
      </c>
    </row>
    <row r="614" spans="2:14">
      <c r="B614" s="103">
        <f t="shared" ref="B614:I614" si="90">B85</f>
        <v>0</v>
      </c>
      <c r="C614" s="104">
        <f t="shared" si="90"/>
        <v>0</v>
      </c>
      <c r="D614" s="104">
        <f t="shared" si="90"/>
        <v>0</v>
      </c>
      <c r="E614" s="105">
        <f t="shared" si="90"/>
        <v>0</v>
      </c>
      <c r="F614" s="104">
        <f t="shared" si="90"/>
        <v>0</v>
      </c>
      <c r="G614" s="104">
        <f t="shared" si="90"/>
        <v>0</v>
      </c>
      <c r="H614" s="106">
        <f t="shared" si="90"/>
        <v>0</v>
      </c>
      <c r="I614" s="104">
        <f t="shared" si="90"/>
        <v>0</v>
      </c>
      <c r="J614" s="107">
        <f>J85-SUMIF(Sales!$D$22:$D$2500,$D85,Sales!J$22:J$2500)</f>
        <v>0</v>
      </c>
      <c r="K614" s="107">
        <f>K85-SUMIF(Sales!$D$22:$D$2500,$D85,Sales!K$22:K$2500)</f>
        <v>0</v>
      </c>
      <c r="L614" s="107">
        <f>L85-SUMIF(Sales!$D$22:$D$2500,$D85,Sales!L$22:L$2500)</f>
        <v>0</v>
      </c>
      <c r="M614" s="107">
        <f>M85-SUMIF(Sales!$D$22:$D$2500,$D85,Sales!M$22:M$2500)</f>
        <v>0</v>
      </c>
      <c r="N614" s="107">
        <f>N85-SUMIF(Sales!$D$22:$D$2500,$D85,Sales!N$22:N$2500)</f>
        <v>0</v>
      </c>
    </row>
    <row r="615" spans="2:14">
      <c r="B615" s="103">
        <f t="shared" ref="B615:I615" si="91">B86</f>
        <v>0</v>
      </c>
      <c r="C615" s="104">
        <f t="shared" si="91"/>
        <v>0</v>
      </c>
      <c r="D615" s="104">
        <f t="shared" si="91"/>
        <v>0</v>
      </c>
      <c r="E615" s="105">
        <f t="shared" si="91"/>
        <v>0</v>
      </c>
      <c r="F615" s="104">
        <f t="shared" si="91"/>
        <v>0</v>
      </c>
      <c r="G615" s="104">
        <f t="shared" si="91"/>
        <v>0</v>
      </c>
      <c r="H615" s="106">
        <f t="shared" si="91"/>
        <v>0</v>
      </c>
      <c r="I615" s="104">
        <f t="shared" si="91"/>
        <v>0</v>
      </c>
      <c r="J615" s="107">
        <f>J86-SUMIF(Sales!$D$22:$D$2500,$D86,Sales!J$22:J$2500)</f>
        <v>0</v>
      </c>
      <c r="K615" s="107">
        <f>K86-SUMIF(Sales!$D$22:$D$2500,$D86,Sales!K$22:K$2500)</f>
        <v>0</v>
      </c>
      <c r="L615" s="107">
        <f>L86-SUMIF(Sales!$D$22:$D$2500,$D86,Sales!L$22:L$2500)</f>
        <v>0</v>
      </c>
      <c r="M615" s="107">
        <f>M86-SUMIF(Sales!$D$22:$D$2500,$D86,Sales!M$22:M$2500)</f>
        <v>0</v>
      </c>
      <c r="N615" s="107">
        <f>N86-SUMIF(Sales!$D$22:$D$2500,$D86,Sales!N$22:N$2500)</f>
        <v>0</v>
      </c>
    </row>
    <row r="616" spans="2:14">
      <c r="B616" s="103">
        <f t="shared" ref="B616:I616" si="92">B87</f>
        <v>0</v>
      </c>
      <c r="C616" s="104">
        <f t="shared" si="92"/>
        <v>0</v>
      </c>
      <c r="D616" s="104">
        <f t="shared" si="92"/>
        <v>0</v>
      </c>
      <c r="E616" s="105">
        <f t="shared" si="92"/>
        <v>0</v>
      </c>
      <c r="F616" s="104">
        <f t="shared" si="92"/>
        <v>0</v>
      </c>
      <c r="G616" s="104">
        <f t="shared" si="92"/>
        <v>0</v>
      </c>
      <c r="H616" s="106">
        <f t="shared" si="92"/>
        <v>0</v>
      </c>
      <c r="I616" s="104">
        <f t="shared" si="92"/>
        <v>0</v>
      </c>
      <c r="J616" s="107">
        <f>J87-SUMIF(Sales!$D$22:$D$2500,$D87,Sales!J$22:J$2500)</f>
        <v>0</v>
      </c>
      <c r="K616" s="107">
        <f>K87-SUMIF(Sales!$D$22:$D$2500,$D87,Sales!K$22:K$2500)</f>
        <v>0</v>
      </c>
      <c r="L616" s="107">
        <f>L87-SUMIF(Sales!$D$22:$D$2500,$D87,Sales!L$22:L$2500)</f>
        <v>0</v>
      </c>
      <c r="M616" s="107">
        <f>M87-SUMIF(Sales!$D$22:$D$2500,$D87,Sales!M$22:M$2500)</f>
        <v>0</v>
      </c>
      <c r="N616" s="107">
        <f>N87-SUMIF(Sales!$D$22:$D$2500,$D87,Sales!N$22:N$2500)</f>
        <v>0</v>
      </c>
    </row>
    <row r="617" spans="2:14">
      <c r="B617" s="103">
        <f t="shared" ref="B617:I617" si="93">B88</f>
        <v>0</v>
      </c>
      <c r="C617" s="104">
        <f t="shared" si="93"/>
        <v>0</v>
      </c>
      <c r="D617" s="104">
        <f t="shared" si="93"/>
        <v>0</v>
      </c>
      <c r="E617" s="105">
        <f t="shared" si="93"/>
        <v>0</v>
      </c>
      <c r="F617" s="104">
        <f t="shared" si="93"/>
        <v>0</v>
      </c>
      <c r="G617" s="104">
        <f t="shared" si="93"/>
        <v>0</v>
      </c>
      <c r="H617" s="106">
        <f t="shared" si="93"/>
        <v>0</v>
      </c>
      <c r="I617" s="104">
        <f t="shared" si="93"/>
        <v>0</v>
      </c>
      <c r="J617" s="107">
        <f>J88-SUMIF(Sales!$D$22:$D$2500,$D88,Sales!J$22:J$2500)</f>
        <v>0</v>
      </c>
      <c r="K617" s="107">
        <f>K88-SUMIF(Sales!$D$22:$D$2500,$D88,Sales!K$22:K$2500)</f>
        <v>0</v>
      </c>
      <c r="L617" s="107">
        <f>L88-SUMIF(Sales!$D$22:$D$2500,$D88,Sales!L$22:L$2500)</f>
        <v>0</v>
      </c>
      <c r="M617" s="107">
        <f>M88-SUMIF(Sales!$D$22:$D$2500,$D88,Sales!M$22:M$2500)</f>
        <v>0</v>
      </c>
      <c r="N617" s="107">
        <f>N88-SUMIF(Sales!$D$22:$D$2500,$D88,Sales!N$22:N$2500)</f>
        <v>0</v>
      </c>
    </row>
    <row r="618" spans="2:14">
      <c r="B618" s="103">
        <f t="shared" ref="B618:I618" si="94">B89</f>
        <v>0</v>
      </c>
      <c r="C618" s="104">
        <f t="shared" si="94"/>
        <v>0</v>
      </c>
      <c r="D618" s="104">
        <f t="shared" si="94"/>
        <v>0</v>
      </c>
      <c r="E618" s="105">
        <f t="shared" si="94"/>
        <v>0</v>
      </c>
      <c r="F618" s="104">
        <f t="shared" si="94"/>
        <v>0</v>
      </c>
      <c r="G618" s="104">
        <f t="shared" si="94"/>
        <v>0</v>
      </c>
      <c r="H618" s="106">
        <f t="shared" si="94"/>
        <v>0</v>
      </c>
      <c r="I618" s="104">
        <f t="shared" si="94"/>
        <v>0</v>
      </c>
      <c r="J618" s="107">
        <f>J89-SUMIF(Sales!$D$22:$D$2500,$D89,Sales!J$22:J$2500)</f>
        <v>0</v>
      </c>
      <c r="K618" s="107">
        <f>K89-SUMIF(Sales!$D$22:$D$2500,$D89,Sales!K$22:K$2500)</f>
        <v>0</v>
      </c>
      <c r="L618" s="107">
        <f>L89-SUMIF(Sales!$D$22:$D$2500,$D89,Sales!L$22:L$2500)</f>
        <v>0</v>
      </c>
      <c r="M618" s="107">
        <f>M89-SUMIF(Sales!$D$22:$D$2500,$D89,Sales!M$22:M$2500)</f>
        <v>0</v>
      </c>
      <c r="N618" s="107">
        <f>N89-SUMIF(Sales!$D$22:$D$2500,$D89,Sales!N$22:N$2500)</f>
        <v>0</v>
      </c>
    </row>
    <row r="619" spans="2:14">
      <c r="B619" s="103">
        <f t="shared" ref="B619:I619" si="95">B90</f>
        <v>0</v>
      </c>
      <c r="C619" s="104">
        <f t="shared" si="95"/>
        <v>0</v>
      </c>
      <c r="D619" s="104">
        <f t="shared" si="95"/>
        <v>0</v>
      </c>
      <c r="E619" s="105">
        <f t="shared" si="95"/>
        <v>0</v>
      </c>
      <c r="F619" s="104">
        <f t="shared" si="95"/>
        <v>0</v>
      </c>
      <c r="G619" s="104">
        <f t="shared" si="95"/>
        <v>0</v>
      </c>
      <c r="H619" s="106">
        <f t="shared" si="95"/>
        <v>0</v>
      </c>
      <c r="I619" s="104">
        <f t="shared" si="95"/>
        <v>0</v>
      </c>
      <c r="J619" s="107">
        <f>J90-SUMIF(Sales!$D$22:$D$2500,$D90,Sales!J$22:J$2500)</f>
        <v>0</v>
      </c>
      <c r="K619" s="107">
        <f>K90-SUMIF(Sales!$D$22:$D$2500,$D90,Sales!K$22:K$2500)</f>
        <v>0</v>
      </c>
      <c r="L619" s="107">
        <f>L90-SUMIF(Sales!$D$22:$D$2500,$D90,Sales!L$22:L$2500)</f>
        <v>0</v>
      </c>
      <c r="M619" s="107">
        <f>M90-SUMIF(Sales!$D$22:$D$2500,$D90,Sales!M$22:M$2500)</f>
        <v>0</v>
      </c>
      <c r="N619" s="107">
        <f>N90-SUMIF(Sales!$D$22:$D$2500,$D90,Sales!N$22:N$2500)</f>
        <v>0</v>
      </c>
    </row>
    <row r="620" spans="2:14">
      <c r="B620" s="103">
        <f t="shared" ref="B620:I620" si="96">B91</f>
        <v>0</v>
      </c>
      <c r="C620" s="104">
        <f t="shared" si="96"/>
        <v>0</v>
      </c>
      <c r="D620" s="104">
        <f t="shared" si="96"/>
        <v>0</v>
      </c>
      <c r="E620" s="105">
        <f t="shared" si="96"/>
        <v>0</v>
      </c>
      <c r="F620" s="104">
        <f t="shared" si="96"/>
        <v>0</v>
      </c>
      <c r="G620" s="104">
        <f t="shared" si="96"/>
        <v>0</v>
      </c>
      <c r="H620" s="106">
        <f t="shared" si="96"/>
        <v>0</v>
      </c>
      <c r="I620" s="104">
        <f t="shared" si="96"/>
        <v>0</v>
      </c>
      <c r="J620" s="107">
        <f>J91-SUMIF(Sales!$D$22:$D$2500,$D91,Sales!J$22:J$2500)</f>
        <v>0</v>
      </c>
      <c r="K620" s="107">
        <f>K91-SUMIF(Sales!$D$22:$D$2500,$D91,Sales!K$22:K$2500)</f>
        <v>0</v>
      </c>
      <c r="L620" s="107">
        <f>L91-SUMIF(Sales!$D$22:$D$2500,$D91,Sales!L$22:L$2500)</f>
        <v>0</v>
      </c>
      <c r="M620" s="107">
        <f>M91-SUMIF(Sales!$D$22:$D$2500,$D91,Sales!M$22:M$2500)</f>
        <v>0</v>
      </c>
      <c r="N620" s="107">
        <f>N91-SUMIF(Sales!$D$22:$D$2500,$D91,Sales!N$22:N$2500)</f>
        <v>0</v>
      </c>
    </row>
    <row r="621" spans="2:14">
      <c r="B621" s="103">
        <f t="shared" ref="B621:I621" si="97">B92</f>
        <v>0</v>
      </c>
      <c r="C621" s="104">
        <f t="shared" si="97"/>
        <v>0</v>
      </c>
      <c r="D621" s="104">
        <f t="shared" si="97"/>
        <v>0</v>
      </c>
      <c r="E621" s="105">
        <f t="shared" si="97"/>
        <v>0</v>
      </c>
      <c r="F621" s="104">
        <f t="shared" si="97"/>
        <v>0</v>
      </c>
      <c r="G621" s="104">
        <f t="shared" si="97"/>
        <v>0</v>
      </c>
      <c r="H621" s="106">
        <f t="shared" si="97"/>
        <v>0</v>
      </c>
      <c r="I621" s="104">
        <f t="shared" si="97"/>
        <v>0</v>
      </c>
      <c r="J621" s="107">
        <f>J92-SUMIF(Sales!$D$22:$D$2500,$D92,Sales!J$22:J$2500)</f>
        <v>0</v>
      </c>
      <c r="K621" s="107">
        <f>K92-SUMIF(Sales!$D$22:$D$2500,$D92,Sales!K$22:K$2500)</f>
        <v>0</v>
      </c>
      <c r="L621" s="107">
        <f>L92-SUMIF(Sales!$D$22:$D$2500,$D92,Sales!L$22:L$2500)</f>
        <v>0</v>
      </c>
      <c r="M621" s="107">
        <f>M92-SUMIF(Sales!$D$22:$D$2500,$D92,Sales!M$22:M$2500)</f>
        <v>0</v>
      </c>
      <c r="N621" s="107">
        <f>N92-SUMIF(Sales!$D$22:$D$2500,$D92,Sales!N$22:N$2500)</f>
        <v>0</v>
      </c>
    </row>
    <row r="622" spans="2:14">
      <c r="B622" s="103">
        <f t="shared" ref="B622:I622" si="98">B93</f>
        <v>0</v>
      </c>
      <c r="C622" s="104">
        <f t="shared" si="98"/>
        <v>0</v>
      </c>
      <c r="D622" s="104">
        <f t="shared" si="98"/>
        <v>0</v>
      </c>
      <c r="E622" s="105">
        <f t="shared" si="98"/>
        <v>0</v>
      </c>
      <c r="F622" s="104">
        <f t="shared" si="98"/>
        <v>0</v>
      </c>
      <c r="G622" s="104">
        <f t="shared" si="98"/>
        <v>0</v>
      </c>
      <c r="H622" s="106">
        <f t="shared" si="98"/>
        <v>0</v>
      </c>
      <c r="I622" s="104">
        <f t="shared" si="98"/>
        <v>0</v>
      </c>
      <c r="J622" s="107">
        <f>J93-SUMIF(Sales!$D$22:$D$2500,$D93,Sales!J$22:J$2500)</f>
        <v>0</v>
      </c>
      <c r="K622" s="107">
        <f>K93-SUMIF(Sales!$D$22:$D$2500,$D93,Sales!K$22:K$2500)</f>
        <v>0</v>
      </c>
      <c r="L622" s="107">
        <f>L93-SUMIF(Sales!$D$22:$D$2500,$D93,Sales!L$22:L$2500)</f>
        <v>0</v>
      </c>
      <c r="M622" s="107">
        <f>M93-SUMIF(Sales!$D$22:$D$2500,$D93,Sales!M$22:M$2500)</f>
        <v>0</v>
      </c>
      <c r="N622" s="107">
        <f>N93-SUMIF(Sales!$D$22:$D$2500,$D93,Sales!N$22:N$2500)</f>
        <v>0</v>
      </c>
    </row>
    <row r="623" spans="2:14">
      <c r="B623" s="103">
        <f t="shared" ref="B623:I623" si="99">B94</f>
        <v>0</v>
      </c>
      <c r="C623" s="104">
        <f t="shared" si="99"/>
        <v>0</v>
      </c>
      <c r="D623" s="104">
        <f t="shared" si="99"/>
        <v>0</v>
      </c>
      <c r="E623" s="105">
        <f t="shared" si="99"/>
        <v>0</v>
      </c>
      <c r="F623" s="104">
        <f t="shared" si="99"/>
        <v>0</v>
      </c>
      <c r="G623" s="104">
        <f t="shared" si="99"/>
        <v>0</v>
      </c>
      <c r="H623" s="106">
        <f t="shared" si="99"/>
        <v>0</v>
      </c>
      <c r="I623" s="104">
        <f t="shared" si="99"/>
        <v>0</v>
      </c>
      <c r="J623" s="107">
        <f>J94-SUMIF(Sales!$D$22:$D$2500,$D94,Sales!J$22:J$2500)</f>
        <v>0</v>
      </c>
      <c r="K623" s="107">
        <f>K94-SUMIF(Sales!$D$22:$D$2500,$D94,Sales!K$22:K$2500)</f>
        <v>0</v>
      </c>
      <c r="L623" s="107">
        <f>L94-SUMIF(Sales!$D$22:$D$2500,$D94,Sales!L$22:L$2500)</f>
        <v>0</v>
      </c>
      <c r="M623" s="107">
        <f>M94-SUMIF(Sales!$D$22:$D$2500,$D94,Sales!M$22:M$2500)</f>
        <v>0</v>
      </c>
      <c r="N623" s="107">
        <f>N94-SUMIF(Sales!$D$22:$D$2500,$D94,Sales!N$22:N$2500)</f>
        <v>0</v>
      </c>
    </row>
    <row r="624" spans="2:14">
      <c r="B624" s="103">
        <f t="shared" ref="B624:I624" si="100">B95</f>
        <v>0</v>
      </c>
      <c r="C624" s="104">
        <f t="shared" si="100"/>
        <v>0</v>
      </c>
      <c r="D624" s="104">
        <f t="shared" si="100"/>
        <v>0</v>
      </c>
      <c r="E624" s="105">
        <f t="shared" si="100"/>
        <v>0</v>
      </c>
      <c r="F624" s="104">
        <f t="shared" si="100"/>
        <v>0</v>
      </c>
      <c r="G624" s="104">
        <f t="shared" si="100"/>
        <v>0</v>
      </c>
      <c r="H624" s="106">
        <f t="shared" si="100"/>
        <v>0</v>
      </c>
      <c r="I624" s="104">
        <f t="shared" si="100"/>
        <v>0</v>
      </c>
      <c r="J624" s="107">
        <f>J95-SUMIF(Sales!$D$22:$D$2500,$D95,Sales!J$22:J$2500)</f>
        <v>0</v>
      </c>
      <c r="K624" s="107">
        <f>K95-SUMIF(Sales!$D$22:$D$2500,$D95,Sales!K$22:K$2500)</f>
        <v>0</v>
      </c>
      <c r="L624" s="107">
        <f>L95-SUMIF(Sales!$D$22:$D$2500,$D95,Sales!L$22:L$2500)</f>
        <v>0</v>
      </c>
      <c r="M624" s="107">
        <f>M95-SUMIF(Sales!$D$22:$D$2500,$D95,Sales!M$22:M$2500)</f>
        <v>0</v>
      </c>
      <c r="N624" s="107">
        <f>N95-SUMIF(Sales!$D$22:$D$2500,$D95,Sales!N$22:N$2500)</f>
        <v>0</v>
      </c>
    </row>
    <row r="625" spans="2:14">
      <c r="B625" s="103">
        <f t="shared" ref="B625:I625" si="101">B96</f>
        <v>0</v>
      </c>
      <c r="C625" s="104">
        <f t="shared" si="101"/>
        <v>0</v>
      </c>
      <c r="D625" s="104">
        <f t="shared" si="101"/>
        <v>0</v>
      </c>
      <c r="E625" s="105">
        <f t="shared" si="101"/>
        <v>0</v>
      </c>
      <c r="F625" s="104">
        <f t="shared" si="101"/>
        <v>0</v>
      </c>
      <c r="G625" s="104">
        <f t="shared" si="101"/>
        <v>0</v>
      </c>
      <c r="H625" s="106">
        <f t="shared" si="101"/>
        <v>0</v>
      </c>
      <c r="I625" s="104">
        <f t="shared" si="101"/>
        <v>0</v>
      </c>
      <c r="J625" s="107">
        <f>J96-SUMIF(Sales!$D$22:$D$2500,$D96,Sales!J$22:J$2500)</f>
        <v>0</v>
      </c>
      <c r="K625" s="107">
        <f>K96-SUMIF(Sales!$D$22:$D$2500,$D96,Sales!K$22:K$2500)</f>
        <v>0</v>
      </c>
      <c r="L625" s="107">
        <f>L96-SUMIF(Sales!$D$22:$D$2500,$D96,Sales!L$22:L$2500)</f>
        <v>0</v>
      </c>
      <c r="M625" s="107">
        <f>M96-SUMIF(Sales!$D$22:$D$2500,$D96,Sales!M$22:M$2500)</f>
        <v>0</v>
      </c>
      <c r="N625" s="107">
        <f>N96-SUMIF(Sales!$D$22:$D$2500,$D96,Sales!N$22:N$2500)</f>
        <v>0</v>
      </c>
    </row>
    <row r="626" spans="2:14">
      <c r="B626" s="103">
        <f t="shared" ref="B626:I626" si="102">B97</f>
        <v>0</v>
      </c>
      <c r="C626" s="104">
        <f t="shared" si="102"/>
        <v>0</v>
      </c>
      <c r="D626" s="104">
        <f t="shared" si="102"/>
        <v>0</v>
      </c>
      <c r="E626" s="105">
        <f t="shared" si="102"/>
        <v>0</v>
      </c>
      <c r="F626" s="104">
        <f t="shared" si="102"/>
        <v>0</v>
      </c>
      <c r="G626" s="104">
        <f t="shared" si="102"/>
        <v>0</v>
      </c>
      <c r="H626" s="106">
        <f t="shared" si="102"/>
        <v>0</v>
      </c>
      <c r="I626" s="104">
        <f t="shared" si="102"/>
        <v>0</v>
      </c>
      <c r="J626" s="107">
        <f>J97-SUMIF(Sales!$D$22:$D$2500,$D97,Sales!J$22:J$2500)</f>
        <v>0</v>
      </c>
      <c r="K626" s="107">
        <f>K97-SUMIF(Sales!$D$22:$D$2500,$D97,Sales!K$22:K$2500)</f>
        <v>0</v>
      </c>
      <c r="L626" s="107">
        <f>L97-SUMIF(Sales!$D$22:$D$2500,$D97,Sales!L$22:L$2500)</f>
        <v>0</v>
      </c>
      <c r="M626" s="107">
        <f>M97-SUMIF(Sales!$D$22:$D$2500,$D97,Sales!M$22:M$2500)</f>
        <v>0</v>
      </c>
      <c r="N626" s="107">
        <f>N97-SUMIF(Sales!$D$22:$D$2500,$D97,Sales!N$22:N$2500)</f>
        <v>0</v>
      </c>
    </row>
    <row r="627" spans="2:14">
      <c r="B627" s="103">
        <f t="shared" ref="B627:I627" si="103">B98</f>
        <v>0</v>
      </c>
      <c r="C627" s="104">
        <f t="shared" si="103"/>
        <v>0</v>
      </c>
      <c r="D627" s="104">
        <f t="shared" si="103"/>
        <v>0</v>
      </c>
      <c r="E627" s="105">
        <f t="shared" si="103"/>
        <v>0</v>
      </c>
      <c r="F627" s="104">
        <f t="shared" si="103"/>
        <v>0</v>
      </c>
      <c r="G627" s="104">
        <f t="shared" si="103"/>
        <v>0</v>
      </c>
      <c r="H627" s="106">
        <f t="shared" si="103"/>
        <v>0</v>
      </c>
      <c r="I627" s="104">
        <f t="shared" si="103"/>
        <v>0</v>
      </c>
      <c r="J627" s="107">
        <f>J98-SUMIF(Sales!$D$22:$D$2500,$D98,Sales!J$22:J$2500)</f>
        <v>0</v>
      </c>
      <c r="K627" s="107">
        <f>K98-SUMIF(Sales!$D$22:$D$2500,$D98,Sales!K$22:K$2500)</f>
        <v>0</v>
      </c>
      <c r="L627" s="107">
        <f>L98-SUMIF(Sales!$D$22:$D$2500,$D98,Sales!L$22:L$2500)</f>
        <v>0</v>
      </c>
      <c r="M627" s="107">
        <f>M98-SUMIF(Sales!$D$22:$D$2500,$D98,Sales!M$22:M$2500)</f>
        <v>0</v>
      </c>
      <c r="N627" s="107">
        <f>N98-SUMIF(Sales!$D$22:$D$2500,$D98,Sales!N$22:N$2500)</f>
        <v>0</v>
      </c>
    </row>
    <row r="628" spans="2:14">
      <c r="B628" s="103">
        <f t="shared" ref="B628:I628" si="104">B99</f>
        <v>0</v>
      </c>
      <c r="C628" s="104">
        <f t="shared" si="104"/>
        <v>0</v>
      </c>
      <c r="D628" s="104">
        <f t="shared" si="104"/>
        <v>0</v>
      </c>
      <c r="E628" s="105">
        <f t="shared" si="104"/>
        <v>0</v>
      </c>
      <c r="F628" s="104">
        <f t="shared" si="104"/>
        <v>0</v>
      </c>
      <c r="G628" s="104">
        <f t="shared" si="104"/>
        <v>0</v>
      </c>
      <c r="H628" s="106">
        <f t="shared" si="104"/>
        <v>0</v>
      </c>
      <c r="I628" s="104">
        <f t="shared" si="104"/>
        <v>0</v>
      </c>
      <c r="J628" s="107">
        <f>J99-SUMIF(Sales!$D$22:$D$2500,$D99,Sales!J$22:J$2500)</f>
        <v>0</v>
      </c>
      <c r="K628" s="107">
        <f>K99-SUMIF(Sales!$D$22:$D$2500,$D99,Sales!K$22:K$2500)</f>
        <v>0</v>
      </c>
      <c r="L628" s="107">
        <f>L99-SUMIF(Sales!$D$22:$D$2500,$D99,Sales!L$22:L$2500)</f>
        <v>0</v>
      </c>
      <c r="M628" s="107">
        <f>M99-SUMIF(Sales!$D$22:$D$2500,$D99,Sales!M$22:M$2500)</f>
        <v>0</v>
      </c>
      <c r="N628" s="107">
        <f>N99-SUMIF(Sales!$D$22:$D$2500,$D99,Sales!N$22:N$2500)</f>
        <v>0</v>
      </c>
    </row>
    <row r="629" spans="2:14">
      <c r="B629" s="103">
        <f t="shared" ref="B629:I629" si="105">B100</f>
        <v>0</v>
      </c>
      <c r="C629" s="104">
        <f t="shared" si="105"/>
        <v>0</v>
      </c>
      <c r="D629" s="104">
        <f t="shared" si="105"/>
        <v>0</v>
      </c>
      <c r="E629" s="105">
        <f t="shared" si="105"/>
        <v>0</v>
      </c>
      <c r="F629" s="104">
        <f t="shared" si="105"/>
        <v>0</v>
      </c>
      <c r="G629" s="104">
        <f t="shared" si="105"/>
        <v>0</v>
      </c>
      <c r="H629" s="106">
        <f t="shared" si="105"/>
        <v>0</v>
      </c>
      <c r="I629" s="104">
        <f t="shared" si="105"/>
        <v>0</v>
      </c>
      <c r="J629" s="107">
        <f>J100-SUMIF(Sales!$D$22:$D$2500,$D100,Sales!J$22:J$2500)</f>
        <v>0</v>
      </c>
      <c r="K629" s="107">
        <f>K100-SUMIF(Sales!$D$22:$D$2500,$D100,Sales!K$22:K$2500)</f>
        <v>0</v>
      </c>
      <c r="L629" s="107">
        <f>L100-SUMIF(Sales!$D$22:$D$2500,$D100,Sales!L$22:L$2500)</f>
        <v>0</v>
      </c>
      <c r="M629" s="107">
        <f>M100-SUMIF(Sales!$D$22:$D$2500,$D100,Sales!M$22:M$2500)</f>
        <v>0</v>
      </c>
      <c r="N629" s="107">
        <f>N100-SUMIF(Sales!$D$22:$D$2500,$D100,Sales!N$22:N$2500)</f>
        <v>0</v>
      </c>
    </row>
    <row r="630" spans="2:14">
      <c r="B630" s="103">
        <f t="shared" ref="B630:I630" si="106">B101</f>
        <v>0</v>
      </c>
      <c r="C630" s="104">
        <f t="shared" si="106"/>
        <v>0</v>
      </c>
      <c r="D630" s="104">
        <f t="shared" si="106"/>
        <v>0</v>
      </c>
      <c r="E630" s="105">
        <f t="shared" si="106"/>
        <v>0</v>
      </c>
      <c r="F630" s="104">
        <f t="shared" si="106"/>
        <v>0</v>
      </c>
      <c r="G630" s="104">
        <f t="shared" si="106"/>
        <v>0</v>
      </c>
      <c r="H630" s="106">
        <f t="shared" si="106"/>
        <v>0</v>
      </c>
      <c r="I630" s="104">
        <f t="shared" si="106"/>
        <v>0</v>
      </c>
      <c r="J630" s="107">
        <f>J101-SUMIF(Sales!$D$22:$D$2500,$D101,Sales!J$22:J$2500)</f>
        <v>0</v>
      </c>
      <c r="K630" s="107">
        <f>K101-SUMIF(Sales!$D$22:$D$2500,$D101,Sales!K$22:K$2500)</f>
        <v>0</v>
      </c>
      <c r="L630" s="107">
        <f>L101-SUMIF(Sales!$D$22:$D$2500,$D101,Sales!L$22:L$2500)</f>
        <v>0</v>
      </c>
      <c r="M630" s="107">
        <f>M101-SUMIF(Sales!$D$22:$D$2500,$D101,Sales!M$22:M$2500)</f>
        <v>0</v>
      </c>
      <c r="N630" s="107">
        <f>N101-SUMIF(Sales!$D$22:$D$2500,$D101,Sales!N$22:N$2500)</f>
        <v>0</v>
      </c>
    </row>
    <row r="631" spans="2:14">
      <c r="B631" s="103">
        <f t="shared" ref="B631:I631" si="107">B102</f>
        <v>0</v>
      </c>
      <c r="C631" s="104">
        <f t="shared" si="107"/>
        <v>0</v>
      </c>
      <c r="D631" s="104">
        <f t="shared" si="107"/>
        <v>0</v>
      </c>
      <c r="E631" s="105">
        <f t="shared" si="107"/>
        <v>0</v>
      </c>
      <c r="F631" s="104">
        <f t="shared" si="107"/>
        <v>0</v>
      </c>
      <c r="G631" s="104">
        <f t="shared" si="107"/>
        <v>0</v>
      </c>
      <c r="H631" s="106">
        <f t="shared" si="107"/>
        <v>0</v>
      </c>
      <c r="I631" s="104">
        <f t="shared" si="107"/>
        <v>0</v>
      </c>
      <c r="J631" s="107">
        <f>J102-SUMIF(Sales!$D$22:$D$2500,$D102,Sales!J$22:J$2500)</f>
        <v>0</v>
      </c>
      <c r="K631" s="107">
        <f>K102-SUMIF(Sales!$D$22:$D$2500,$D102,Sales!K$22:K$2500)</f>
        <v>0</v>
      </c>
      <c r="L631" s="107">
        <f>L102-SUMIF(Sales!$D$22:$D$2500,$D102,Sales!L$22:L$2500)</f>
        <v>0</v>
      </c>
      <c r="M631" s="107">
        <f>M102-SUMIF(Sales!$D$22:$D$2500,$D102,Sales!M$22:M$2500)</f>
        <v>0</v>
      </c>
      <c r="N631" s="107">
        <f>N102-SUMIF(Sales!$D$22:$D$2500,$D102,Sales!N$22:N$2500)</f>
        <v>0</v>
      </c>
    </row>
    <row r="632" spans="2:14">
      <c r="B632" s="103">
        <f t="shared" ref="B632:I632" si="108">B103</f>
        <v>0</v>
      </c>
      <c r="C632" s="104">
        <f t="shared" si="108"/>
        <v>0</v>
      </c>
      <c r="D632" s="104">
        <f t="shared" si="108"/>
        <v>0</v>
      </c>
      <c r="E632" s="105">
        <f t="shared" si="108"/>
        <v>0</v>
      </c>
      <c r="F632" s="104">
        <f t="shared" si="108"/>
        <v>0</v>
      </c>
      <c r="G632" s="104">
        <f t="shared" si="108"/>
        <v>0</v>
      </c>
      <c r="H632" s="106">
        <f t="shared" si="108"/>
        <v>0</v>
      </c>
      <c r="I632" s="104">
        <f t="shared" si="108"/>
        <v>0</v>
      </c>
      <c r="J632" s="107">
        <f>J103-SUMIF(Sales!$D$22:$D$2500,$D103,Sales!J$22:J$2500)</f>
        <v>0</v>
      </c>
      <c r="K632" s="107">
        <f>K103-SUMIF(Sales!$D$22:$D$2500,$D103,Sales!K$22:K$2500)</f>
        <v>0</v>
      </c>
      <c r="L632" s="107">
        <f>L103-SUMIF(Sales!$D$22:$D$2500,$D103,Sales!L$22:L$2500)</f>
        <v>0</v>
      </c>
      <c r="M632" s="107">
        <f>M103-SUMIF(Sales!$D$22:$D$2500,$D103,Sales!M$22:M$2500)</f>
        <v>0</v>
      </c>
      <c r="N632" s="107">
        <f>N103-SUMIF(Sales!$D$22:$D$2500,$D103,Sales!N$22:N$2500)</f>
        <v>0</v>
      </c>
    </row>
    <row r="633" spans="2:14">
      <c r="B633" s="103">
        <f t="shared" ref="B633:I633" si="109">B104</f>
        <v>0</v>
      </c>
      <c r="C633" s="104">
        <f t="shared" si="109"/>
        <v>0</v>
      </c>
      <c r="D633" s="104">
        <f t="shared" si="109"/>
        <v>0</v>
      </c>
      <c r="E633" s="105">
        <f t="shared" si="109"/>
        <v>0</v>
      </c>
      <c r="F633" s="104">
        <f t="shared" si="109"/>
        <v>0</v>
      </c>
      <c r="G633" s="104">
        <f t="shared" si="109"/>
        <v>0</v>
      </c>
      <c r="H633" s="106">
        <f t="shared" si="109"/>
        <v>0</v>
      </c>
      <c r="I633" s="104">
        <f t="shared" si="109"/>
        <v>0</v>
      </c>
      <c r="J633" s="107">
        <f>J104-SUMIF(Sales!$D$22:$D$2500,$D104,Sales!J$22:J$2500)</f>
        <v>0</v>
      </c>
      <c r="K633" s="107">
        <f>K104-SUMIF(Sales!$D$22:$D$2500,$D104,Sales!K$22:K$2500)</f>
        <v>0</v>
      </c>
      <c r="L633" s="107">
        <f>L104-SUMIF(Sales!$D$22:$D$2500,$D104,Sales!L$22:L$2500)</f>
        <v>0</v>
      </c>
      <c r="M633" s="107">
        <f>M104-SUMIF(Sales!$D$22:$D$2500,$D104,Sales!M$22:M$2500)</f>
        <v>0</v>
      </c>
      <c r="N633" s="107">
        <f>N104-SUMIF(Sales!$D$22:$D$2500,$D104,Sales!N$22:N$2500)</f>
        <v>0</v>
      </c>
    </row>
    <row r="634" spans="2:14">
      <c r="B634" s="103">
        <f t="shared" ref="B634:I634" si="110">B105</f>
        <v>0</v>
      </c>
      <c r="C634" s="104">
        <f t="shared" si="110"/>
        <v>0</v>
      </c>
      <c r="D634" s="104">
        <f t="shared" si="110"/>
        <v>0</v>
      </c>
      <c r="E634" s="105">
        <f t="shared" si="110"/>
        <v>0</v>
      </c>
      <c r="F634" s="104">
        <f t="shared" si="110"/>
        <v>0</v>
      </c>
      <c r="G634" s="104">
        <f t="shared" si="110"/>
        <v>0</v>
      </c>
      <c r="H634" s="106">
        <f t="shared" si="110"/>
        <v>0</v>
      </c>
      <c r="I634" s="104">
        <f t="shared" si="110"/>
        <v>0</v>
      </c>
      <c r="J634" s="107">
        <f>J105-SUMIF(Sales!$D$22:$D$2500,$D105,Sales!J$22:J$2500)</f>
        <v>0</v>
      </c>
      <c r="K634" s="107">
        <f>K105-SUMIF(Sales!$D$22:$D$2500,$D105,Sales!K$22:K$2500)</f>
        <v>0</v>
      </c>
      <c r="L634" s="107">
        <f>L105-SUMIF(Sales!$D$22:$D$2500,$D105,Sales!L$22:L$2500)</f>
        <v>0</v>
      </c>
      <c r="M634" s="107">
        <f>M105-SUMIF(Sales!$D$22:$D$2500,$D105,Sales!M$22:M$2500)</f>
        <v>0</v>
      </c>
      <c r="N634" s="107">
        <f>N105-SUMIF(Sales!$D$22:$D$2500,$D105,Sales!N$22:N$2500)</f>
        <v>0</v>
      </c>
    </row>
    <row r="635" spans="2:14">
      <c r="B635" s="103">
        <f t="shared" ref="B635:I635" si="111">B106</f>
        <v>0</v>
      </c>
      <c r="C635" s="104">
        <f t="shared" si="111"/>
        <v>0</v>
      </c>
      <c r="D635" s="104">
        <f t="shared" si="111"/>
        <v>0</v>
      </c>
      <c r="E635" s="105">
        <f t="shared" si="111"/>
        <v>0</v>
      </c>
      <c r="F635" s="104">
        <f t="shared" si="111"/>
        <v>0</v>
      </c>
      <c r="G635" s="104">
        <f t="shared" si="111"/>
        <v>0</v>
      </c>
      <c r="H635" s="106">
        <f t="shared" si="111"/>
        <v>0</v>
      </c>
      <c r="I635" s="104">
        <f t="shared" si="111"/>
        <v>0</v>
      </c>
      <c r="J635" s="107">
        <f>J106-SUMIF(Sales!$D$22:$D$2500,$D106,Sales!J$22:J$2500)</f>
        <v>0</v>
      </c>
      <c r="K635" s="107">
        <f>K106-SUMIF(Sales!$D$22:$D$2500,$D106,Sales!K$22:K$2500)</f>
        <v>0</v>
      </c>
      <c r="L635" s="107">
        <f>L106-SUMIF(Sales!$D$22:$D$2500,$D106,Sales!L$22:L$2500)</f>
        <v>0</v>
      </c>
      <c r="M635" s="107">
        <f>M106-SUMIF(Sales!$D$22:$D$2500,$D106,Sales!M$22:M$2500)</f>
        <v>0</v>
      </c>
      <c r="N635" s="107">
        <f>N106-SUMIF(Sales!$D$22:$D$2500,$D106,Sales!N$22:N$2500)</f>
        <v>0</v>
      </c>
    </row>
    <row r="636" spans="2:14">
      <c r="B636" s="103">
        <f t="shared" ref="B636:I636" si="112">B107</f>
        <v>0</v>
      </c>
      <c r="C636" s="104">
        <f t="shared" si="112"/>
        <v>0</v>
      </c>
      <c r="D636" s="104">
        <f t="shared" si="112"/>
        <v>0</v>
      </c>
      <c r="E636" s="105">
        <f t="shared" si="112"/>
        <v>0</v>
      </c>
      <c r="F636" s="104">
        <f t="shared" si="112"/>
        <v>0</v>
      </c>
      <c r="G636" s="104">
        <f t="shared" si="112"/>
        <v>0</v>
      </c>
      <c r="H636" s="106">
        <f t="shared" si="112"/>
        <v>0</v>
      </c>
      <c r="I636" s="104">
        <f t="shared" si="112"/>
        <v>0</v>
      </c>
      <c r="J636" s="107">
        <f>J107-SUMIF(Sales!$D$22:$D$2500,$D107,Sales!J$22:J$2500)</f>
        <v>0</v>
      </c>
      <c r="K636" s="107">
        <f>K107-SUMIF(Sales!$D$22:$D$2500,$D107,Sales!K$22:K$2500)</f>
        <v>0</v>
      </c>
      <c r="L636" s="107">
        <f>L107-SUMIF(Sales!$D$22:$D$2500,$D107,Sales!L$22:L$2500)</f>
        <v>0</v>
      </c>
      <c r="M636" s="107">
        <f>M107-SUMIF(Sales!$D$22:$D$2500,$D107,Sales!M$22:M$2500)</f>
        <v>0</v>
      </c>
      <c r="N636" s="107">
        <f>N107-SUMIF(Sales!$D$22:$D$2500,$D107,Sales!N$22:N$2500)</f>
        <v>0</v>
      </c>
    </row>
    <row r="637" spans="2:14">
      <c r="B637" s="103">
        <f t="shared" ref="B637:I637" si="113">B108</f>
        <v>0</v>
      </c>
      <c r="C637" s="104">
        <f t="shared" si="113"/>
        <v>0</v>
      </c>
      <c r="D637" s="104">
        <f t="shared" si="113"/>
        <v>0</v>
      </c>
      <c r="E637" s="105">
        <f t="shared" si="113"/>
        <v>0</v>
      </c>
      <c r="F637" s="104">
        <f t="shared" si="113"/>
        <v>0</v>
      </c>
      <c r="G637" s="104">
        <f t="shared" si="113"/>
        <v>0</v>
      </c>
      <c r="H637" s="106">
        <f t="shared" si="113"/>
        <v>0</v>
      </c>
      <c r="I637" s="104">
        <f t="shared" si="113"/>
        <v>0</v>
      </c>
      <c r="J637" s="107">
        <f>J108-SUMIF(Sales!$D$22:$D$2500,$D108,Sales!J$22:J$2500)</f>
        <v>0</v>
      </c>
      <c r="K637" s="107">
        <f>K108-SUMIF(Sales!$D$22:$D$2500,$D108,Sales!K$22:K$2500)</f>
        <v>0</v>
      </c>
      <c r="L637" s="107">
        <f>L108-SUMIF(Sales!$D$22:$D$2500,$D108,Sales!L$22:L$2500)</f>
        <v>0</v>
      </c>
      <c r="M637" s="107">
        <f>M108-SUMIF(Sales!$D$22:$D$2500,$D108,Sales!M$22:M$2500)</f>
        <v>0</v>
      </c>
      <c r="N637" s="107">
        <f>N108-SUMIF(Sales!$D$22:$D$2500,$D108,Sales!N$22:N$2500)</f>
        <v>0</v>
      </c>
    </row>
    <row r="638" spans="2:14">
      <c r="B638" s="103">
        <f t="shared" ref="B638:I638" si="114">B109</f>
        <v>0</v>
      </c>
      <c r="C638" s="104">
        <f t="shared" si="114"/>
        <v>0</v>
      </c>
      <c r="D638" s="104">
        <f t="shared" si="114"/>
        <v>0</v>
      </c>
      <c r="E638" s="105">
        <f t="shared" si="114"/>
        <v>0</v>
      </c>
      <c r="F638" s="104">
        <f t="shared" si="114"/>
        <v>0</v>
      </c>
      <c r="G638" s="104">
        <f t="shared" si="114"/>
        <v>0</v>
      </c>
      <c r="H638" s="106">
        <f t="shared" si="114"/>
        <v>0</v>
      </c>
      <c r="I638" s="104">
        <f t="shared" si="114"/>
        <v>0</v>
      </c>
      <c r="J638" s="107">
        <f>J109-SUMIF(Sales!$D$22:$D$2500,$D109,Sales!J$22:J$2500)</f>
        <v>0</v>
      </c>
      <c r="K638" s="107">
        <f>K109-SUMIF(Sales!$D$22:$D$2500,$D109,Sales!K$22:K$2500)</f>
        <v>0</v>
      </c>
      <c r="L638" s="107">
        <f>L109-SUMIF(Sales!$D$22:$D$2500,$D109,Sales!L$22:L$2500)</f>
        <v>0</v>
      </c>
      <c r="M638" s="107">
        <f>M109-SUMIF(Sales!$D$22:$D$2500,$D109,Sales!M$22:M$2500)</f>
        <v>0</v>
      </c>
      <c r="N638" s="107">
        <f>N109-SUMIF(Sales!$D$22:$D$2500,$D109,Sales!N$22:N$2500)</f>
        <v>0</v>
      </c>
    </row>
    <row r="639" spans="2:14">
      <c r="B639" s="103">
        <f t="shared" ref="B639:I639" si="115">B110</f>
        <v>0</v>
      </c>
      <c r="C639" s="104">
        <f t="shared" si="115"/>
        <v>0</v>
      </c>
      <c r="D639" s="104">
        <f t="shared" si="115"/>
        <v>0</v>
      </c>
      <c r="E639" s="105">
        <f t="shared" si="115"/>
        <v>0</v>
      </c>
      <c r="F639" s="104">
        <f t="shared" si="115"/>
        <v>0</v>
      </c>
      <c r="G639" s="104">
        <f t="shared" si="115"/>
        <v>0</v>
      </c>
      <c r="H639" s="106">
        <f t="shared" si="115"/>
        <v>0</v>
      </c>
      <c r="I639" s="104">
        <f t="shared" si="115"/>
        <v>0</v>
      </c>
      <c r="J639" s="107">
        <f>J110-SUMIF(Sales!$D$22:$D$2500,$D110,Sales!J$22:J$2500)</f>
        <v>0</v>
      </c>
      <c r="K639" s="107">
        <f>K110-SUMIF(Sales!$D$22:$D$2500,$D110,Sales!K$22:K$2500)</f>
        <v>0</v>
      </c>
      <c r="L639" s="107">
        <f>L110-SUMIF(Sales!$D$22:$D$2500,$D110,Sales!L$22:L$2500)</f>
        <v>0</v>
      </c>
      <c r="M639" s="107">
        <f>M110-SUMIF(Sales!$D$22:$D$2500,$D110,Sales!M$22:M$2500)</f>
        <v>0</v>
      </c>
      <c r="N639" s="107">
        <f>N110-SUMIF(Sales!$D$22:$D$2500,$D110,Sales!N$22:N$2500)</f>
        <v>0</v>
      </c>
    </row>
    <row r="640" spans="2:14">
      <c r="B640" s="103">
        <f t="shared" ref="B640:I640" si="116">B111</f>
        <v>0</v>
      </c>
      <c r="C640" s="104">
        <f t="shared" si="116"/>
        <v>0</v>
      </c>
      <c r="D640" s="104">
        <f t="shared" si="116"/>
        <v>0</v>
      </c>
      <c r="E640" s="105">
        <f t="shared" si="116"/>
        <v>0</v>
      </c>
      <c r="F640" s="104">
        <f t="shared" si="116"/>
        <v>0</v>
      </c>
      <c r="G640" s="104">
        <f t="shared" si="116"/>
        <v>0</v>
      </c>
      <c r="H640" s="106">
        <f t="shared" si="116"/>
        <v>0</v>
      </c>
      <c r="I640" s="104">
        <f t="shared" si="116"/>
        <v>0</v>
      </c>
      <c r="J640" s="107">
        <f>J111-SUMIF(Sales!$D$22:$D$2500,$D111,Sales!J$22:J$2500)</f>
        <v>0</v>
      </c>
      <c r="K640" s="107">
        <f>K111-SUMIF(Sales!$D$22:$D$2500,$D111,Sales!K$22:K$2500)</f>
        <v>0</v>
      </c>
      <c r="L640" s="107">
        <f>L111-SUMIF(Sales!$D$22:$D$2500,$D111,Sales!L$22:L$2500)</f>
        <v>0</v>
      </c>
      <c r="M640" s="107">
        <f>M111-SUMIF(Sales!$D$22:$D$2500,$D111,Sales!M$22:M$2500)</f>
        <v>0</v>
      </c>
      <c r="N640" s="107">
        <f>N111-SUMIF(Sales!$D$22:$D$2500,$D111,Sales!N$22:N$2500)</f>
        <v>0</v>
      </c>
    </row>
    <row r="641" spans="2:14">
      <c r="B641" s="103">
        <f t="shared" ref="B641:I641" si="117">B112</f>
        <v>0</v>
      </c>
      <c r="C641" s="104">
        <f t="shared" si="117"/>
        <v>0</v>
      </c>
      <c r="D641" s="104">
        <f t="shared" si="117"/>
        <v>0</v>
      </c>
      <c r="E641" s="105">
        <f t="shared" si="117"/>
        <v>0</v>
      </c>
      <c r="F641" s="104">
        <f t="shared" si="117"/>
        <v>0</v>
      </c>
      <c r="G641" s="104">
        <f t="shared" si="117"/>
        <v>0</v>
      </c>
      <c r="H641" s="106">
        <f t="shared" si="117"/>
        <v>0</v>
      </c>
      <c r="I641" s="104">
        <f t="shared" si="117"/>
        <v>0</v>
      </c>
      <c r="J641" s="107">
        <f>J112-SUMIF(Sales!$D$22:$D$2500,$D112,Sales!J$22:J$2500)</f>
        <v>0</v>
      </c>
      <c r="K641" s="107">
        <f>K112-SUMIF(Sales!$D$22:$D$2500,$D112,Sales!K$22:K$2500)</f>
        <v>0</v>
      </c>
      <c r="L641" s="107">
        <f>L112-SUMIF(Sales!$D$22:$D$2500,$D112,Sales!L$22:L$2500)</f>
        <v>0</v>
      </c>
      <c r="M641" s="107">
        <f>M112-SUMIF(Sales!$D$22:$D$2500,$D112,Sales!M$22:M$2500)</f>
        <v>0</v>
      </c>
      <c r="N641" s="107">
        <f>N112-SUMIF(Sales!$D$22:$D$2500,$D112,Sales!N$22:N$2500)</f>
        <v>0</v>
      </c>
    </row>
    <row r="642" spans="2:14">
      <c r="B642" s="103">
        <f t="shared" ref="B642:I642" si="118">B113</f>
        <v>0</v>
      </c>
      <c r="C642" s="104">
        <f t="shared" si="118"/>
        <v>0</v>
      </c>
      <c r="D642" s="104">
        <f t="shared" si="118"/>
        <v>0</v>
      </c>
      <c r="E642" s="105">
        <f t="shared" si="118"/>
        <v>0</v>
      </c>
      <c r="F642" s="104">
        <f t="shared" si="118"/>
        <v>0</v>
      </c>
      <c r="G642" s="104">
        <f t="shared" si="118"/>
        <v>0</v>
      </c>
      <c r="H642" s="106">
        <f t="shared" si="118"/>
        <v>0</v>
      </c>
      <c r="I642" s="104">
        <f t="shared" si="118"/>
        <v>0</v>
      </c>
      <c r="J642" s="107">
        <f>J113-SUMIF(Sales!$D$22:$D$2500,$D113,Sales!J$22:J$2500)</f>
        <v>0</v>
      </c>
      <c r="K642" s="107">
        <f>K113-SUMIF(Sales!$D$22:$D$2500,$D113,Sales!K$22:K$2500)</f>
        <v>0</v>
      </c>
      <c r="L642" s="107">
        <f>L113-SUMIF(Sales!$D$22:$D$2500,$D113,Sales!L$22:L$2500)</f>
        <v>0</v>
      </c>
      <c r="M642" s="107">
        <f>M113-SUMIF(Sales!$D$22:$D$2500,$D113,Sales!M$22:M$2500)</f>
        <v>0</v>
      </c>
      <c r="N642" s="107">
        <f>N113-SUMIF(Sales!$D$22:$D$2500,$D113,Sales!N$22:N$2500)</f>
        <v>0</v>
      </c>
    </row>
    <row r="643" spans="2:14">
      <c r="B643" s="103">
        <f t="shared" ref="B643:I643" si="119">B114</f>
        <v>0</v>
      </c>
      <c r="C643" s="104">
        <f t="shared" si="119"/>
        <v>0</v>
      </c>
      <c r="D643" s="104">
        <f t="shared" si="119"/>
        <v>0</v>
      </c>
      <c r="E643" s="105">
        <f t="shared" si="119"/>
        <v>0</v>
      </c>
      <c r="F643" s="104">
        <f t="shared" si="119"/>
        <v>0</v>
      </c>
      <c r="G643" s="104">
        <f t="shared" si="119"/>
        <v>0</v>
      </c>
      <c r="H643" s="106">
        <f t="shared" si="119"/>
        <v>0</v>
      </c>
      <c r="I643" s="104">
        <f t="shared" si="119"/>
        <v>0</v>
      </c>
      <c r="J643" s="107">
        <f>J114-SUMIF(Sales!$D$22:$D$2500,$D114,Sales!J$22:J$2500)</f>
        <v>0</v>
      </c>
      <c r="K643" s="107">
        <f>K114-SUMIF(Sales!$D$22:$D$2500,$D114,Sales!K$22:K$2500)</f>
        <v>0</v>
      </c>
      <c r="L643" s="107">
        <f>L114-SUMIF(Sales!$D$22:$D$2500,$D114,Sales!L$22:L$2500)</f>
        <v>0</v>
      </c>
      <c r="M643" s="107">
        <f>M114-SUMIF(Sales!$D$22:$D$2500,$D114,Sales!M$22:M$2500)</f>
        <v>0</v>
      </c>
      <c r="N643" s="107">
        <f>N114-SUMIF(Sales!$D$22:$D$2500,$D114,Sales!N$22:N$2500)</f>
        <v>0</v>
      </c>
    </row>
    <row r="644" spans="2:14">
      <c r="B644" s="103">
        <f t="shared" ref="B644:I644" si="120">B115</f>
        <v>0</v>
      </c>
      <c r="C644" s="104">
        <f t="shared" si="120"/>
        <v>0</v>
      </c>
      <c r="D644" s="104">
        <f t="shared" si="120"/>
        <v>0</v>
      </c>
      <c r="E644" s="105">
        <f t="shared" si="120"/>
        <v>0</v>
      </c>
      <c r="F644" s="104">
        <f t="shared" si="120"/>
        <v>0</v>
      </c>
      <c r="G644" s="104">
        <f t="shared" si="120"/>
        <v>0</v>
      </c>
      <c r="H644" s="106">
        <f t="shared" si="120"/>
        <v>0</v>
      </c>
      <c r="I644" s="104">
        <f t="shared" si="120"/>
        <v>0</v>
      </c>
      <c r="J644" s="107">
        <f>J115-SUMIF(Sales!$D$22:$D$2500,$D115,Sales!J$22:J$2500)</f>
        <v>0</v>
      </c>
      <c r="K644" s="107">
        <f>K115-SUMIF(Sales!$D$22:$D$2500,$D115,Sales!K$22:K$2500)</f>
        <v>0</v>
      </c>
      <c r="L644" s="107">
        <f>L115-SUMIF(Sales!$D$22:$D$2500,$D115,Sales!L$22:L$2500)</f>
        <v>0</v>
      </c>
      <c r="M644" s="107">
        <f>M115-SUMIF(Sales!$D$22:$D$2500,$D115,Sales!M$22:M$2500)</f>
        <v>0</v>
      </c>
      <c r="N644" s="107">
        <f>N115-SUMIF(Sales!$D$22:$D$2500,$D115,Sales!N$22:N$2500)</f>
        <v>0</v>
      </c>
    </row>
    <row r="645" spans="2:14">
      <c r="B645" s="103">
        <f t="shared" ref="B645:I645" si="121">B116</f>
        <v>0</v>
      </c>
      <c r="C645" s="104">
        <f t="shared" si="121"/>
        <v>0</v>
      </c>
      <c r="D645" s="104">
        <f t="shared" si="121"/>
        <v>0</v>
      </c>
      <c r="E645" s="105">
        <f t="shared" si="121"/>
        <v>0</v>
      </c>
      <c r="F645" s="104">
        <f t="shared" si="121"/>
        <v>0</v>
      </c>
      <c r="G645" s="104">
        <f t="shared" si="121"/>
        <v>0</v>
      </c>
      <c r="H645" s="106">
        <f t="shared" si="121"/>
        <v>0</v>
      </c>
      <c r="I645" s="104">
        <f t="shared" si="121"/>
        <v>0</v>
      </c>
      <c r="J645" s="107">
        <f>J116-SUMIF(Sales!$D$22:$D$2500,$D116,Sales!J$22:J$2500)</f>
        <v>0</v>
      </c>
      <c r="K645" s="107">
        <f>K116-SUMIF(Sales!$D$22:$D$2500,$D116,Sales!K$22:K$2500)</f>
        <v>0</v>
      </c>
      <c r="L645" s="107">
        <f>L116-SUMIF(Sales!$D$22:$D$2500,$D116,Sales!L$22:L$2500)</f>
        <v>0</v>
      </c>
      <c r="M645" s="107">
        <f>M116-SUMIF(Sales!$D$22:$D$2500,$D116,Sales!M$22:M$2500)</f>
        <v>0</v>
      </c>
      <c r="N645" s="107">
        <f>N116-SUMIF(Sales!$D$22:$D$2500,$D116,Sales!N$22:N$2500)</f>
        <v>0</v>
      </c>
    </row>
    <row r="646" spans="2:14">
      <c r="B646" s="103">
        <f t="shared" ref="B646:I646" si="122">B117</f>
        <v>0</v>
      </c>
      <c r="C646" s="104">
        <f t="shared" si="122"/>
        <v>0</v>
      </c>
      <c r="D646" s="104">
        <f t="shared" si="122"/>
        <v>0</v>
      </c>
      <c r="E646" s="105">
        <f t="shared" si="122"/>
        <v>0</v>
      </c>
      <c r="F646" s="104">
        <f t="shared" si="122"/>
        <v>0</v>
      </c>
      <c r="G646" s="104">
        <f t="shared" si="122"/>
        <v>0</v>
      </c>
      <c r="H646" s="106">
        <f t="shared" si="122"/>
        <v>0</v>
      </c>
      <c r="I646" s="104">
        <f t="shared" si="122"/>
        <v>0</v>
      </c>
      <c r="J646" s="107">
        <f>J117-SUMIF(Sales!$D$22:$D$2500,$D117,Sales!J$22:J$2500)</f>
        <v>0</v>
      </c>
      <c r="K646" s="107">
        <f>K117-SUMIF(Sales!$D$22:$D$2500,$D117,Sales!K$22:K$2500)</f>
        <v>0</v>
      </c>
      <c r="L646" s="107">
        <f>L117-SUMIF(Sales!$D$22:$D$2500,$D117,Sales!L$22:L$2500)</f>
        <v>0</v>
      </c>
      <c r="M646" s="107">
        <f>M117-SUMIF(Sales!$D$22:$D$2500,$D117,Sales!M$22:M$2500)</f>
        <v>0</v>
      </c>
      <c r="N646" s="107">
        <f>N117-SUMIF(Sales!$D$22:$D$2500,$D117,Sales!N$22:N$2500)</f>
        <v>0</v>
      </c>
    </row>
    <row r="647" spans="2:14">
      <c r="B647" s="103">
        <f t="shared" ref="B647:I647" si="123">B118</f>
        <v>0</v>
      </c>
      <c r="C647" s="104">
        <f t="shared" si="123"/>
        <v>0</v>
      </c>
      <c r="D647" s="104">
        <f t="shared" si="123"/>
        <v>0</v>
      </c>
      <c r="E647" s="105">
        <f t="shared" si="123"/>
        <v>0</v>
      </c>
      <c r="F647" s="104">
        <f t="shared" si="123"/>
        <v>0</v>
      </c>
      <c r="G647" s="104">
        <f t="shared" si="123"/>
        <v>0</v>
      </c>
      <c r="H647" s="106">
        <f t="shared" si="123"/>
        <v>0</v>
      </c>
      <c r="I647" s="104">
        <f t="shared" si="123"/>
        <v>0</v>
      </c>
      <c r="J647" s="107">
        <f>J118-SUMIF(Sales!$D$22:$D$2500,$D118,Sales!J$22:J$2500)</f>
        <v>0</v>
      </c>
      <c r="K647" s="107">
        <f>K118-SUMIF(Sales!$D$22:$D$2500,$D118,Sales!K$22:K$2500)</f>
        <v>0</v>
      </c>
      <c r="L647" s="107">
        <f>L118-SUMIF(Sales!$D$22:$D$2500,$D118,Sales!L$22:L$2500)</f>
        <v>0</v>
      </c>
      <c r="M647" s="107">
        <f>M118-SUMIF(Sales!$D$22:$D$2500,$D118,Sales!M$22:M$2500)</f>
        <v>0</v>
      </c>
      <c r="N647" s="107">
        <f>N118-SUMIF(Sales!$D$22:$D$2500,$D118,Sales!N$22:N$2500)</f>
        <v>0</v>
      </c>
    </row>
    <row r="648" spans="2:14">
      <c r="B648" s="103">
        <f t="shared" ref="B648:I648" si="124">B119</f>
        <v>0</v>
      </c>
      <c r="C648" s="104">
        <f t="shared" si="124"/>
        <v>0</v>
      </c>
      <c r="D648" s="104">
        <f t="shared" si="124"/>
        <v>0</v>
      </c>
      <c r="E648" s="105">
        <f t="shared" si="124"/>
        <v>0</v>
      </c>
      <c r="F648" s="104">
        <f t="shared" si="124"/>
        <v>0</v>
      </c>
      <c r="G648" s="104">
        <f t="shared" si="124"/>
        <v>0</v>
      </c>
      <c r="H648" s="106">
        <f t="shared" si="124"/>
        <v>0</v>
      </c>
      <c r="I648" s="104">
        <f t="shared" si="124"/>
        <v>0</v>
      </c>
      <c r="J648" s="107">
        <f>J119-SUMIF(Sales!$D$22:$D$2500,$D119,Sales!J$22:J$2500)</f>
        <v>0</v>
      </c>
      <c r="K648" s="107">
        <f>K119-SUMIF(Sales!$D$22:$D$2500,$D119,Sales!K$22:K$2500)</f>
        <v>0</v>
      </c>
      <c r="L648" s="107">
        <f>L119-SUMIF(Sales!$D$22:$D$2500,$D119,Sales!L$22:L$2500)</f>
        <v>0</v>
      </c>
      <c r="M648" s="107">
        <f>M119-SUMIF(Sales!$D$22:$D$2500,$D119,Sales!M$22:M$2500)</f>
        <v>0</v>
      </c>
      <c r="N648" s="107">
        <f>N119-SUMIF(Sales!$D$22:$D$2500,$D119,Sales!N$22:N$2500)</f>
        <v>0</v>
      </c>
    </row>
    <row r="649" spans="2:14">
      <c r="B649" s="103">
        <f t="shared" ref="B649:I649" si="125">B120</f>
        <v>0</v>
      </c>
      <c r="C649" s="104">
        <f t="shared" si="125"/>
        <v>0</v>
      </c>
      <c r="D649" s="104">
        <f t="shared" si="125"/>
        <v>0</v>
      </c>
      <c r="E649" s="105">
        <f t="shared" si="125"/>
        <v>0</v>
      </c>
      <c r="F649" s="104">
        <f t="shared" si="125"/>
        <v>0</v>
      </c>
      <c r="G649" s="104">
        <f t="shared" si="125"/>
        <v>0</v>
      </c>
      <c r="H649" s="106">
        <f t="shared" si="125"/>
        <v>0</v>
      </c>
      <c r="I649" s="104">
        <f t="shared" si="125"/>
        <v>0</v>
      </c>
      <c r="J649" s="107">
        <f>J120-SUMIF(Sales!$D$22:$D$2500,$D120,Sales!J$22:J$2500)</f>
        <v>0</v>
      </c>
      <c r="K649" s="107">
        <f>K120-SUMIF(Sales!$D$22:$D$2500,$D120,Sales!K$22:K$2500)</f>
        <v>0</v>
      </c>
      <c r="L649" s="107">
        <f>L120-SUMIF(Sales!$D$22:$D$2500,$D120,Sales!L$22:L$2500)</f>
        <v>0</v>
      </c>
      <c r="M649" s="107">
        <f>M120-SUMIF(Sales!$D$22:$D$2500,$D120,Sales!M$22:M$2500)</f>
        <v>0</v>
      </c>
      <c r="N649" s="107">
        <f>N120-SUMIF(Sales!$D$22:$D$2500,$D120,Sales!N$22:N$2500)</f>
        <v>0</v>
      </c>
    </row>
    <row r="650" spans="2:14">
      <c r="B650" s="103">
        <f t="shared" ref="B650:I650" si="126">B121</f>
        <v>0</v>
      </c>
      <c r="C650" s="104">
        <f t="shared" si="126"/>
        <v>0</v>
      </c>
      <c r="D650" s="104">
        <f t="shared" si="126"/>
        <v>0</v>
      </c>
      <c r="E650" s="105">
        <f t="shared" si="126"/>
        <v>0</v>
      </c>
      <c r="F650" s="104">
        <f t="shared" si="126"/>
        <v>0</v>
      </c>
      <c r="G650" s="104">
        <f t="shared" si="126"/>
        <v>0</v>
      </c>
      <c r="H650" s="106">
        <f t="shared" si="126"/>
        <v>0</v>
      </c>
      <c r="I650" s="104">
        <f t="shared" si="126"/>
        <v>0</v>
      </c>
      <c r="J650" s="107">
        <f>J121-SUMIF(Sales!$D$22:$D$2500,$D121,Sales!J$22:J$2500)</f>
        <v>0</v>
      </c>
      <c r="K650" s="107">
        <f>K121-SUMIF(Sales!$D$22:$D$2500,$D121,Sales!K$22:K$2500)</f>
        <v>0</v>
      </c>
      <c r="L650" s="107">
        <f>L121-SUMIF(Sales!$D$22:$D$2500,$D121,Sales!L$22:L$2500)</f>
        <v>0</v>
      </c>
      <c r="M650" s="107">
        <f>M121-SUMIF(Sales!$D$22:$D$2500,$D121,Sales!M$22:M$2500)</f>
        <v>0</v>
      </c>
      <c r="N650" s="107">
        <f>N121-SUMIF(Sales!$D$22:$D$2500,$D121,Sales!N$22:N$2500)</f>
        <v>0</v>
      </c>
    </row>
    <row r="651" spans="2:14">
      <c r="B651" s="103">
        <f t="shared" ref="B651:I651" si="127">B122</f>
        <v>0</v>
      </c>
      <c r="C651" s="104">
        <f t="shared" si="127"/>
        <v>0</v>
      </c>
      <c r="D651" s="104">
        <f t="shared" si="127"/>
        <v>0</v>
      </c>
      <c r="E651" s="105">
        <f t="shared" si="127"/>
        <v>0</v>
      </c>
      <c r="F651" s="104">
        <f t="shared" si="127"/>
        <v>0</v>
      </c>
      <c r="G651" s="104">
        <f t="shared" si="127"/>
        <v>0</v>
      </c>
      <c r="H651" s="106">
        <f t="shared" si="127"/>
        <v>0</v>
      </c>
      <c r="I651" s="104">
        <f t="shared" si="127"/>
        <v>0</v>
      </c>
      <c r="J651" s="107">
        <f>J122-SUMIF(Sales!$D$22:$D$2500,$D122,Sales!J$22:J$2500)</f>
        <v>0</v>
      </c>
      <c r="K651" s="107">
        <f>K122-SUMIF(Sales!$D$22:$D$2500,$D122,Sales!K$22:K$2500)</f>
        <v>0</v>
      </c>
      <c r="L651" s="107">
        <f>L122-SUMIF(Sales!$D$22:$D$2500,$D122,Sales!L$22:L$2500)</f>
        <v>0</v>
      </c>
      <c r="M651" s="107">
        <f>M122-SUMIF(Sales!$D$22:$D$2500,$D122,Sales!M$22:M$2500)</f>
        <v>0</v>
      </c>
      <c r="N651" s="107">
        <f>N122-SUMIF(Sales!$D$22:$D$2500,$D122,Sales!N$22:N$2500)</f>
        <v>0</v>
      </c>
    </row>
    <row r="652" spans="2:14">
      <c r="B652" s="103">
        <f t="shared" ref="B652:I652" si="128">B123</f>
        <v>0</v>
      </c>
      <c r="C652" s="104">
        <f t="shared" si="128"/>
        <v>0</v>
      </c>
      <c r="D652" s="104">
        <f t="shared" si="128"/>
        <v>0</v>
      </c>
      <c r="E652" s="105">
        <f t="shared" si="128"/>
        <v>0</v>
      </c>
      <c r="F652" s="104">
        <f t="shared" si="128"/>
        <v>0</v>
      </c>
      <c r="G652" s="104">
        <f t="shared" si="128"/>
        <v>0</v>
      </c>
      <c r="H652" s="106">
        <f t="shared" si="128"/>
        <v>0</v>
      </c>
      <c r="I652" s="104">
        <f t="shared" si="128"/>
        <v>0</v>
      </c>
      <c r="J652" s="107">
        <f>J123-SUMIF(Sales!$D$22:$D$2500,$D123,Sales!J$22:J$2500)</f>
        <v>0</v>
      </c>
      <c r="K652" s="107">
        <f>K123-SUMIF(Sales!$D$22:$D$2500,$D123,Sales!K$22:K$2500)</f>
        <v>0</v>
      </c>
      <c r="L652" s="107">
        <f>L123-SUMIF(Sales!$D$22:$D$2500,$D123,Sales!L$22:L$2500)</f>
        <v>0</v>
      </c>
      <c r="M652" s="107">
        <f>M123-SUMIF(Sales!$D$22:$D$2500,$D123,Sales!M$22:M$2500)</f>
        <v>0</v>
      </c>
      <c r="N652" s="107">
        <f>N123-SUMIF(Sales!$D$22:$D$2500,$D123,Sales!N$22:N$2500)</f>
        <v>0</v>
      </c>
    </row>
    <row r="653" spans="2:14">
      <c r="B653" s="103">
        <f t="shared" ref="B653:I653" si="129">B124</f>
        <v>0</v>
      </c>
      <c r="C653" s="104">
        <f t="shared" si="129"/>
        <v>0</v>
      </c>
      <c r="D653" s="104">
        <f t="shared" si="129"/>
        <v>0</v>
      </c>
      <c r="E653" s="105">
        <f t="shared" si="129"/>
        <v>0</v>
      </c>
      <c r="F653" s="104">
        <f t="shared" si="129"/>
        <v>0</v>
      </c>
      <c r="G653" s="104">
        <f t="shared" si="129"/>
        <v>0</v>
      </c>
      <c r="H653" s="106">
        <f t="shared" si="129"/>
        <v>0</v>
      </c>
      <c r="I653" s="104">
        <f t="shared" si="129"/>
        <v>0</v>
      </c>
      <c r="J653" s="107">
        <f>J124-SUMIF(Sales!$D$22:$D$2500,$D124,Sales!J$22:J$2500)</f>
        <v>0</v>
      </c>
      <c r="K653" s="107">
        <f>K124-SUMIF(Sales!$D$22:$D$2500,$D124,Sales!K$22:K$2500)</f>
        <v>0</v>
      </c>
      <c r="L653" s="107">
        <f>L124-SUMIF(Sales!$D$22:$D$2500,$D124,Sales!L$22:L$2500)</f>
        <v>0</v>
      </c>
      <c r="M653" s="107">
        <f>M124-SUMIF(Sales!$D$22:$D$2500,$D124,Sales!M$22:M$2500)</f>
        <v>0</v>
      </c>
      <c r="N653" s="107">
        <f>N124-SUMIF(Sales!$D$22:$D$2500,$D124,Sales!N$22:N$2500)</f>
        <v>0</v>
      </c>
    </row>
    <row r="654" spans="2:14">
      <c r="B654" s="103">
        <f t="shared" ref="B654:I654" si="130">B125</f>
        <v>0</v>
      </c>
      <c r="C654" s="104">
        <f t="shared" si="130"/>
        <v>0</v>
      </c>
      <c r="D654" s="104">
        <f t="shared" si="130"/>
        <v>0</v>
      </c>
      <c r="E654" s="105">
        <f t="shared" si="130"/>
        <v>0</v>
      </c>
      <c r="F654" s="104">
        <f t="shared" si="130"/>
        <v>0</v>
      </c>
      <c r="G654" s="104">
        <f t="shared" si="130"/>
        <v>0</v>
      </c>
      <c r="H654" s="106">
        <f t="shared" si="130"/>
        <v>0</v>
      </c>
      <c r="I654" s="104">
        <f t="shared" si="130"/>
        <v>0</v>
      </c>
      <c r="J654" s="107">
        <f>J125-SUMIF(Sales!$D$22:$D$2500,$D125,Sales!J$22:J$2500)</f>
        <v>0</v>
      </c>
      <c r="K654" s="107">
        <f>K125-SUMIF(Sales!$D$22:$D$2500,$D125,Sales!K$22:K$2500)</f>
        <v>0</v>
      </c>
      <c r="L654" s="107">
        <f>L125-SUMIF(Sales!$D$22:$D$2500,$D125,Sales!L$22:L$2500)</f>
        <v>0</v>
      </c>
      <c r="M654" s="107">
        <f>M125-SUMIF(Sales!$D$22:$D$2500,$D125,Sales!M$22:M$2500)</f>
        <v>0</v>
      </c>
      <c r="N654" s="107">
        <f>N125-SUMIF(Sales!$D$22:$D$2500,$D125,Sales!N$22:N$2500)</f>
        <v>0</v>
      </c>
    </row>
    <row r="655" spans="2:14">
      <c r="B655" s="103">
        <f t="shared" ref="B655:I655" si="131">B126</f>
        <v>0</v>
      </c>
      <c r="C655" s="104">
        <f t="shared" si="131"/>
        <v>0</v>
      </c>
      <c r="D655" s="104">
        <f t="shared" si="131"/>
        <v>0</v>
      </c>
      <c r="E655" s="105">
        <f t="shared" si="131"/>
        <v>0</v>
      </c>
      <c r="F655" s="104">
        <f t="shared" si="131"/>
        <v>0</v>
      </c>
      <c r="G655" s="104">
        <f t="shared" si="131"/>
        <v>0</v>
      </c>
      <c r="H655" s="106">
        <f t="shared" si="131"/>
        <v>0</v>
      </c>
      <c r="I655" s="104">
        <f t="shared" si="131"/>
        <v>0</v>
      </c>
      <c r="J655" s="107">
        <f>J126-SUMIF(Sales!$D$22:$D$2500,$D126,Sales!J$22:J$2500)</f>
        <v>0</v>
      </c>
      <c r="K655" s="107">
        <f>K126-SUMIF(Sales!$D$22:$D$2500,$D126,Sales!K$22:K$2500)</f>
        <v>0</v>
      </c>
      <c r="L655" s="107">
        <f>L126-SUMIF(Sales!$D$22:$D$2500,$D126,Sales!L$22:L$2500)</f>
        <v>0</v>
      </c>
      <c r="M655" s="107">
        <f>M126-SUMIF(Sales!$D$22:$D$2500,$D126,Sales!M$22:M$2500)</f>
        <v>0</v>
      </c>
      <c r="N655" s="107">
        <f>N126-SUMIF(Sales!$D$22:$D$2500,$D126,Sales!N$22:N$2500)</f>
        <v>0</v>
      </c>
    </row>
    <row r="656" spans="2:14">
      <c r="B656" s="103">
        <f t="shared" ref="B656:I656" si="132">B127</f>
        <v>0</v>
      </c>
      <c r="C656" s="104">
        <f t="shared" si="132"/>
        <v>0</v>
      </c>
      <c r="D656" s="104">
        <f t="shared" si="132"/>
        <v>0</v>
      </c>
      <c r="E656" s="105">
        <f t="shared" si="132"/>
        <v>0</v>
      </c>
      <c r="F656" s="104">
        <f t="shared" si="132"/>
        <v>0</v>
      </c>
      <c r="G656" s="104">
        <f t="shared" si="132"/>
        <v>0</v>
      </c>
      <c r="H656" s="106">
        <f t="shared" si="132"/>
        <v>0</v>
      </c>
      <c r="I656" s="104">
        <f t="shared" si="132"/>
        <v>0</v>
      </c>
      <c r="J656" s="107">
        <f>J127-SUMIF(Sales!$D$22:$D$2500,$D127,Sales!J$22:J$2500)</f>
        <v>0</v>
      </c>
      <c r="K656" s="107">
        <f>K127-SUMIF(Sales!$D$22:$D$2500,$D127,Sales!K$22:K$2500)</f>
        <v>0</v>
      </c>
      <c r="L656" s="107">
        <f>L127-SUMIF(Sales!$D$22:$D$2500,$D127,Sales!L$22:L$2500)</f>
        <v>0</v>
      </c>
      <c r="M656" s="107">
        <f>M127-SUMIF(Sales!$D$22:$D$2500,$D127,Sales!M$22:M$2500)</f>
        <v>0</v>
      </c>
      <c r="N656" s="107">
        <f>N127-SUMIF(Sales!$D$22:$D$2500,$D127,Sales!N$22:N$2500)</f>
        <v>0</v>
      </c>
    </row>
    <row r="657" spans="2:14">
      <c r="B657" s="103">
        <f t="shared" ref="B657:I657" si="133">B128</f>
        <v>0</v>
      </c>
      <c r="C657" s="104">
        <f t="shared" si="133"/>
        <v>0</v>
      </c>
      <c r="D657" s="104">
        <f t="shared" si="133"/>
        <v>0</v>
      </c>
      <c r="E657" s="105">
        <f t="shared" si="133"/>
        <v>0</v>
      </c>
      <c r="F657" s="104">
        <f t="shared" si="133"/>
        <v>0</v>
      </c>
      <c r="G657" s="104">
        <f t="shared" si="133"/>
        <v>0</v>
      </c>
      <c r="H657" s="106">
        <f t="shared" si="133"/>
        <v>0</v>
      </c>
      <c r="I657" s="104">
        <f t="shared" si="133"/>
        <v>0</v>
      </c>
      <c r="J657" s="107">
        <f>J128-SUMIF(Sales!$D$22:$D$2500,$D128,Sales!J$22:J$2500)</f>
        <v>0</v>
      </c>
      <c r="K657" s="107">
        <f>K128-SUMIF(Sales!$D$22:$D$2500,$D128,Sales!K$22:K$2500)</f>
        <v>0</v>
      </c>
      <c r="L657" s="107">
        <f>L128-SUMIF(Sales!$D$22:$D$2500,$D128,Sales!L$22:L$2500)</f>
        <v>0</v>
      </c>
      <c r="M657" s="107">
        <f>M128-SUMIF(Sales!$D$22:$D$2500,$D128,Sales!M$22:M$2500)</f>
        <v>0</v>
      </c>
      <c r="N657" s="107">
        <f>N128-SUMIF(Sales!$D$22:$D$2500,$D128,Sales!N$22:N$2500)</f>
        <v>0</v>
      </c>
    </row>
    <row r="658" spans="2:14">
      <c r="B658" s="103">
        <f t="shared" ref="B658:I658" si="134">B129</f>
        <v>0</v>
      </c>
      <c r="C658" s="104">
        <f t="shared" si="134"/>
        <v>0</v>
      </c>
      <c r="D658" s="104">
        <f t="shared" si="134"/>
        <v>0</v>
      </c>
      <c r="E658" s="105">
        <f t="shared" si="134"/>
        <v>0</v>
      </c>
      <c r="F658" s="104">
        <f t="shared" si="134"/>
        <v>0</v>
      </c>
      <c r="G658" s="104">
        <f t="shared" si="134"/>
        <v>0</v>
      </c>
      <c r="H658" s="106">
        <f t="shared" si="134"/>
        <v>0</v>
      </c>
      <c r="I658" s="104">
        <f t="shared" si="134"/>
        <v>0</v>
      </c>
      <c r="J658" s="107">
        <f>J129-SUMIF(Sales!$D$22:$D$2500,$D129,Sales!J$22:J$2500)</f>
        <v>0</v>
      </c>
      <c r="K658" s="107">
        <f>K129-SUMIF(Sales!$D$22:$D$2500,$D129,Sales!K$22:K$2500)</f>
        <v>0</v>
      </c>
      <c r="L658" s="107">
        <f>L129-SUMIF(Sales!$D$22:$D$2500,$D129,Sales!L$22:L$2500)</f>
        <v>0</v>
      </c>
      <c r="M658" s="107">
        <f>M129-SUMIF(Sales!$D$22:$D$2500,$D129,Sales!M$22:M$2500)</f>
        <v>0</v>
      </c>
      <c r="N658" s="107">
        <f>N129-SUMIF(Sales!$D$22:$D$2500,$D129,Sales!N$22:N$2500)</f>
        <v>0</v>
      </c>
    </row>
    <row r="659" spans="2:14">
      <c r="B659" s="103">
        <f t="shared" ref="B659:I659" si="135">B130</f>
        <v>0</v>
      </c>
      <c r="C659" s="104">
        <f t="shared" si="135"/>
        <v>0</v>
      </c>
      <c r="D659" s="104">
        <f t="shared" si="135"/>
        <v>0</v>
      </c>
      <c r="E659" s="105">
        <f t="shared" si="135"/>
        <v>0</v>
      </c>
      <c r="F659" s="104">
        <f t="shared" si="135"/>
        <v>0</v>
      </c>
      <c r="G659" s="104">
        <f t="shared" si="135"/>
        <v>0</v>
      </c>
      <c r="H659" s="106">
        <f t="shared" si="135"/>
        <v>0</v>
      </c>
      <c r="I659" s="104">
        <f t="shared" si="135"/>
        <v>0</v>
      </c>
      <c r="J659" s="107">
        <f>J130-SUMIF(Sales!$D$22:$D$2500,$D130,Sales!J$22:J$2500)</f>
        <v>0</v>
      </c>
      <c r="K659" s="107">
        <f>K130-SUMIF(Sales!$D$22:$D$2500,$D130,Sales!K$22:K$2500)</f>
        <v>0</v>
      </c>
      <c r="L659" s="107">
        <f>L130-SUMIF(Sales!$D$22:$D$2500,$D130,Sales!L$22:L$2500)</f>
        <v>0</v>
      </c>
      <c r="M659" s="107">
        <f>M130-SUMIF(Sales!$D$22:$D$2500,$D130,Sales!M$22:M$2500)</f>
        <v>0</v>
      </c>
      <c r="N659" s="107">
        <f>N130-SUMIF(Sales!$D$22:$D$2500,$D130,Sales!N$22:N$2500)</f>
        <v>0</v>
      </c>
    </row>
    <row r="660" spans="2:14">
      <c r="B660" s="103">
        <f t="shared" ref="B660:I660" si="136">B131</f>
        <v>0</v>
      </c>
      <c r="C660" s="104">
        <f t="shared" si="136"/>
        <v>0</v>
      </c>
      <c r="D660" s="104">
        <f t="shared" si="136"/>
        <v>0</v>
      </c>
      <c r="E660" s="105">
        <f t="shared" si="136"/>
        <v>0</v>
      </c>
      <c r="F660" s="104">
        <f t="shared" si="136"/>
        <v>0</v>
      </c>
      <c r="G660" s="104">
        <f t="shared" si="136"/>
        <v>0</v>
      </c>
      <c r="H660" s="106">
        <f t="shared" si="136"/>
        <v>0</v>
      </c>
      <c r="I660" s="104">
        <f t="shared" si="136"/>
        <v>0</v>
      </c>
      <c r="J660" s="107">
        <f>J131-SUMIF(Sales!$D$22:$D$2500,$D131,Sales!J$22:J$2500)</f>
        <v>0</v>
      </c>
      <c r="K660" s="107">
        <f>K131-SUMIF(Sales!$D$22:$D$2500,$D131,Sales!K$22:K$2500)</f>
        <v>0</v>
      </c>
      <c r="L660" s="107">
        <f>L131-SUMIF(Sales!$D$22:$D$2500,$D131,Sales!L$22:L$2500)</f>
        <v>0</v>
      </c>
      <c r="M660" s="107">
        <f>M131-SUMIF(Sales!$D$22:$D$2500,$D131,Sales!M$22:M$2500)</f>
        <v>0</v>
      </c>
      <c r="N660" s="107">
        <f>N131-SUMIF(Sales!$D$22:$D$2500,$D131,Sales!N$22:N$2500)</f>
        <v>0</v>
      </c>
    </row>
    <row r="661" spans="2:14">
      <c r="B661" s="103">
        <f t="shared" ref="B661:I661" si="137">B132</f>
        <v>0</v>
      </c>
      <c r="C661" s="104">
        <f t="shared" si="137"/>
        <v>0</v>
      </c>
      <c r="D661" s="104">
        <f t="shared" si="137"/>
        <v>0</v>
      </c>
      <c r="E661" s="105">
        <f t="shared" si="137"/>
        <v>0</v>
      </c>
      <c r="F661" s="104">
        <f t="shared" si="137"/>
        <v>0</v>
      </c>
      <c r="G661" s="104">
        <f t="shared" si="137"/>
        <v>0</v>
      </c>
      <c r="H661" s="106">
        <f t="shared" si="137"/>
        <v>0</v>
      </c>
      <c r="I661" s="104">
        <f t="shared" si="137"/>
        <v>0</v>
      </c>
      <c r="J661" s="107">
        <f>J132-SUMIF(Sales!$D$22:$D$2500,$D132,Sales!J$22:J$2500)</f>
        <v>0</v>
      </c>
      <c r="K661" s="107">
        <f>K132-SUMIF(Sales!$D$22:$D$2500,$D132,Sales!K$22:K$2500)</f>
        <v>0</v>
      </c>
      <c r="L661" s="107">
        <f>L132-SUMIF(Sales!$D$22:$D$2500,$D132,Sales!L$22:L$2500)</f>
        <v>0</v>
      </c>
      <c r="M661" s="107">
        <f>M132-SUMIF(Sales!$D$22:$D$2500,$D132,Sales!M$22:M$2500)</f>
        <v>0</v>
      </c>
      <c r="N661" s="107">
        <f>N132-SUMIF(Sales!$D$22:$D$2500,$D132,Sales!N$22:N$2500)</f>
        <v>0</v>
      </c>
    </row>
    <row r="662" spans="2:14">
      <c r="B662" s="103">
        <f t="shared" ref="B662:I662" si="138">B133</f>
        <v>0</v>
      </c>
      <c r="C662" s="104">
        <f t="shared" si="138"/>
        <v>0</v>
      </c>
      <c r="D662" s="104">
        <f t="shared" si="138"/>
        <v>0</v>
      </c>
      <c r="E662" s="105">
        <f t="shared" si="138"/>
        <v>0</v>
      </c>
      <c r="F662" s="104">
        <f t="shared" si="138"/>
        <v>0</v>
      </c>
      <c r="G662" s="104">
        <f t="shared" si="138"/>
        <v>0</v>
      </c>
      <c r="H662" s="106">
        <f t="shared" si="138"/>
        <v>0</v>
      </c>
      <c r="I662" s="104">
        <f t="shared" si="138"/>
        <v>0</v>
      </c>
      <c r="J662" s="107">
        <f>J133-SUMIF(Sales!$D$22:$D$2500,$D133,Sales!J$22:J$2500)</f>
        <v>0</v>
      </c>
      <c r="K662" s="107">
        <f>K133-SUMIF(Sales!$D$22:$D$2500,$D133,Sales!K$22:K$2500)</f>
        <v>0</v>
      </c>
      <c r="L662" s="107">
        <f>L133-SUMIF(Sales!$D$22:$D$2500,$D133,Sales!L$22:L$2500)</f>
        <v>0</v>
      </c>
      <c r="M662" s="107">
        <f>M133-SUMIF(Sales!$D$22:$D$2500,$D133,Sales!M$22:M$2500)</f>
        <v>0</v>
      </c>
      <c r="N662" s="107">
        <f>N133-SUMIF(Sales!$D$22:$D$2500,$D133,Sales!N$22:N$2500)</f>
        <v>0</v>
      </c>
    </row>
    <row r="663" spans="2:14">
      <c r="B663" s="103">
        <f t="shared" ref="B663:I663" si="139">B134</f>
        <v>0</v>
      </c>
      <c r="C663" s="104">
        <f t="shared" si="139"/>
        <v>0</v>
      </c>
      <c r="D663" s="104">
        <f t="shared" si="139"/>
        <v>0</v>
      </c>
      <c r="E663" s="105">
        <f t="shared" si="139"/>
        <v>0</v>
      </c>
      <c r="F663" s="104">
        <f t="shared" si="139"/>
        <v>0</v>
      </c>
      <c r="G663" s="104">
        <f t="shared" si="139"/>
        <v>0</v>
      </c>
      <c r="H663" s="106">
        <f t="shared" si="139"/>
        <v>0</v>
      </c>
      <c r="I663" s="104">
        <f t="shared" si="139"/>
        <v>0</v>
      </c>
      <c r="J663" s="107">
        <f>J134-SUMIF(Sales!$D$22:$D$2500,$D134,Sales!J$22:J$2500)</f>
        <v>0</v>
      </c>
      <c r="K663" s="107">
        <f>K134-SUMIF(Sales!$D$22:$D$2500,$D134,Sales!K$22:K$2500)</f>
        <v>0</v>
      </c>
      <c r="L663" s="107">
        <f>L134-SUMIF(Sales!$D$22:$D$2500,$D134,Sales!L$22:L$2500)</f>
        <v>0</v>
      </c>
      <c r="M663" s="107">
        <f>M134-SUMIF(Sales!$D$22:$D$2500,$D134,Sales!M$22:M$2500)</f>
        <v>0</v>
      </c>
      <c r="N663" s="107">
        <f>N134-SUMIF(Sales!$D$22:$D$2500,$D134,Sales!N$22:N$2500)</f>
        <v>0</v>
      </c>
    </row>
    <row r="664" spans="2:14">
      <c r="B664" s="103">
        <f t="shared" ref="B664:I664" si="140">B135</f>
        <v>0</v>
      </c>
      <c r="C664" s="104">
        <f t="shared" si="140"/>
        <v>0</v>
      </c>
      <c r="D664" s="104">
        <f t="shared" si="140"/>
        <v>0</v>
      </c>
      <c r="E664" s="105">
        <f t="shared" si="140"/>
        <v>0</v>
      </c>
      <c r="F664" s="104">
        <f t="shared" si="140"/>
        <v>0</v>
      </c>
      <c r="G664" s="104">
        <f t="shared" si="140"/>
        <v>0</v>
      </c>
      <c r="H664" s="106">
        <f t="shared" si="140"/>
        <v>0</v>
      </c>
      <c r="I664" s="104">
        <f t="shared" si="140"/>
        <v>0</v>
      </c>
      <c r="J664" s="107">
        <f>J135-SUMIF(Sales!$D$22:$D$2500,$D135,Sales!J$22:J$2500)</f>
        <v>0</v>
      </c>
      <c r="K664" s="107">
        <f>K135-SUMIF(Sales!$D$22:$D$2500,$D135,Sales!K$22:K$2500)</f>
        <v>0</v>
      </c>
      <c r="L664" s="107">
        <f>L135-SUMIF(Sales!$D$22:$D$2500,$D135,Sales!L$22:L$2500)</f>
        <v>0</v>
      </c>
      <c r="M664" s="107">
        <f>M135-SUMIF(Sales!$D$22:$D$2500,$D135,Sales!M$22:M$2500)</f>
        <v>0</v>
      </c>
      <c r="N664" s="107">
        <f>N135-SUMIF(Sales!$D$22:$D$2500,$D135,Sales!N$22:N$2500)</f>
        <v>0</v>
      </c>
    </row>
    <row r="665" spans="2:14">
      <c r="B665" s="103">
        <f t="shared" ref="B665:I665" si="141">B136</f>
        <v>0</v>
      </c>
      <c r="C665" s="104">
        <f t="shared" si="141"/>
        <v>0</v>
      </c>
      <c r="D665" s="104">
        <f t="shared" si="141"/>
        <v>0</v>
      </c>
      <c r="E665" s="105">
        <f t="shared" si="141"/>
        <v>0</v>
      </c>
      <c r="F665" s="104">
        <f t="shared" si="141"/>
        <v>0</v>
      </c>
      <c r="G665" s="104">
        <f t="shared" si="141"/>
        <v>0</v>
      </c>
      <c r="H665" s="106">
        <f t="shared" si="141"/>
        <v>0</v>
      </c>
      <c r="I665" s="104">
        <f t="shared" si="141"/>
        <v>0</v>
      </c>
      <c r="J665" s="107">
        <f>J136-SUMIF(Sales!$D$22:$D$2500,$D136,Sales!J$22:J$2500)</f>
        <v>0</v>
      </c>
      <c r="K665" s="107">
        <f>K136-SUMIF(Sales!$D$22:$D$2500,$D136,Sales!K$22:K$2500)</f>
        <v>0</v>
      </c>
      <c r="L665" s="107">
        <f>L136-SUMIF(Sales!$D$22:$D$2500,$D136,Sales!L$22:L$2500)</f>
        <v>0</v>
      </c>
      <c r="M665" s="107">
        <f>M136-SUMIF(Sales!$D$22:$D$2500,$D136,Sales!M$22:M$2500)</f>
        <v>0</v>
      </c>
      <c r="N665" s="107">
        <f>N136-SUMIF(Sales!$D$22:$D$2500,$D136,Sales!N$22:N$2500)</f>
        <v>0</v>
      </c>
    </row>
    <row r="666" spans="2:14">
      <c r="B666" s="103">
        <f t="shared" ref="B666:I666" si="142">B137</f>
        <v>0</v>
      </c>
      <c r="C666" s="104">
        <f t="shared" si="142"/>
        <v>0</v>
      </c>
      <c r="D666" s="104">
        <f t="shared" si="142"/>
        <v>0</v>
      </c>
      <c r="E666" s="105">
        <f t="shared" si="142"/>
        <v>0</v>
      </c>
      <c r="F666" s="104">
        <f t="shared" si="142"/>
        <v>0</v>
      </c>
      <c r="G666" s="104">
        <f t="shared" si="142"/>
        <v>0</v>
      </c>
      <c r="H666" s="106">
        <f t="shared" si="142"/>
        <v>0</v>
      </c>
      <c r="I666" s="104">
        <f t="shared" si="142"/>
        <v>0</v>
      </c>
      <c r="J666" s="107">
        <f>J137-SUMIF(Sales!$D$22:$D$2500,$D137,Sales!J$22:J$2500)</f>
        <v>0</v>
      </c>
      <c r="K666" s="107">
        <f>K137-SUMIF(Sales!$D$22:$D$2500,$D137,Sales!K$22:K$2500)</f>
        <v>0</v>
      </c>
      <c r="L666" s="107">
        <f>L137-SUMIF(Sales!$D$22:$D$2500,$D137,Sales!L$22:L$2500)</f>
        <v>0</v>
      </c>
      <c r="M666" s="107">
        <f>M137-SUMIF(Sales!$D$22:$D$2500,$D137,Sales!M$22:M$2500)</f>
        <v>0</v>
      </c>
      <c r="N666" s="107">
        <f>N137-SUMIF(Sales!$D$22:$D$2500,$D137,Sales!N$22:N$2500)</f>
        <v>0</v>
      </c>
    </row>
    <row r="667" spans="2:14">
      <c r="B667" s="103">
        <f t="shared" ref="B667:I667" si="143">B138</f>
        <v>0</v>
      </c>
      <c r="C667" s="104">
        <f t="shared" si="143"/>
        <v>0</v>
      </c>
      <c r="D667" s="104">
        <f t="shared" si="143"/>
        <v>0</v>
      </c>
      <c r="E667" s="105">
        <f t="shared" si="143"/>
        <v>0</v>
      </c>
      <c r="F667" s="104">
        <f t="shared" si="143"/>
        <v>0</v>
      </c>
      <c r="G667" s="104">
        <f t="shared" si="143"/>
        <v>0</v>
      </c>
      <c r="H667" s="106">
        <f t="shared" si="143"/>
        <v>0</v>
      </c>
      <c r="I667" s="104">
        <f t="shared" si="143"/>
        <v>0</v>
      </c>
      <c r="J667" s="107">
        <f>J138-SUMIF(Sales!$D$22:$D$2500,$D138,Sales!J$22:J$2500)</f>
        <v>0</v>
      </c>
      <c r="K667" s="107">
        <f>K138-SUMIF(Sales!$D$22:$D$2500,$D138,Sales!K$22:K$2500)</f>
        <v>0</v>
      </c>
      <c r="L667" s="107">
        <f>L138-SUMIF(Sales!$D$22:$D$2500,$D138,Sales!L$22:L$2500)</f>
        <v>0</v>
      </c>
      <c r="M667" s="107">
        <f>M138-SUMIF(Sales!$D$22:$D$2500,$D138,Sales!M$22:M$2500)</f>
        <v>0</v>
      </c>
      <c r="N667" s="107">
        <f>N138-SUMIF(Sales!$D$22:$D$2500,$D138,Sales!N$22:N$2500)</f>
        <v>0</v>
      </c>
    </row>
    <row r="668" spans="2:14">
      <c r="B668" s="103">
        <f t="shared" ref="B668:I668" si="144">B139</f>
        <v>0</v>
      </c>
      <c r="C668" s="104">
        <f t="shared" si="144"/>
        <v>0</v>
      </c>
      <c r="D668" s="104">
        <f t="shared" si="144"/>
        <v>0</v>
      </c>
      <c r="E668" s="105">
        <f t="shared" si="144"/>
        <v>0</v>
      </c>
      <c r="F668" s="104">
        <f t="shared" si="144"/>
        <v>0</v>
      </c>
      <c r="G668" s="104">
        <f t="shared" si="144"/>
        <v>0</v>
      </c>
      <c r="H668" s="106">
        <f t="shared" si="144"/>
        <v>0</v>
      </c>
      <c r="I668" s="104">
        <f t="shared" si="144"/>
        <v>0</v>
      </c>
      <c r="J668" s="107">
        <f>J139-SUMIF(Sales!$D$22:$D$2500,$D139,Sales!J$22:J$2500)</f>
        <v>0</v>
      </c>
      <c r="K668" s="107">
        <f>K139-SUMIF(Sales!$D$22:$D$2500,$D139,Sales!K$22:K$2500)</f>
        <v>0</v>
      </c>
      <c r="L668" s="107">
        <f>L139-SUMIF(Sales!$D$22:$D$2500,$D139,Sales!L$22:L$2500)</f>
        <v>0</v>
      </c>
      <c r="M668" s="107">
        <f>M139-SUMIF(Sales!$D$22:$D$2500,$D139,Sales!M$22:M$2500)</f>
        <v>0</v>
      </c>
      <c r="N668" s="107">
        <f>N139-SUMIF(Sales!$D$22:$D$2500,$D139,Sales!N$22:N$2500)</f>
        <v>0</v>
      </c>
    </row>
    <row r="669" spans="2:14">
      <c r="B669" s="103">
        <f t="shared" ref="B669:I669" si="145">B140</f>
        <v>0</v>
      </c>
      <c r="C669" s="104">
        <f t="shared" si="145"/>
        <v>0</v>
      </c>
      <c r="D669" s="104">
        <f t="shared" si="145"/>
        <v>0</v>
      </c>
      <c r="E669" s="105">
        <f t="shared" si="145"/>
        <v>0</v>
      </c>
      <c r="F669" s="104">
        <f t="shared" si="145"/>
        <v>0</v>
      </c>
      <c r="G669" s="104">
        <f t="shared" si="145"/>
        <v>0</v>
      </c>
      <c r="H669" s="106">
        <f t="shared" si="145"/>
        <v>0</v>
      </c>
      <c r="I669" s="104">
        <f t="shared" si="145"/>
        <v>0</v>
      </c>
      <c r="J669" s="107">
        <f>J140-SUMIF(Sales!$D$22:$D$2500,$D140,Sales!J$22:J$2500)</f>
        <v>0</v>
      </c>
      <c r="K669" s="107">
        <f>K140-SUMIF(Sales!$D$22:$D$2500,$D140,Sales!K$22:K$2500)</f>
        <v>0</v>
      </c>
      <c r="L669" s="107">
        <f>L140-SUMIF(Sales!$D$22:$D$2500,$D140,Sales!L$22:L$2500)</f>
        <v>0</v>
      </c>
      <c r="M669" s="107">
        <f>M140-SUMIF(Sales!$D$22:$D$2500,$D140,Sales!M$22:M$2500)</f>
        <v>0</v>
      </c>
      <c r="N669" s="107">
        <f>N140-SUMIF(Sales!$D$22:$D$2500,$D140,Sales!N$22:N$2500)</f>
        <v>0</v>
      </c>
    </row>
    <row r="670" spans="2:14">
      <c r="B670" s="103">
        <f t="shared" ref="B670:I670" si="146">B141</f>
        <v>0</v>
      </c>
      <c r="C670" s="104">
        <f t="shared" si="146"/>
        <v>0</v>
      </c>
      <c r="D670" s="104">
        <f t="shared" si="146"/>
        <v>0</v>
      </c>
      <c r="E670" s="105">
        <f t="shared" si="146"/>
        <v>0</v>
      </c>
      <c r="F670" s="104">
        <f t="shared" si="146"/>
        <v>0</v>
      </c>
      <c r="G670" s="104">
        <f t="shared" si="146"/>
        <v>0</v>
      </c>
      <c r="H670" s="106">
        <f t="shared" si="146"/>
        <v>0</v>
      </c>
      <c r="I670" s="104">
        <f t="shared" si="146"/>
        <v>0</v>
      </c>
      <c r="J670" s="107">
        <f>J141-SUMIF(Sales!$D$22:$D$2500,$D141,Sales!J$22:J$2500)</f>
        <v>0</v>
      </c>
      <c r="K670" s="107">
        <f>K141-SUMIF(Sales!$D$22:$D$2500,$D141,Sales!K$22:K$2500)</f>
        <v>0</v>
      </c>
      <c r="L670" s="107">
        <f>L141-SUMIF(Sales!$D$22:$D$2500,$D141,Sales!L$22:L$2500)</f>
        <v>0</v>
      </c>
      <c r="M670" s="107">
        <f>M141-SUMIF(Sales!$D$22:$D$2500,$D141,Sales!M$22:M$2500)</f>
        <v>0</v>
      </c>
      <c r="N670" s="107">
        <f>N141-SUMIF(Sales!$D$22:$D$2500,$D141,Sales!N$22:N$2500)</f>
        <v>0</v>
      </c>
    </row>
    <row r="671" spans="2:14">
      <c r="B671" s="103">
        <f t="shared" ref="B671:I671" si="147">B142</f>
        <v>0</v>
      </c>
      <c r="C671" s="104">
        <f t="shared" si="147"/>
        <v>0</v>
      </c>
      <c r="D671" s="104">
        <f t="shared" si="147"/>
        <v>0</v>
      </c>
      <c r="E671" s="105">
        <f t="shared" si="147"/>
        <v>0</v>
      </c>
      <c r="F671" s="104">
        <f t="shared" si="147"/>
        <v>0</v>
      </c>
      <c r="G671" s="104">
        <f t="shared" si="147"/>
        <v>0</v>
      </c>
      <c r="H671" s="106">
        <f t="shared" si="147"/>
        <v>0</v>
      </c>
      <c r="I671" s="104">
        <f t="shared" si="147"/>
        <v>0</v>
      </c>
      <c r="J671" s="107">
        <f>J142-SUMIF(Sales!$D$22:$D$2500,$D142,Sales!J$22:J$2500)</f>
        <v>0</v>
      </c>
      <c r="K671" s="107">
        <f>K142-SUMIF(Sales!$D$22:$D$2500,$D142,Sales!K$22:K$2500)</f>
        <v>0</v>
      </c>
      <c r="L671" s="107">
        <f>L142-SUMIF(Sales!$D$22:$D$2500,$D142,Sales!L$22:L$2500)</f>
        <v>0</v>
      </c>
      <c r="M671" s="107">
        <f>M142-SUMIF(Sales!$D$22:$D$2500,$D142,Sales!M$22:M$2500)</f>
        <v>0</v>
      </c>
      <c r="N671" s="107">
        <f>N142-SUMIF(Sales!$D$22:$D$2500,$D142,Sales!N$22:N$2500)</f>
        <v>0</v>
      </c>
    </row>
    <row r="672" spans="2:14">
      <c r="B672" s="103">
        <f t="shared" ref="B672:I672" si="148">B143</f>
        <v>0</v>
      </c>
      <c r="C672" s="104">
        <f t="shared" si="148"/>
        <v>0</v>
      </c>
      <c r="D672" s="104">
        <f t="shared" si="148"/>
        <v>0</v>
      </c>
      <c r="E672" s="105">
        <f t="shared" si="148"/>
        <v>0</v>
      </c>
      <c r="F672" s="104">
        <f t="shared" si="148"/>
        <v>0</v>
      </c>
      <c r="G672" s="104">
        <f t="shared" si="148"/>
        <v>0</v>
      </c>
      <c r="H672" s="106">
        <f t="shared" si="148"/>
        <v>0</v>
      </c>
      <c r="I672" s="104">
        <f t="shared" si="148"/>
        <v>0</v>
      </c>
      <c r="J672" s="107">
        <f>J143-SUMIF(Sales!$D$22:$D$2500,$D143,Sales!J$22:J$2500)</f>
        <v>0</v>
      </c>
      <c r="K672" s="107">
        <f>K143-SUMIF(Sales!$D$22:$D$2500,$D143,Sales!K$22:K$2500)</f>
        <v>0</v>
      </c>
      <c r="L672" s="107">
        <f>L143-SUMIF(Sales!$D$22:$D$2500,$D143,Sales!L$22:L$2500)</f>
        <v>0</v>
      </c>
      <c r="M672" s="107">
        <f>M143-SUMIF(Sales!$D$22:$D$2500,$D143,Sales!M$22:M$2500)</f>
        <v>0</v>
      </c>
      <c r="N672" s="107">
        <f>N143-SUMIF(Sales!$D$22:$D$2500,$D143,Sales!N$22:N$2500)</f>
        <v>0</v>
      </c>
    </row>
    <row r="673" spans="2:14">
      <c r="B673" s="103">
        <f t="shared" ref="B673:I673" si="149">B144</f>
        <v>0</v>
      </c>
      <c r="C673" s="104">
        <f t="shared" si="149"/>
        <v>0</v>
      </c>
      <c r="D673" s="104">
        <f t="shared" si="149"/>
        <v>0</v>
      </c>
      <c r="E673" s="105">
        <f t="shared" si="149"/>
        <v>0</v>
      </c>
      <c r="F673" s="104">
        <f t="shared" si="149"/>
        <v>0</v>
      </c>
      <c r="G673" s="104">
        <f t="shared" si="149"/>
        <v>0</v>
      </c>
      <c r="H673" s="106">
        <f t="shared" si="149"/>
        <v>0</v>
      </c>
      <c r="I673" s="104">
        <f t="shared" si="149"/>
        <v>0</v>
      </c>
      <c r="J673" s="107">
        <f>J144-SUMIF(Sales!$D$22:$D$2500,$D144,Sales!J$22:J$2500)</f>
        <v>0</v>
      </c>
      <c r="K673" s="107">
        <f>K144-SUMIF(Sales!$D$22:$D$2500,$D144,Sales!K$22:K$2500)</f>
        <v>0</v>
      </c>
      <c r="L673" s="107">
        <f>L144-SUMIF(Sales!$D$22:$D$2500,$D144,Sales!L$22:L$2500)</f>
        <v>0</v>
      </c>
      <c r="M673" s="107">
        <f>M144-SUMIF(Sales!$D$22:$D$2500,$D144,Sales!M$22:M$2500)</f>
        <v>0</v>
      </c>
      <c r="N673" s="107">
        <f>N144-SUMIF(Sales!$D$22:$D$2500,$D144,Sales!N$22:N$2500)</f>
        <v>0</v>
      </c>
    </row>
    <row r="674" spans="2:14">
      <c r="B674" s="103">
        <f t="shared" ref="B674:I674" si="150">B145</f>
        <v>0</v>
      </c>
      <c r="C674" s="104">
        <f t="shared" si="150"/>
        <v>0</v>
      </c>
      <c r="D674" s="104">
        <f t="shared" si="150"/>
        <v>0</v>
      </c>
      <c r="E674" s="105">
        <f t="shared" si="150"/>
        <v>0</v>
      </c>
      <c r="F674" s="104">
        <f t="shared" si="150"/>
        <v>0</v>
      </c>
      <c r="G674" s="104">
        <f t="shared" si="150"/>
        <v>0</v>
      </c>
      <c r="H674" s="106">
        <f t="shared" si="150"/>
        <v>0</v>
      </c>
      <c r="I674" s="104">
        <f t="shared" si="150"/>
        <v>0</v>
      </c>
      <c r="J674" s="107">
        <f>J145-SUMIF(Sales!$D$22:$D$2500,$D145,Sales!J$22:J$2500)</f>
        <v>0</v>
      </c>
      <c r="K674" s="107">
        <f>K145-SUMIF(Sales!$D$22:$D$2500,$D145,Sales!K$22:K$2500)</f>
        <v>0</v>
      </c>
      <c r="L674" s="107">
        <f>L145-SUMIF(Sales!$D$22:$D$2500,$D145,Sales!L$22:L$2500)</f>
        <v>0</v>
      </c>
      <c r="M674" s="107">
        <f>M145-SUMIF(Sales!$D$22:$D$2500,$D145,Sales!M$22:M$2500)</f>
        <v>0</v>
      </c>
      <c r="N674" s="107">
        <f>N145-SUMIF(Sales!$D$22:$D$2500,$D145,Sales!N$22:N$2500)</f>
        <v>0</v>
      </c>
    </row>
    <row r="675" spans="2:14">
      <c r="B675" s="103">
        <f t="shared" ref="B675:I675" si="151">B146</f>
        <v>0</v>
      </c>
      <c r="C675" s="104">
        <f t="shared" si="151"/>
        <v>0</v>
      </c>
      <c r="D675" s="104">
        <f t="shared" si="151"/>
        <v>0</v>
      </c>
      <c r="E675" s="105">
        <f t="shared" si="151"/>
        <v>0</v>
      </c>
      <c r="F675" s="104">
        <f t="shared" si="151"/>
        <v>0</v>
      </c>
      <c r="G675" s="104">
        <f t="shared" si="151"/>
        <v>0</v>
      </c>
      <c r="H675" s="106">
        <f t="shared" si="151"/>
        <v>0</v>
      </c>
      <c r="I675" s="104">
        <f t="shared" si="151"/>
        <v>0</v>
      </c>
      <c r="J675" s="107">
        <f>J146-SUMIF(Sales!$D$22:$D$2500,$D146,Sales!J$22:J$2500)</f>
        <v>0</v>
      </c>
      <c r="K675" s="107">
        <f>K146-SUMIF(Sales!$D$22:$D$2500,$D146,Sales!K$22:K$2500)</f>
        <v>0</v>
      </c>
      <c r="L675" s="107">
        <f>L146-SUMIF(Sales!$D$22:$D$2500,$D146,Sales!L$22:L$2500)</f>
        <v>0</v>
      </c>
      <c r="M675" s="107">
        <f>M146-SUMIF(Sales!$D$22:$D$2500,$D146,Sales!M$22:M$2500)</f>
        <v>0</v>
      </c>
      <c r="N675" s="107">
        <f>N146-SUMIF(Sales!$D$22:$D$2500,$D146,Sales!N$22:N$2500)</f>
        <v>0</v>
      </c>
    </row>
    <row r="676" spans="2:14">
      <c r="B676" s="103">
        <f t="shared" ref="B676:I676" si="152">B147</f>
        <v>0</v>
      </c>
      <c r="C676" s="104">
        <f t="shared" si="152"/>
        <v>0</v>
      </c>
      <c r="D676" s="104">
        <f t="shared" si="152"/>
        <v>0</v>
      </c>
      <c r="E676" s="105">
        <f t="shared" si="152"/>
        <v>0</v>
      </c>
      <c r="F676" s="104">
        <f t="shared" si="152"/>
        <v>0</v>
      </c>
      <c r="G676" s="104">
        <f t="shared" si="152"/>
        <v>0</v>
      </c>
      <c r="H676" s="106">
        <f t="shared" si="152"/>
        <v>0</v>
      </c>
      <c r="I676" s="104">
        <f t="shared" si="152"/>
        <v>0</v>
      </c>
      <c r="J676" s="107">
        <f>J147-SUMIF(Sales!$D$22:$D$2500,$D147,Sales!J$22:J$2500)</f>
        <v>0</v>
      </c>
      <c r="K676" s="107">
        <f>K147-SUMIF(Sales!$D$22:$D$2500,$D147,Sales!K$22:K$2500)</f>
        <v>0</v>
      </c>
      <c r="L676" s="107">
        <f>L147-SUMIF(Sales!$D$22:$D$2500,$D147,Sales!L$22:L$2500)</f>
        <v>0</v>
      </c>
      <c r="M676" s="107">
        <f>M147-SUMIF(Sales!$D$22:$D$2500,$D147,Sales!M$22:M$2500)</f>
        <v>0</v>
      </c>
      <c r="N676" s="107">
        <f>N147-SUMIF(Sales!$D$22:$D$2500,$D147,Sales!N$22:N$2500)</f>
        <v>0</v>
      </c>
    </row>
    <row r="677" spans="2:14">
      <c r="B677" s="103">
        <f t="shared" ref="B677:I677" si="153">B148</f>
        <v>0</v>
      </c>
      <c r="C677" s="104">
        <f t="shared" si="153"/>
        <v>0</v>
      </c>
      <c r="D677" s="104">
        <f t="shared" si="153"/>
        <v>0</v>
      </c>
      <c r="E677" s="105">
        <f t="shared" si="153"/>
        <v>0</v>
      </c>
      <c r="F677" s="104">
        <f t="shared" si="153"/>
        <v>0</v>
      </c>
      <c r="G677" s="104">
        <f t="shared" si="153"/>
        <v>0</v>
      </c>
      <c r="H677" s="106">
        <f t="shared" si="153"/>
        <v>0</v>
      </c>
      <c r="I677" s="104">
        <f t="shared" si="153"/>
        <v>0</v>
      </c>
      <c r="J677" s="107">
        <f>J148-SUMIF(Sales!$D$22:$D$2500,$D148,Sales!J$22:J$2500)</f>
        <v>0</v>
      </c>
      <c r="K677" s="107">
        <f>K148-SUMIF(Sales!$D$22:$D$2500,$D148,Sales!K$22:K$2500)</f>
        <v>0</v>
      </c>
      <c r="L677" s="107">
        <f>L148-SUMIF(Sales!$D$22:$D$2500,$D148,Sales!L$22:L$2500)</f>
        <v>0</v>
      </c>
      <c r="M677" s="107">
        <f>M148-SUMIF(Sales!$D$22:$D$2500,$D148,Sales!M$22:M$2500)</f>
        <v>0</v>
      </c>
      <c r="N677" s="107">
        <f>N148-SUMIF(Sales!$D$22:$D$2500,$D148,Sales!N$22:N$2500)</f>
        <v>0</v>
      </c>
    </row>
    <row r="678" spans="2:14">
      <c r="B678" s="103">
        <f t="shared" ref="B678:I678" si="154">B149</f>
        <v>0</v>
      </c>
      <c r="C678" s="104">
        <f t="shared" si="154"/>
        <v>0</v>
      </c>
      <c r="D678" s="104">
        <f t="shared" si="154"/>
        <v>0</v>
      </c>
      <c r="E678" s="105">
        <f t="shared" si="154"/>
        <v>0</v>
      </c>
      <c r="F678" s="104">
        <f t="shared" si="154"/>
        <v>0</v>
      </c>
      <c r="G678" s="104">
        <f t="shared" si="154"/>
        <v>0</v>
      </c>
      <c r="H678" s="106">
        <f t="shared" si="154"/>
        <v>0</v>
      </c>
      <c r="I678" s="104">
        <f t="shared" si="154"/>
        <v>0</v>
      </c>
      <c r="J678" s="107">
        <f>J149-SUMIF(Sales!$D$22:$D$2500,$D149,Sales!J$22:J$2500)</f>
        <v>0</v>
      </c>
      <c r="K678" s="107">
        <f>K149-SUMIF(Sales!$D$22:$D$2500,$D149,Sales!K$22:K$2500)</f>
        <v>0</v>
      </c>
      <c r="L678" s="107">
        <f>L149-SUMIF(Sales!$D$22:$D$2500,$D149,Sales!L$22:L$2500)</f>
        <v>0</v>
      </c>
      <c r="M678" s="107">
        <f>M149-SUMIF(Sales!$D$22:$D$2500,$D149,Sales!M$22:M$2500)</f>
        <v>0</v>
      </c>
      <c r="N678" s="107">
        <f>N149-SUMIF(Sales!$D$22:$D$2500,$D149,Sales!N$22:N$2500)</f>
        <v>0</v>
      </c>
    </row>
    <row r="679" spans="2:14">
      <c r="B679" s="103">
        <f t="shared" ref="B679:I679" si="155">B150</f>
        <v>0</v>
      </c>
      <c r="C679" s="104">
        <f t="shared" si="155"/>
        <v>0</v>
      </c>
      <c r="D679" s="104">
        <f t="shared" si="155"/>
        <v>0</v>
      </c>
      <c r="E679" s="105">
        <f t="shared" si="155"/>
        <v>0</v>
      </c>
      <c r="F679" s="104">
        <f t="shared" si="155"/>
        <v>0</v>
      </c>
      <c r="G679" s="104">
        <f t="shared" si="155"/>
        <v>0</v>
      </c>
      <c r="H679" s="106">
        <f t="shared" si="155"/>
        <v>0</v>
      </c>
      <c r="I679" s="104">
        <f t="shared" si="155"/>
        <v>0</v>
      </c>
      <c r="J679" s="107">
        <f>J150-SUMIF(Sales!$D$22:$D$2500,$D150,Sales!J$22:J$2500)</f>
        <v>0</v>
      </c>
      <c r="K679" s="107">
        <f>K150-SUMIF(Sales!$D$22:$D$2500,$D150,Sales!K$22:K$2500)</f>
        <v>0</v>
      </c>
      <c r="L679" s="107">
        <f>L150-SUMIF(Sales!$D$22:$D$2500,$D150,Sales!L$22:L$2500)</f>
        <v>0</v>
      </c>
      <c r="M679" s="107">
        <f>M150-SUMIF(Sales!$D$22:$D$2500,$D150,Sales!M$22:M$2500)</f>
        <v>0</v>
      </c>
      <c r="N679" s="107">
        <f>N150-SUMIF(Sales!$D$22:$D$2500,$D150,Sales!N$22:N$2500)</f>
        <v>0</v>
      </c>
    </row>
    <row r="680" spans="2:14">
      <c r="B680" s="103">
        <f t="shared" ref="B680:I680" si="156">B151</f>
        <v>0</v>
      </c>
      <c r="C680" s="104">
        <f t="shared" si="156"/>
        <v>0</v>
      </c>
      <c r="D680" s="104">
        <f t="shared" si="156"/>
        <v>0</v>
      </c>
      <c r="E680" s="105">
        <f t="shared" si="156"/>
        <v>0</v>
      </c>
      <c r="F680" s="104">
        <f t="shared" si="156"/>
        <v>0</v>
      </c>
      <c r="G680" s="104">
        <f t="shared" si="156"/>
        <v>0</v>
      </c>
      <c r="H680" s="106">
        <f t="shared" si="156"/>
        <v>0</v>
      </c>
      <c r="I680" s="104">
        <f t="shared" si="156"/>
        <v>0</v>
      </c>
      <c r="J680" s="107">
        <f>J151-SUMIF(Sales!$D$22:$D$2500,$D151,Sales!J$22:J$2500)</f>
        <v>0</v>
      </c>
      <c r="K680" s="107">
        <f>K151-SUMIF(Sales!$D$22:$D$2500,$D151,Sales!K$22:K$2500)</f>
        <v>0</v>
      </c>
      <c r="L680" s="107">
        <f>L151-SUMIF(Sales!$D$22:$D$2500,$D151,Sales!L$22:L$2500)</f>
        <v>0</v>
      </c>
      <c r="M680" s="107">
        <f>M151-SUMIF(Sales!$D$22:$D$2500,$D151,Sales!M$22:M$2500)</f>
        <v>0</v>
      </c>
      <c r="N680" s="107">
        <f>N151-SUMIF(Sales!$D$22:$D$2500,$D151,Sales!N$22:N$2500)</f>
        <v>0</v>
      </c>
    </row>
    <row r="681" spans="2:14">
      <c r="B681" s="103">
        <f t="shared" ref="B681:I681" si="157">B152</f>
        <v>0</v>
      </c>
      <c r="C681" s="104">
        <f t="shared" si="157"/>
        <v>0</v>
      </c>
      <c r="D681" s="104">
        <f t="shared" si="157"/>
        <v>0</v>
      </c>
      <c r="E681" s="105">
        <f t="shared" si="157"/>
        <v>0</v>
      </c>
      <c r="F681" s="104">
        <f t="shared" si="157"/>
        <v>0</v>
      </c>
      <c r="G681" s="104">
        <f t="shared" si="157"/>
        <v>0</v>
      </c>
      <c r="H681" s="106">
        <f t="shared" si="157"/>
        <v>0</v>
      </c>
      <c r="I681" s="104">
        <f t="shared" si="157"/>
        <v>0</v>
      </c>
      <c r="J681" s="107">
        <f>J152-SUMIF(Sales!$D$22:$D$2500,$D152,Sales!J$22:J$2500)</f>
        <v>0</v>
      </c>
      <c r="K681" s="107">
        <f>K152-SUMIF(Sales!$D$22:$D$2500,$D152,Sales!K$22:K$2500)</f>
        <v>0</v>
      </c>
      <c r="L681" s="107">
        <f>L152-SUMIF(Sales!$D$22:$D$2500,$D152,Sales!L$22:L$2500)</f>
        <v>0</v>
      </c>
      <c r="M681" s="107">
        <f>M152-SUMIF(Sales!$D$22:$D$2500,$D152,Sales!M$22:M$2500)</f>
        <v>0</v>
      </c>
      <c r="N681" s="107">
        <f>N152-SUMIF(Sales!$D$22:$D$2500,$D152,Sales!N$22:N$2500)</f>
        <v>0</v>
      </c>
    </row>
    <row r="682" spans="2:14">
      <c r="B682" s="103">
        <f t="shared" ref="B682:I682" si="158">B153</f>
        <v>0</v>
      </c>
      <c r="C682" s="104">
        <f t="shared" si="158"/>
        <v>0</v>
      </c>
      <c r="D682" s="104">
        <f t="shared" si="158"/>
        <v>0</v>
      </c>
      <c r="E682" s="105">
        <f t="shared" si="158"/>
        <v>0</v>
      </c>
      <c r="F682" s="104">
        <f t="shared" si="158"/>
        <v>0</v>
      </c>
      <c r="G682" s="104">
        <f t="shared" si="158"/>
        <v>0</v>
      </c>
      <c r="H682" s="106">
        <f t="shared" si="158"/>
        <v>0</v>
      </c>
      <c r="I682" s="104">
        <f t="shared" si="158"/>
        <v>0</v>
      </c>
      <c r="J682" s="107">
        <f>J153-SUMIF(Sales!$D$22:$D$2500,$D153,Sales!J$22:J$2500)</f>
        <v>0</v>
      </c>
      <c r="K682" s="107">
        <f>K153-SUMIF(Sales!$D$22:$D$2500,$D153,Sales!K$22:K$2500)</f>
        <v>0</v>
      </c>
      <c r="L682" s="107">
        <f>L153-SUMIF(Sales!$D$22:$D$2500,$D153,Sales!L$22:L$2500)</f>
        <v>0</v>
      </c>
      <c r="M682" s="107">
        <f>M153-SUMIF(Sales!$D$22:$D$2500,$D153,Sales!M$22:M$2500)</f>
        <v>0</v>
      </c>
      <c r="N682" s="107">
        <f>N153-SUMIF(Sales!$D$22:$D$2500,$D153,Sales!N$22:N$2500)</f>
        <v>0</v>
      </c>
    </row>
    <row r="683" spans="2:14">
      <c r="B683" s="103">
        <f t="shared" ref="B683:I683" si="159">B154</f>
        <v>0</v>
      </c>
      <c r="C683" s="104">
        <f t="shared" si="159"/>
        <v>0</v>
      </c>
      <c r="D683" s="104">
        <f t="shared" si="159"/>
        <v>0</v>
      </c>
      <c r="E683" s="105">
        <f t="shared" si="159"/>
        <v>0</v>
      </c>
      <c r="F683" s="104">
        <f t="shared" si="159"/>
        <v>0</v>
      </c>
      <c r="G683" s="104">
        <f t="shared" si="159"/>
        <v>0</v>
      </c>
      <c r="H683" s="106">
        <f t="shared" si="159"/>
        <v>0</v>
      </c>
      <c r="I683" s="104">
        <f t="shared" si="159"/>
        <v>0</v>
      </c>
      <c r="J683" s="107">
        <f>J154-SUMIF(Sales!$D$22:$D$2500,$D154,Sales!J$22:J$2500)</f>
        <v>0</v>
      </c>
      <c r="K683" s="107">
        <f>K154-SUMIF(Sales!$D$22:$D$2500,$D154,Sales!K$22:K$2500)</f>
        <v>0</v>
      </c>
      <c r="L683" s="107">
        <f>L154-SUMIF(Sales!$D$22:$D$2500,$D154,Sales!L$22:L$2500)</f>
        <v>0</v>
      </c>
      <c r="M683" s="107">
        <f>M154-SUMIF(Sales!$D$22:$D$2500,$D154,Sales!M$22:M$2500)</f>
        <v>0</v>
      </c>
      <c r="N683" s="107">
        <f>N154-SUMIF(Sales!$D$22:$D$2500,$D154,Sales!N$22:N$2500)</f>
        <v>0</v>
      </c>
    </row>
    <row r="684" spans="2:14">
      <c r="B684" s="103">
        <f t="shared" ref="B684:I684" si="160">B155</f>
        <v>0</v>
      </c>
      <c r="C684" s="104">
        <f t="shared" si="160"/>
        <v>0</v>
      </c>
      <c r="D684" s="104">
        <f t="shared" si="160"/>
        <v>0</v>
      </c>
      <c r="E684" s="105">
        <f t="shared" si="160"/>
        <v>0</v>
      </c>
      <c r="F684" s="104">
        <f t="shared" si="160"/>
        <v>0</v>
      </c>
      <c r="G684" s="104">
        <f t="shared" si="160"/>
        <v>0</v>
      </c>
      <c r="H684" s="106">
        <f t="shared" si="160"/>
        <v>0</v>
      </c>
      <c r="I684" s="104">
        <f t="shared" si="160"/>
        <v>0</v>
      </c>
      <c r="J684" s="107">
        <f>J155-SUMIF(Sales!$D$22:$D$2500,$D155,Sales!J$22:J$2500)</f>
        <v>0</v>
      </c>
      <c r="K684" s="107">
        <f>K155-SUMIF(Sales!$D$22:$D$2500,$D155,Sales!K$22:K$2500)</f>
        <v>0</v>
      </c>
      <c r="L684" s="107">
        <f>L155-SUMIF(Sales!$D$22:$D$2500,$D155,Sales!L$22:L$2500)</f>
        <v>0</v>
      </c>
      <c r="M684" s="107">
        <f>M155-SUMIF(Sales!$D$22:$D$2500,$D155,Sales!M$22:M$2500)</f>
        <v>0</v>
      </c>
      <c r="N684" s="107">
        <f>N155-SUMIF(Sales!$D$22:$D$2500,$D155,Sales!N$22:N$2500)</f>
        <v>0</v>
      </c>
    </row>
    <row r="685" spans="2:14">
      <c r="B685" s="103">
        <f t="shared" ref="B685:I685" si="161">B156</f>
        <v>0</v>
      </c>
      <c r="C685" s="104">
        <f t="shared" si="161"/>
        <v>0</v>
      </c>
      <c r="D685" s="104">
        <f t="shared" si="161"/>
        <v>0</v>
      </c>
      <c r="E685" s="105">
        <f t="shared" si="161"/>
        <v>0</v>
      </c>
      <c r="F685" s="104">
        <f t="shared" si="161"/>
        <v>0</v>
      </c>
      <c r="G685" s="104">
        <f t="shared" si="161"/>
        <v>0</v>
      </c>
      <c r="H685" s="106">
        <f t="shared" si="161"/>
        <v>0</v>
      </c>
      <c r="I685" s="104">
        <f t="shared" si="161"/>
        <v>0</v>
      </c>
      <c r="J685" s="107">
        <f>J156-SUMIF(Sales!$D$22:$D$2500,$D156,Sales!J$22:J$2500)</f>
        <v>0</v>
      </c>
      <c r="K685" s="107">
        <f>K156-SUMIF(Sales!$D$22:$D$2500,$D156,Sales!K$22:K$2500)</f>
        <v>0</v>
      </c>
      <c r="L685" s="107">
        <f>L156-SUMIF(Sales!$D$22:$D$2500,$D156,Sales!L$22:L$2500)</f>
        <v>0</v>
      </c>
      <c r="M685" s="107">
        <f>M156-SUMIF(Sales!$D$22:$D$2500,$D156,Sales!M$22:M$2500)</f>
        <v>0</v>
      </c>
      <c r="N685" s="107">
        <f>N156-SUMIF(Sales!$D$22:$D$2500,$D156,Sales!N$22:N$2500)</f>
        <v>0</v>
      </c>
    </row>
    <row r="686" spans="2:14">
      <c r="B686" s="103">
        <f t="shared" ref="B686:I686" si="162">B157</f>
        <v>0</v>
      </c>
      <c r="C686" s="104">
        <f t="shared" si="162"/>
        <v>0</v>
      </c>
      <c r="D686" s="104">
        <f t="shared" si="162"/>
        <v>0</v>
      </c>
      <c r="E686" s="105">
        <f t="shared" si="162"/>
        <v>0</v>
      </c>
      <c r="F686" s="104">
        <f t="shared" si="162"/>
        <v>0</v>
      </c>
      <c r="G686" s="104">
        <f t="shared" si="162"/>
        <v>0</v>
      </c>
      <c r="H686" s="106">
        <f t="shared" si="162"/>
        <v>0</v>
      </c>
      <c r="I686" s="104">
        <f t="shared" si="162"/>
        <v>0</v>
      </c>
      <c r="J686" s="107">
        <f>J157-SUMIF(Sales!$D$22:$D$2500,$D157,Sales!J$22:J$2500)</f>
        <v>0</v>
      </c>
      <c r="K686" s="107">
        <f>K157-SUMIF(Sales!$D$22:$D$2500,$D157,Sales!K$22:K$2500)</f>
        <v>0</v>
      </c>
      <c r="L686" s="107">
        <f>L157-SUMIF(Sales!$D$22:$D$2500,$D157,Sales!L$22:L$2500)</f>
        <v>0</v>
      </c>
      <c r="M686" s="107">
        <f>M157-SUMIF(Sales!$D$22:$D$2500,$D157,Sales!M$22:M$2500)</f>
        <v>0</v>
      </c>
      <c r="N686" s="107">
        <f>N157-SUMIF(Sales!$D$22:$D$2500,$D157,Sales!N$22:N$2500)</f>
        <v>0</v>
      </c>
    </row>
    <row r="687" spans="2:14">
      <c r="B687" s="103">
        <f t="shared" ref="B687:I687" si="163">B158</f>
        <v>0</v>
      </c>
      <c r="C687" s="104">
        <f t="shared" si="163"/>
        <v>0</v>
      </c>
      <c r="D687" s="104">
        <f t="shared" si="163"/>
        <v>0</v>
      </c>
      <c r="E687" s="105">
        <f t="shared" si="163"/>
        <v>0</v>
      </c>
      <c r="F687" s="104">
        <f t="shared" si="163"/>
        <v>0</v>
      </c>
      <c r="G687" s="104">
        <f t="shared" si="163"/>
        <v>0</v>
      </c>
      <c r="H687" s="106">
        <f t="shared" si="163"/>
        <v>0</v>
      </c>
      <c r="I687" s="104">
        <f t="shared" si="163"/>
        <v>0</v>
      </c>
      <c r="J687" s="107">
        <f>J158-SUMIF(Sales!$D$22:$D$2500,$D158,Sales!J$22:J$2500)</f>
        <v>0</v>
      </c>
      <c r="K687" s="107">
        <f>K158-SUMIF(Sales!$D$22:$D$2500,$D158,Sales!K$22:K$2500)</f>
        <v>0</v>
      </c>
      <c r="L687" s="107">
        <f>L158-SUMIF(Sales!$D$22:$D$2500,$D158,Sales!L$22:L$2500)</f>
        <v>0</v>
      </c>
      <c r="M687" s="107">
        <f>M158-SUMIF(Sales!$D$22:$D$2500,$D158,Sales!M$22:M$2500)</f>
        <v>0</v>
      </c>
      <c r="N687" s="107">
        <f>N158-SUMIF(Sales!$D$22:$D$2500,$D158,Sales!N$22:N$2500)</f>
        <v>0</v>
      </c>
    </row>
    <row r="688" spans="2:14">
      <c r="B688" s="103">
        <f t="shared" ref="B688:I688" si="164">B159</f>
        <v>0</v>
      </c>
      <c r="C688" s="104">
        <f t="shared" si="164"/>
        <v>0</v>
      </c>
      <c r="D688" s="104">
        <f t="shared" si="164"/>
        <v>0</v>
      </c>
      <c r="E688" s="105">
        <f t="shared" si="164"/>
        <v>0</v>
      </c>
      <c r="F688" s="104">
        <f t="shared" si="164"/>
        <v>0</v>
      </c>
      <c r="G688" s="104">
        <f t="shared" si="164"/>
        <v>0</v>
      </c>
      <c r="H688" s="106">
        <f t="shared" si="164"/>
        <v>0</v>
      </c>
      <c r="I688" s="104">
        <f t="shared" si="164"/>
        <v>0</v>
      </c>
      <c r="J688" s="107">
        <f>J159-SUMIF(Sales!$D$22:$D$2500,$D159,Sales!J$22:J$2500)</f>
        <v>0</v>
      </c>
      <c r="K688" s="107">
        <f>K159-SUMIF(Sales!$D$22:$D$2500,$D159,Sales!K$22:K$2500)</f>
        <v>0</v>
      </c>
      <c r="L688" s="107">
        <f>L159-SUMIF(Sales!$D$22:$D$2500,$D159,Sales!L$22:L$2500)</f>
        <v>0</v>
      </c>
      <c r="M688" s="107">
        <f>M159-SUMIF(Sales!$D$22:$D$2500,$D159,Sales!M$22:M$2500)</f>
        <v>0</v>
      </c>
      <c r="N688" s="107">
        <f>N159-SUMIF(Sales!$D$22:$D$2500,$D159,Sales!N$22:N$2500)</f>
        <v>0</v>
      </c>
    </row>
    <row r="689" spans="2:14">
      <c r="B689" s="103">
        <f t="shared" ref="B689:I689" si="165">B160</f>
        <v>0</v>
      </c>
      <c r="C689" s="104">
        <f t="shared" si="165"/>
        <v>0</v>
      </c>
      <c r="D689" s="104">
        <f t="shared" si="165"/>
        <v>0</v>
      </c>
      <c r="E689" s="105">
        <f t="shared" si="165"/>
        <v>0</v>
      </c>
      <c r="F689" s="104">
        <f t="shared" si="165"/>
        <v>0</v>
      </c>
      <c r="G689" s="104">
        <f t="shared" si="165"/>
        <v>0</v>
      </c>
      <c r="H689" s="106">
        <f t="shared" si="165"/>
        <v>0</v>
      </c>
      <c r="I689" s="104">
        <f t="shared" si="165"/>
        <v>0</v>
      </c>
      <c r="J689" s="107">
        <f>J160-SUMIF(Sales!$D$22:$D$2500,$D160,Sales!J$22:J$2500)</f>
        <v>0</v>
      </c>
      <c r="K689" s="107">
        <f>K160-SUMIF(Sales!$D$22:$D$2500,$D160,Sales!K$22:K$2500)</f>
        <v>0</v>
      </c>
      <c r="L689" s="107">
        <f>L160-SUMIF(Sales!$D$22:$D$2500,$D160,Sales!L$22:L$2500)</f>
        <v>0</v>
      </c>
      <c r="M689" s="107">
        <f>M160-SUMIF(Sales!$D$22:$D$2500,$D160,Sales!M$22:M$2500)</f>
        <v>0</v>
      </c>
      <c r="N689" s="107">
        <f>N160-SUMIF(Sales!$D$22:$D$2500,$D160,Sales!N$22:N$2500)</f>
        <v>0</v>
      </c>
    </row>
    <row r="690" spans="2:14">
      <c r="B690" s="103">
        <f t="shared" ref="B690:I690" si="166">B161</f>
        <v>0</v>
      </c>
      <c r="C690" s="104">
        <f t="shared" si="166"/>
        <v>0</v>
      </c>
      <c r="D690" s="104">
        <f t="shared" si="166"/>
        <v>0</v>
      </c>
      <c r="E690" s="105">
        <f t="shared" si="166"/>
        <v>0</v>
      </c>
      <c r="F690" s="104">
        <f t="shared" si="166"/>
        <v>0</v>
      </c>
      <c r="G690" s="104">
        <f t="shared" si="166"/>
        <v>0</v>
      </c>
      <c r="H690" s="106">
        <f t="shared" si="166"/>
        <v>0</v>
      </c>
      <c r="I690" s="104">
        <f t="shared" si="166"/>
        <v>0</v>
      </c>
      <c r="J690" s="107">
        <f>J161-SUMIF(Sales!$D$22:$D$2500,$D161,Sales!J$22:J$2500)</f>
        <v>0</v>
      </c>
      <c r="K690" s="107">
        <f>K161-SUMIF(Sales!$D$22:$D$2500,$D161,Sales!K$22:K$2500)</f>
        <v>0</v>
      </c>
      <c r="L690" s="107">
        <f>L161-SUMIF(Sales!$D$22:$D$2500,$D161,Sales!L$22:L$2500)</f>
        <v>0</v>
      </c>
      <c r="M690" s="107">
        <f>M161-SUMIF(Sales!$D$22:$D$2500,$D161,Sales!M$22:M$2500)</f>
        <v>0</v>
      </c>
      <c r="N690" s="107">
        <f>N161-SUMIF(Sales!$D$22:$D$2500,$D161,Sales!N$22:N$2500)</f>
        <v>0</v>
      </c>
    </row>
    <row r="691" spans="2:14">
      <c r="B691" s="103">
        <f t="shared" ref="B691:I691" si="167">B162</f>
        <v>0</v>
      </c>
      <c r="C691" s="104">
        <f t="shared" si="167"/>
        <v>0</v>
      </c>
      <c r="D691" s="104">
        <f t="shared" si="167"/>
        <v>0</v>
      </c>
      <c r="E691" s="105">
        <f t="shared" si="167"/>
        <v>0</v>
      </c>
      <c r="F691" s="104">
        <f t="shared" si="167"/>
        <v>0</v>
      </c>
      <c r="G691" s="104">
        <f t="shared" si="167"/>
        <v>0</v>
      </c>
      <c r="H691" s="106">
        <f t="shared" si="167"/>
        <v>0</v>
      </c>
      <c r="I691" s="104">
        <f t="shared" si="167"/>
        <v>0</v>
      </c>
      <c r="J691" s="107">
        <f>J162-SUMIF(Sales!$D$22:$D$2500,$D162,Sales!J$22:J$2500)</f>
        <v>0</v>
      </c>
      <c r="K691" s="107">
        <f>K162-SUMIF(Sales!$D$22:$D$2500,$D162,Sales!K$22:K$2500)</f>
        <v>0</v>
      </c>
      <c r="L691" s="107">
        <f>L162-SUMIF(Sales!$D$22:$D$2500,$D162,Sales!L$22:L$2500)</f>
        <v>0</v>
      </c>
      <c r="M691" s="107">
        <f>M162-SUMIF(Sales!$D$22:$D$2500,$D162,Sales!M$22:M$2500)</f>
        <v>0</v>
      </c>
      <c r="N691" s="107">
        <f>N162-SUMIF(Sales!$D$22:$D$2500,$D162,Sales!N$22:N$2500)</f>
        <v>0</v>
      </c>
    </row>
    <row r="692" spans="2:14">
      <c r="B692" s="103">
        <f t="shared" ref="B692:I692" si="168">B163</f>
        <v>0</v>
      </c>
      <c r="C692" s="104">
        <f t="shared" si="168"/>
        <v>0</v>
      </c>
      <c r="D692" s="104">
        <f t="shared" si="168"/>
        <v>0</v>
      </c>
      <c r="E692" s="105">
        <f t="shared" si="168"/>
        <v>0</v>
      </c>
      <c r="F692" s="104">
        <f t="shared" si="168"/>
        <v>0</v>
      </c>
      <c r="G692" s="104">
        <f t="shared" si="168"/>
        <v>0</v>
      </c>
      <c r="H692" s="106">
        <f t="shared" si="168"/>
        <v>0</v>
      </c>
      <c r="I692" s="104">
        <f t="shared" si="168"/>
        <v>0</v>
      </c>
      <c r="J692" s="107">
        <f>J163-SUMIF(Sales!$D$22:$D$2500,$D163,Sales!J$22:J$2500)</f>
        <v>0</v>
      </c>
      <c r="K692" s="107">
        <f>K163-SUMIF(Sales!$D$22:$D$2500,$D163,Sales!K$22:K$2500)</f>
        <v>0</v>
      </c>
      <c r="L692" s="107">
        <f>L163-SUMIF(Sales!$D$22:$D$2500,$D163,Sales!L$22:L$2500)</f>
        <v>0</v>
      </c>
      <c r="M692" s="107">
        <f>M163-SUMIF(Sales!$D$22:$D$2500,$D163,Sales!M$22:M$2500)</f>
        <v>0</v>
      </c>
      <c r="N692" s="107">
        <f>N163-SUMIF(Sales!$D$22:$D$2500,$D163,Sales!N$22:N$2500)</f>
        <v>0</v>
      </c>
    </row>
    <row r="693" spans="2:14">
      <c r="B693" s="103">
        <f t="shared" ref="B693:I693" si="169">B164</f>
        <v>0</v>
      </c>
      <c r="C693" s="104">
        <f t="shared" si="169"/>
        <v>0</v>
      </c>
      <c r="D693" s="104">
        <f t="shared" si="169"/>
        <v>0</v>
      </c>
      <c r="E693" s="105">
        <f t="shared" si="169"/>
        <v>0</v>
      </c>
      <c r="F693" s="104">
        <f t="shared" si="169"/>
        <v>0</v>
      </c>
      <c r="G693" s="104">
        <f t="shared" si="169"/>
        <v>0</v>
      </c>
      <c r="H693" s="106">
        <f t="shared" si="169"/>
        <v>0</v>
      </c>
      <c r="I693" s="104">
        <f t="shared" si="169"/>
        <v>0</v>
      </c>
      <c r="J693" s="107">
        <f>J164-SUMIF(Sales!$D$22:$D$2500,$D164,Sales!J$22:J$2500)</f>
        <v>0</v>
      </c>
      <c r="K693" s="107">
        <f>K164-SUMIF(Sales!$D$22:$D$2500,$D164,Sales!K$22:K$2500)</f>
        <v>0</v>
      </c>
      <c r="L693" s="107">
        <f>L164-SUMIF(Sales!$D$22:$D$2500,$D164,Sales!L$22:L$2500)</f>
        <v>0</v>
      </c>
      <c r="M693" s="107">
        <f>M164-SUMIF(Sales!$D$22:$D$2500,$D164,Sales!M$22:M$2500)</f>
        <v>0</v>
      </c>
      <c r="N693" s="107">
        <f>N164-SUMIF(Sales!$D$22:$D$2500,$D164,Sales!N$22:N$2500)</f>
        <v>0</v>
      </c>
    </row>
    <row r="694" spans="2:14">
      <c r="B694" s="103">
        <f t="shared" ref="B694:I694" si="170">B165</f>
        <v>0</v>
      </c>
      <c r="C694" s="104">
        <f t="shared" si="170"/>
        <v>0</v>
      </c>
      <c r="D694" s="104">
        <f t="shared" si="170"/>
        <v>0</v>
      </c>
      <c r="E694" s="105">
        <f t="shared" si="170"/>
        <v>0</v>
      </c>
      <c r="F694" s="104">
        <f t="shared" si="170"/>
        <v>0</v>
      </c>
      <c r="G694" s="104">
        <f t="shared" si="170"/>
        <v>0</v>
      </c>
      <c r="H694" s="106">
        <f t="shared" si="170"/>
        <v>0</v>
      </c>
      <c r="I694" s="104">
        <f t="shared" si="170"/>
        <v>0</v>
      </c>
      <c r="J694" s="107">
        <f>J165-SUMIF(Sales!$D$22:$D$2500,$D165,Sales!J$22:J$2500)</f>
        <v>0</v>
      </c>
      <c r="K694" s="107">
        <f>K165-SUMIF(Sales!$D$22:$D$2500,$D165,Sales!K$22:K$2500)</f>
        <v>0</v>
      </c>
      <c r="L694" s="107">
        <f>L165-SUMIF(Sales!$D$22:$D$2500,$D165,Sales!L$22:L$2500)</f>
        <v>0</v>
      </c>
      <c r="M694" s="107">
        <f>M165-SUMIF(Sales!$D$22:$D$2500,$D165,Sales!M$22:M$2500)</f>
        <v>0</v>
      </c>
      <c r="N694" s="107">
        <f>N165-SUMIF(Sales!$D$22:$D$2500,$D165,Sales!N$22:N$2500)</f>
        <v>0</v>
      </c>
    </row>
    <row r="695" spans="2:14">
      <c r="B695" s="103">
        <f t="shared" ref="B695:I695" si="171">B166</f>
        <v>0</v>
      </c>
      <c r="C695" s="104">
        <f t="shared" si="171"/>
        <v>0</v>
      </c>
      <c r="D695" s="104">
        <f t="shared" si="171"/>
        <v>0</v>
      </c>
      <c r="E695" s="105">
        <f t="shared" si="171"/>
        <v>0</v>
      </c>
      <c r="F695" s="104">
        <f t="shared" si="171"/>
        <v>0</v>
      </c>
      <c r="G695" s="104">
        <f t="shared" si="171"/>
        <v>0</v>
      </c>
      <c r="H695" s="106">
        <f t="shared" si="171"/>
        <v>0</v>
      </c>
      <c r="I695" s="104">
        <f t="shared" si="171"/>
        <v>0</v>
      </c>
      <c r="J695" s="107">
        <f>J166-SUMIF(Sales!$D$22:$D$2500,$D166,Sales!J$22:J$2500)</f>
        <v>0</v>
      </c>
      <c r="K695" s="107">
        <f>K166-SUMIF(Sales!$D$22:$D$2500,$D166,Sales!K$22:K$2500)</f>
        <v>0</v>
      </c>
      <c r="L695" s="107">
        <f>L166-SUMIF(Sales!$D$22:$D$2500,$D166,Sales!L$22:L$2500)</f>
        <v>0</v>
      </c>
      <c r="M695" s="107">
        <f>M166-SUMIF(Sales!$D$22:$D$2500,$D166,Sales!M$22:M$2500)</f>
        <v>0</v>
      </c>
      <c r="N695" s="107">
        <f>N166-SUMIF(Sales!$D$22:$D$2500,$D166,Sales!N$22:N$2500)</f>
        <v>0</v>
      </c>
    </row>
    <row r="696" spans="2:14">
      <c r="B696" s="103">
        <f t="shared" ref="B696:I696" si="172">B167</f>
        <v>0</v>
      </c>
      <c r="C696" s="104">
        <f t="shared" si="172"/>
        <v>0</v>
      </c>
      <c r="D696" s="104">
        <f t="shared" si="172"/>
        <v>0</v>
      </c>
      <c r="E696" s="105">
        <f t="shared" si="172"/>
        <v>0</v>
      </c>
      <c r="F696" s="104">
        <f t="shared" si="172"/>
        <v>0</v>
      </c>
      <c r="G696" s="104">
        <f t="shared" si="172"/>
        <v>0</v>
      </c>
      <c r="H696" s="106">
        <f t="shared" si="172"/>
        <v>0</v>
      </c>
      <c r="I696" s="104">
        <f t="shared" si="172"/>
        <v>0</v>
      </c>
      <c r="J696" s="107">
        <f>J167-SUMIF(Sales!$D$22:$D$2500,$D167,Sales!J$22:J$2500)</f>
        <v>0</v>
      </c>
      <c r="K696" s="107">
        <f>K167-SUMIF(Sales!$D$22:$D$2500,$D167,Sales!K$22:K$2500)</f>
        <v>0</v>
      </c>
      <c r="L696" s="107">
        <f>L167-SUMIF(Sales!$D$22:$D$2500,$D167,Sales!L$22:L$2500)</f>
        <v>0</v>
      </c>
      <c r="M696" s="107">
        <f>M167-SUMIF(Sales!$D$22:$D$2500,$D167,Sales!M$22:M$2500)</f>
        <v>0</v>
      </c>
      <c r="N696" s="107">
        <f>N167-SUMIF(Sales!$D$22:$D$2500,$D167,Sales!N$22:N$2500)</f>
        <v>0</v>
      </c>
    </row>
    <row r="697" spans="2:14">
      <c r="B697" s="103">
        <f t="shared" ref="B697:I697" si="173">B168</f>
        <v>0</v>
      </c>
      <c r="C697" s="104">
        <f t="shared" si="173"/>
        <v>0</v>
      </c>
      <c r="D697" s="104">
        <f t="shared" si="173"/>
        <v>0</v>
      </c>
      <c r="E697" s="105">
        <f t="shared" si="173"/>
        <v>0</v>
      </c>
      <c r="F697" s="104">
        <f t="shared" si="173"/>
        <v>0</v>
      </c>
      <c r="G697" s="104">
        <f t="shared" si="173"/>
        <v>0</v>
      </c>
      <c r="H697" s="106">
        <f t="shared" si="173"/>
        <v>0</v>
      </c>
      <c r="I697" s="104">
        <f t="shared" si="173"/>
        <v>0</v>
      </c>
      <c r="J697" s="107">
        <f>J168-SUMIF(Sales!$D$22:$D$2500,$D168,Sales!J$22:J$2500)</f>
        <v>0</v>
      </c>
      <c r="K697" s="107">
        <f>K168-SUMIF(Sales!$D$22:$D$2500,$D168,Sales!K$22:K$2500)</f>
        <v>0</v>
      </c>
      <c r="L697" s="107">
        <f>L168-SUMIF(Sales!$D$22:$D$2500,$D168,Sales!L$22:L$2500)</f>
        <v>0</v>
      </c>
      <c r="M697" s="107">
        <f>M168-SUMIF(Sales!$D$22:$D$2500,$D168,Sales!M$22:M$2500)</f>
        <v>0</v>
      </c>
      <c r="N697" s="107">
        <f>N168-SUMIF(Sales!$D$22:$D$2500,$D168,Sales!N$22:N$2500)</f>
        <v>0</v>
      </c>
    </row>
    <row r="698" spans="2:14">
      <c r="B698" s="103">
        <f t="shared" ref="B698:I698" si="174">B169</f>
        <v>0</v>
      </c>
      <c r="C698" s="104">
        <f t="shared" si="174"/>
        <v>0</v>
      </c>
      <c r="D698" s="104">
        <f t="shared" si="174"/>
        <v>0</v>
      </c>
      <c r="E698" s="105">
        <f t="shared" si="174"/>
        <v>0</v>
      </c>
      <c r="F698" s="104">
        <f t="shared" si="174"/>
        <v>0</v>
      </c>
      <c r="G698" s="104">
        <f t="shared" si="174"/>
        <v>0</v>
      </c>
      <c r="H698" s="106">
        <f t="shared" si="174"/>
        <v>0</v>
      </c>
      <c r="I698" s="104">
        <f t="shared" si="174"/>
        <v>0</v>
      </c>
      <c r="J698" s="107">
        <f>J169-SUMIF(Sales!$D$22:$D$2500,$D169,Sales!J$22:J$2500)</f>
        <v>0</v>
      </c>
      <c r="K698" s="107">
        <f>K169-SUMIF(Sales!$D$22:$D$2500,$D169,Sales!K$22:K$2500)</f>
        <v>0</v>
      </c>
      <c r="L698" s="107">
        <f>L169-SUMIF(Sales!$D$22:$D$2500,$D169,Sales!L$22:L$2500)</f>
        <v>0</v>
      </c>
      <c r="M698" s="107">
        <f>M169-SUMIF(Sales!$D$22:$D$2500,$D169,Sales!M$22:M$2500)</f>
        <v>0</v>
      </c>
      <c r="N698" s="107">
        <f>N169-SUMIF(Sales!$D$22:$D$2500,$D169,Sales!N$22:N$2500)</f>
        <v>0</v>
      </c>
    </row>
    <row r="699" spans="2:14">
      <c r="B699" s="103">
        <f t="shared" ref="B699:I699" si="175">B170</f>
        <v>0</v>
      </c>
      <c r="C699" s="104">
        <f t="shared" si="175"/>
        <v>0</v>
      </c>
      <c r="D699" s="104">
        <f t="shared" si="175"/>
        <v>0</v>
      </c>
      <c r="E699" s="105">
        <f t="shared" si="175"/>
        <v>0</v>
      </c>
      <c r="F699" s="104">
        <f t="shared" si="175"/>
        <v>0</v>
      </c>
      <c r="G699" s="104">
        <f t="shared" si="175"/>
        <v>0</v>
      </c>
      <c r="H699" s="106">
        <f t="shared" si="175"/>
        <v>0</v>
      </c>
      <c r="I699" s="104">
        <f t="shared" si="175"/>
        <v>0</v>
      </c>
      <c r="J699" s="107">
        <f>J170-SUMIF(Sales!$D$22:$D$2500,$D170,Sales!J$22:J$2500)</f>
        <v>0</v>
      </c>
      <c r="K699" s="107">
        <f>K170-SUMIF(Sales!$D$22:$D$2500,$D170,Sales!K$22:K$2500)</f>
        <v>0</v>
      </c>
      <c r="L699" s="107">
        <f>L170-SUMIF(Sales!$D$22:$D$2500,$D170,Sales!L$22:L$2500)</f>
        <v>0</v>
      </c>
      <c r="M699" s="107">
        <f>M170-SUMIF(Sales!$D$22:$D$2500,$D170,Sales!M$22:M$2500)</f>
        <v>0</v>
      </c>
      <c r="N699" s="107">
        <f>N170-SUMIF(Sales!$D$22:$D$2500,$D170,Sales!N$22:N$2500)</f>
        <v>0</v>
      </c>
    </row>
    <row r="700" spans="2:14">
      <c r="B700" s="103">
        <f t="shared" ref="B700:I700" si="176">B171</f>
        <v>0</v>
      </c>
      <c r="C700" s="104">
        <f t="shared" si="176"/>
        <v>0</v>
      </c>
      <c r="D700" s="104">
        <f t="shared" si="176"/>
        <v>0</v>
      </c>
      <c r="E700" s="105">
        <f t="shared" si="176"/>
        <v>0</v>
      </c>
      <c r="F700" s="104">
        <f t="shared" si="176"/>
        <v>0</v>
      </c>
      <c r="G700" s="104">
        <f t="shared" si="176"/>
        <v>0</v>
      </c>
      <c r="H700" s="106">
        <f t="shared" si="176"/>
        <v>0</v>
      </c>
      <c r="I700" s="104">
        <f t="shared" si="176"/>
        <v>0</v>
      </c>
      <c r="J700" s="107">
        <f>J171-SUMIF(Sales!$D$22:$D$2500,$D171,Sales!J$22:J$2500)</f>
        <v>0</v>
      </c>
      <c r="K700" s="107">
        <f>K171-SUMIF(Sales!$D$22:$D$2500,$D171,Sales!K$22:K$2500)</f>
        <v>0</v>
      </c>
      <c r="L700" s="107">
        <f>L171-SUMIF(Sales!$D$22:$D$2500,$D171,Sales!L$22:L$2500)</f>
        <v>0</v>
      </c>
      <c r="M700" s="107">
        <f>M171-SUMIF(Sales!$D$22:$D$2500,$D171,Sales!M$22:M$2500)</f>
        <v>0</v>
      </c>
      <c r="N700" s="107">
        <f>N171-SUMIF(Sales!$D$22:$D$2500,$D171,Sales!N$22:N$2500)</f>
        <v>0</v>
      </c>
    </row>
    <row r="701" spans="2:14">
      <c r="B701" s="103">
        <f t="shared" ref="B701:I701" si="177">B172</f>
        <v>0</v>
      </c>
      <c r="C701" s="104">
        <f t="shared" si="177"/>
        <v>0</v>
      </c>
      <c r="D701" s="104">
        <f t="shared" si="177"/>
        <v>0</v>
      </c>
      <c r="E701" s="105">
        <f t="shared" si="177"/>
        <v>0</v>
      </c>
      <c r="F701" s="104">
        <f t="shared" si="177"/>
        <v>0</v>
      </c>
      <c r="G701" s="104">
        <f t="shared" si="177"/>
        <v>0</v>
      </c>
      <c r="H701" s="106">
        <f t="shared" si="177"/>
        <v>0</v>
      </c>
      <c r="I701" s="104">
        <f t="shared" si="177"/>
        <v>0</v>
      </c>
      <c r="J701" s="107">
        <f>J172-SUMIF(Sales!$D$22:$D$2500,$D172,Sales!J$22:J$2500)</f>
        <v>0</v>
      </c>
      <c r="K701" s="107">
        <f>K172-SUMIF(Sales!$D$22:$D$2500,$D172,Sales!K$22:K$2500)</f>
        <v>0</v>
      </c>
      <c r="L701" s="107">
        <f>L172-SUMIF(Sales!$D$22:$D$2500,$D172,Sales!L$22:L$2500)</f>
        <v>0</v>
      </c>
      <c r="M701" s="107">
        <f>M172-SUMIF(Sales!$D$22:$D$2500,$D172,Sales!M$22:M$2500)</f>
        <v>0</v>
      </c>
      <c r="N701" s="107">
        <f>N172-SUMIF(Sales!$D$22:$D$2500,$D172,Sales!N$22:N$2500)</f>
        <v>0</v>
      </c>
    </row>
    <row r="702" spans="2:14">
      <c r="B702" s="103">
        <f t="shared" ref="B702:I702" si="178">B173</f>
        <v>0</v>
      </c>
      <c r="C702" s="104">
        <f t="shared" si="178"/>
        <v>0</v>
      </c>
      <c r="D702" s="104">
        <f t="shared" si="178"/>
        <v>0</v>
      </c>
      <c r="E702" s="105">
        <f t="shared" si="178"/>
        <v>0</v>
      </c>
      <c r="F702" s="104">
        <f t="shared" si="178"/>
        <v>0</v>
      </c>
      <c r="G702" s="104">
        <f t="shared" si="178"/>
        <v>0</v>
      </c>
      <c r="H702" s="106">
        <f t="shared" si="178"/>
        <v>0</v>
      </c>
      <c r="I702" s="104">
        <f t="shared" si="178"/>
        <v>0</v>
      </c>
      <c r="J702" s="107">
        <f>J173-SUMIF(Sales!$D$22:$D$2500,$D173,Sales!J$22:J$2500)</f>
        <v>0</v>
      </c>
      <c r="K702" s="107">
        <f>K173-SUMIF(Sales!$D$22:$D$2500,$D173,Sales!K$22:K$2500)</f>
        <v>0</v>
      </c>
      <c r="L702" s="107">
        <f>L173-SUMIF(Sales!$D$22:$D$2500,$D173,Sales!L$22:L$2500)</f>
        <v>0</v>
      </c>
      <c r="M702" s="107">
        <f>M173-SUMIF(Sales!$D$22:$D$2500,$D173,Sales!M$22:M$2500)</f>
        <v>0</v>
      </c>
      <c r="N702" s="107">
        <f>N173-SUMIF(Sales!$D$22:$D$2500,$D173,Sales!N$22:N$2500)</f>
        <v>0</v>
      </c>
    </row>
    <row r="703" spans="2:14">
      <c r="B703" s="103">
        <f t="shared" ref="B703:I703" si="179">B174</f>
        <v>0</v>
      </c>
      <c r="C703" s="104">
        <f t="shared" si="179"/>
        <v>0</v>
      </c>
      <c r="D703" s="104">
        <f t="shared" si="179"/>
        <v>0</v>
      </c>
      <c r="E703" s="105">
        <f t="shared" si="179"/>
        <v>0</v>
      </c>
      <c r="F703" s="104">
        <f t="shared" si="179"/>
        <v>0</v>
      </c>
      <c r="G703" s="104">
        <f t="shared" si="179"/>
        <v>0</v>
      </c>
      <c r="H703" s="106">
        <f t="shared" si="179"/>
        <v>0</v>
      </c>
      <c r="I703" s="104">
        <f t="shared" si="179"/>
        <v>0</v>
      </c>
      <c r="J703" s="107">
        <f>J174-SUMIF(Sales!$D$22:$D$2500,$D174,Sales!J$22:J$2500)</f>
        <v>0</v>
      </c>
      <c r="K703" s="107">
        <f>K174-SUMIF(Sales!$D$22:$D$2500,$D174,Sales!K$22:K$2500)</f>
        <v>0</v>
      </c>
      <c r="L703" s="107">
        <f>L174-SUMIF(Sales!$D$22:$D$2500,$D174,Sales!L$22:L$2500)</f>
        <v>0</v>
      </c>
      <c r="M703" s="107">
        <f>M174-SUMIF(Sales!$D$22:$D$2500,$D174,Sales!M$22:M$2500)</f>
        <v>0</v>
      </c>
      <c r="N703" s="107">
        <f>N174-SUMIF(Sales!$D$22:$D$2500,$D174,Sales!N$22:N$2500)</f>
        <v>0</v>
      </c>
    </row>
    <row r="704" spans="2:14">
      <c r="B704" s="103">
        <f t="shared" ref="B704:I704" si="180">B175</f>
        <v>0</v>
      </c>
      <c r="C704" s="104">
        <f t="shared" si="180"/>
        <v>0</v>
      </c>
      <c r="D704" s="104">
        <f t="shared" si="180"/>
        <v>0</v>
      </c>
      <c r="E704" s="105">
        <f t="shared" si="180"/>
        <v>0</v>
      </c>
      <c r="F704" s="104">
        <f t="shared" si="180"/>
        <v>0</v>
      </c>
      <c r="G704" s="104">
        <f t="shared" si="180"/>
        <v>0</v>
      </c>
      <c r="H704" s="106">
        <f t="shared" si="180"/>
        <v>0</v>
      </c>
      <c r="I704" s="104">
        <f t="shared" si="180"/>
        <v>0</v>
      </c>
      <c r="J704" s="107">
        <f>J175-SUMIF(Sales!$D$22:$D$2500,$D175,Sales!J$22:J$2500)</f>
        <v>0</v>
      </c>
      <c r="K704" s="107">
        <f>K175-SUMIF(Sales!$D$22:$D$2500,$D175,Sales!K$22:K$2500)</f>
        <v>0</v>
      </c>
      <c r="L704" s="107">
        <f>L175-SUMIF(Sales!$D$22:$D$2500,$D175,Sales!L$22:L$2500)</f>
        <v>0</v>
      </c>
      <c r="M704" s="107">
        <f>M175-SUMIF(Sales!$D$22:$D$2500,$D175,Sales!M$22:M$2500)</f>
        <v>0</v>
      </c>
      <c r="N704" s="107">
        <f>N175-SUMIF(Sales!$D$22:$D$2500,$D175,Sales!N$22:N$2500)</f>
        <v>0</v>
      </c>
    </row>
    <row r="705" spans="2:14">
      <c r="B705" s="103">
        <f t="shared" ref="B705:I705" si="181">B176</f>
        <v>0</v>
      </c>
      <c r="C705" s="104">
        <f t="shared" si="181"/>
        <v>0</v>
      </c>
      <c r="D705" s="104">
        <f t="shared" si="181"/>
        <v>0</v>
      </c>
      <c r="E705" s="105">
        <f t="shared" si="181"/>
        <v>0</v>
      </c>
      <c r="F705" s="104">
        <f t="shared" si="181"/>
        <v>0</v>
      </c>
      <c r="G705" s="104">
        <f t="shared" si="181"/>
        <v>0</v>
      </c>
      <c r="H705" s="106">
        <f t="shared" si="181"/>
        <v>0</v>
      </c>
      <c r="I705" s="104">
        <f t="shared" si="181"/>
        <v>0</v>
      </c>
      <c r="J705" s="107">
        <f>J176-SUMIF(Sales!$D$22:$D$2500,$D176,Sales!J$22:J$2500)</f>
        <v>0</v>
      </c>
      <c r="K705" s="107">
        <f>K176-SUMIF(Sales!$D$22:$D$2500,$D176,Sales!K$22:K$2500)</f>
        <v>0</v>
      </c>
      <c r="L705" s="107">
        <f>L176-SUMIF(Sales!$D$22:$D$2500,$D176,Sales!L$22:L$2500)</f>
        <v>0</v>
      </c>
      <c r="M705" s="107">
        <f>M176-SUMIF(Sales!$D$22:$D$2500,$D176,Sales!M$22:M$2500)</f>
        <v>0</v>
      </c>
      <c r="N705" s="107">
        <f>N176-SUMIF(Sales!$D$22:$D$2500,$D176,Sales!N$22:N$2500)</f>
        <v>0</v>
      </c>
    </row>
    <row r="706" spans="2:14">
      <c r="B706" s="103">
        <f t="shared" ref="B706:I706" si="182">B177</f>
        <v>0</v>
      </c>
      <c r="C706" s="104">
        <f t="shared" si="182"/>
        <v>0</v>
      </c>
      <c r="D706" s="104">
        <f t="shared" si="182"/>
        <v>0</v>
      </c>
      <c r="E706" s="105">
        <f t="shared" si="182"/>
        <v>0</v>
      </c>
      <c r="F706" s="104">
        <f t="shared" si="182"/>
        <v>0</v>
      </c>
      <c r="G706" s="104">
        <f t="shared" si="182"/>
        <v>0</v>
      </c>
      <c r="H706" s="106">
        <f t="shared" si="182"/>
        <v>0</v>
      </c>
      <c r="I706" s="104">
        <f t="shared" si="182"/>
        <v>0</v>
      </c>
      <c r="J706" s="107">
        <f>J177-SUMIF(Sales!$D$22:$D$2500,$D177,Sales!J$22:J$2500)</f>
        <v>0</v>
      </c>
      <c r="K706" s="107">
        <f>K177-SUMIF(Sales!$D$22:$D$2500,$D177,Sales!K$22:K$2500)</f>
        <v>0</v>
      </c>
      <c r="L706" s="107">
        <f>L177-SUMIF(Sales!$D$22:$D$2500,$D177,Sales!L$22:L$2500)</f>
        <v>0</v>
      </c>
      <c r="M706" s="107">
        <f>M177-SUMIF(Sales!$D$22:$D$2500,$D177,Sales!M$22:M$2500)</f>
        <v>0</v>
      </c>
      <c r="N706" s="107">
        <f>N177-SUMIF(Sales!$D$22:$D$2500,$D177,Sales!N$22:N$2500)</f>
        <v>0</v>
      </c>
    </row>
    <row r="707" spans="2:14">
      <c r="B707" s="103">
        <f t="shared" ref="B707:I707" si="183">B178</f>
        <v>0</v>
      </c>
      <c r="C707" s="104">
        <f t="shared" si="183"/>
        <v>0</v>
      </c>
      <c r="D707" s="104">
        <f t="shared" si="183"/>
        <v>0</v>
      </c>
      <c r="E707" s="105">
        <f t="shared" si="183"/>
        <v>0</v>
      </c>
      <c r="F707" s="104">
        <f t="shared" si="183"/>
        <v>0</v>
      </c>
      <c r="G707" s="104">
        <f t="shared" si="183"/>
        <v>0</v>
      </c>
      <c r="H707" s="106">
        <f t="shared" si="183"/>
        <v>0</v>
      </c>
      <c r="I707" s="104">
        <f t="shared" si="183"/>
        <v>0</v>
      </c>
      <c r="J707" s="107">
        <f>J178-SUMIF(Sales!$D$22:$D$2500,$D178,Sales!J$22:J$2500)</f>
        <v>0</v>
      </c>
      <c r="K707" s="107">
        <f>K178-SUMIF(Sales!$D$22:$D$2500,$D178,Sales!K$22:K$2500)</f>
        <v>0</v>
      </c>
      <c r="L707" s="107">
        <f>L178-SUMIF(Sales!$D$22:$D$2500,$D178,Sales!L$22:L$2500)</f>
        <v>0</v>
      </c>
      <c r="M707" s="107">
        <f>M178-SUMIF(Sales!$D$22:$D$2500,$D178,Sales!M$22:M$2500)</f>
        <v>0</v>
      </c>
      <c r="N707" s="107">
        <f>N178-SUMIF(Sales!$D$22:$D$2500,$D178,Sales!N$22:N$2500)</f>
        <v>0</v>
      </c>
    </row>
    <row r="708" spans="2:14">
      <c r="B708" s="103">
        <f t="shared" ref="B708:I708" si="184">B179</f>
        <v>0</v>
      </c>
      <c r="C708" s="104">
        <f t="shared" si="184"/>
        <v>0</v>
      </c>
      <c r="D708" s="104">
        <f t="shared" si="184"/>
        <v>0</v>
      </c>
      <c r="E708" s="105">
        <f t="shared" si="184"/>
        <v>0</v>
      </c>
      <c r="F708" s="104">
        <f t="shared" si="184"/>
        <v>0</v>
      </c>
      <c r="G708" s="104">
        <f t="shared" si="184"/>
        <v>0</v>
      </c>
      <c r="H708" s="106">
        <f t="shared" si="184"/>
        <v>0</v>
      </c>
      <c r="I708" s="104">
        <f t="shared" si="184"/>
        <v>0</v>
      </c>
      <c r="J708" s="107">
        <f>J179-SUMIF(Sales!$D$22:$D$2500,$D179,Sales!J$22:J$2500)</f>
        <v>0</v>
      </c>
      <c r="K708" s="107">
        <f>K179-SUMIF(Sales!$D$22:$D$2500,$D179,Sales!K$22:K$2500)</f>
        <v>0</v>
      </c>
      <c r="L708" s="107">
        <f>L179-SUMIF(Sales!$D$22:$D$2500,$D179,Sales!L$22:L$2500)</f>
        <v>0</v>
      </c>
      <c r="M708" s="107">
        <f>M179-SUMIF(Sales!$D$22:$D$2500,$D179,Sales!M$22:M$2500)</f>
        <v>0</v>
      </c>
      <c r="N708" s="107">
        <f>N179-SUMIF(Sales!$D$22:$D$2500,$D179,Sales!N$22:N$2500)</f>
        <v>0</v>
      </c>
    </row>
    <row r="709" spans="2:14">
      <c r="B709" s="103">
        <f t="shared" ref="B709:I709" si="185">B180</f>
        <v>0</v>
      </c>
      <c r="C709" s="104">
        <f t="shared" si="185"/>
        <v>0</v>
      </c>
      <c r="D709" s="104">
        <f t="shared" si="185"/>
        <v>0</v>
      </c>
      <c r="E709" s="105">
        <f t="shared" si="185"/>
        <v>0</v>
      </c>
      <c r="F709" s="104">
        <f t="shared" si="185"/>
        <v>0</v>
      </c>
      <c r="G709" s="104">
        <f t="shared" si="185"/>
        <v>0</v>
      </c>
      <c r="H709" s="106">
        <f t="shared" si="185"/>
        <v>0</v>
      </c>
      <c r="I709" s="104">
        <f t="shared" si="185"/>
        <v>0</v>
      </c>
      <c r="J709" s="107">
        <f>J180-SUMIF(Sales!$D$22:$D$2500,$D180,Sales!J$22:J$2500)</f>
        <v>0</v>
      </c>
      <c r="K709" s="107">
        <f>K180-SUMIF(Sales!$D$22:$D$2500,$D180,Sales!K$22:K$2500)</f>
        <v>0</v>
      </c>
      <c r="L709" s="107">
        <f>L180-SUMIF(Sales!$D$22:$D$2500,$D180,Sales!L$22:L$2500)</f>
        <v>0</v>
      </c>
      <c r="M709" s="107">
        <f>M180-SUMIF(Sales!$D$22:$D$2500,$D180,Sales!M$22:M$2500)</f>
        <v>0</v>
      </c>
      <c r="N709" s="107">
        <f>N180-SUMIF(Sales!$D$22:$D$2500,$D180,Sales!N$22:N$2500)</f>
        <v>0</v>
      </c>
    </row>
    <row r="710" spans="2:14">
      <c r="B710" s="103">
        <f t="shared" ref="B710:I710" si="186">B181</f>
        <v>0</v>
      </c>
      <c r="C710" s="104">
        <f t="shared" si="186"/>
        <v>0</v>
      </c>
      <c r="D710" s="104">
        <f t="shared" si="186"/>
        <v>0</v>
      </c>
      <c r="E710" s="105">
        <f t="shared" si="186"/>
        <v>0</v>
      </c>
      <c r="F710" s="104">
        <f t="shared" si="186"/>
        <v>0</v>
      </c>
      <c r="G710" s="104">
        <f t="shared" si="186"/>
        <v>0</v>
      </c>
      <c r="H710" s="106">
        <f t="shared" si="186"/>
        <v>0</v>
      </c>
      <c r="I710" s="104">
        <f t="shared" si="186"/>
        <v>0</v>
      </c>
      <c r="J710" s="107">
        <f>J181-SUMIF(Sales!$D$22:$D$2500,$D181,Sales!J$22:J$2500)</f>
        <v>0</v>
      </c>
      <c r="K710" s="107">
        <f>K181-SUMIF(Sales!$D$22:$D$2500,$D181,Sales!K$22:K$2500)</f>
        <v>0</v>
      </c>
      <c r="L710" s="107">
        <f>L181-SUMIF(Sales!$D$22:$D$2500,$D181,Sales!L$22:L$2500)</f>
        <v>0</v>
      </c>
      <c r="M710" s="107">
        <f>M181-SUMIF(Sales!$D$22:$D$2500,$D181,Sales!M$22:M$2500)</f>
        <v>0</v>
      </c>
      <c r="N710" s="107">
        <f>N181-SUMIF(Sales!$D$22:$D$2500,$D181,Sales!N$22:N$2500)</f>
        <v>0</v>
      </c>
    </row>
    <row r="711" spans="2:14">
      <c r="B711" s="103">
        <f t="shared" ref="B711:I711" si="187">B182</f>
        <v>0</v>
      </c>
      <c r="C711" s="104">
        <f t="shared" si="187"/>
        <v>0</v>
      </c>
      <c r="D711" s="104">
        <f t="shared" si="187"/>
        <v>0</v>
      </c>
      <c r="E711" s="105">
        <f t="shared" si="187"/>
        <v>0</v>
      </c>
      <c r="F711" s="104">
        <f t="shared" si="187"/>
        <v>0</v>
      </c>
      <c r="G711" s="104">
        <f t="shared" si="187"/>
        <v>0</v>
      </c>
      <c r="H711" s="106">
        <f t="shared" si="187"/>
        <v>0</v>
      </c>
      <c r="I711" s="104">
        <f t="shared" si="187"/>
        <v>0</v>
      </c>
      <c r="J711" s="107">
        <f>J182-SUMIF(Sales!$D$22:$D$2500,$D182,Sales!J$22:J$2500)</f>
        <v>0</v>
      </c>
      <c r="K711" s="107">
        <f>K182-SUMIF(Sales!$D$22:$D$2500,$D182,Sales!K$22:K$2500)</f>
        <v>0</v>
      </c>
      <c r="L711" s="107">
        <f>L182-SUMIF(Sales!$D$22:$D$2500,$D182,Sales!L$22:L$2500)</f>
        <v>0</v>
      </c>
      <c r="M711" s="107">
        <f>M182-SUMIF(Sales!$D$22:$D$2500,$D182,Sales!M$22:M$2500)</f>
        <v>0</v>
      </c>
      <c r="N711" s="107">
        <f>N182-SUMIF(Sales!$D$22:$D$2500,$D182,Sales!N$22:N$2500)</f>
        <v>0</v>
      </c>
    </row>
    <row r="712" spans="2:14">
      <c r="B712" s="103">
        <f t="shared" ref="B712:I712" si="188">B183</f>
        <v>0</v>
      </c>
      <c r="C712" s="104">
        <f t="shared" si="188"/>
        <v>0</v>
      </c>
      <c r="D712" s="104">
        <f t="shared" si="188"/>
        <v>0</v>
      </c>
      <c r="E712" s="105">
        <f t="shared" si="188"/>
        <v>0</v>
      </c>
      <c r="F712" s="104">
        <f t="shared" si="188"/>
        <v>0</v>
      </c>
      <c r="G712" s="104">
        <f t="shared" si="188"/>
        <v>0</v>
      </c>
      <c r="H712" s="106">
        <f t="shared" si="188"/>
        <v>0</v>
      </c>
      <c r="I712" s="104">
        <f t="shared" si="188"/>
        <v>0</v>
      </c>
      <c r="J712" s="107">
        <f>J183-SUMIF(Sales!$D$22:$D$2500,$D183,Sales!J$22:J$2500)</f>
        <v>0</v>
      </c>
      <c r="K712" s="107">
        <f>K183-SUMIF(Sales!$D$22:$D$2500,$D183,Sales!K$22:K$2500)</f>
        <v>0</v>
      </c>
      <c r="L712" s="107">
        <f>L183-SUMIF(Sales!$D$22:$D$2500,$D183,Sales!L$22:L$2500)</f>
        <v>0</v>
      </c>
      <c r="M712" s="107">
        <f>M183-SUMIF(Sales!$D$22:$D$2500,$D183,Sales!M$22:M$2500)</f>
        <v>0</v>
      </c>
      <c r="N712" s="107">
        <f>N183-SUMIF(Sales!$D$22:$D$2500,$D183,Sales!N$22:N$2500)</f>
        <v>0</v>
      </c>
    </row>
    <row r="713" spans="2:14">
      <c r="B713" s="103">
        <f t="shared" ref="B713:I713" si="189">B184</f>
        <v>0</v>
      </c>
      <c r="C713" s="104">
        <f t="shared" si="189"/>
        <v>0</v>
      </c>
      <c r="D713" s="104">
        <f t="shared" si="189"/>
        <v>0</v>
      </c>
      <c r="E713" s="105">
        <f t="shared" si="189"/>
        <v>0</v>
      </c>
      <c r="F713" s="104">
        <f t="shared" si="189"/>
        <v>0</v>
      </c>
      <c r="G713" s="104">
        <f t="shared" si="189"/>
        <v>0</v>
      </c>
      <c r="H713" s="106">
        <f t="shared" si="189"/>
        <v>0</v>
      </c>
      <c r="I713" s="104">
        <f t="shared" si="189"/>
        <v>0</v>
      </c>
      <c r="J713" s="107">
        <f>J184-SUMIF(Sales!$D$22:$D$2500,$D184,Sales!J$22:J$2500)</f>
        <v>0</v>
      </c>
      <c r="K713" s="107">
        <f>K184-SUMIF(Sales!$D$22:$D$2500,$D184,Sales!K$22:K$2500)</f>
        <v>0</v>
      </c>
      <c r="L713" s="107">
        <f>L184-SUMIF(Sales!$D$22:$D$2500,$D184,Sales!L$22:L$2500)</f>
        <v>0</v>
      </c>
      <c r="M713" s="107">
        <f>M184-SUMIF(Sales!$D$22:$D$2500,$D184,Sales!M$22:M$2500)</f>
        <v>0</v>
      </c>
      <c r="N713" s="107">
        <f>N184-SUMIF(Sales!$D$22:$D$2500,$D184,Sales!N$22:N$2500)</f>
        <v>0</v>
      </c>
    </row>
    <row r="714" spans="2:14">
      <c r="B714" s="103">
        <f t="shared" ref="B714:I714" si="190">B185</f>
        <v>0</v>
      </c>
      <c r="C714" s="104">
        <f t="shared" si="190"/>
        <v>0</v>
      </c>
      <c r="D714" s="104">
        <f t="shared" si="190"/>
        <v>0</v>
      </c>
      <c r="E714" s="105">
        <f t="shared" si="190"/>
        <v>0</v>
      </c>
      <c r="F714" s="104">
        <f t="shared" si="190"/>
        <v>0</v>
      </c>
      <c r="G714" s="104">
        <f t="shared" si="190"/>
        <v>0</v>
      </c>
      <c r="H714" s="106">
        <f t="shared" si="190"/>
        <v>0</v>
      </c>
      <c r="I714" s="104">
        <f t="shared" si="190"/>
        <v>0</v>
      </c>
      <c r="J714" s="107">
        <f>J185-SUMIF(Sales!$D$22:$D$2500,$D185,Sales!J$22:J$2500)</f>
        <v>0</v>
      </c>
      <c r="K714" s="107">
        <f>K185-SUMIF(Sales!$D$22:$D$2500,$D185,Sales!K$22:K$2500)</f>
        <v>0</v>
      </c>
      <c r="L714" s="107">
        <f>L185-SUMIF(Sales!$D$22:$D$2500,$D185,Sales!L$22:L$2500)</f>
        <v>0</v>
      </c>
      <c r="M714" s="107">
        <f>M185-SUMIF(Sales!$D$22:$D$2500,$D185,Sales!M$22:M$2500)</f>
        <v>0</v>
      </c>
      <c r="N714" s="107">
        <f>N185-SUMIF(Sales!$D$22:$D$2500,$D185,Sales!N$22:N$2500)</f>
        <v>0</v>
      </c>
    </row>
    <row r="715" spans="2:14">
      <c r="B715" s="103">
        <f t="shared" ref="B715:I715" si="191">B186</f>
        <v>0</v>
      </c>
      <c r="C715" s="104">
        <f t="shared" si="191"/>
        <v>0</v>
      </c>
      <c r="D715" s="104">
        <f t="shared" si="191"/>
        <v>0</v>
      </c>
      <c r="E715" s="105">
        <f t="shared" si="191"/>
        <v>0</v>
      </c>
      <c r="F715" s="104">
        <f t="shared" si="191"/>
        <v>0</v>
      </c>
      <c r="G715" s="104">
        <f t="shared" si="191"/>
        <v>0</v>
      </c>
      <c r="H715" s="106">
        <f t="shared" si="191"/>
        <v>0</v>
      </c>
      <c r="I715" s="104">
        <f t="shared" si="191"/>
        <v>0</v>
      </c>
      <c r="J715" s="107">
        <f>J186-SUMIF(Sales!$D$22:$D$2500,$D186,Sales!J$22:J$2500)</f>
        <v>0</v>
      </c>
      <c r="K715" s="107">
        <f>K186-SUMIF(Sales!$D$22:$D$2500,$D186,Sales!K$22:K$2500)</f>
        <v>0</v>
      </c>
      <c r="L715" s="107">
        <f>L186-SUMIF(Sales!$D$22:$D$2500,$D186,Sales!L$22:L$2500)</f>
        <v>0</v>
      </c>
      <c r="M715" s="107">
        <f>M186-SUMIF(Sales!$D$22:$D$2500,$D186,Sales!M$22:M$2500)</f>
        <v>0</v>
      </c>
      <c r="N715" s="107">
        <f>N186-SUMIF(Sales!$D$22:$D$2500,$D186,Sales!N$22:N$2500)</f>
        <v>0</v>
      </c>
    </row>
    <row r="716" spans="2:14">
      <c r="B716" s="103">
        <f t="shared" ref="B716:I716" si="192">B187</f>
        <v>0</v>
      </c>
      <c r="C716" s="104">
        <f t="shared" si="192"/>
        <v>0</v>
      </c>
      <c r="D716" s="104">
        <f t="shared" si="192"/>
        <v>0</v>
      </c>
      <c r="E716" s="105">
        <f t="shared" si="192"/>
        <v>0</v>
      </c>
      <c r="F716" s="104">
        <f t="shared" si="192"/>
        <v>0</v>
      </c>
      <c r="G716" s="104">
        <f t="shared" si="192"/>
        <v>0</v>
      </c>
      <c r="H716" s="106">
        <f t="shared" si="192"/>
        <v>0</v>
      </c>
      <c r="I716" s="104">
        <f t="shared" si="192"/>
        <v>0</v>
      </c>
      <c r="J716" s="107">
        <f>J187-SUMIF(Sales!$D$22:$D$2500,$D187,Sales!J$22:J$2500)</f>
        <v>0</v>
      </c>
      <c r="K716" s="107">
        <f>K187-SUMIF(Sales!$D$22:$D$2500,$D187,Sales!K$22:K$2500)</f>
        <v>0</v>
      </c>
      <c r="L716" s="107">
        <f>L187-SUMIF(Sales!$D$22:$D$2500,$D187,Sales!L$22:L$2500)</f>
        <v>0</v>
      </c>
      <c r="M716" s="107">
        <f>M187-SUMIF(Sales!$D$22:$D$2500,$D187,Sales!M$22:M$2500)</f>
        <v>0</v>
      </c>
      <c r="N716" s="107">
        <f>N187-SUMIF(Sales!$D$22:$D$2500,$D187,Sales!N$22:N$2500)</f>
        <v>0</v>
      </c>
    </row>
    <row r="717" spans="2:14">
      <c r="B717" s="103">
        <f t="shared" ref="B717:I717" si="193">B188</f>
        <v>0</v>
      </c>
      <c r="C717" s="104">
        <f t="shared" si="193"/>
        <v>0</v>
      </c>
      <c r="D717" s="104">
        <f t="shared" si="193"/>
        <v>0</v>
      </c>
      <c r="E717" s="105">
        <f t="shared" si="193"/>
        <v>0</v>
      </c>
      <c r="F717" s="104">
        <f t="shared" si="193"/>
        <v>0</v>
      </c>
      <c r="G717" s="104">
        <f t="shared" si="193"/>
        <v>0</v>
      </c>
      <c r="H717" s="106">
        <f t="shared" si="193"/>
        <v>0</v>
      </c>
      <c r="I717" s="104">
        <f t="shared" si="193"/>
        <v>0</v>
      </c>
      <c r="J717" s="107">
        <f>J188-SUMIF(Sales!$D$22:$D$2500,$D188,Sales!J$22:J$2500)</f>
        <v>0</v>
      </c>
      <c r="K717" s="107">
        <f>K188-SUMIF(Sales!$D$22:$D$2500,$D188,Sales!K$22:K$2500)</f>
        <v>0</v>
      </c>
      <c r="L717" s="107">
        <f>L188-SUMIF(Sales!$D$22:$D$2500,$D188,Sales!L$22:L$2500)</f>
        <v>0</v>
      </c>
      <c r="M717" s="107">
        <f>M188-SUMIF(Sales!$D$22:$D$2500,$D188,Sales!M$22:M$2500)</f>
        <v>0</v>
      </c>
      <c r="N717" s="107">
        <f>N188-SUMIF(Sales!$D$22:$D$2500,$D188,Sales!N$22:N$2500)</f>
        <v>0</v>
      </c>
    </row>
    <row r="718" spans="2:14">
      <c r="B718" s="103">
        <f t="shared" ref="B718:I718" si="194">B189</f>
        <v>0</v>
      </c>
      <c r="C718" s="104">
        <f t="shared" si="194"/>
        <v>0</v>
      </c>
      <c r="D718" s="104">
        <f t="shared" si="194"/>
        <v>0</v>
      </c>
      <c r="E718" s="105">
        <f t="shared" si="194"/>
        <v>0</v>
      </c>
      <c r="F718" s="104">
        <f t="shared" si="194"/>
        <v>0</v>
      </c>
      <c r="G718" s="104">
        <f t="shared" si="194"/>
        <v>0</v>
      </c>
      <c r="H718" s="106">
        <f t="shared" si="194"/>
        <v>0</v>
      </c>
      <c r="I718" s="104">
        <f t="shared" si="194"/>
        <v>0</v>
      </c>
      <c r="J718" s="107">
        <f>J189-SUMIF(Sales!$D$22:$D$2500,$D189,Sales!J$22:J$2500)</f>
        <v>0</v>
      </c>
      <c r="K718" s="107">
        <f>K189-SUMIF(Sales!$D$22:$D$2500,$D189,Sales!K$22:K$2500)</f>
        <v>0</v>
      </c>
      <c r="L718" s="107">
        <f>L189-SUMIF(Sales!$D$22:$D$2500,$D189,Sales!L$22:L$2500)</f>
        <v>0</v>
      </c>
      <c r="M718" s="107">
        <f>M189-SUMIF(Sales!$D$22:$D$2500,$D189,Sales!M$22:M$2500)</f>
        <v>0</v>
      </c>
      <c r="N718" s="107">
        <f>N189-SUMIF(Sales!$D$22:$D$2500,$D189,Sales!N$22:N$2500)</f>
        <v>0</v>
      </c>
    </row>
    <row r="719" spans="2:14">
      <c r="B719" s="103">
        <f t="shared" ref="B719:I719" si="195">B190</f>
        <v>0</v>
      </c>
      <c r="C719" s="104">
        <f t="shared" si="195"/>
        <v>0</v>
      </c>
      <c r="D719" s="104">
        <f t="shared" si="195"/>
        <v>0</v>
      </c>
      <c r="E719" s="105">
        <f t="shared" si="195"/>
        <v>0</v>
      </c>
      <c r="F719" s="104">
        <f t="shared" si="195"/>
        <v>0</v>
      </c>
      <c r="G719" s="104">
        <f t="shared" si="195"/>
        <v>0</v>
      </c>
      <c r="H719" s="106">
        <f t="shared" si="195"/>
        <v>0</v>
      </c>
      <c r="I719" s="104">
        <f t="shared" si="195"/>
        <v>0</v>
      </c>
      <c r="J719" s="107">
        <f>J190-SUMIF(Sales!$D$22:$D$2500,$D190,Sales!J$22:J$2500)</f>
        <v>0</v>
      </c>
      <c r="K719" s="107">
        <f>K190-SUMIF(Sales!$D$22:$D$2500,$D190,Sales!K$22:K$2500)</f>
        <v>0</v>
      </c>
      <c r="L719" s="107">
        <f>L190-SUMIF(Sales!$D$22:$D$2500,$D190,Sales!L$22:L$2500)</f>
        <v>0</v>
      </c>
      <c r="M719" s="107">
        <f>M190-SUMIF(Sales!$D$22:$D$2500,$D190,Sales!M$22:M$2500)</f>
        <v>0</v>
      </c>
      <c r="N719" s="107">
        <f>N190-SUMIF(Sales!$D$22:$D$2500,$D190,Sales!N$22:N$2500)</f>
        <v>0</v>
      </c>
    </row>
    <row r="720" spans="2:14">
      <c r="B720" s="103">
        <f t="shared" ref="B720:I720" si="196">B191</f>
        <v>0</v>
      </c>
      <c r="C720" s="104">
        <f t="shared" si="196"/>
        <v>0</v>
      </c>
      <c r="D720" s="104">
        <f t="shared" si="196"/>
        <v>0</v>
      </c>
      <c r="E720" s="105">
        <f t="shared" si="196"/>
        <v>0</v>
      </c>
      <c r="F720" s="104">
        <f t="shared" si="196"/>
        <v>0</v>
      </c>
      <c r="G720" s="104">
        <f t="shared" si="196"/>
        <v>0</v>
      </c>
      <c r="H720" s="106">
        <f t="shared" si="196"/>
        <v>0</v>
      </c>
      <c r="I720" s="104">
        <f t="shared" si="196"/>
        <v>0</v>
      </c>
      <c r="J720" s="107">
        <f>J191-SUMIF(Sales!$D$22:$D$2500,$D191,Sales!J$22:J$2500)</f>
        <v>0</v>
      </c>
      <c r="K720" s="107">
        <f>K191-SUMIF(Sales!$D$22:$D$2500,$D191,Sales!K$22:K$2500)</f>
        <v>0</v>
      </c>
      <c r="L720" s="107">
        <f>L191-SUMIF(Sales!$D$22:$D$2500,$D191,Sales!L$22:L$2500)</f>
        <v>0</v>
      </c>
      <c r="M720" s="107">
        <f>M191-SUMIF(Sales!$D$22:$D$2500,$D191,Sales!M$22:M$2500)</f>
        <v>0</v>
      </c>
      <c r="N720" s="107">
        <f>N191-SUMIF(Sales!$D$22:$D$2500,$D191,Sales!N$22:N$2500)</f>
        <v>0</v>
      </c>
    </row>
    <row r="721" spans="2:14">
      <c r="B721" s="103">
        <f t="shared" ref="B721:I721" si="197">B192</f>
        <v>0</v>
      </c>
      <c r="C721" s="104">
        <f t="shared" si="197"/>
        <v>0</v>
      </c>
      <c r="D721" s="104">
        <f t="shared" si="197"/>
        <v>0</v>
      </c>
      <c r="E721" s="105">
        <f t="shared" si="197"/>
        <v>0</v>
      </c>
      <c r="F721" s="104">
        <f t="shared" si="197"/>
        <v>0</v>
      </c>
      <c r="G721" s="104">
        <f t="shared" si="197"/>
        <v>0</v>
      </c>
      <c r="H721" s="106">
        <f t="shared" si="197"/>
        <v>0</v>
      </c>
      <c r="I721" s="104">
        <f t="shared" si="197"/>
        <v>0</v>
      </c>
      <c r="J721" s="107">
        <f>J192-SUMIF(Sales!$D$22:$D$2500,$D192,Sales!J$22:J$2500)</f>
        <v>0</v>
      </c>
      <c r="K721" s="107">
        <f>K192-SUMIF(Sales!$D$22:$D$2500,$D192,Sales!K$22:K$2500)</f>
        <v>0</v>
      </c>
      <c r="L721" s="107">
        <f>L192-SUMIF(Sales!$D$22:$D$2500,$D192,Sales!L$22:L$2500)</f>
        <v>0</v>
      </c>
      <c r="M721" s="107">
        <f>M192-SUMIF(Sales!$D$22:$D$2500,$D192,Sales!M$22:M$2500)</f>
        <v>0</v>
      </c>
      <c r="N721" s="107">
        <f>N192-SUMIF(Sales!$D$22:$D$2500,$D192,Sales!N$22:N$2500)</f>
        <v>0</v>
      </c>
    </row>
    <row r="722" spans="2:14">
      <c r="B722" s="103">
        <f t="shared" ref="B722:I722" si="198">B193</f>
        <v>0</v>
      </c>
      <c r="C722" s="104">
        <f t="shared" si="198"/>
        <v>0</v>
      </c>
      <c r="D722" s="104">
        <f t="shared" si="198"/>
        <v>0</v>
      </c>
      <c r="E722" s="105">
        <f t="shared" si="198"/>
        <v>0</v>
      </c>
      <c r="F722" s="104">
        <f t="shared" si="198"/>
        <v>0</v>
      </c>
      <c r="G722" s="104">
        <f t="shared" si="198"/>
        <v>0</v>
      </c>
      <c r="H722" s="106">
        <f t="shared" si="198"/>
        <v>0</v>
      </c>
      <c r="I722" s="104">
        <f t="shared" si="198"/>
        <v>0</v>
      </c>
      <c r="J722" s="107">
        <f>J193-SUMIF(Sales!$D$22:$D$2500,$D193,Sales!J$22:J$2500)</f>
        <v>0</v>
      </c>
      <c r="K722" s="107">
        <f>K193-SUMIF(Sales!$D$22:$D$2500,$D193,Sales!K$22:K$2500)</f>
        <v>0</v>
      </c>
      <c r="L722" s="107">
        <f>L193-SUMIF(Sales!$D$22:$D$2500,$D193,Sales!L$22:L$2500)</f>
        <v>0</v>
      </c>
      <c r="M722" s="107">
        <f>M193-SUMIF(Sales!$D$22:$D$2500,$D193,Sales!M$22:M$2500)</f>
        <v>0</v>
      </c>
      <c r="N722" s="107">
        <f>N193-SUMIF(Sales!$D$22:$D$2500,$D193,Sales!N$22:N$2500)</f>
        <v>0</v>
      </c>
    </row>
    <row r="723" spans="2:14">
      <c r="B723" s="103">
        <f t="shared" ref="B723:I723" si="199">B194</f>
        <v>0</v>
      </c>
      <c r="C723" s="104">
        <f t="shared" si="199"/>
        <v>0</v>
      </c>
      <c r="D723" s="104">
        <f t="shared" si="199"/>
        <v>0</v>
      </c>
      <c r="E723" s="105">
        <f t="shared" si="199"/>
        <v>0</v>
      </c>
      <c r="F723" s="104">
        <f t="shared" si="199"/>
        <v>0</v>
      </c>
      <c r="G723" s="104">
        <f t="shared" si="199"/>
        <v>0</v>
      </c>
      <c r="H723" s="106">
        <f t="shared" si="199"/>
        <v>0</v>
      </c>
      <c r="I723" s="104">
        <f t="shared" si="199"/>
        <v>0</v>
      </c>
      <c r="J723" s="107">
        <f>J194-SUMIF(Sales!$D$22:$D$2500,$D194,Sales!J$22:J$2500)</f>
        <v>0</v>
      </c>
      <c r="K723" s="107">
        <f>K194-SUMIF(Sales!$D$22:$D$2500,$D194,Sales!K$22:K$2500)</f>
        <v>0</v>
      </c>
      <c r="L723" s="107">
        <f>L194-SUMIF(Sales!$D$22:$D$2500,$D194,Sales!L$22:L$2500)</f>
        <v>0</v>
      </c>
      <c r="M723" s="107">
        <f>M194-SUMIF(Sales!$D$22:$D$2500,$D194,Sales!M$22:M$2500)</f>
        <v>0</v>
      </c>
      <c r="N723" s="107">
        <f>N194-SUMIF(Sales!$D$22:$D$2500,$D194,Sales!N$22:N$2500)</f>
        <v>0</v>
      </c>
    </row>
    <row r="724" spans="2:14">
      <c r="B724" s="103">
        <f t="shared" ref="B724:I724" si="200">B195</f>
        <v>0</v>
      </c>
      <c r="C724" s="104">
        <f t="shared" si="200"/>
        <v>0</v>
      </c>
      <c r="D724" s="104">
        <f t="shared" si="200"/>
        <v>0</v>
      </c>
      <c r="E724" s="105">
        <f t="shared" si="200"/>
        <v>0</v>
      </c>
      <c r="F724" s="104">
        <f t="shared" si="200"/>
        <v>0</v>
      </c>
      <c r="G724" s="104">
        <f t="shared" si="200"/>
        <v>0</v>
      </c>
      <c r="H724" s="106">
        <f t="shared" si="200"/>
        <v>0</v>
      </c>
      <c r="I724" s="104">
        <f t="shared" si="200"/>
        <v>0</v>
      </c>
      <c r="J724" s="107">
        <f>J195-SUMIF(Sales!$D$22:$D$2500,$D195,Sales!J$22:J$2500)</f>
        <v>0</v>
      </c>
      <c r="K724" s="107">
        <f>K195-SUMIF(Sales!$D$22:$D$2500,$D195,Sales!K$22:K$2500)</f>
        <v>0</v>
      </c>
      <c r="L724" s="107">
        <f>L195-SUMIF(Sales!$D$22:$D$2500,$D195,Sales!L$22:L$2500)</f>
        <v>0</v>
      </c>
      <c r="M724" s="107">
        <f>M195-SUMIF(Sales!$D$22:$D$2500,$D195,Sales!M$22:M$2500)</f>
        <v>0</v>
      </c>
      <c r="N724" s="107">
        <f>N195-SUMIF(Sales!$D$22:$D$2500,$D195,Sales!N$22:N$2500)</f>
        <v>0</v>
      </c>
    </row>
    <row r="725" spans="2:14">
      <c r="B725" s="103">
        <f t="shared" ref="B725:I725" si="201">B196</f>
        <v>0</v>
      </c>
      <c r="C725" s="104">
        <f t="shared" si="201"/>
        <v>0</v>
      </c>
      <c r="D725" s="104">
        <f t="shared" si="201"/>
        <v>0</v>
      </c>
      <c r="E725" s="105">
        <f t="shared" si="201"/>
        <v>0</v>
      </c>
      <c r="F725" s="104">
        <f t="shared" si="201"/>
        <v>0</v>
      </c>
      <c r="G725" s="104">
        <f t="shared" si="201"/>
        <v>0</v>
      </c>
      <c r="H725" s="106">
        <f t="shared" si="201"/>
        <v>0</v>
      </c>
      <c r="I725" s="104">
        <f t="shared" si="201"/>
        <v>0</v>
      </c>
      <c r="J725" s="107">
        <f>J196-SUMIF(Sales!$D$22:$D$2500,$D196,Sales!J$22:J$2500)</f>
        <v>0</v>
      </c>
      <c r="K725" s="107">
        <f>K196-SUMIF(Sales!$D$22:$D$2500,$D196,Sales!K$22:K$2500)</f>
        <v>0</v>
      </c>
      <c r="L725" s="107">
        <f>L196-SUMIF(Sales!$D$22:$D$2500,$D196,Sales!L$22:L$2500)</f>
        <v>0</v>
      </c>
      <c r="M725" s="107">
        <f>M196-SUMIF(Sales!$D$22:$D$2500,$D196,Sales!M$22:M$2500)</f>
        <v>0</v>
      </c>
      <c r="N725" s="107">
        <f>N196-SUMIF(Sales!$D$22:$D$2500,$D196,Sales!N$22:N$2500)</f>
        <v>0</v>
      </c>
    </row>
    <row r="726" spans="2:14">
      <c r="B726" s="103">
        <f t="shared" ref="B726:I726" si="202">B197</f>
        <v>0</v>
      </c>
      <c r="C726" s="104">
        <f t="shared" si="202"/>
        <v>0</v>
      </c>
      <c r="D726" s="104">
        <f t="shared" si="202"/>
        <v>0</v>
      </c>
      <c r="E726" s="105">
        <f t="shared" si="202"/>
        <v>0</v>
      </c>
      <c r="F726" s="104">
        <f t="shared" si="202"/>
        <v>0</v>
      </c>
      <c r="G726" s="104">
        <f t="shared" si="202"/>
        <v>0</v>
      </c>
      <c r="H726" s="106">
        <f t="shared" si="202"/>
        <v>0</v>
      </c>
      <c r="I726" s="104">
        <f t="shared" si="202"/>
        <v>0</v>
      </c>
      <c r="J726" s="107">
        <f>J197-SUMIF(Sales!$D$22:$D$2500,$D197,Sales!J$22:J$2500)</f>
        <v>0</v>
      </c>
      <c r="K726" s="107">
        <f>K197-SUMIF(Sales!$D$22:$D$2500,$D197,Sales!K$22:K$2500)</f>
        <v>0</v>
      </c>
      <c r="L726" s="107">
        <f>L197-SUMIF(Sales!$D$22:$D$2500,$D197,Sales!L$22:L$2500)</f>
        <v>0</v>
      </c>
      <c r="M726" s="107">
        <f>M197-SUMIF(Sales!$D$22:$D$2500,$D197,Sales!M$22:M$2500)</f>
        <v>0</v>
      </c>
      <c r="N726" s="107">
        <f>N197-SUMIF(Sales!$D$22:$D$2500,$D197,Sales!N$22:N$2500)</f>
        <v>0</v>
      </c>
    </row>
    <row r="727" spans="2:14">
      <c r="B727" s="103">
        <f t="shared" ref="B727:I727" si="203">B198</f>
        <v>0</v>
      </c>
      <c r="C727" s="104">
        <f t="shared" si="203"/>
        <v>0</v>
      </c>
      <c r="D727" s="104">
        <f t="shared" si="203"/>
        <v>0</v>
      </c>
      <c r="E727" s="105">
        <f t="shared" si="203"/>
        <v>0</v>
      </c>
      <c r="F727" s="104">
        <f t="shared" si="203"/>
        <v>0</v>
      </c>
      <c r="G727" s="104">
        <f t="shared" si="203"/>
        <v>0</v>
      </c>
      <c r="H727" s="106">
        <f t="shared" si="203"/>
        <v>0</v>
      </c>
      <c r="I727" s="104">
        <f t="shared" si="203"/>
        <v>0</v>
      </c>
      <c r="J727" s="107">
        <f>J198-SUMIF(Sales!$D$22:$D$2500,$D198,Sales!J$22:J$2500)</f>
        <v>0</v>
      </c>
      <c r="K727" s="107">
        <f>K198-SUMIF(Sales!$D$22:$D$2500,$D198,Sales!K$22:K$2500)</f>
        <v>0</v>
      </c>
      <c r="L727" s="107">
        <f>L198-SUMIF(Sales!$D$22:$D$2500,$D198,Sales!L$22:L$2500)</f>
        <v>0</v>
      </c>
      <c r="M727" s="107">
        <f>M198-SUMIF(Sales!$D$22:$D$2500,$D198,Sales!M$22:M$2500)</f>
        <v>0</v>
      </c>
      <c r="N727" s="107">
        <f>N198-SUMIF(Sales!$D$22:$D$2500,$D198,Sales!N$22:N$2500)</f>
        <v>0</v>
      </c>
    </row>
    <row r="728" spans="2:14">
      <c r="B728" s="103">
        <f t="shared" ref="B728:I728" si="204">B199</f>
        <v>0</v>
      </c>
      <c r="C728" s="104">
        <f t="shared" si="204"/>
        <v>0</v>
      </c>
      <c r="D728" s="104">
        <f t="shared" si="204"/>
        <v>0</v>
      </c>
      <c r="E728" s="105">
        <f t="shared" si="204"/>
        <v>0</v>
      </c>
      <c r="F728" s="104">
        <f t="shared" si="204"/>
        <v>0</v>
      </c>
      <c r="G728" s="104">
        <f t="shared" si="204"/>
        <v>0</v>
      </c>
      <c r="H728" s="106">
        <f t="shared" si="204"/>
        <v>0</v>
      </c>
      <c r="I728" s="104">
        <f t="shared" si="204"/>
        <v>0</v>
      </c>
      <c r="J728" s="107">
        <f>J199-SUMIF(Sales!$D$22:$D$2500,$D199,Sales!J$22:J$2500)</f>
        <v>0</v>
      </c>
      <c r="K728" s="107">
        <f>K199-SUMIF(Sales!$D$22:$D$2500,$D199,Sales!K$22:K$2500)</f>
        <v>0</v>
      </c>
      <c r="L728" s="107">
        <f>L199-SUMIF(Sales!$D$22:$D$2500,$D199,Sales!L$22:L$2500)</f>
        <v>0</v>
      </c>
      <c r="M728" s="107">
        <f>M199-SUMIF(Sales!$D$22:$D$2500,$D199,Sales!M$22:M$2500)</f>
        <v>0</v>
      </c>
      <c r="N728" s="107">
        <f>N199-SUMIF(Sales!$D$22:$D$2500,$D199,Sales!N$22:N$2500)</f>
        <v>0</v>
      </c>
    </row>
    <row r="729" spans="2:14">
      <c r="B729" s="103">
        <f t="shared" ref="B729:I729" si="205">B200</f>
        <v>0</v>
      </c>
      <c r="C729" s="104">
        <f t="shared" si="205"/>
        <v>0</v>
      </c>
      <c r="D729" s="104">
        <f t="shared" si="205"/>
        <v>0</v>
      </c>
      <c r="E729" s="105">
        <f t="shared" si="205"/>
        <v>0</v>
      </c>
      <c r="F729" s="104">
        <f t="shared" si="205"/>
        <v>0</v>
      </c>
      <c r="G729" s="104">
        <f t="shared" si="205"/>
        <v>0</v>
      </c>
      <c r="H729" s="106">
        <f t="shared" si="205"/>
        <v>0</v>
      </c>
      <c r="I729" s="104">
        <f t="shared" si="205"/>
        <v>0</v>
      </c>
      <c r="J729" s="107">
        <f>J200-SUMIF(Sales!$D$22:$D$2500,$D200,Sales!J$22:J$2500)</f>
        <v>0</v>
      </c>
      <c r="K729" s="107">
        <f>K200-SUMIF(Sales!$D$22:$D$2500,$D200,Sales!K$22:K$2500)</f>
        <v>0</v>
      </c>
      <c r="L729" s="107">
        <f>L200-SUMIF(Sales!$D$22:$D$2500,$D200,Sales!L$22:L$2500)</f>
        <v>0</v>
      </c>
      <c r="M729" s="107">
        <f>M200-SUMIF(Sales!$D$22:$D$2500,$D200,Sales!M$22:M$2500)</f>
        <v>0</v>
      </c>
      <c r="N729" s="107">
        <f>N200-SUMIF(Sales!$D$22:$D$2500,$D200,Sales!N$22:N$2500)</f>
        <v>0</v>
      </c>
    </row>
    <row r="730" spans="2:14">
      <c r="B730" s="103">
        <f t="shared" ref="B730:I730" si="206">B201</f>
        <v>0</v>
      </c>
      <c r="C730" s="104">
        <f t="shared" si="206"/>
        <v>0</v>
      </c>
      <c r="D730" s="104">
        <f t="shared" si="206"/>
        <v>0</v>
      </c>
      <c r="E730" s="105">
        <f t="shared" si="206"/>
        <v>0</v>
      </c>
      <c r="F730" s="104">
        <f t="shared" si="206"/>
        <v>0</v>
      </c>
      <c r="G730" s="104">
        <f t="shared" si="206"/>
        <v>0</v>
      </c>
      <c r="H730" s="106">
        <f t="shared" si="206"/>
        <v>0</v>
      </c>
      <c r="I730" s="104">
        <f t="shared" si="206"/>
        <v>0</v>
      </c>
      <c r="J730" s="107">
        <f>J201-SUMIF(Sales!$D$22:$D$2500,$D201,Sales!J$22:J$2500)</f>
        <v>0</v>
      </c>
      <c r="K730" s="107">
        <f>K201-SUMIF(Sales!$D$22:$D$2500,$D201,Sales!K$22:K$2500)</f>
        <v>0</v>
      </c>
      <c r="L730" s="107">
        <f>L201-SUMIF(Sales!$D$22:$D$2500,$D201,Sales!L$22:L$2500)</f>
        <v>0</v>
      </c>
      <c r="M730" s="107">
        <f>M201-SUMIF(Sales!$D$22:$D$2500,$D201,Sales!M$22:M$2500)</f>
        <v>0</v>
      </c>
      <c r="N730" s="107">
        <f>N201-SUMIF(Sales!$D$22:$D$2500,$D201,Sales!N$22:N$2500)</f>
        <v>0</v>
      </c>
    </row>
    <row r="731" spans="2:14">
      <c r="B731" s="103">
        <f t="shared" ref="B731:I731" si="207">B202</f>
        <v>0</v>
      </c>
      <c r="C731" s="104">
        <f t="shared" si="207"/>
        <v>0</v>
      </c>
      <c r="D731" s="104">
        <f t="shared" si="207"/>
        <v>0</v>
      </c>
      <c r="E731" s="105">
        <f t="shared" si="207"/>
        <v>0</v>
      </c>
      <c r="F731" s="104">
        <f t="shared" si="207"/>
        <v>0</v>
      </c>
      <c r="G731" s="104">
        <f t="shared" si="207"/>
        <v>0</v>
      </c>
      <c r="H731" s="106">
        <f t="shared" si="207"/>
        <v>0</v>
      </c>
      <c r="I731" s="104">
        <f t="shared" si="207"/>
        <v>0</v>
      </c>
      <c r="J731" s="107">
        <f>J202-SUMIF(Sales!$D$22:$D$2500,$D202,Sales!J$22:J$2500)</f>
        <v>0</v>
      </c>
      <c r="K731" s="107">
        <f>K202-SUMIF(Sales!$D$22:$D$2500,$D202,Sales!K$22:K$2500)</f>
        <v>0</v>
      </c>
      <c r="L731" s="107">
        <f>L202-SUMIF(Sales!$D$22:$D$2500,$D202,Sales!L$22:L$2500)</f>
        <v>0</v>
      </c>
      <c r="M731" s="107">
        <f>M202-SUMIF(Sales!$D$22:$D$2500,$D202,Sales!M$22:M$2500)</f>
        <v>0</v>
      </c>
      <c r="N731" s="107">
        <f>N202-SUMIF(Sales!$D$22:$D$2500,$D202,Sales!N$22:N$2500)</f>
        <v>0</v>
      </c>
    </row>
    <row r="732" spans="2:14">
      <c r="B732" s="103">
        <f t="shared" ref="B732:I732" si="208">B203</f>
        <v>0</v>
      </c>
      <c r="C732" s="104">
        <f t="shared" si="208"/>
        <v>0</v>
      </c>
      <c r="D732" s="104">
        <f t="shared" si="208"/>
        <v>0</v>
      </c>
      <c r="E732" s="105">
        <f t="shared" si="208"/>
        <v>0</v>
      </c>
      <c r="F732" s="104">
        <f t="shared" si="208"/>
        <v>0</v>
      </c>
      <c r="G732" s="104">
        <f t="shared" si="208"/>
        <v>0</v>
      </c>
      <c r="H732" s="106">
        <f t="shared" si="208"/>
        <v>0</v>
      </c>
      <c r="I732" s="104">
        <f t="shared" si="208"/>
        <v>0</v>
      </c>
      <c r="J732" s="107">
        <f>J203-SUMIF(Sales!$D$22:$D$2500,$D203,Sales!J$22:J$2500)</f>
        <v>0</v>
      </c>
      <c r="K732" s="107">
        <f>K203-SUMIF(Sales!$D$22:$D$2500,$D203,Sales!K$22:K$2500)</f>
        <v>0</v>
      </c>
      <c r="L732" s="107">
        <f>L203-SUMIF(Sales!$D$22:$D$2500,$D203,Sales!L$22:L$2500)</f>
        <v>0</v>
      </c>
      <c r="M732" s="107">
        <f>M203-SUMIF(Sales!$D$22:$D$2500,$D203,Sales!M$22:M$2500)</f>
        <v>0</v>
      </c>
      <c r="N732" s="107">
        <f>N203-SUMIF(Sales!$D$22:$D$2500,$D203,Sales!N$22:N$2500)</f>
        <v>0</v>
      </c>
    </row>
    <row r="733" spans="2:14">
      <c r="B733" s="103">
        <f t="shared" ref="B733:I733" si="209">B204</f>
        <v>0</v>
      </c>
      <c r="C733" s="104">
        <f t="shared" si="209"/>
        <v>0</v>
      </c>
      <c r="D733" s="104">
        <f t="shared" si="209"/>
        <v>0</v>
      </c>
      <c r="E733" s="105">
        <f t="shared" si="209"/>
        <v>0</v>
      </c>
      <c r="F733" s="104">
        <f t="shared" si="209"/>
        <v>0</v>
      </c>
      <c r="G733" s="104">
        <f t="shared" si="209"/>
        <v>0</v>
      </c>
      <c r="H733" s="106">
        <f t="shared" si="209"/>
        <v>0</v>
      </c>
      <c r="I733" s="104">
        <f t="shared" si="209"/>
        <v>0</v>
      </c>
      <c r="J733" s="107">
        <f>J204-SUMIF(Sales!$D$22:$D$2500,$D204,Sales!J$22:J$2500)</f>
        <v>0</v>
      </c>
      <c r="K733" s="107">
        <f>K204-SUMIF(Sales!$D$22:$D$2500,$D204,Sales!K$22:K$2500)</f>
        <v>0</v>
      </c>
      <c r="L733" s="107">
        <f>L204-SUMIF(Sales!$D$22:$D$2500,$D204,Sales!L$22:L$2500)</f>
        <v>0</v>
      </c>
      <c r="M733" s="107">
        <f>M204-SUMIF(Sales!$D$22:$D$2500,$D204,Sales!M$22:M$2500)</f>
        <v>0</v>
      </c>
      <c r="N733" s="107">
        <f>N204-SUMIF(Sales!$D$22:$D$2500,$D204,Sales!N$22:N$2500)</f>
        <v>0</v>
      </c>
    </row>
    <row r="734" spans="2:14">
      <c r="B734" s="103">
        <f t="shared" ref="B734:I734" si="210">B205</f>
        <v>0</v>
      </c>
      <c r="C734" s="104">
        <f t="shared" si="210"/>
        <v>0</v>
      </c>
      <c r="D734" s="104">
        <f t="shared" si="210"/>
        <v>0</v>
      </c>
      <c r="E734" s="105">
        <f t="shared" si="210"/>
        <v>0</v>
      </c>
      <c r="F734" s="104">
        <f t="shared" si="210"/>
        <v>0</v>
      </c>
      <c r="G734" s="104">
        <f t="shared" si="210"/>
        <v>0</v>
      </c>
      <c r="H734" s="106">
        <f t="shared" si="210"/>
        <v>0</v>
      </c>
      <c r="I734" s="104">
        <f t="shared" si="210"/>
        <v>0</v>
      </c>
      <c r="J734" s="107">
        <f>J205-SUMIF(Sales!$D$22:$D$2500,$D205,Sales!J$22:J$2500)</f>
        <v>0</v>
      </c>
      <c r="K734" s="107">
        <f>K205-SUMIF(Sales!$D$22:$D$2500,$D205,Sales!K$22:K$2500)</f>
        <v>0</v>
      </c>
      <c r="L734" s="107">
        <f>L205-SUMIF(Sales!$D$22:$D$2500,$D205,Sales!L$22:L$2500)</f>
        <v>0</v>
      </c>
      <c r="M734" s="107">
        <f>M205-SUMIF(Sales!$D$22:$D$2500,$D205,Sales!M$22:M$2500)</f>
        <v>0</v>
      </c>
      <c r="N734" s="107">
        <f>N205-SUMIF(Sales!$D$22:$D$2500,$D205,Sales!N$22:N$2500)</f>
        <v>0</v>
      </c>
    </row>
    <row r="735" spans="2:14">
      <c r="B735" s="103">
        <f t="shared" ref="B735:I735" si="211">B206</f>
        <v>0</v>
      </c>
      <c r="C735" s="104">
        <f t="shared" si="211"/>
        <v>0</v>
      </c>
      <c r="D735" s="104">
        <f t="shared" si="211"/>
        <v>0</v>
      </c>
      <c r="E735" s="105">
        <f t="shared" si="211"/>
        <v>0</v>
      </c>
      <c r="F735" s="104">
        <f t="shared" si="211"/>
        <v>0</v>
      </c>
      <c r="G735" s="104">
        <f t="shared" si="211"/>
        <v>0</v>
      </c>
      <c r="H735" s="106">
        <f t="shared" si="211"/>
        <v>0</v>
      </c>
      <c r="I735" s="104">
        <f t="shared" si="211"/>
        <v>0</v>
      </c>
      <c r="J735" s="107">
        <f>J206-SUMIF(Sales!$D$22:$D$2500,$D206,Sales!J$22:J$2500)</f>
        <v>0</v>
      </c>
      <c r="K735" s="107">
        <f>K206-SUMIF(Sales!$D$22:$D$2500,$D206,Sales!K$22:K$2500)</f>
        <v>0</v>
      </c>
      <c r="L735" s="107">
        <f>L206-SUMIF(Sales!$D$22:$D$2500,$D206,Sales!L$22:L$2500)</f>
        <v>0</v>
      </c>
      <c r="M735" s="107">
        <f>M206-SUMIF(Sales!$D$22:$D$2500,$D206,Sales!M$22:M$2500)</f>
        <v>0</v>
      </c>
      <c r="N735" s="107">
        <f>N206-SUMIF(Sales!$D$22:$D$2500,$D206,Sales!N$22:N$2500)</f>
        <v>0</v>
      </c>
    </row>
    <row r="736" spans="2:14">
      <c r="B736" s="103">
        <f t="shared" ref="B736:I736" si="212">B207</f>
        <v>0</v>
      </c>
      <c r="C736" s="104">
        <f t="shared" si="212"/>
        <v>0</v>
      </c>
      <c r="D736" s="104">
        <f t="shared" si="212"/>
        <v>0</v>
      </c>
      <c r="E736" s="105">
        <f t="shared" si="212"/>
        <v>0</v>
      </c>
      <c r="F736" s="104">
        <f t="shared" si="212"/>
        <v>0</v>
      </c>
      <c r="G736" s="104">
        <f t="shared" si="212"/>
        <v>0</v>
      </c>
      <c r="H736" s="106">
        <f t="shared" si="212"/>
        <v>0</v>
      </c>
      <c r="I736" s="104">
        <f t="shared" si="212"/>
        <v>0</v>
      </c>
      <c r="J736" s="107">
        <f>J207-SUMIF(Sales!$D$22:$D$2500,$D207,Sales!J$22:J$2500)</f>
        <v>0</v>
      </c>
      <c r="K736" s="107">
        <f>K207-SUMIF(Sales!$D$22:$D$2500,$D207,Sales!K$22:K$2500)</f>
        <v>0</v>
      </c>
      <c r="L736" s="107">
        <f>L207-SUMIF(Sales!$D$22:$D$2500,$D207,Sales!L$22:L$2500)</f>
        <v>0</v>
      </c>
      <c r="M736" s="107">
        <f>M207-SUMIF(Sales!$D$22:$D$2500,$D207,Sales!M$22:M$2500)</f>
        <v>0</v>
      </c>
      <c r="N736" s="107">
        <f>N207-SUMIF(Sales!$D$22:$D$2500,$D207,Sales!N$22:N$2500)</f>
        <v>0</v>
      </c>
    </row>
    <row r="737" spans="2:14">
      <c r="B737" s="103">
        <f t="shared" ref="B737:I737" si="213">B208</f>
        <v>0</v>
      </c>
      <c r="C737" s="104">
        <f t="shared" si="213"/>
        <v>0</v>
      </c>
      <c r="D737" s="104">
        <f t="shared" si="213"/>
        <v>0</v>
      </c>
      <c r="E737" s="105">
        <f t="shared" si="213"/>
        <v>0</v>
      </c>
      <c r="F737" s="104">
        <f t="shared" si="213"/>
        <v>0</v>
      </c>
      <c r="G737" s="104">
        <f t="shared" si="213"/>
        <v>0</v>
      </c>
      <c r="H737" s="106">
        <f t="shared" si="213"/>
        <v>0</v>
      </c>
      <c r="I737" s="104">
        <f t="shared" si="213"/>
        <v>0</v>
      </c>
      <c r="J737" s="107">
        <f>J208-SUMIF(Sales!$D$22:$D$2500,$D208,Sales!J$22:J$2500)</f>
        <v>0</v>
      </c>
      <c r="K737" s="107">
        <f>K208-SUMIF(Sales!$D$22:$D$2500,$D208,Sales!K$22:K$2500)</f>
        <v>0</v>
      </c>
      <c r="L737" s="107">
        <f>L208-SUMIF(Sales!$D$22:$D$2500,$D208,Sales!L$22:L$2500)</f>
        <v>0</v>
      </c>
      <c r="M737" s="107">
        <f>M208-SUMIF(Sales!$D$22:$D$2500,$D208,Sales!M$22:M$2500)</f>
        <v>0</v>
      </c>
      <c r="N737" s="107">
        <f>N208-SUMIF(Sales!$D$22:$D$2500,$D208,Sales!N$22:N$2500)</f>
        <v>0</v>
      </c>
    </row>
    <row r="738" spans="2:14">
      <c r="B738" s="103">
        <f t="shared" ref="B738:I738" si="214">B209</f>
        <v>0</v>
      </c>
      <c r="C738" s="104">
        <f t="shared" si="214"/>
        <v>0</v>
      </c>
      <c r="D738" s="104">
        <f t="shared" si="214"/>
        <v>0</v>
      </c>
      <c r="E738" s="105">
        <f t="shared" si="214"/>
        <v>0</v>
      </c>
      <c r="F738" s="104">
        <f t="shared" si="214"/>
        <v>0</v>
      </c>
      <c r="G738" s="104">
        <f t="shared" si="214"/>
        <v>0</v>
      </c>
      <c r="H738" s="106">
        <f t="shared" si="214"/>
        <v>0</v>
      </c>
      <c r="I738" s="104">
        <f t="shared" si="214"/>
        <v>0</v>
      </c>
      <c r="J738" s="107">
        <f>J209-SUMIF(Sales!$D$22:$D$2500,$D209,Sales!J$22:J$2500)</f>
        <v>0</v>
      </c>
      <c r="K738" s="107">
        <f>K209-SUMIF(Sales!$D$22:$D$2500,$D209,Sales!K$22:K$2500)</f>
        <v>0</v>
      </c>
      <c r="L738" s="107">
        <f>L209-SUMIF(Sales!$D$22:$D$2500,$D209,Sales!L$22:L$2500)</f>
        <v>0</v>
      </c>
      <c r="M738" s="107">
        <f>M209-SUMIF(Sales!$D$22:$D$2500,$D209,Sales!M$22:M$2500)</f>
        <v>0</v>
      </c>
      <c r="N738" s="107">
        <f>N209-SUMIF(Sales!$D$22:$D$2500,$D209,Sales!N$22:N$2500)</f>
        <v>0</v>
      </c>
    </row>
    <row r="739" spans="2:14">
      <c r="B739" s="103">
        <f t="shared" ref="B739:I739" si="215">B210</f>
        <v>0</v>
      </c>
      <c r="C739" s="104">
        <f t="shared" si="215"/>
        <v>0</v>
      </c>
      <c r="D739" s="104">
        <f t="shared" si="215"/>
        <v>0</v>
      </c>
      <c r="E739" s="105">
        <f t="shared" si="215"/>
        <v>0</v>
      </c>
      <c r="F739" s="104">
        <f t="shared" si="215"/>
        <v>0</v>
      </c>
      <c r="G739" s="104">
        <f t="shared" si="215"/>
        <v>0</v>
      </c>
      <c r="H739" s="106">
        <f t="shared" si="215"/>
        <v>0</v>
      </c>
      <c r="I739" s="104">
        <f t="shared" si="215"/>
        <v>0</v>
      </c>
      <c r="J739" s="107">
        <f>J210-SUMIF(Sales!$D$22:$D$2500,$D210,Sales!J$22:J$2500)</f>
        <v>0</v>
      </c>
      <c r="K739" s="107">
        <f>K210-SUMIF(Sales!$D$22:$D$2500,$D210,Sales!K$22:K$2500)</f>
        <v>0</v>
      </c>
      <c r="L739" s="107">
        <f>L210-SUMIF(Sales!$D$22:$D$2500,$D210,Sales!L$22:L$2500)</f>
        <v>0</v>
      </c>
      <c r="M739" s="107">
        <f>M210-SUMIF(Sales!$D$22:$D$2500,$D210,Sales!M$22:M$2500)</f>
        <v>0</v>
      </c>
      <c r="N739" s="107">
        <f>N210-SUMIF(Sales!$D$22:$D$2500,$D210,Sales!N$22:N$2500)</f>
        <v>0</v>
      </c>
    </row>
    <row r="740" spans="2:14">
      <c r="B740" s="103">
        <f t="shared" ref="B740:I740" si="216">B211</f>
        <v>0</v>
      </c>
      <c r="C740" s="104">
        <f t="shared" si="216"/>
        <v>0</v>
      </c>
      <c r="D740" s="104">
        <f t="shared" si="216"/>
        <v>0</v>
      </c>
      <c r="E740" s="105">
        <f t="shared" si="216"/>
        <v>0</v>
      </c>
      <c r="F740" s="104">
        <f t="shared" si="216"/>
        <v>0</v>
      </c>
      <c r="G740" s="104">
        <f t="shared" si="216"/>
        <v>0</v>
      </c>
      <c r="H740" s="106">
        <f t="shared" si="216"/>
        <v>0</v>
      </c>
      <c r="I740" s="104">
        <f t="shared" si="216"/>
        <v>0</v>
      </c>
      <c r="J740" s="107">
        <f>J211-SUMIF(Sales!$D$22:$D$2500,$D211,Sales!J$22:J$2500)</f>
        <v>0</v>
      </c>
      <c r="K740" s="107">
        <f>K211-SUMIF(Sales!$D$22:$D$2500,$D211,Sales!K$22:K$2500)</f>
        <v>0</v>
      </c>
      <c r="L740" s="107">
        <f>L211-SUMIF(Sales!$D$22:$D$2500,$D211,Sales!L$22:L$2500)</f>
        <v>0</v>
      </c>
      <c r="M740" s="107">
        <f>M211-SUMIF(Sales!$D$22:$D$2500,$D211,Sales!M$22:M$2500)</f>
        <v>0</v>
      </c>
      <c r="N740" s="107">
        <f>N211-SUMIF(Sales!$D$22:$D$2500,$D211,Sales!N$22:N$2500)</f>
        <v>0</v>
      </c>
    </row>
    <row r="741" spans="2:14">
      <c r="B741" s="103">
        <f t="shared" ref="B741:I741" si="217">B212</f>
        <v>0</v>
      </c>
      <c r="C741" s="104">
        <f t="shared" si="217"/>
        <v>0</v>
      </c>
      <c r="D741" s="104">
        <f t="shared" si="217"/>
        <v>0</v>
      </c>
      <c r="E741" s="105">
        <f t="shared" si="217"/>
        <v>0</v>
      </c>
      <c r="F741" s="104">
        <f t="shared" si="217"/>
        <v>0</v>
      </c>
      <c r="G741" s="104">
        <f t="shared" si="217"/>
        <v>0</v>
      </c>
      <c r="H741" s="106">
        <f t="shared" si="217"/>
        <v>0</v>
      </c>
      <c r="I741" s="104">
        <f t="shared" si="217"/>
        <v>0</v>
      </c>
      <c r="J741" s="107">
        <f>J212-SUMIF(Sales!$D$22:$D$2500,$D212,Sales!J$22:J$2500)</f>
        <v>0</v>
      </c>
      <c r="K741" s="107">
        <f>K212-SUMIF(Sales!$D$22:$D$2500,$D212,Sales!K$22:K$2500)</f>
        <v>0</v>
      </c>
      <c r="L741" s="107">
        <f>L212-SUMIF(Sales!$D$22:$D$2500,$D212,Sales!L$22:L$2500)</f>
        <v>0</v>
      </c>
      <c r="M741" s="107">
        <f>M212-SUMIF(Sales!$D$22:$D$2500,$D212,Sales!M$22:M$2500)</f>
        <v>0</v>
      </c>
      <c r="N741" s="107">
        <f>N212-SUMIF(Sales!$D$22:$D$2500,$D212,Sales!N$22:N$2500)</f>
        <v>0</v>
      </c>
    </row>
    <row r="742" spans="2:14">
      <c r="B742" s="103">
        <f t="shared" ref="B742:I742" si="218">B213</f>
        <v>0</v>
      </c>
      <c r="C742" s="104">
        <f t="shared" si="218"/>
        <v>0</v>
      </c>
      <c r="D742" s="104">
        <f t="shared" si="218"/>
        <v>0</v>
      </c>
      <c r="E742" s="105">
        <f t="shared" si="218"/>
        <v>0</v>
      </c>
      <c r="F742" s="104">
        <f t="shared" si="218"/>
        <v>0</v>
      </c>
      <c r="G742" s="104">
        <f t="shared" si="218"/>
        <v>0</v>
      </c>
      <c r="H742" s="106">
        <f t="shared" si="218"/>
        <v>0</v>
      </c>
      <c r="I742" s="104">
        <f t="shared" si="218"/>
        <v>0</v>
      </c>
      <c r="J742" s="107">
        <f>J213-SUMIF(Sales!$D$22:$D$2500,$D213,Sales!J$22:J$2500)</f>
        <v>0</v>
      </c>
      <c r="K742" s="107">
        <f>K213-SUMIF(Sales!$D$22:$D$2500,$D213,Sales!K$22:K$2500)</f>
        <v>0</v>
      </c>
      <c r="L742" s="107">
        <f>L213-SUMIF(Sales!$D$22:$D$2500,$D213,Sales!L$22:L$2500)</f>
        <v>0</v>
      </c>
      <c r="M742" s="107">
        <f>M213-SUMIF(Sales!$D$22:$D$2500,$D213,Sales!M$22:M$2500)</f>
        <v>0</v>
      </c>
      <c r="N742" s="107">
        <f>N213-SUMIF(Sales!$D$22:$D$2500,$D213,Sales!N$22:N$2500)</f>
        <v>0</v>
      </c>
    </row>
    <row r="743" spans="2:14">
      <c r="B743" s="103">
        <f t="shared" ref="B743:I743" si="219">B214</f>
        <v>0</v>
      </c>
      <c r="C743" s="104">
        <f t="shared" si="219"/>
        <v>0</v>
      </c>
      <c r="D743" s="104">
        <f t="shared" si="219"/>
        <v>0</v>
      </c>
      <c r="E743" s="105">
        <f t="shared" si="219"/>
        <v>0</v>
      </c>
      <c r="F743" s="104">
        <f t="shared" si="219"/>
        <v>0</v>
      </c>
      <c r="G743" s="104">
        <f t="shared" si="219"/>
        <v>0</v>
      </c>
      <c r="H743" s="106">
        <f t="shared" si="219"/>
        <v>0</v>
      </c>
      <c r="I743" s="104">
        <f t="shared" si="219"/>
        <v>0</v>
      </c>
      <c r="J743" s="107">
        <f>J214-SUMIF(Sales!$D$22:$D$2500,$D214,Sales!J$22:J$2500)</f>
        <v>0</v>
      </c>
      <c r="K743" s="107">
        <f>K214-SUMIF(Sales!$D$22:$D$2500,$D214,Sales!K$22:K$2500)</f>
        <v>0</v>
      </c>
      <c r="L743" s="107">
        <f>L214-SUMIF(Sales!$D$22:$D$2500,$D214,Sales!L$22:L$2500)</f>
        <v>0</v>
      </c>
      <c r="M743" s="107">
        <f>M214-SUMIF(Sales!$D$22:$D$2500,$D214,Sales!M$22:M$2500)</f>
        <v>0</v>
      </c>
      <c r="N743" s="107">
        <f>N214-SUMIF(Sales!$D$22:$D$2500,$D214,Sales!N$22:N$2500)</f>
        <v>0</v>
      </c>
    </row>
    <row r="744" spans="2:14">
      <c r="B744" s="103">
        <f t="shared" ref="B744:I744" si="220">B215</f>
        <v>0</v>
      </c>
      <c r="C744" s="104">
        <f t="shared" si="220"/>
        <v>0</v>
      </c>
      <c r="D744" s="104">
        <f t="shared" si="220"/>
        <v>0</v>
      </c>
      <c r="E744" s="105">
        <f t="shared" si="220"/>
        <v>0</v>
      </c>
      <c r="F744" s="104">
        <f t="shared" si="220"/>
        <v>0</v>
      </c>
      <c r="G744" s="104">
        <f t="shared" si="220"/>
        <v>0</v>
      </c>
      <c r="H744" s="106">
        <f t="shared" si="220"/>
        <v>0</v>
      </c>
      <c r="I744" s="104">
        <f t="shared" si="220"/>
        <v>0</v>
      </c>
      <c r="J744" s="107">
        <f>J215-SUMIF(Sales!$D$22:$D$2500,$D215,Sales!J$22:J$2500)</f>
        <v>0</v>
      </c>
      <c r="K744" s="107">
        <f>K215-SUMIF(Sales!$D$22:$D$2500,$D215,Sales!K$22:K$2500)</f>
        <v>0</v>
      </c>
      <c r="L744" s="107">
        <f>L215-SUMIF(Sales!$D$22:$D$2500,$D215,Sales!L$22:L$2500)</f>
        <v>0</v>
      </c>
      <c r="M744" s="107">
        <f>M215-SUMIF(Sales!$D$22:$D$2500,$D215,Sales!M$22:M$2500)</f>
        <v>0</v>
      </c>
      <c r="N744" s="107">
        <f>N215-SUMIF(Sales!$D$22:$D$2500,$D215,Sales!N$22:N$2500)</f>
        <v>0</v>
      </c>
    </row>
    <row r="745" spans="2:14">
      <c r="B745" s="103">
        <f t="shared" ref="B745:I745" si="221">B216</f>
        <v>0</v>
      </c>
      <c r="C745" s="104">
        <f t="shared" si="221"/>
        <v>0</v>
      </c>
      <c r="D745" s="104">
        <f t="shared" si="221"/>
        <v>0</v>
      </c>
      <c r="E745" s="105">
        <f t="shared" si="221"/>
        <v>0</v>
      </c>
      <c r="F745" s="104">
        <f t="shared" si="221"/>
        <v>0</v>
      </c>
      <c r="G745" s="104">
        <f t="shared" si="221"/>
        <v>0</v>
      </c>
      <c r="H745" s="106">
        <f t="shared" si="221"/>
        <v>0</v>
      </c>
      <c r="I745" s="104">
        <f t="shared" si="221"/>
        <v>0</v>
      </c>
      <c r="J745" s="107">
        <f>J216-SUMIF(Sales!$D$22:$D$2500,$D216,Sales!J$22:J$2500)</f>
        <v>0</v>
      </c>
      <c r="K745" s="107">
        <f>K216-SUMIF(Sales!$D$22:$D$2500,$D216,Sales!K$22:K$2500)</f>
        <v>0</v>
      </c>
      <c r="L745" s="107">
        <f>L216-SUMIF(Sales!$D$22:$D$2500,$D216,Sales!L$22:L$2500)</f>
        <v>0</v>
      </c>
      <c r="M745" s="107">
        <f>M216-SUMIF(Sales!$D$22:$D$2500,$D216,Sales!M$22:M$2500)</f>
        <v>0</v>
      </c>
      <c r="N745" s="107">
        <f>N216-SUMIF(Sales!$D$22:$D$2500,$D216,Sales!N$22:N$2500)</f>
        <v>0</v>
      </c>
    </row>
    <row r="746" spans="2:14">
      <c r="B746" s="103">
        <f t="shared" ref="B746:I746" si="222">B217</f>
        <v>0</v>
      </c>
      <c r="C746" s="104">
        <f t="shared" si="222"/>
        <v>0</v>
      </c>
      <c r="D746" s="104">
        <f t="shared" si="222"/>
        <v>0</v>
      </c>
      <c r="E746" s="105">
        <f t="shared" si="222"/>
        <v>0</v>
      </c>
      <c r="F746" s="104">
        <f t="shared" si="222"/>
        <v>0</v>
      </c>
      <c r="G746" s="104">
        <f t="shared" si="222"/>
        <v>0</v>
      </c>
      <c r="H746" s="106">
        <f t="shared" si="222"/>
        <v>0</v>
      </c>
      <c r="I746" s="104">
        <f t="shared" si="222"/>
        <v>0</v>
      </c>
      <c r="J746" s="107">
        <f>J217-SUMIF(Sales!$D$22:$D$2500,$D217,Sales!J$22:J$2500)</f>
        <v>0</v>
      </c>
      <c r="K746" s="107">
        <f>K217-SUMIF(Sales!$D$22:$D$2500,$D217,Sales!K$22:K$2500)</f>
        <v>0</v>
      </c>
      <c r="L746" s="107">
        <f>L217-SUMIF(Sales!$D$22:$D$2500,$D217,Sales!L$22:L$2500)</f>
        <v>0</v>
      </c>
      <c r="M746" s="107">
        <f>M217-SUMIF(Sales!$D$22:$D$2500,$D217,Sales!M$22:M$2500)</f>
        <v>0</v>
      </c>
      <c r="N746" s="107">
        <f>N217-SUMIF(Sales!$D$22:$D$2500,$D217,Sales!N$22:N$2500)</f>
        <v>0</v>
      </c>
    </row>
    <row r="747" spans="2:14">
      <c r="B747" s="103">
        <f t="shared" ref="B747:I747" si="223">B218</f>
        <v>0</v>
      </c>
      <c r="C747" s="104">
        <f t="shared" si="223"/>
        <v>0</v>
      </c>
      <c r="D747" s="104">
        <f t="shared" si="223"/>
        <v>0</v>
      </c>
      <c r="E747" s="105">
        <f t="shared" si="223"/>
        <v>0</v>
      </c>
      <c r="F747" s="104">
        <f t="shared" si="223"/>
        <v>0</v>
      </c>
      <c r="G747" s="104">
        <f t="shared" si="223"/>
        <v>0</v>
      </c>
      <c r="H747" s="106">
        <f t="shared" si="223"/>
        <v>0</v>
      </c>
      <c r="I747" s="104">
        <f t="shared" si="223"/>
        <v>0</v>
      </c>
      <c r="J747" s="107">
        <f>J218-SUMIF(Sales!$D$22:$D$2500,$D218,Sales!J$22:J$2500)</f>
        <v>0</v>
      </c>
      <c r="K747" s="107">
        <f>K218-SUMIF(Sales!$D$22:$D$2500,$D218,Sales!K$22:K$2500)</f>
        <v>0</v>
      </c>
      <c r="L747" s="107">
        <f>L218-SUMIF(Sales!$D$22:$D$2500,$D218,Sales!L$22:L$2500)</f>
        <v>0</v>
      </c>
      <c r="M747" s="107">
        <f>M218-SUMIF(Sales!$D$22:$D$2500,$D218,Sales!M$22:M$2500)</f>
        <v>0</v>
      </c>
      <c r="N747" s="107">
        <f>N218-SUMIF(Sales!$D$22:$D$2500,$D218,Sales!N$22:N$2500)</f>
        <v>0</v>
      </c>
    </row>
    <row r="748" spans="2:14">
      <c r="B748" s="103">
        <f t="shared" ref="B748:I748" si="224">B219</f>
        <v>0</v>
      </c>
      <c r="C748" s="104">
        <f t="shared" si="224"/>
        <v>0</v>
      </c>
      <c r="D748" s="104">
        <f t="shared" si="224"/>
        <v>0</v>
      </c>
      <c r="E748" s="105">
        <f t="shared" si="224"/>
        <v>0</v>
      </c>
      <c r="F748" s="104">
        <f t="shared" si="224"/>
        <v>0</v>
      </c>
      <c r="G748" s="104">
        <f t="shared" si="224"/>
        <v>0</v>
      </c>
      <c r="H748" s="106">
        <f t="shared" si="224"/>
        <v>0</v>
      </c>
      <c r="I748" s="104">
        <f t="shared" si="224"/>
        <v>0</v>
      </c>
      <c r="J748" s="107">
        <f>J219-SUMIF(Sales!$D$22:$D$2500,$D219,Sales!J$22:J$2500)</f>
        <v>0</v>
      </c>
      <c r="K748" s="107">
        <f>K219-SUMIF(Sales!$D$22:$D$2500,$D219,Sales!K$22:K$2500)</f>
        <v>0</v>
      </c>
      <c r="L748" s="107">
        <f>L219-SUMIF(Sales!$D$22:$D$2500,$D219,Sales!L$22:L$2500)</f>
        <v>0</v>
      </c>
      <c r="M748" s="107">
        <f>M219-SUMIF(Sales!$D$22:$D$2500,$D219,Sales!M$22:M$2500)</f>
        <v>0</v>
      </c>
      <c r="N748" s="107">
        <f>N219-SUMIF(Sales!$D$22:$D$2500,$D219,Sales!N$22:N$2500)</f>
        <v>0</v>
      </c>
    </row>
    <row r="749" spans="2:14">
      <c r="B749" s="103">
        <f t="shared" ref="B749:I749" si="225">B220</f>
        <v>0</v>
      </c>
      <c r="C749" s="104">
        <f t="shared" si="225"/>
        <v>0</v>
      </c>
      <c r="D749" s="104">
        <f t="shared" si="225"/>
        <v>0</v>
      </c>
      <c r="E749" s="105">
        <f t="shared" si="225"/>
        <v>0</v>
      </c>
      <c r="F749" s="104">
        <f t="shared" si="225"/>
        <v>0</v>
      </c>
      <c r="G749" s="104">
        <f t="shared" si="225"/>
        <v>0</v>
      </c>
      <c r="H749" s="106">
        <f t="shared" si="225"/>
        <v>0</v>
      </c>
      <c r="I749" s="104">
        <f t="shared" si="225"/>
        <v>0</v>
      </c>
      <c r="J749" s="107">
        <f>J220-SUMIF(Sales!$D$22:$D$2500,$D220,Sales!J$22:J$2500)</f>
        <v>0</v>
      </c>
      <c r="K749" s="107">
        <f>K220-SUMIF(Sales!$D$22:$D$2500,$D220,Sales!K$22:K$2500)</f>
        <v>0</v>
      </c>
      <c r="L749" s="107">
        <f>L220-SUMIF(Sales!$D$22:$D$2500,$D220,Sales!L$22:L$2500)</f>
        <v>0</v>
      </c>
      <c r="M749" s="107">
        <f>M220-SUMIF(Sales!$D$22:$D$2500,$D220,Sales!M$22:M$2500)</f>
        <v>0</v>
      </c>
      <c r="N749" s="107">
        <f>N220-SUMIF(Sales!$D$22:$D$2500,$D220,Sales!N$22:N$2500)</f>
        <v>0</v>
      </c>
    </row>
    <row r="750" spans="2:14">
      <c r="B750" s="103">
        <f t="shared" ref="B750:I750" si="226">B221</f>
        <v>0</v>
      </c>
      <c r="C750" s="104">
        <f t="shared" si="226"/>
        <v>0</v>
      </c>
      <c r="D750" s="104">
        <f t="shared" si="226"/>
        <v>0</v>
      </c>
      <c r="E750" s="105">
        <f t="shared" si="226"/>
        <v>0</v>
      </c>
      <c r="F750" s="104">
        <f t="shared" si="226"/>
        <v>0</v>
      </c>
      <c r="G750" s="104">
        <f t="shared" si="226"/>
        <v>0</v>
      </c>
      <c r="H750" s="106">
        <f t="shared" si="226"/>
        <v>0</v>
      </c>
      <c r="I750" s="104">
        <f t="shared" si="226"/>
        <v>0</v>
      </c>
      <c r="J750" s="107">
        <f>J221-SUMIF(Sales!$D$22:$D$2500,$D221,Sales!J$22:J$2500)</f>
        <v>0</v>
      </c>
      <c r="K750" s="107">
        <f>K221-SUMIF(Sales!$D$22:$D$2500,$D221,Sales!K$22:K$2500)</f>
        <v>0</v>
      </c>
      <c r="L750" s="107">
        <f>L221-SUMIF(Sales!$D$22:$D$2500,$D221,Sales!L$22:L$2500)</f>
        <v>0</v>
      </c>
      <c r="M750" s="107">
        <f>M221-SUMIF(Sales!$D$22:$D$2500,$D221,Sales!M$22:M$2500)</f>
        <v>0</v>
      </c>
      <c r="N750" s="107">
        <f>N221-SUMIF(Sales!$D$22:$D$2500,$D221,Sales!N$22:N$2500)</f>
        <v>0</v>
      </c>
    </row>
    <row r="751" spans="2:14">
      <c r="B751" s="103">
        <f t="shared" ref="B751:I751" si="227">B222</f>
        <v>0</v>
      </c>
      <c r="C751" s="104">
        <f t="shared" si="227"/>
        <v>0</v>
      </c>
      <c r="D751" s="104">
        <f t="shared" si="227"/>
        <v>0</v>
      </c>
      <c r="E751" s="105">
        <f t="shared" si="227"/>
        <v>0</v>
      </c>
      <c r="F751" s="104">
        <f t="shared" si="227"/>
        <v>0</v>
      </c>
      <c r="G751" s="104">
        <f t="shared" si="227"/>
        <v>0</v>
      </c>
      <c r="H751" s="106">
        <f t="shared" si="227"/>
        <v>0</v>
      </c>
      <c r="I751" s="104">
        <f t="shared" si="227"/>
        <v>0</v>
      </c>
      <c r="J751" s="107">
        <f>J222-SUMIF(Sales!$D$22:$D$2500,$D222,Sales!J$22:J$2500)</f>
        <v>0</v>
      </c>
      <c r="K751" s="107">
        <f>K222-SUMIF(Sales!$D$22:$D$2500,$D222,Sales!K$22:K$2500)</f>
        <v>0</v>
      </c>
      <c r="L751" s="107">
        <f>L222-SUMIF(Sales!$D$22:$D$2500,$D222,Sales!L$22:L$2500)</f>
        <v>0</v>
      </c>
      <c r="M751" s="107">
        <f>M222-SUMIF(Sales!$D$22:$D$2500,$D222,Sales!M$22:M$2500)</f>
        <v>0</v>
      </c>
      <c r="N751" s="107">
        <f>N222-SUMIF(Sales!$D$22:$D$2500,$D222,Sales!N$22:N$2500)</f>
        <v>0</v>
      </c>
    </row>
    <row r="752" spans="2:14">
      <c r="B752" s="103">
        <f t="shared" ref="B752:I752" si="228">B223</f>
        <v>0</v>
      </c>
      <c r="C752" s="104">
        <f t="shared" si="228"/>
        <v>0</v>
      </c>
      <c r="D752" s="104">
        <f t="shared" si="228"/>
        <v>0</v>
      </c>
      <c r="E752" s="105">
        <f t="shared" si="228"/>
        <v>0</v>
      </c>
      <c r="F752" s="104">
        <f t="shared" si="228"/>
        <v>0</v>
      </c>
      <c r="G752" s="104">
        <f t="shared" si="228"/>
        <v>0</v>
      </c>
      <c r="H752" s="106">
        <f t="shared" si="228"/>
        <v>0</v>
      </c>
      <c r="I752" s="104">
        <f t="shared" si="228"/>
        <v>0</v>
      </c>
      <c r="J752" s="107">
        <f>J223-SUMIF(Sales!$D$22:$D$2500,$D223,Sales!J$22:J$2500)</f>
        <v>0</v>
      </c>
      <c r="K752" s="107">
        <f>K223-SUMIF(Sales!$D$22:$D$2500,$D223,Sales!K$22:K$2500)</f>
        <v>0</v>
      </c>
      <c r="L752" s="107">
        <f>L223-SUMIF(Sales!$D$22:$D$2500,$D223,Sales!L$22:L$2500)</f>
        <v>0</v>
      </c>
      <c r="M752" s="107">
        <f>M223-SUMIF(Sales!$D$22:$D$2500,$D223,Sales!M$22:M$2500)</f>
        <v>0</v>
      </c>
      <c r="N752" s="107">
        <f>N223-SUMIF(Sales!$D$22:$D$2500,$D223,Sales!N$22:N$2500)</f>
        <v>0</v>
      </c>
    </row>
    <row r="753" spans="2:14">
      <c r="B753" s="103">
        <f t="shared" ref="B753:I753" si="229">B224</f>
        <v>0</v>
      </c>
      <c r="C753" s="104">
        <f t="shared" si="229"/>
        <v>0</v>
      </c>
      <c r="D753" s="104">
        <f t="shared" si="229"/>
        <v>0</v>
      </c>
      <c r="E753" s="105">
        <f t="shared" si="229"/>
        <v>0</v>
      </c>
      <c r="F753" s="104">
        <f t="shared" si="229"/>
        <v>0</v>
      </c>
      <c r="G753" s="104">
        <f t="shared" si="229"/>
        <v>0</v>
      </c>
      <c r="H753" s="106">
        <f t="shared" si="229"/>
        <v>0</v>
      </c>
      <c r="I753" s="104">
        <f t="shared" si="229"/>
        <v>0</v>
      </c>
      <c r="J753" s="107">
        <f>J224-SUMIF(Sales!$D$22:$D$2500,$D224,Sales!J$22:J$2500)</f>
        <v>0</v>
      </c>
      <c r="K753" s="107">
        <f>K224-SUMIF(Sales!$D$22:$D$2500,$D224,Sales!K$22:K$2500)</f>
        <v>0</v>
      </c>
      <c r="L753" s="107">
        <f>L224-SUMIF(Sales!$D$22:$D$2500,$D224,Sales!L$22:L$2500)</f>
        <v>0</v>
      </c>
      <c r="M753" s="107">
        <f>M224-SUMIF(Sales!$D$22:$D$2500,$D224,Sales!M$22:M$2500)</f>
        <v>0</v>
      </c>
      <c r="N753" s="107">
        <f>N224-SUMIF(Sales!$D$22:$D$2500,$D224,Sales!N$22:N$2500)</f>
        <v>0</v>
      </c>
    </row>
    <row r="754" spans="2:14">
      <c r="B754" s="103">
        <f t="shared" ref="B754:I754" si="230">B225</f>
        <v>0</v>
      </c>
      <c r="C754" s="104">
        <f t="shared" si="230"/>
        <v>0</v>
      </c>
      <c r="D754" s="104">
        <f t="shared" si="230"/>
        <v>0</v>
      </c>
      <c r="E754" s="105">
        <f t="shared" si="230"/>
        <v>0</v>
      </c>
      <c r="F754" s="104">
        <f t="shared" si="230"/>
        <v>0</v>
      </c>
      <c r="G754" s="104">
        <f t="shared" si="230"/>
        <v>0</v>
      </c>
      <c r="H754" s="106">
        <f t="shared" si="230"/>
        <v>0</v>
      </c>
      <c r="I754" s="104">
        <f t="shared" si="230"/>
        <v>0</v>
      </c>
      <c r="J754" s="107">
        <f>J225-SUMIF(Sales!$D$22:$D$2500,$D225,Sales!J$22:J$2500)</f>
        <v>0</v>
      </c>
      <c r="K754" s="107">
        <f>K225-SUMIF(Sales!$D$22:$D$2500,$D225,Sales!K$22:K$2500)</f>
        <v>0</v>
      </c>
      <c r="L754" s="107">
        <f>L225-SUMIF(Sales!$D$22:$D$2500,$D225,Sales!L$22:L$2500)</f>
        <v>0</v>
      </c>
      <c r="M754" s="107">
        <f>M225-SUMIF(Sales!$D$22:$D$2500,$D225,Sales!M$22:M$2500)</f>
        <v>0</v>
      </c>
      <c r="N754" s="107">
        <f>N225-SUMIF(Sales!$D$22:$D$2500,$D225,Sales!N$22:N$2500)</f>
        <v>0</v>
      </c>
    </row>
    <row r="755" spans="2:14">
      <c r="B755" s="103">
        <f t="shared" ref="B755:I755" si="231">B226</f>
        <v>0</v>
      </c>
      <c r="C755" s="104">
        <f t="shared" si="231"/>
        <v>0</v>
      </c>
      <c r="D755" s="104">
        <f t="shared" si="231"/>
        <v>0</v>
      </c>
      <c r="E755" s="105">
        <f t="shared" si="231"/>
        <v>0</v>
      </c>
      <c r="F755" s="104">
        <f t="shared" si="231"/>
        <v>0</v>
      </c>
      <c r="G755" s="104">
        <f t="shared" si="231"/>
        <v>0</v>
      </c>
      <c r="H755" s="106">
        <f t="shared" si="231"/>
        <v>0</v>
      </c>
      <c r="I755" s="104">
        <f t="shared" si="231"/>
        <v>0</v>
      </c>
      <c r="J755" s="107">
        <f>J226-SUMIF(Sales!$D$22:$D$2500,$D226,Sales!J$22:J$2500)</f>
        <v>0</v>
      </c>
      <c r="K755" s="107">
        <f>K226-SUMIF(Sales!$D$22:$D$2500,$D226,Sales!K$22:K$2500)</f>
        <v>0</v>
      </c>
      <c r="L755" s="107">
        <f>L226-SUMIF(Sales!$D$22:$D$2500,$D226,Sales!L$22:L$2500)</f>
        <v>0</v>
      </c>
      <c r="M755" s="107">
        <f>M226-SUMIF(Sales!$D$22:$D$2500,$D226,Sales!M$22:M$2500)</f>
        <v>0</v>
      </c>
      <c r="N755" s="107">
        <f>N226-SUMIF(Sales!$D$22:$D$2500,$D226,Sales!N$22:N$2500)</f>
        <v>0</v>
      </c>
    </row>
    <row r="756" spans="2:14">
      <c r="B756" s="103">
        <f t="shared" ref="B756:I756" si="232">B227</f>
        <v>0</v>
      </c>
      <c r="C756" s="104">
        <f t="shared" si="232"/>
        <v>0</v>
      </c>
      <c r="D756" s="104">
        <f t="shared" si="232"/>
        <v>0</v>
      </c>
      <c r="E756" s="105">
        <f t="shared" si="232"/>
        <v>0</v>
      </c>
      <c r="F756" s="104">
        <f t="shared" si="232"/>
        <v>0</v>
      </c>
      <c r="G756" s="104">
        <f t="shared" si="232"/>
        <v>0</v>
      </c>
      <c r="H756" s="106">
        <f t="shared" si="232"/>
        <v>0</v>
      </c>
      <c r="I756" s="104">
        <f t="shared" si="232"/>
        <v>0</v>
      </c>
      <c r="J756" s="107">
        <f>J227-SUMIF(Sales!$D$22:$D$2500,$D227,Sales!J$22:J$2500)</f>
        <v>0</v>
      </c>
      <c r="K756" s="107">
        <f>K227-SUMIF(Sales!$D$22:$D$2500,$D227,Sales!K$22:K$2500)</f>
        <v>0</v>
      </c>
      <c r="L756" s="107">
        <f>L227-SUMIF(Sales!$D$22:$D$2500,$D227,Sales!L$22:L$2500)</f>
        <v>0</v>
      </c>
      <c r="M756" s="107">
        <f>M227-SUMIF(Sales!$D$22:$D$2500,$D227,Sales!M$22:M$2500)</f>
        <v>0</v>
      </c>
      <c r="N756" s="107">
        <f>N227-SUMIF(Sales!$D$22:$D$2500,$D227,Sales!N$22:N$2500)</f>
        <v>0</v>
      </c>
    </row>
    <row r="757" spans="2:14">
      <c r="B757" s="103">
        <f t="shared" ref="B757:I757" si="233">B228</f>
        <v>0</v>
      </c>
      <c r="C757" s="104">
        <f t="shared" si="233"/>
        <v>0</v>
      </c>
      <c r="D757" s="104">
        <f t="shared" si="233"/>
        <v>0</v>
      </c>
      <c r="E757" s="105">
        <f t="shared" si="233"/>
        <v>0</v>
      </c>
      <c r="F757" s="104">
        <f t="shared" si="233"/>
        <v>0</v>
      </c>
      <c r="G757" s="104">
        <f t="shared" si="233"/>
        <v>0</v>
      </c>
      <c r="H757" s="106">
        <f t="shared" si="233"/>
        <v>0</v>
      </c>
      <c r="I757" s="104">
        <f t="shared" si="233"/>
        <v>0</v>
      </c>
      <c r="J757" s="107">
        <f>J228-SUMIF(Sales!$D$22:$D$2500,$D228,Sales!J$22:J$2500)</f>
        <v>0</v>
      </c>
      <c r="K757" s="107">
        <f>K228-SUMIF(Sales!$D$22:$D$2500,$D228,Sales!K$22:K$2500)</f>
        <v>0</v>
      </c>
      <c r="L757" s="107">
        <f>L228-SUMIF(Sales!$D$22:$D$2500,$D228,Sales!L$22:L$2500)</f>
        <v>0</v>
      </c>
      <c r="M757" s="107">
        <f>M228-SUMIF(Sales!$D$22:$D$2500,$D228,Sales!M$22:M$2500)</f>
        <v>0</v>
      </c>
      <c r="N757" s="107">
        <f>N228-SUMIF(Sales!$D$22:$D$2500,$D228,Sales!N$22:N$2500)</f>
        <v>0</v>
      </c>
    </row>
    <row r="758" spans="2:14">
      <c r="B758" s="103">
        <f t="shared" ref="B758:I758" si="234">B229</f>
        <v>0</v>
      </c>
      <c r="C758" s="104">
        <f t="shared" si="234"/>
        <v>0</v>
      </c>
      <c r="D758" s="104">
        <f t="shared" si="234"/>
        <v>0</v>
      </c>
      <c r="E758" s="105">
        <f t="shared" si="234"/>
        <v>0</v>
      </c>
      <c r="F758" s="104">
        <f t="shared" si="234"/>
        <v>0</v>
      </c>
      <c r="G758" s="104">
        <f t="shared" si="234"/>
        <v>0</v>
      </c>
      <c r="H758" s="106">
        <f t="shared" si="234"/>
        <v>0</v>
      </c>
      <c r="I758" s="104">
        <f t="shared" si="234"/>
        <v>0</v>
      </c>
      <c r="J758" s="107">
        <f>J229-SUMIF(Sales!$D$22:$D$2500,$D229,Sales!J$22:J$2500)</f>
        <v>0</v>
      </c>
      <c r="K758" s="107">
        <f>K229-SUMIF(Sales!$D$22:$D$2500,$D229,Sales!K$22:K$2500)</f>
        <v>0</v>
      </c>
      <c r="L758" s="107">
        <f>L229-SUMIF(Sales!$D$22:$D$2500,$D229,Sales!L$22:L$2500)</f>
        <v>0</v>
      </c>
      <c r="M758" s="107">
        <f>M229-SUMIF(Sales!$D$22:$D$2500,$D229,Sales!M$22:M$2500)</f>
        <v>0</v>
      </c>
      <c r="N758" s="107">
        <f>N229-SUMIF(Sales!$D$22:$D$2500,$D229,Sales!N$22:N$2500)</f>
        <v>0</v>
      </c>
    </row>
    <row r="759" spans="2:14">
      <c r="B759" s="103">
        <f t="shared" ref="B759:I759" si="235">B230</f>
        <v>0</v>
      </c>
      <c r="C759" s="104">
        <f t="shared" si="235"/>
        <v>0</v>
      </c>
      <c r="D759" s="104">
        <f t="shared" si="235"/>
        <v>0</v>
      </c>
      <c r="E759" s="105">
        <f t="shared" si="235"/>
        <v>0</v>
      </c>
      <c r="F759" s="104">
        <f t="shared" si="235"/>
        <v>0</v>
      </c>
      <c r="G759" s="104">
        <f t="shared" si="235"/>
        <v>0</v>
      </c>
      <c r="H759" s="106">
        <f t="shared" si="235"/>
        <v>0</v>
      </c>
      <c r="I759" s="104">
        <f t="shared" si="235"/>
        <v>0</v>
      </c>
      <c r="J759" s="107">
        <f>J230-SUMIF(Sales!$D$22:$D$2500,$D230,Sales!J$22:J$2500)</f>
        <v>0</v>
      </c>
      <c r="K759" s="107">
        <f>K230-SUMIF(Sales!$D$22:$D$2500,$D230,Sales!K$22:K$2500)</f>
        <v>0</v>
      </c>
      <c r="L759" s="107">
        <f>L230-SUMIF(Sales!$D$22:$D$2500,$D230,Sales!L$22:L$2500)</f>
        <v>0</v>
      </c>
      <c r="M759" s="107">
        <f>M230-SUMIF(Sales!$D$22:$D$2500,$D230,Sales!M$22:M$2500)</f>
        <v>0</v>
      </c>
      <c r="N759" s="107">
        <f>N230-SUMIF(Sales!$D$22:$D$2500,$D230,Sales!N$22:N$2500)</f>
        <v>0</v>
      </c>
    </row>
    <row r="760" spans="2:14">
      <c r="B760" s="103">
        <f t="shared" ref="B760:I760" si="236">B231</f>
        <v>0</v>
      </c>
      <c r="C760" s="104">
        <f t="shared" si="236"/>
        <v>0</v>
      </c>
      <c r="D760" s="104">
        <f t="shared" si="236"/>
        <v>0</v>
      </c>
      <c r="E760" s="105">
        <f t="shared" si="236"/>
        <v>0</v>
      </c>
      <c r="F760" s="104">
        <f t="shared" si="236"/>
        <v>0</v>
      </c>
      <c r="G760" s="104">
        <f t="shared" si="236"/>
        <v>0</v>
      </c>
      <c r="H760" s="106">
        <f t="shared" si="236"/>
        <v>0</v>
      </c>
      <c r="I760" s="104">
        <f t="shared" si="236"/>
        <v>0</v>
      </c>
      <c r="J760" s="107">
        <f>J231-SUMIF(Sales!$D$22:$D$2500,$D231,Sales!J$22:J$2500)</f>
        <v>0</v>
      </c>
      <c r="K760" s="107">
        <f>K231-SUMIF(Sales!$D$22:$D$2500,$D231,Sales!K$22:K$2500)</f>
        <v>0</v>
      </c>
      <c r="L760" s="107">
        <f>L231-SUMIF(Sales!$D$22:$D$2500,$D231,Sales!L$22:L$2500)</f>
        <v>0</v>
      </c>
      <c r="M760" s="107">
        <f>M231-SUMIF(Sales!$D$22:$D$2500,$D231,Sales!M$22:M$2500)</f>
        <v>0</v>
      </c>
      <c r="N760" s="107">
        <f>N231-SUMIF(Sales!$D$22:$D$2500,$D231,Sales!N$22:N$2500)</f>
        <v>0</v>
      </c>
    </row>
    <row r="761" spans="2:14">
      <c r="B761" s="103">
        <f t="shared" ref="B761:I761" si="237">B232</f>
        <v>0</v>
      </c>
      <c r="C761" s="104">
        <f t="shared" si="237"/>
        <v>0</v>
      </c>
      <c r="D761" s="104">
        <f t="shared" si="237"/>
        <v>0</v>
      </c>
      <c r="E761" s="105">
        <f t="shared" si="237"/>
        <v>0</v>
      </c>
      <c r="F761" s="104">
        <f t="shared" si="237"/>
        <v>0</v>
      </c>
      <c r="G761" s="104">
        <f t="shared" si="237"/>
        <v>0</v>
      </c>
      <c r="H761" s="106">
        <f t="shared" si="237"/>
        <v>0</v>
      </c>
      <c r="I761" s="104">
        <f t="shared" si="237"/>
        <v>0</v>
      </c>
      <c r="J761" s="107">
        <f>J232-SUMIF(Sales!$D$22:$D$2500,$D232,Sales!J$22:J$2500)</f>
        <v>0</v>
      </c>
      <c r="K761" s="107">
        <f>K232-SUMIF(Sales!$D$22:$D$2500,$D232,Sales!K$22:K$2500)</f>
        <v>0</v>
      </c>
      <c r="L761" s="107">
        <f>L232-SUMIF(Sales!$D$22:$D$2500,$D232,Sales!L$22:L$2500)</f>
        <v>0</v>
      </c>
      <c r="M761" s="107">
        <f>M232-SUMIF(Sales!$D$22:$D$2500,$D232,Sales!M$22:M$2500)</f>
        <v>0</v>
      </c>
      <c r="N761" s="107">
        <f>N232-SUMIF(Sales!$D$22:$D$2500,$D232,Sales!N$22:N$2500)</f>
        <v>0</v>
      </c>
    </row>
    <row r="762" spans="2:14">
      <c r="B762" s="103">
        <f t="shared" ref="B762:I762" si="238">B233</f>
        <v>0</v>
      </c>
      <c r="C762" s="104">
        <f t="shared" si="238"/>
        <v>0</v>
      </c>
      <c r="D762" s="104">
        <f t="shared" si="238"/>
        <v>0</v>
      </c>
      <c r="E762" s="105">
        <f t="shared" si="238"/>
        <v>0</v>
      </c>
      <c r="F762" s="104">
        <f t="shared" si="238"/>
        <v>0</v>
      </c>
      <c r="G762" s="104">
        <f t="shared" si="238"/>
        <v>0</v>
      </c>
      <c r="H762" s="106">
        <f t="shared" si="238"/>
        <v>0</v>
      </c>
      <c r="I762" s="104">
        <f t="shared" si="238"/>
        <v>0</v>
      </c>
      <c r="J762" s="107">
        <f>J233-SUMIF(Sales!$D$22:$D$2500,$D233,Sales!J$22:J$2500)</f>
        <v>0</v>
      </c>
      <c r="K762" s="107">
        <f>K233-SUMIF(Sales!$D$22:$D$2500,$D233,Sales!K$22:K$2500)</f>
        <v>0</v>
      </c>
      <c r="L762" s="107">
        <f>L233-SUMIF(Sales!$D$22:$D$2500,$D233,Sales!L$22:L$2500)</f>
        <v>0</v>
      </c>
      <c r="M762" s="107">
        <f>M233-SUMIF(Sales!$D$22:$D$2500,$D233,Sales!M$22:M$2500)</f>
        <v>0</v>
      </c>
      <c r="N762" s="107">
        <f>N233-SUMIF(Sales!$D$22:$D$2500,$D233,Sales!N$22:N$2500)</f>
        <v>0</v>
      </c>
    </row>
    <row r="763" spans="2:14">
      <c r="B763" s="103">
        <f t="shared" ref="B763:I763" si="239">B234</f>
        <v>0</v>
      </c>
      <c r="C763" s="104">
        <f t="shared" si="239"/>
        <v>0</v>
      </c>
      <c r="D763" s="104">
        <f t="shared" si="239"/>
        <v>0</v>
      </c>
      <c r="E763" s="105">
        <f t="shared" si="239"/>
        <v>0</v>
      </c>
      <c r="F763" s="104">
        <f t="shared" si="239"/>
        <v>0</v>
      </c>
      <c r="G763" s="104">
        <f t="shared" si="239"/>
        <v>0</v>
      </c>
      <c r="H763" s="106">
        <f t="shared" si="239"/>
        <v>0</v>
      </c>
      <c r="I763" s="104">
        <f t="shared" si="239"/>
        <v>0</v>
      </c>
      <c r="J763" s="107">
        <f>J234-SUMIF(Sales!$D$22:$D$2500,$D234,Sales!J$22:J$2500)</f>
        <v>0</v>
      </c>
      <c r="K763" s="107">
        <f>K234-SUMIF(Sales!$D$22:$D$2500,$D234,Sales!K$22:K$2500)</f>
        <v>0</v>
      </c>
      <c r="L763" s="107">
        <f>L234-SUMIF(Sales!$D$22:$D$2500,$D234,Sales!L$22:L$2500)</f>
        <v>0</v>
      </c>
      <c r="M763" s="107">
        <f>M234-SUMIF(Sales!$D$22:$D$2500,$D234,Sales!M$22:M$2500)</f>
        <v>0</v>
      </c>
      <c r="N763" s="107">
        <f>N234-SUMIF(Sales!$D$22:$D$2500,$D234,Sales!N$22:N$2500)</f>
        <v>0</v>
      </c>
    </row>
    <row r="764" spans="2:14">
      <c r="B764" s="103">
        <f t="shared" ref="B764:I764" si="240">B235</f>
        <v>0</v>
      </c>
      <c r="C764" s="104">
        <f t="shared" si="240"/>
        <v>0</v>
      </c>
      <c r="D764" s="104">
        <f t="shared" si="240"/>
        <v>0</v>
      </c>
      <c r="E764" s="105">
        <f t="shared" si="240"/>
        <v>0</v>
      </c>
      <c r="F764" s="104">
        <f t="shared" si="240"/>
        <v>0</v>
      </c>
      <c r="G764" s="104">
        <f t="shared" si="240"/>
        <v>0</v>
      </c>
      <c r="H764" s="106">
        <f t="shared" si="240"/>
        <v>0</v>
      </c>
      <c r="I764" s="104">
        <f t="shared" si="240"/>
        <v>0</v>
      </c>
      <c r="J764" s="107">
        <f>J235-SUMIF(Sales!$D$22:$D$2500,$D235,Sales!J$22:J$2500)</f>
        <v>0</v>
      </c>
      <c r="K764" s="107">
        <f>K235-SUMIF(Sales!$D$22:$D$2500,$D235,Sales!K$22:K$2500)</f>
        <v>0</v>
      </c>
      <c r="L764" s="107">
        <f>L235-SUMIF(Sales!$D$22:$D$2500,$D235,Sales!L$22:L$2500)</f>
        <v>0</v>
      </c>
      <c r="M764" s="107">
        <f>M235-SUMIF(Sales!$D$22:$D$2500,$D235,Sales!M$22:M$2500)</f>
        <v>0</v>
      </c>
      <c r="N764" s="107">
        <f>N235-SUMIF(Sales!$D$22:$D$2500,$D235,Sales!N$22:N$2500)</f>
        <v>0</v>
      </c>
    </row>
    <row r="765" spans="2:14">
      <c r="B765" s="103">
        <f t="shared" ref="B765:I765" si="241">B236</f>
        <v>0</v>
      </c>
      <c r="C765" s="104">
        <f t="shared" si="241"/>
        <v>0</v>
      </c>
      <c r="D765" s="104">
        <f t="shared" si="241"/>
        <v>0</v>
      </c>
      <c r="E765" s="105">
        <f t="shared" si="241"/>
        <v>0</v>
      </c>
      <c r="F765" s="104">
        <f t="shared" si="241"/>
        <v>0</v>
      </c>
      <c r="G765" s="104">
        <f t="shared" si="241"/>
        <v>0</v>
      </c>
      <c r="H765" s="106">
        <f t="shared" si="241"/>
        <v>0</v>
      </c>
      <c r="I765" s="104">
        <f t="shared" si="241"/>
        <v>0</v>
      </c>
      <c r="J765" s="107">
        <f>J236-SUMIF(Sales!$D$22:$D$2500,$D236,Sales!J$22:J$2500)</f>
        <v>0</v>
      </c>
      <c r="K765" s="107">
        <f>K236-SUMIF(Sales!$D$22:$D$2500,$D236,Sales!K$22:K$2500)</f>
        <v>0</v>
      </c>
      <c r="L765" s="107">
        <f>L236-SUMIF(Sales!$D$22:$D$2500,$D236,Sales!L$22:L$2500)</f>
        <v>0</v>
      </c>
      <c r="M765" s="107">
        <f>M236-SUMIF(Sales!$D$22:$D$2500,$D236,Sales!M$22:M$2500)</f>
        <v>0</v>
      </c>
      <c r="N765" s="107">
        <f>N236-SUMIF(Sales!$D$22:$D$2500,$D236,Sales!N$22:N$2500)</f>
        <v>0</v>
      </c>
    </row>
    <row r="766" spans="2:14">
      <c r="B766" s="103">
        <f t="shared" ref="B766:I766" si="242">B237</f>
        <v>0</v>
      </c>
      <c r="C766" s="104">
        <f t="shared" si="242"/>
        <v>0</v>
      </c>
      <c r="D766" s="104">
        <f t="shared" si="242"/>
        <v>0</v>
      </c>
      <c r="E766" s="105">
        <f t="shared" si="242"/>
        <v>0</v>
      </c>
      <c r="F766" s="104">
        <f t="shared" si="242"/>
        <v>0</v>
      </c>
      <c r="G766" s="104">
        <f t="shared" si="242"/>
        <v>0</v>
      </c>
      <c r="H766" s="106">
        <f t="shared" si="242"/>
        <v>0</v>
      </c>
      <c r="I766" s="104">
        <f t="shared" si="242"/>
        <v>0</v>
      </c>
      <c r="J766" s="107">
        <f>J237-SUMIF(Sales!$D$22:$D$2500,$D237,Sales!J$22:J$2500)</f>
        <v>0</v>
      </c>
      <c r="K766" s="107">
        <f>K237-SUMIF(Sales!$D$22:$D$2500,$D237,Sales!K$22:K$2500)</f>
        <v>0</v>
      </c>
      <c r="L766" s="107">
        <f>L237-SUMIF(Sales!$D$22:$D$2500,$D237,Sales!L$22:L$2500)</f>
        <v>0</v>
      </c>
      <c r="M766" s="107">
        <f>M237-SUMIF(Sales!$D$22:$D$2500,$D237,Sales!M$22:M$2500)</f>
        <v>0</v>
      </c>
      <c r="N766" s="107">
        <f>N237-SUMIF(Sales!$D$22:$D$2500,$D237,Sales!N$22:N$2500)</f>
        <v>0</v>
      </c>
    </row>
    <row r="767" spans="2:14">
      <c r="B767" s="103">
        <f t="shared" ref="B767:I767" si="243">B238</f>
        <v>0</v>
      </c>
      <c r="C767" s="104">
        <f t="shared" si="243"/>
        <v>0</v>
      </c>
      <c r="D767" s="104">
        <f t="shared" si="243"/>
        <v>0</v>
      </c>
      <c r="E767" s="105">
        <f t="shared" si="243"/>
        <v>0</v>
      </c>
      <c r="F767" s="104">
        <f t="shared" si="243"/>
        <v>0</v>
      </c>
      <c r="G767" s="104">
        <f t="shared" si="243"/>
        <v>0</v>
      </c>
      <c r="H767" s="106">
        <f t="shared" si="243"/>
        <v>0</v>
      </c>
      <c r="I767" s="104">
        <f t="shared" si="243"/>
        <v>0</v>
      </c>
      <c r="J767" s="107">
        <f>J238-SUMIF(Sales!$D$22:$D$2500,$D238,Sales!J$22:J$2500)</f>
        <v>0</v>
      </c>
      <c r="K767" s="107">
        <f>K238-SUMIF(Sales!$D$22:$D$2500,$D238,Sales!K$22:K$2500)</f>
        <v>0</v>
      </c>
      <c r="L767" s="107">
        <f>L238-SUMIF(Sales!$D$22:$D$2500,$D238,Sales!L$22:L$2500)</f>
        <v>0</v>
      </c>
      <c r="M767" s="107">
        <f>M238-SUMIF(Sales!$D$22:$D$2500,$D238,Sales!M$22:M$2500)</f>
        <v>0</v>
      </c>
      <c r="N767" s="107">
        <f>N238-SUMIF(Sales!$D$22:$D$2500,$D238,Sales!N$22:N$2500)</f>
        <v>0</v>
      </c>
    </row>
    <row r="768" spans="2:14">
      <c r="B768" s="103">
        <f t="shared" ref="B768:I768" si="244">B239</f>
        <v>0</v>
      </c>
      <c r="C768" s="104">
        <f t="shared" si="244"/>
        <v>0</v>
      </c>
      <c r="D768" s="104">
        <f t="shared" si="244"/>
        <v>0</v>
      </c>
      <c r="E768" s="105">
        <f t="shared" si="244"/>
        <v>0</v>
      </c>
      <c r="F768" s="104">
        <f t="shared" si="244"/>
        <v>0</v>
      </c>
      <c r="G768" s="104">
        <f t="shared" si="244"/>
        <v>0</v>
      </c>
      <c r="H768" s="106">
        <f t="shared" si="244"/>
        <v>0</v>
      </c>
      <c r="I768" s="104">
        <f t="shared" si="244"/>
        <v>0</v>
      </c>
      <c r="J768" s="107">
        <f>J239-SUMIF(Sales!$D$22:$D$2500,$D239,Sales!J$22:J$2500)</f>
        <v>0</v>
      </c>
      <c r="K768" s="107">
        <f>K239-SUMIF(Sales!$D$22:$D$2500,$D239,Sales!K$22:K$2500)</f>
        <v>0</v>
      </c>
      <c r="L768" s="107">
        <f>L239-SUMIF(Sales!$D$22:$D$2500,$D239,Sales!L$22:L$2500)</f>
        <v>0</v>
      </c>
      <c r="M768" s="107">
        <f>M239-SUMIF(Sales!$D$22:$D$2500,$D239,Sales!M$22:M$2500)</f>
        <v>0</v>
      </c>
      <c r="N768" s="107">
        <f>N239-SUMIF(Sales!$D$22:$D$2500,$D239,Sales!N$22:N$2500)</f>
        <v>0</v>
      </c>
    </row>
    <row r="769" spans="2:14">
      <c r="B769" s="103">
        <f t="shared" ref="B769:I769" si="245">B240</f>
        <v>0</v>
      </c>
      <c r="C769" s="104">
        <f t="shared" si="245"/>
        <v>0</v>
      </c>
      <c r="D769" s="104">
        <f t="shared" si="245"/>
        <v>0</v>
      </c>
      <c r="E769" s="105">
        <f t="shared" si="245"/>
        <v>0</v>
      </c>
      <c r="F769" s="104">
        <f t="shared" si="245"/>
        <v>0</v>
      </c>
      <c r="G769" s="104">
        <f t="shared" si="245"/>
        <v>0</v>
      </c>
      <c r="H769" s="106">
        <f t="shared" si="245"/>
        <v>0</v>
      </c>
      <c r="I769" s="104">
        <f t="shared" si="245"/>
        <v>0</v>
      </c>
      <c r="J769" s="107">
        <f>J240-SUMIF(Sales!$D$22:$D$2500,$D240,Sales!J$22:J$2500)</f>
        <v>0</v>
      </c>
      <c r="K769" s="107">
        <f>K240-SUMIF(Sales!$D$22:$D$2500,$D240,Sales!K$22:K$2500)</f>
        <v>0</v>
      </c>
      <c r="L769" s="107">
        <f>L240-SUMIF(Sales!$D$22:$D$2500,$D240,Sales!L$22:L$2500)</f>
        <v>0</v>
      </c>
      <c r="M769" s="107">
        <f>M240-SUMIF(Sales!$D$22:$D$2500,$D240,Sales!M$22:M$2500)</f>
        <v>0</v>
      </c>
      <c r="N769" s="107">
        <f>N240-SUMIF(Sales!$D$22:$D$2500,$D240,Sales!N$22:N$2500)</f>
        <v>0</v>
      </c>
    </row>
    <row r="770" spans="2:14">
      <c r="B770" s="103">
        <f t="shared" ref="B770:I770" si="246">B241</f>
        <v>0</v>
      </c>
      <c r="C770" s="104">
        <f t="shared" si="246"/>
        <v>0</v>
      </c>
      <c r="D770" s="104">
        <f t="shared" si="246"/>
        <v>0</v>
      </c>
      <c r="E770" s="105">
        <f t="shared" si="246"/>
        <v>0</v>
      </c>
      <c r="F770" s="104">
        <f t="shared" si="246"/>
        <v>0</v>
      </c>
      <c r="G770" s="104">
        <f t="shared" si="246"/>
        <v>0</v>
      </c>
      <c r="H770" s="106">
        <f t="shared" si="246"/>
        <v>0</v>
      </c>
      <c r="I770" s="104">
        <f t="shared" si="246"/>
        <v>0</v>
      </c>
      <c r="J770" s="107">
        <f>J241-SUMIF(Sales!$D$22:$D$2500,$D241,Sales!J$22:J$2500)</f>
        <v>0</v>
      </c>
      <c r="K770" s="107">
        <f>K241-SUMIF(Sales!$D$22:$D$2500,$D241,Sales!K$22:K$2500)</f>
        <v>0</v>
      </c>
      <c r="L770" s="107">
        <f>L241-SUMIF(Sales!$D$22:$D$2500,$D241,Sales!L$22:L$2500)</f>
        <v>0</v>
      </c>
      <c r="M770" s="107">
        <f>M241-SUMIF(Sales!$D$22:$D$2500,$D241,Sales!M$22:M$2500)</f>
        <v>0</v>
      </c>
      <c r="N770" s="107">
        <f>N241-SUMIF(Sales!$D$22:$D$2500,$D241,Sales!N$22:N$2500)</f>
        <v>0</v>
      </c>
    </row>
    <row r="771" spans="2:14">
      <c r="B771" s="103">
        <f t="shared" ref="B771:I771" si="247">B242</f>
        <v>0</v>
      </c>
      <c r="C771" s="104">
        <f t="shared" si="247"/>
        <v>0</v>
      </c>
      <c r="D771" s="104">
        <f t="shared" si="247"/>
        <v>0</v>
      </c>
      <c r="E771" s="105">
        <f t="shared" si="247"/>
        <v>0</v>
      </c>
      <c r="F771" s="104">
        <f t="shared" si="247"/>
        <v>0</v>
      </c>
      <c r="G771" s="104">
        <f t="shared" si="247"/>
        <v>0</v>
      </c>
      <c r="H771" s="106">
        <f t="shared" si="247"/>
        <v>0</v>
      </c>
      <c r="I771" s="104">
        <f t="shared" si="247"/>
        <v>0</v>
      </c>
      <c r="J771" s="107">
        <f>J242-SUMIF(Sales!$D$22:$D$2500,$D242,Sales!J$22:J$2500)</f>
        <v>0</v>
      </c>
      <c r="K771" s="107">
        <f>K242-SUMIF(Sales!$D$22:$D$2500,$D242,Sales!K$22:K$2500)</f>
        <v>0</v>
      </c>
      <c r="L771" s="107">
        <f>L242-SUMIF(Sales!$D$22:$D$2500,$D242,Sales!L$22:L$2500)</f>
        <v>0</v>
      </c>
      <c r="M771" s="107">
        <f>M242-SUMIF(Sales!$D$22:$D$2500,$D242,Sales!M$22:M$2500)</f>
        <v>0</v>
      </c>
      <c r="N771" s="107">
        <f>N242-SUMIF(Sales!$D$22:$D$2500,$D242,Sales!N$22:N$2500)</f>
        <v>0</v>
      </c>
    </row>
    <row r="772" spans="2:14">
      <c r="B772" s="103">
        <f t="shared" ref="B772:I772" si="248">B243</f>
        <v>0</v>
      </c>
      <c r="C772" s="104">
        <f t="shared" si="248"/>
        <v>0</v>
      </c>
      <c r="D772" s="104">
        <f t="shared" si="248"/>
        <v>0</v>
      </c>
      <c r="E772" s="105">
        <f t="shared" si="248"/>
        <v>0</v>
      </c>
      <c r="F772" s="104">
        <f t="shared" si="248"/>
        <v>0</v>
      </c>
      <c r="G772" s="104">
        <f t="shared" si="248"/>
        <v>0</v>
      </c>
      <c r="H772" s="106">
        <f t="shared" si="248"/>
        <v>0</v>
      </c>
      <c r="I772" s="104">
        <f t="shared" si="248"/>
        <v>0</v>
      </c>
      <c r="J772" s="107">
        <f>J243-SUMIF(Sales!$D$22:$D$2500,$D243,Sales!J$22:J$2500)</f>
        <v>0</v>
      </c>
      <c r="K772" s="107">
        <f>K243-SUMIF(Sales!$D$22:$D$2500,$D243,Sales!K$22:K$2500)</f>
        <v>0</v>
      </c>
      <c r="L772" s="107">
        <f>L243-SUMIF(Sales!$D$22:$D$2500,$D243,Sales!L$22:L$2500)</f>
        <v>0</v>
      </c>
      <c r="M772" s="107">
        <f>M243-SUMIF(Sales!$D$22:$D$2500,$D243,Sales!M$22:M$2500)</f>
        <v>0</v>
      </c>
      <c r="N772" s="107">
        <f>N243-SUMIF(Sales!$D$22:$D$2500,$D243,Sales!N$22:N$2500)</f>
        <v>0</v>
      </c>
    </row>
    <row r="773" spans="2:14">
      <c r="B773" s="103">
        <f t="shared" ref="B773:I773" si="249">B244</f>
        <v>0</v>
      </c>
      <c r="C773" s="104">
        <f t="shared" si="249"/>
        <v>0</v>
      </c>
      <c r="D773" s="104">
        <f t="shared" si="249"/>
        <v>0</v>
      </c>
      <c r="E773" s="105">
        <f t="shared" si="249"/>
        <v>0</v>
      </c>
      <c r="F773" s="104">
        <f t="shared" si="249"/>
        <v>0</v>
      </c>
      <c r="G773" s="104">
        <f t="shared" si="249"/>
        <v>0</v>
      </c>
      <c r="H773" s="106">
        <f t="shared" si="249"/>
        <v>0</v>
      </c>
      <c r="I773" s="104">
        <f t="shared" si="249"/>
        <v>0</v>
      </c>
      <c r="J773" s="107">
        <f>J244-SUMIF(Sales!$D$22:$D$2500,$D244,Sales!J$22:J$2500)</f>
        <v>0</v>
      </c>
      <c r="K773" s="107">
        <f>K244-SUMIF(Sales!$D$22:$D$2500,$D244,Sales!K$22:K$2500)</f>
        <v>0</v>
      </c>
      <c r="L773" s="107">
        <f>L244-SUMIF(Sales!$D$22:$D$2500,$D244,Sales!L$22:L$2500)</f>
        <v>0</v>
      </c>
      <c r="M773" s="107">
        <f>M244-SUMIF(Sales!$D$22:$D$2500,$D244,Sales!M$22:M$2500)</f>
        <v>0</v>
      </c>
      <c r="N773" s="107">
        <f>N244-SUMIF(Sales!$D$22:$D$2500,$D244,Sales!N$22:N$2500)</f>
        <v>0</v>
      </c>
    </row>
    <row r="774" spans="2:14">
      <c r="B774" s="103">
        <f t="shared" ref="B774:I774" si="250">B245</f>
        <v>0</v>
      </c>
      <c r="C774" s="104">
        <f t="shared" si="250"/>
        <v>0</v>
      </c>
      <c r="D774" s="104">
        <f t="shared" si="250"/>
        <v>0</v>
      </c>
      <c r="E774" s="105">
        <f t="shared" si="250"/>
        <v>0</v>
      </c>
      <c r="F774" s="104">
        <f t="shared" si="250"/>
        <v>0</v>
      </c>
      <c r="G774" s="104">
        <f t="shared" si="250"/>
        <v>0</v>
      </c>
      <c r="H774" s="106">
        <f t="shared" si="250"/>
        <v>0</v>
      </c>
      <c r="I774" s="104">
        <f t="shared" si="250"/>
        <v>0</v>
      </c>
      <c r="J774" s="107">
        <f>J245-SUMIF(Sales!$D$22:$D$2500,$D245,Sales!J$22:J$2500)</f>
        <v>0</v>
      </c>
      <c r="K774" s="107">
        <f>K245-SUMIF(Sales!$D$22:$D$2500,$D245,Sales!K$22:K$2500)</f>
        <v>0</v>
      </c>
      <c r="L774" s="107">
        <f>L245-SUMIF(Sales!$D$22:$D$2500,$D245,Sales!L$22:L$2500)</f>
        <v>0</v>
      </c>
      <c r="M774" s="107">
        <f>M245-SUMIF(Sales!$D$22:$D$2500,$D245,Sales!M$22:M$2500)</f>
        <v>0</v>
      </c>
      <c r="N774" s="107">
        <f>N245-SUMIF(Sales!$D$22:$D$2500,$D245,Sales!N$22:N$2500)</f>
        <v>0</v>
      </c>
    </row>
    <row r="775" spans="2:14">
      <c r="B775" s="103">
        <f t="shared" ref="B775:I775" si="251">B246</f>
        <v>0</v>
      </c>
      <c r="C775" s="104">
        <f t="shared" si="251"/>
        <v>0</v>
      </c>
      <c r="D775" s="104">
        <f t="shared" si="251"/>
        <v>0</v>
      </c>
      <c r="E775" s="105">
        <f t="shared" si="251"/>
        <v>0</v>
      </c>
      <c r="F775" s="104">
        <f t="shared" si="251"/>
        <v>0</v>
      </c>
      <c r="G775" s="104">
        <f t="shared" si="251"/>
        <v>0</v>
      </c>
      <c r="H775" s="106">
        <f t="shared" si="251"/>
        <v>0</v>
      </c>
      <c r="I775" s="104">
        <f t="shared" si="251"/>
        <v>0</v>
      </c>
      <c r="J775" s="107">
        <f>J246-SUMIF(Sales!$D$22:$D$2500,$D246,Sales!J$22:J$2500)</f>
        <v>0</v>
      </c>
      <c r="K775" s="107">
        <f>K246-SUMIF(Sales!$D$22:$D$2500,$D246,Sales!K$22:K$2500)</f>
        <v>0</v>
      </c>
      <c r="L775" s="107">
        <f>L246-SUMIF(Sales!$D$22:$D$2500,$D246,Sales!L$22:L$2500)</f>
        <v>0</v>
      </c>
      <c r="M775" s="107">
        <f>M246-SUMIF(Sales!$D$22:$D$2500,$D246,Sales!M$22:M$2500)</f>
        <v>0</v>
      </c>
      <c r="N775" s="107">
        <f>N246-SUMIF(Sales!$D$22:$D$2500,$D246,Sales!N$22:N$2500)</f>
        <v>0</v>
      </c>
    </row>
    <row r="776" spans="2:14">
      <c r="B776" s="103">
        <f t="shared" ref="B776:I776" si="252">B247</f>
        <v>0</v>
      </c>
      <c r="C776" s="104">
        <f t="shared" si="252"/>
        <v>0</v>
      </c>
      <c r="D776" s="104">
        <f t="shared" si="252"/>
        <v>0</v>
      </c>
      <c r="E776" s="105">
        <f t="shared" si="252"/>
        <v>0</v>
      </c>
      <c r="F776" s="104">
        <f t="shared" si="252"/>
        <v>0</v>
      </c>
      <c r="G776" s="104">
        <f t="shared" si="252"/>
        <v>0</v>
      </c>
      <c r="H776" s="106">
        <f t="shared" si="252"/>
        <v>0</v>
      </c>
      <c r="I776" s="104">
        <f t="shared" si="252"/>
        <v>0</v>
      </c>
      <c r="J776" s="107">
        <f>J247-SUMIF(Sales!$D$22:$D$2500,$D247,Sales!J$22:J$2500)</f>
        <v>0</v>
      </c>
      <c r="K776" s="107">
        <f>K247-SUMIF(Sales!$D$22:$D$2500,$D247,Sales!K$22:K$2500)</f>
        <v>0</v>
      </c>
      <c r="L776" s="107">
        <f>L247-SUMIF(Sales!$D$22:$D$2500,$D247,Sales!L$22:L$2500)</f>
        <v>0</v>
      </c>
      <c r="M776" s="107">
        <f>M247-SUMIF(Sales!$D$22:$D$2500,$D247,Sales!M$22:M$2500)</f>
        <v>0</v>
      </c>
      <c r="N776" s="107">
        <f>N247-SUMIF(Sales!$D$22:$D$2500,$D247,Sales!N$22:N$2500)</f>
        <v>0</v>
      </c>
    </row>
    <row r="777" spans="2:14">
      <c r="B777" s="103">
        <f t="shared" ref="B777:I777" si="253">B248</f>
        <v>0</v>
      </c>
      <c r="C777" s="104">
        <f t="shared" si="253"/>
        <v>0</v>
      </c>
      <c r="D777" s="104">
        <f t="shared" si="253"/>
        <v>0</v>
      </c>
      <c r="E777" s="105">
        <f t="shared" si="253"/>
        <v>0</v>
      </c>
      <c r="F777" s="104">
        <f t="shared" si="253"/>
        <v>0</v>
      </c>
      <c r="G777" s="104">
        <f t="shared" si="253"/>
        <v>0</v>
      </c>
      <c r="H777" s="106">
        <f t="shared" si="253"/>
        <v>0</v>
      </c>
      <c r="I777" s="104">
        <f t="shared" si="253"/>
        <v>0</v>
      </c>
      <c r="J777" s="107">
        <f>J248-SUMIF(Sales!$D$22:$D$2500,$D248,Sales!J$22:J$2500)</f>
        <v>0</v>
      </c>
      <c r="K777" s="107">
        <f>K248-SUMIF(Sales!$D$22:$D$2500,$D248,Sales!K$22:K$2500)</f>
        <v>0</v>
      </c>
      <c r="L777" s="107">
        <f>L248-SUMIF(Sales!$D$22:$D$2500,$D248,Sales!L$22:L$2500)</f>
        <v>0</v>
      </c>
      <c r="M777" s="107">
        <f>M248-SUMIF(Sales!$D$22:$D$2500,$D248,Sales!M$22:M$2500)</f>
        <v>0</v>
      </c>
      <c r="N777" s="107">
        <f>N248-SUMIF(Sales!$D$22:$D$2500,$D248,Sales!N$22:N$2500)</f>
        <v>0</v>
      </c>
    </row>
    <row r="778" spans="2:14">
      <c r="B778" s="103">
        <f t="shared" ref="B778:I778" si="254">B249</f>
        <v>0</v>
      </c>
      <c r="C778" s="104">
        <f t="shared" si="254"/>
        <v>0</v>
      </c>
      <c r="D778" s="104">
        <f t="shared" si="254"/>
        <v>0</v>
      </c>
      <c r="E778" s="105">
        <f t="shared" si="254"/>
        <v>0</v>
      </c>
      <c r="F778" s="104">
        <f t="shared" si="254"/>
        <v>0</v>
      </c>
      <c r="G778" s="104">
        <f t="shared" si="254"/>
        <v>0</v>
      </c>
      <c r="H778" s="106">
        <f t="shared" si="254"/>
        <v>0</v>
      </c>
      <c r="I778" s="104">
        <f t="shared" si="254"/>
        <v>0</v>
      </c>
      <c r="J778" s="107">
        <f>J249-SUMIF(Sales!$D$22:$D$2500,$D249,Sales!J$22:J$2500)</f>
        <v>0</v>
      </c>
      <c r="K778" s="107">
        <f>K249-SUMIF(Sales!$D$22:$D$2500,$D249,Sales!K$22:K$2500)</f>
        <v>0</v>
      </c>
      <c r="L778" s="107">
        <f>L249-SUMIF(Sales!$D$22:$D$2500,$D249,Sales!L$22:L$2500)</f>
        <v>0</v>
      </c>
      <c r="M778" s="107">
        <f>M249-SUMIF(Sales!$D$22:$D$2500,$D249,Sales!M$22:M$2500)</f>
        <v>0</v>
      </c>
      <c r="N778" s="107">
        <f>N249-SUMIF(Sales!$D$22:$D$2500,$D249,Sales!N$22:N$2500)</f>
        <v>0</v>
      </c>
    </row>
    <row r="779" spans="2:14">
      <c r="B779" s="103">
        <f t="shared" ref="B779:I779" si="255">B250</f>
        <v>0</v>
      </c>
      <c r="C779" s="104">
        <f t="shared" si="255"/>
        <v>0</v>
      </c>
      <c r="D779" s="104">
        <f t="shared" si="255"/>
        <v>0</v>
      </c>
      <c r="E779" s="105">
        <f t="shared" si="255"/>
        <v>0</v>
      </c>
      <c r="F779" s="104">
        <f t="shared" si="255"/>
        <v>0</v>
      </c>
      <c r="G779" s="104">
        <f t="shared" si="255"/>
        <v>0</v>
      </c>
      <c r="H779" s="106">
        <f t="shared" si="255"/>
        <v>0</v>
      </c>
      <c r="I779" s="104">
        <f t="shared" si="255"/>
        <v>0</v>
      </c>
      <c r="J779" s="107">
        <f>J250-SUMIF(Sales!$D$22:$D$2500,$D250,Sales!J$22:J$2500)</f>
        <v>0</v>
      </c>
      <c r="K779" s="107">
        <f>K250-SUMIF(Sales!$D$22:$D$2500,$D250,Sales!K$22:K$2500)</f>
        <v>0</v>
      </c>
      <c r="L779" s="107">
        <f>L250-SUMIF(Sales!$D$22:$D$2500,$D250,Sales!L$22:L$2500)</f>
        <v>0</v>
      </c>
      <c r="M779" s="107">
        <f>M250-SUMIF(Sales!$D$22:$D$2500,$D250,Sales!M$22:M$2500)</f>
        <v>0</v>
      </c>
      <c r="N779" s="107">
        <f>N250-SUMIF(Sales!$D$22:$D$2500,$D250,Sales!N$22:N$2500)</f>
        <v>0</v>
      </c>
    </row>
    <row r="780" spans="2:14">
      <c r="B780" s="103">
        <f t="shared" ref="B780:I780" si="256">B251</f>
        <v>0</v>
      </c>
      <c r="C780" s="104">
        <f t="shared" si="256"/>
        <v>0</v>
      </c>
      <c r="D780" s="104">
        <f t="shared" si="256"/>
        <v>0</v>
      </c>
      <c r="E780" s="105">
        <f t="shared" si="256"/>
        <v>0</v>
      </c>
      <c r="F780" s="104">
        <f t="shared" si="256"/>
        <v>0</v>
      </c>
      <c r="G780" s="104">
        <f t="shared" si="256"/>
        <v>0</v>
      </c>
      <c r="H780" s="106">
        <f t="shared" si="256"/>
        <v>0</v>
      </c>
      <c r="I780" s="104">
        <f t="shared" si="256"/>
        <v>0</v>
      </c>
      <c r="J780" s="107">
        <f>J251-SUMIF(Sales!$D$22:$D$2500,$D251,Sales!J$22:J$2500)</f>
        <v>0</v>
      </c>
      <c r="K780" s="107">
        <f>K251-SUMIF(Sales!$D$22:$D$2500,$D251,Sales!K$22:K$2500)</f>
        <v>0</v>
      </c>
      <c r="L780" s="107">
        <f>L251-SUMIF(Sales!$D$22:$D$2500,$D251,Sales!L$22:L$2500)</f>
        <v>0</v>
      </c>
      <c r="M780" s="107">
        <f>M251-SUMIF(Sales!$D$22:$D$2500,$D251,Sales!M$22:M$2500)</f>
        <v>0</v>
      </c>
      <c r="N780" s="107">
        <f>N251-SUMIF(Sales!$D$22:$D$2500,$D251,Sales!N$22:N$2500)</f>
        <v>0</v>
      </c>
    </row>
    <row r="781" spans="2:14">
      <c r="B781" s="103">
        <f t="shared" ref="B781:I781" si="257">B252</f>
        <v>0</v>
      </c>
      <c r="C781" s="104">
        <f t="shared" si="257"/>
        <v>0</v>
      </c>
      <c r="D781" s="104">
        <f t="shared" si="257"/>
        <v>0</v>
      </c>
      <c r="E781" s="105">
        <f t="shared" si="257"/>
        <v>0</v>
      </c>
      <c r="F781" s="104">
        <f t="shared" si="257"/>
        <v>0</v>
      </c>
      <c r="G781" s="104">
        <f t="shared" si="257"/>
        <v>0</v>
      </c>
      <c r="H781" s="106">
        <f t="shared" si="257"/>
        <v>0</v>
      </c>
      <c r="I781" s="104">
        <f t="shared" si="257"/>
        <v>0</v>
      </c>
      <c r="J781" s="107">
        <f>J252-SUMIF(Sales!$D$22:$D$2500,$D252,Sales!J$22:J$2500)</f>
        <v>0</v>
      </c>
      <c r="K781" s="107">
        <f>K252-SUMIF(Sales!$D$22:$D$2500,$D252,Sales!K$22:K$2500)</f>
        <v>0</v>
      </c>
      <c r="L781" s="107">
        <f>L252-SUMIF(Sales!$D$22:$D$2500,$D252,Sales!L$22:L$2500)</f>
        <v>0</v>
      </c>
      <c r="M781" s="107">
        <f>M252-SUMIF(Sales!$D$22:$D$2500,$D252,Sales!M$22:M$2500)</f>
        <v>0</v>
      </c>
      <c r="N781" s="107">
        <f>N252-SUMIF(Sales!$D$22:$D$2500,$D252,Sales!N$22:N$2500)</f>
        <v>0</v>
      </c>
    </row>
    <row r="782" spans="2:14">
      <c r="B782" s="103">
        <f t="shared" ref="B782:I782" si="258">B253</f>
        <v>0</v>
      </c>
      <c r="C782" s="104">
        <f t="shared" si="258"/>
        <v>0</v>
      </c>
      <c r="D782" s="104">
        <f t="shared" si="258"/>
        <v>0</v>
      </c>
      <c r="E782" s="105">
        <f t="shared" si="258"/>
        <v>0</v>
      </c>
      <c r="F782" s="104">
        <f t="shared" si="258"/>
        <v>0</v>
      </c>
      <c r="G782" s="104">
        <f t="shared" si="258"/>
        <v>0</v>
      </c>
      <c r="H782" s="106">
        <f t="shared" si="258"/>
        <v>0</v>
      </c>
      <c r="I782" s="104">
        <f t="shared" si="258"/>
        <v>0</v>
      </c>
      <c r="J782" s="107">
        <f>J253-SUMIF(Sales!$D$22:$D$2500,$D253,Sales!J$22:J$2500)</f>
        <v>0</v>
      </c>
      <c r="K782" s="107">
        <f>K253-SUMIF(Sales!$D$22:$D$2500,$D253,Sales!K$22:K$2500)</f>
        <v>0</v>
      </c>
      <c r="L782" s="107">
        <f>L253-SUMIF(Sales!$D$22:$D$2500,$D253,Sales!L$22:L$2500)</f>
        <v>0</v>
      </c>
      <c r="M782" s="107">
        <f>M253-SUMIF(Sales!$D$22:$D$2500,$D253,Sales!M$22:M$2500)</f>
        <v>0</v>
      </c>
      <c r="N782" s="107">
        <f>N253-SUMIF(Sales!$D$22:$D$2500,$D253,Sales!N$22:N$2500)</f>
        <v>0</v>
      </c>
    </row>
    <row r="783" spans="2:14">
      <c r="B783" s="103">
        <f t="shared" ref="B783:I783" si="259">B254</f>
        <v>0</v>
      </c>
      <c r="C783" s="104">
        <f t="shared" si="259"/>
        <v>0</v>
      </c>
      <c r="D783" s="104">
        <f t="shared" si="259"/>
        <v>0</v>
      </c>
      <c r="E783" s="105">
        <f t="shared" si="259"/>
        <v>0</v>
      </c>
      <c r="F783" s="104">
        <f t="shared" si="259"/>
        <v>0</v>
      </c>
      <c r="G783" s="104">
        <f t="shared" si="259"/>
        <v>0</v>
      </c>
      <c r="H783" s="106">
        <f t="shared" si="259"/>
        <v>0</v>
      </c>
      <c r="I783" s="104">
        <f t="shared" si="259"/>
        <v>0</v>
      </c>
      <c r="J783" s="107">
        <f>J254-SUMIF(Sales!$D$22:$D$2500,$D254,Sales!J$22:J$2500)</f>
        <v>0</v>
      </c>
      <c r="K783" s="107">
        <f>K254-SUMIF(Sales!$D$22:$D$2500,$D254,Sales!K$22:K$2500)</f>
        <v>0</v>
      </c>
      <c r="L783" s="107">
        <f>L254-SUMIF(Sales!$D$22:$D$2500,$D254,Sales!L$22:L$2500)</f>
        <v>0</v>
      </c>
      <c r="M783" s="107">
        <f>M254-SUMIF(Sales!$D$22:$D$2500,$D254,Sales!M$22:M$2500)</f>
        <v>0</v>
      </c>
      <c r="N783" s="107">
        <f>N254-SUMIF(Sales!$D$22:$D$2500,$D254,Sales!N$22:N$2500)</f>
        <v>0</v>
      </c>
    </row>
    <row r="784" spans="2:14">
      <c r="B784" s="103">
        <f t="shared" ref="B784:I784" si="260">B255</f>
        <v>0</v>
      </c>
      <c r="C784" s="104">
        <f t="shared" si="260"/>
        <v>0</v>
      </c>
      <c r="D784" s="104">
        <f t="shared" si="260"/>
        <v>0</v>
      </c>
      <c r="E784" s="105">
        <f t="shared" si="260"/>
        <v>0</v>
      </c>
      <c r="F784" s="104">
        <f t="shared" si="260"/>
        <v>0</v>
      </c>
      <c r="G784" s="104">
        <f t="shared" si="260"/>
        <v>0</v>
      </c>
      <c r="H784" s="106">
        <f t="shared" si="260"/>
        <v>0</v>
      </c>
      <c r="I784" s="104">
        <f t="shared" si="260"/>
        <v>0</v>
      </c>
      <c r="J784" s="107">
        <f>J255-SUMIF(Sales!$D$22:$D$2500,$D255,Sales!J$22:J$2500)</f>
        <v>0</v>
      </c>
      <c r="K784" s="107">
        <f>K255-SUMIF(Sales!$D$22:$D$2500,$D255,Sales!K$22:K$2500)</f>
        <v>0</v>
      </c>
      <c r="L784" s="107">
        <f>L255-SUMIF(Sales!$D$22:$D$2500,$D255,Sales!L$22:L$2500)</f>
        <v>0</v>
      </c>
      <c r="M784" s="107">
        <f>M255-SUMIF(Sales!$D$22:$D$2500,$D255,Sales!M$22:M$2500)</f>
        <v>0</v>
      </c>
      <c r="N784" s="107">
        <f>N255-SUMIF(Sales!$D$22:$D$2500,$D255,Sales!N$22:N$2500)</f>
        <v>0</v>
      </c>
    </row>
    <row r="785" spans="2:14">
      <c r="B785" s="103">
        <f t="shared" ref="B785:I785" si="261">B256</f>
        <v>0</v>
      </c>
      <c r="C785" s="104">
        <f t="shared" si="261"/>
        <v>0</v>
      </c>
      <c r="D785" s="104">
        <f t="shared" si="261"/>
        <v>0</v>
      </c>
      <c r="E785" s="105">
        <f t="shared" si="261"/>
        <v>0</v>
      </c>
      <c r="F785" s="104">
        <f t="shared" si="261"/>
        <v>0</v>
      </c>
      <c r="G785" s="104">
        <f t="shared" si="261"/>
        <v>0</v>
      </c>
      <c r="H785" s="106">
        <f t="shared" si="261"/>
        <v>0</v>
      </c>
      <c r="I785" s="104">
        <f t="shared" si="261"/>
        <v>0</v>
      </c>
      <c r="J785" s="107">
        <f>J256-SUMIF(Sales!$D$22:$D$2500,$D256,Sales!J$22:J$2500)</f>
        <v>0</v>
      </c>
      <c r="K785" s="107">
        <f>K256-SUMIF(Sales!$D$22:$D$2500,$D256,Sales!K$22:K$2500)</f>
        <v>0</v>
      </c>
      <c r="L785" s="107">
        <f>L256-SUMIF(Sales!$D$22:$D$2500,$D256,Sales!L$22:L$2500)</f>
        <v>0</v>
      </c>
      <c r="M785" s="107">
        <f>M256-SUMIF(Sales!$D$22:$D$2500,$D256,Sales!M$22:M$2500)</f>
        <v>0</v>
      </c>
      <c r="N785" s="107">
        <f>N256-SUMIF(Sales!$D$22:$D$2500,$D256,Sales!N$22:N$2500)</f>
        <v>0</v>
      </c>
    </row>
    <row r="786" spans="2:14">
      <c r="B786" s="103">
        <f t="shared" ref="B786:I786" si="262">B257</f>
        <v>0</v>
      </c>
      <c r="C786" s="104">
        <f t="shared" si="262"/>
        <v>0</v>
      </c>
      <c r="D786" s="104">
        <f t="shared" si="262"/>
        <v>0</v>
      </c>
      <c r="E786" s="105">
        <f t="shared" si="262"/>
        <v>0</v>
      </c>
      <c r="F786" s="104">
        <f t="shared" si="262"/>
        <v>0</v>
      </c>
      <c r="G786" s="104">
        <f t="shared" si="262"/>
        <v>0</v>
      </c>
      <c r="H786" s="106">
        <f t="shared" si="262"/>
        <v>0</v>
      </c>
      <c r="I786" s="104">
        <f t="shared" si="262"/>
        <v>0</v>
      </c>
      <c r="J786" s="107">
        <f>J257-SUMIF(Sales!$D$22:$D$2500,$D257,Sales!J$22:J$2500)</f>
        <v>0</v>
      </c>
      <c r="K786" s="107">
        <f>K257-SUMIF(Sales!$D$22:$D$2500,$D257,Sales!K$22:K$2500)</f>
        <v>0</v>
      </c>
      <c r="L786" s="107">
        <f>L257-SUMIF(Sales!$D$22:$D$2500,$D257,Sales!L$22:L$2500)</f>
        <v>0</v>
      </c>
      <c r="M786" s="107">
        <f>M257-SUMIF(Sales!$D$22:$D$2500,$D257,Sales!M$22:M$2500)</f>
        <v>0</v>
      </c>
      <c r="N786" s="107">
        <f>N257-SUMIF(Sales!$D$22:$D$2500,$D257,Sales!N$22:N$2500)</f>
        <v>0</v>
      </c>
    </row>
    <row r="787" spans="2:14">
      <c r="B787" s="103">
        <f t="shared" ref="B787:I787" si="263">B258</f>
        <v>0</v>
      </c>
      <c r="C787" s="104">
        <f t="shared" si="263"/>
        <v>0</v>
      </c>
      <c r="D787" s="104">
        <f t="shared" si="263"/>
        <v>0</v>
      </c>
      <c r="E787" s="105">
        <f t="shared" si="263"/>
        <v>0</v>
      </c>
      <c r="F787" s="104">
        <f t="shared" si="263"/>
        <v>0</v>
      </c>
      <c r="G787" s="104">
        <f t="shared" si="263"/>
        <v>0</v>
      </c>
      <c r="H787" s="106">
        <f t="shared" si="263"/>
        <v>0</v>
      </c>
      <c r="I787" s="104">
        <f t="shared" si="263"/>
        <v>0</v>
      </c>
      <c r="J787" s="107">
        <f>J258-SUMIF(Sales!$D$22:$D$2500,$D258,Sales!J$22:J$2500)</f>
        <v>0</v>
      </c>
      <c r="K787" s="107">
        <f>K258-SUMIF(Sales!$D$22:$D$2500,$D258,Sales!K$22:K$2500)</f>
        <v>0</v>
      </c>
      <c r="L787" s="107">
        <f>L258-SUMIF(Sales!$D$22:$D$2500,$D258,Sales!L$22:L$2500)</f>
        <v>0</v>
      </c>
      <c r="M787" s="107">
        <f>M258-SUMIF(Sales!$D$22:$D$2500,$D258,Sales!M$22:M$2500)</f>
        <v>0</v>
      </c>
      <c r="N787" s="107">
        <f>N258-SUMIF(Sales!$D$22:$D$2500,$D258,Sales!N$22:N$2500)</f>
        <v>0</v>
      </c>
    </row>
    <row r="788" spans="2:14">
      <c r="B788" s="103">
        <f t="shared" ref="B788:I788" si="264">B259</f>
        <v>0</v>
      </c>
      <c r="C788" s="104">
        <f t="shared" si="264"/>
        <v>0</v>
      </c>
      <c r="D788" s="104">
        <f t="shared" si="264"/>
        <v>0</v>
      </c>
      <c r="E788" s="105">
        <f t="shared" si="264"/>
        <v>0</v>
      </c>
      <c r="F788" s="104">
        <f t="shared" si="264"/>
        <v>0</v>
      </c>
      <c r="G788" s="104">
        <f t="shared" si="264"/>
        <v>0</v>
      </c>
      <c r="H788" s="106">
        <f t="shared" si="264"/>
        <v>0</v>
      </c>
      <c r="I788" s="104">
        <f t="shared" si="264"/>
        <v>0</v>
      </c>
      <c r="J788" s="107">
        <f>J259-SUMIF(Sales!$D$22:$D$2500,$D259,Sales!J$22:J$2500)</f>
        <v>0</v>
      </c>
      <c r="K788" s="107">
        <f>K259-SUMIF(Sales!$D$22:$D$2500,$D259,Sales!K$22:K$2500)</f>
        <v>0</v>
      </c>
      <c r="L788" s="107">
        <f>L259-SUMIF(Sales!$D$22:$D$2500,$D259,Sales!L$22:L$2500)</f>
        <v>0</v>
      </c>
      <c r="M788" s="107">
        <f>M259-SUMIF(Sales!$D$22:$D$2500,$D259,Sales!M$22:M$2500)</f>
        <v>0</v>
      </c>
      <c r="N788" s="107">
        <f>N259-SUMIF(Sales!$D$22:$D$2500,$D259,Sales!N$22:N$2500)</f>
        <v>0</v>
      </c>
    </row>
    <row r="789" spans="2:14">
      <c r="B789" s="103">
        <f t="shared" ref="B789:I789" si="265">B260</f>
        <v>0</v>
      </c>
      <c r="C789" s="104">
        <f t="shared" si="265"/>
        <v>0</v>
      </c>
      <c r="D789" s="104">
        <f t="shared" si="265"/>
        <v>0</v>
      </c>
      <c r="E789" s="105">
        <f t="shared" si="265"/>
        <v>0</v>
      </c>
      <c r="F789" s="104">
        <f t="shared" si="265"/>
        <v>0</v>
      </c>
      <c r="G789" s="104">
        <f t="shared" si="265"/>
        <v>0</v>
      </c>
      <c r="H789" s="106">
        <f t="shared" si="265"/>
        <v>0</v>
      </c>
      <c r="I789" s="104">
        <f t="shared" si="265"/>
        <v>0</v>
      </c>
      <c r="J789" s="107">
        <f>J260-SUMIF(Sales!$D$22:$D$2500,$D260,Sales!J$22:J$2500)</f>
        <v>0</v>
      </c>
      <c r="K789" s="107">
        <f>K260-SUMIF(Sales!$D$22:$D$2500,$D260,Sales!K$22:K$2500)</f>
        <v>0</v>
      </c>
      <c r="L789" s="107">
        <f>L260-SUMIF(Sales!$D$22:$D$2500,$D260,Sales!L$22:L$2500)</f>
        <v>0</v>
      </c>
      <c r="M789" s="107">
        <f>M260-SUMIF(Sales!$D$22:$D$2500,$D260,Sales!M$22:M$2500)</f>
        <v>0</v>
      </c>
      <c r="N789" s="107">
        <f>N260-SUMIF(Sales!$D$22:$D$2500,$D260,Sales!N$22:N$2500)</f>
        <v>0</v>
      </c>
    </row>
    <row r="790" spans="2:14">
      <c r="B790" s="103">
        <f t="shared" ref="B790:I790" si="266">B261</f>
        <v>0</v>
      </c>
      <c r="C790" s="104">
        <f t="shared" si="266"/>
        <v>0</v>
      </c>
      <c r="D790" s="104">
        <f t="shared" si="266"/>
        <v>0</v>
      </c>
      <c r="E790" s="105">
        <f t="shared" si="266"/>
        <v>0</v>
      </c>
      <c r="F790" s="104">
        <f t="shared" si="266"/>
        <v>0</v>
      </c>
      <c r="G790" s="104">
        <f t="shared" si="266"/>
        <v>0</v>
      </c>
      <c r="H790" s="106">
        <f t="shared" si="266"/>
        <v>0</v>
      </c>
      <c r="I790" s="104">
        <f t="shared" si="266"/>
        <v>0</v>
      </c>
      <c r="J790" s="107">
        <f>J261-SUMIF(Sales!$D$22:$D$2500,$D261,Sales!J$22:J$2500)</f>
        <v>0</v>
      </c>
      <c r="K790" s="107">
        <f>K261-SUMIF(Sales!$D$22:$D$2500,$D261,Sales!K$22:K$2500)</f>
        <v>0</v>
      </c>
      <c r="L790" s="107">
        <f>L261-SUMIF(Sales!$D$22:$D$2500,$D261,Sales!L$22:L$2500)</f>
        <v>0</v>
      </c>
      <c r="M790" s="107">
        <f>M261-SUMIF(Sales!$D$22:$D$2500,$D261,Sales!M$22:M$2500)</f>
        <v>0</v>
      </c>
      <c r="N790" s="107">
        <f>N261-SUMIF(Sales!$D$22:$D$2500,$D261,Sales!N$22:N$2500)</f>
        <v>0</v>
      </c>
    </row>
    <row r="791" spans="2:14">
      <c r="B791" s="103">
        <f t="shared" ref="B791:I791" si="267">B262</f>
        <v>0</v>
      </c>
      <c r="C791" s="104">
        <f t="shared" si="267"/>
        <v>0</v>
      </c>
      <c r="D791" s="104">
        <f t="shared" si="267"/>
        <v>0</v>
      </c>
      <c r="E791" s="105">
        <f t="shared" si="267"/>
        <v>0</v>
      </c>
      <c r="F791" s="104">
        <f t="shared" si="267"/>
        <v>0</v>
      </c>
      <c r="G791" s="104">
        <f t="shared" si="267"/>
        <v>0</v>
      </c>
      <c r="H791" s="106">
        <f t="shared" si="267"/>
        <v>0</v>
      </c>
      <c r="I791" s="104">
        <f t="shared" si="267"/>
        <v>0</v>
      </c>
      <c r="J791" s="107">
        <f>J262-SUMIF(Sales!$D$22:$D$2500,$D262,Sales!J$22:J$2500)</f>
        <v>0</v>
      </c>
      <c r="K791" s="107">
        <f>K262-SUMIF(Sales!$D$22:$D$2500,$D262,Sales!K$22:K$2500)</f>
        <v>0</v>
      </c>
      <c r="L791" s="107">
        <f>L262-SUMIF(Sales!$D$22:$D$2500,$D262,Sales!L$22:L$2500)</f>
        <v>0</v>
      </c>
      <c r="M791" s="107">
        <f>M262-SUMIF(Sales!$D$22:$D$2500,$D262,Sales!M$22:M$2500)</f>
        <v>0</v>
      </c>
      <c r="N791" s="107">
        <f>N262-SUMIF(Sales!$D$22:$D$2500,$D262,Sales!N$22:N$2500)</f>
        <v>0</v>
      </c>
    </row>
    <row r="792" spans="2:14">
      <c r="B792" s="103">
        <f t="shared" ref="B792:I792" si="268">B263</f>
        <v>0</v>
      </c>
      <c r="C792" s="104">
        <f t="shared" si="268"/>
        <v>0</v>
      </c>
      <c r="D792" s="104">
        <f t="shared" si="268"/>
        <v>0</v>
      </c>
      <c r="E792" s="105">
        <f t="shared" si="268"/>
        <v>0</v>
      </c>
      <c r="F792" s="104">
        <f t="shared" si="268"/>
        <v>0</v>
      </c>
      <c r="G792" s="104">
        <f t="shared" si="268"/>
        <v>0</v>
      </c>
      <c r="H792" s="106">
        <f t="shared" si="268"/>
        <v>0</v>
      </c>
      <c r="I792" s="104">
        <f t="shared" si="268"/>
        <v>0</v>
      </c>
      <c r="J792" s="107">
        <f>J263-SUMIF(Sales!$D$22:$D$2500,$D263,Sales!J$22:J$2500)</f>
        <v>0</v>
      </c>
      <c r="K792" s="107">
        <f>K263-SUMIF(Sales!$D$22:$D$2500,$D263,Sales!K$22:K$2500)</f>
        <v>0</v>
      </c>
      <c r="L792" s="107">
        <f>L263-SUMIF(Sales!$D$22:$D$2500,$D263,Sales!L$22:L$2500)</f>
        <v>0</v>
      </c>
      <c r="M792" s="107">
        <f>M263-SUMIF(Sales!$D$22:$D$2500,$D263,Sales!M$22:M$2500)</f>
        <v>0</v>
      </c>
      <c r="N792" s="107">
        <f>N263-SUMIF(Sales!$D$22:$D$2500,$D263,Sales!N$22:N$2500)</f>
        <v>0</v>
      </c>
    </row>
    <row r="793" spans="2:14">
      <c r="B793" s="103">
        <f t="shared" ref="B793:I793" si="269">B264</f>
        <v>0</v>
      </c>
      <c r="C793" s="104">
        <f t="shared" si="269"/>
        <v>0</v>
      </c>
      <c r="D793" s="104">
        <f t="shared" si="269"/>
        <v>0</v>
      </c>
      <c r="E793" s="105">
        <f t="shared" si="269"/>
        <v>0</v>
      </c>
      <c r="F793" s="104">
        <f t="shared" si="269"/>
        <v>0</v>
      </c>
      <c r="G793" s="104">
        <f t="shared" si="269"/>
        <v>0</v>
      </c>
      <c r="H793" s="106">
        <f t="shared" si="269"/>
        <v>0</v>
      </c>
      <c r="I793" s="104">
        <f t="shared" si="269"/>
        <v>0</v>
      </c>
      <c r="J793" s="107">
        <f>J264-SUMIF(Sales!$D$22:$D$2500,$D264,Sales!J$22:J$2500)</f>
        <v>0</v>
      </c>
      <c r="K793" s="107">
        <f>K264-SUMIF(Sales!$D$22:$D$2500,$D264,Sales!K$22:K$2500)</f>
        <v>0</v>
      </c>
      <c r="L793" s="107">
        <f>L264-SUMIF(Sales!$D$22:$D$2500,$D264,Sales!L$22:L$2500)</f>
        <v>0</v>
      </c>
      <c r="M793" s="107">
        <f>M264-SUMIF(Sales!$D$22:$D$2500,$D264,Sales!M$22:M$2500)</f>
        <v>0</v>
      </c>
      <c r="N793" s="107">
        <f>N264-SUMIF(Sales!$D$22:$D$2500,$D264,Sales!N$22:N$2500)</f>
        <v>0</v>
      </c>
    </row>
    <row r="794" spans="2:14">
      <c r="B794" s="103">
        <f t="shared" ref="B794:I794" si="270">B265</f>
        <v>0</v>
      </c>
      <c r="C794" s="104">
        <f t="shared" si="270"/>
        <v>0</v>
      </c>
      <c r="D794" s="104">
        <f t="shared" si="270"/>
        <v>0</v>
      </c>
      <c r="E794" s="105">
        <f t="shared" si="270"/>
        <v>0</v>
      </c>
      <c r="F794" s="104">
        <f t="shared" si="270"/>
        <v>0</v>
      </c>
      <c r="G794" s="104">
        <f t="shared" si="270"/>
        <v>0</v>
      </c>
      <c r="H794" s="106">
        <f t="shared" si="270"/>
        <v>0</v>
      </c>
      <c r="I794" s="104">
        <f t="shared" si="270"/>
        <v>0</v>
      </c>
      <c r="J794" s="107">
        <f>J265-SUMIF(Sales!$D$22:$D$2500,$D265,Sales!J$22:J$2500)</f>
        <v>0</v>
      </c>
      <c r="K794" s="107">
        <f>K265-SUMIF(Sales!$D$22:$D$2500,$D265,Sales!K$22:K$2500)</f>
        <v>0</v>
      </c>
      <c r="L794" s="107">
        <f>L265-SUMIF(Sales!$D$22:$D$2500,$D265,Sales!L$22:L$2500)</f>
        <v>0</v>
      </c>
      <c r="M794" s="107">
        <f>M265-SUMIF(Sales!$D$22:$D$2500,$D265,Sales!M$22:M$2500)</f>
        <v>0</v>
      </c>
      <c r="N794" s="107">
        <f>N265-SUMIF(Sales!$D$22:$D$2500,$D265,Sales!N$22:N$2500)</f>
        <v>0</v>
      </c>
    </row>
    <row r="795" spans="2:14">
      <c r="B795" s="103">
        <f t="shared" ref="B795:I795" si="271">B266</f>
        <v>0</v>
      </c>
      <c r="C795" s="104">
        <f t="shared" si="271"/>
        <v>0</v>
      </c>
      <c r="D795" s="104">
        <f t="shared" si="271"/>
        <v>0</v>
      </c>
      <c r="E795" s="105">
        <f t="shared" si="271"/>
        <v>0</v>
      </c>
      <c r="F795" s="104">
        <f t="shared" si="271"/>
        <v>0</v>
      </c>
      <c r="G795" s="104">
        <f t="shared" si="271"/>
        <v>0</v>
      </c>
      <c r="H795" s="106">
        <f t="shared" si="271"/>
        <v>0</v>
      </c>
      <c r="I795" s="104">
        <f t="shared" si="271"/>
        <v>0</v>
      </c>
      <c r="J795" s="107">
        <f>J266-SUMIF(Sales!$D$22:$D$2500,$D266,Sales!J$22:J$2500)</f>
        <v>0</v>
      </c>
      <c r="K795" s="107">
        <f>K266-SUMIF(Sales!$D$22:$D$2500,$D266,Sales!K$22:K$2500)</f>
        <v>0</v>
      </c>
      <c r="L795" s="107">
        <f>L266-SUMIF(Sales!$D$22:$D$2500,$D266,Sales!L$22:L$2500)</f>
        <v>0</v>
      </c>
      <c r="M795" s="107">
        <f>M266-SUMIF(Sales!$D$22:$D$2500,$D266,Sales!M$22:M$2500)</f>
        <v>0</v>
      </c>
      <c r="N795" s="107">
        <f>N266-SUMIF(Sales!$D$22:$D$2500,$D266,Sales!N$22:N$2500)</f>
        <v>0</v>
      </c>
    </row>
    <row r="796" spans="2:14">
      <c r="B796" s="103">
        <f t="shared" ref="B796:I796" si="272">B267</f>
        <v>0</v>
      </c>
      <c r="C796" s="104">
        <f t="shared" si="272"/>
        <v>0</v>
      </c>
      <c r="D796" s="104">
        <f t="shared" si="272"/>
        <v>0</v>
      </c>
      <c r="E796" s="105">
        <f t="shared" si="272"/>
        <v>0</v>
      </c>
      <c r="F796" s="104">
        <f t="shared" si="272"/>
        <v>0</v>
      </c>
      <c r="G796" s="104">
        <f t="shared" si="272"/>
        <v>0</v>
      </c>
      <c r="H796" s="106">
        <f t="shared" si="272"/>
        <v>0</v>
      </c>
      <c r="I796" s="104">
        <f t="shared" si="272"/>
        <v>0</v>
      </c>
      <c r="J796" s="107">
        <f>J267-SUMIF(Sales!$D$22:$D$2500,$D267,Sales!J$22:J$2500)</f>
        <v>0</v>
      </c>
      <c r="K796" s="107">
        <f>K267-SUMIF(Sales!$D$22:$D$2500,$D267,Sales!K$22:K$2500)</f>
        <v>0</v>
      </c>
      <c r="L796" s="107">
        <f>L267-SUMIF(Sales!$D$22:$D$2500,$D267,Sales!L$22:L$2500)</f>
        <v>0</v>
      </c>
      <c r="M796" s="107">
        <f>M267-SUMIF(Sales!$D$22:$D$2500,$D267,Sales!M$22:M$2500)</f>
        <v>0</v>
      </c>
      <c r="N796" s="107">
        <f>N267-SUMIF(Sales!$D$22:$D$2500,$D267,Sales!N$22:N$2500)</f>
        <v>0</v>
      </c>
    </row>
    <row r="797" spans="2:14">
      <c r="B797" s="103">
        <f t="shared" ref="B797:I797" si="273">B268</f>
        <v>0</v>
      </c>
      <c r="C797" s="104">
        <f t="shared" si="273"/>
        <v>0</v>
      </c>
      <c r="D797" s="104">
        <f t="shared" si="273"/>
        <v>0</v>
      </c>
      <c r="E797" s="105">
        <f t="shared" si="273"/>
        <v>0</v>
      </c>
      <c r="F797" s="104">
        <f t="shared" si="273"/>
        <v>0</v>
      </c>
      <c r="G797" s="104">
        <f t="shared" si="273"/>
        <v>0</v>
      </c>
      <c r="H797" s="106">
        <f t="shared" si="273"/>
        <v>0</v>
      </c>
      <c r="I797" s="104">
        <f t="shared" si="273"/>
        <v>0</v>
      </c>
      <c r="J797" s="107">
        <f>J268-SUMIF(Sales!$D$22:$D$2500,$D268,Sales!J$22:J$2500)</f>
        <v>0</v>
      </c>
      <c r="K797" s="107">
        <f>K268-SUMIF(Sales!$D$22:$D$2500,$D268,Sales!K$22:K$2500)</f>
        <v>0</v>
      </c>
      <c r="L797" s="107">
        <f>L268-SUMIF(Sales!$D$22:$D$2500,$D268,Sales!L$22:L$2500)</f>
        <v>0</v>
      </c>
      <c r="M797" s="107">
        <f>M268-SUMIF(Sales!$D$22:$D$2500,$D268,Sales!M$22:M$2500)</f>
        <v>0</v>
      </c>
      <c r="N797" s="107">
        <f>N268-SUMIF(Sales!$D$22:$D$2500,$D268,Sales!N$22:N$2500)</f>
        <v>0</v>
      </c>
    </row>
    <row r="798" spans="2:14">
      <c r="B798" s="103">
        <f t="shared" ref="B798:I798" si="274">B269</f>
        <v>0</v>
      </c>
      <c r="C798" s="104">
        <f t="shared" si="274"/>
        <v>0</v>
      </c>
      <c r="D798" s="104">
        <f t="shared" si="274"/>
        <v>0</v>
      </c>
      <c r="E798" s="105">
        <f t="shared" si="274"/>
        <v>0</v>
      </c>
      <c r="F798" s="104">
        <f t="shared" si="274"/>
        <v>0</v>
      </c>
      <c r="G798" s="104">
        <f t="shared" si="274"/>
        <v>0</v>
      </c>
      <c r="H798" s="106">
        <f t="shared" si="274"/>
        <v>0</v>
      </c>
      <c r="I798" s="104">
        <f t="shared" si="274"/>
        <v>0</v>
      </c>
      <c r="J798" s="107">
        <f>J269-SUMIF(Sales!$D$22:$D$2500,$D269,Sales!J$22:J$2500)</f>
        <v>0</v>
      </c>
      <c r="K798" s="107">
        <f>K269-SUMIF(Sales!$D$22:$D$2500,$D269,Sales!K$22:K$2500)</f>
        <v>0</v>
      </c>
      <c r="L798" s="107">
        <f>L269-SUMIF(Sales!$D$22:$D$2500,$D269,Sales!L$22:L$2500)</f>
        <v>0</v>
      </c>
      <c r="M798" s="107">
        <f>M269-SUMIF(Sales!$D$22:$D$2500,$D269,Sales!M$22:M$2500)</f>
        <v>0</v>
      </c>
      <c r="N798" s="107">
        <f>N269-SUMIF(Sales!$D$22:$D$2500,$D269,Sales!N$22:N$2500)</f>
        <v>0</v>
      </c>
    </row>
    <row r="799" spans="2:14">
      <c r="B799" s="103">
        <f t="shared" ref="B799:I799" si="275">B270</f>
        <v>0</v>
      </c>
      <c r="C799" s="104">
        <f t="shared" si="275"/>
        <v>0</v>
      </c>
      <c r="D799" s="104">
        <f t="shared" si="275"/>
        <v>0</v>
      </c>
      <c r="E799" s="105">
        <f t="shared" si="275"/>
        <v>0</v>
      </c>
      <c r="F799" s="104">
        <f t="shared" si="275"/>
        <v>0</v>
      </c>
      <c r="G799" s="104">
        <f t="shared" si="275"/>
        <v>0</v>
      </c>
      <c r="H799" s="106">
        <f t="shared" si="275"/>
        <v>0</v>
      </c>
      <c r="I799" s="104">
        <f t="shared" si="275"/>
        <v>0</v>
      </c>
      <c r="J799" s="107">
        <f>J270-SUMIF(Sales!$D$22:$D$2500,$D270,Sales!J$22:J$2500)</f>
        <v>0</v>
      </c>
      <c r="K799" s="107">
        <f>K270-SUMIF(Sales!$D$22:$D$2500,$D270,Sales!K$22:K$2500)</f>
        <v>0</v>
      </c>
      <c r="L799" s="107">
        <f>L270-SUMIF(Sales!$D$22:$D$2500,$D270,Sales!L$22:L$2500)</f>
        <v>0</v>
      </c>
      <c r="M799" s="107">
        <f>M270-SUMIF(Sales!$D$22:$D$2500,$D270,Sales!M$22:M$2500)</f>
        <v>0</v>
      </c>
      <c r="N799" s="107">
        <f>N270-SUMIF(Sales!$D$22:$D$2500,$D270,Sales!N$22:N$2500)</f>
        <v>0</v>
      </c>
    </row>
    <row r="800" spans="2:14">
      <c r="B800" s="103">
        <f t="shared" ref="B800:I800" si="276">B271</f>
        <v>0</v>
      </c>
      <c r="C800" s="104">
        <f t="shared" si="276"/>
        <v>0</v>
      </c>
      <c r="D800" s="104">
        <f t="shared" si="276"/>
        <v>0</v>
      </c>
      <c r="E800" s="105">
        <f t="shared" si="276"/>
        <v>0</v>
      </c>
      <c r="F800" s="104">
        <f t="shared" si="276"/>
        <v>0</v>
      </c>
      <c r="G800" s="104">
        <f t="shared" si="276"/>
        <v>0</v>
      </c>
      <c r="H800" s="106">
        <f t="shared" si="276"/>
        <v>0</v>
      </c>
      <c r="I800" s="104">
        <f t="shared" si="276"/>
        <v>0</v>
      </c>
      <c r="J800" s="107">
        <f>J271-SUMIF(Sales!$D$22:$D$2500,$D271,Sales!J$22:J$2500)</f>
        <v>0</v>
      </c>
      <c r="K800" s="107">
        <f>K271-SUMIF(Sales!$D$22:$D$2500,$D271,Sales!K$22:K$2500)</f>
        <v>0</v>
      </c>
      <c r="L800" s="107">
        <f>L271-SUMIF(Sales!$D$22:$D$2500,$D271,Sales!L$22:L$2500)</f>
        <v>0</v>
      </c>
      <c r="M800" s="107">
        <f>M271-SUMIF(Sales!$D$22:$D$2500,$D271,Sales!M$22:M$2500)</f>
        <v>0</v>
      </c>
      <c r="N800" s="107">
        <f>N271-SUMIF(Sales!$D$22:$D$2500,$D271,Sales!N$22:N$2500)</f>
        <v>0</v>
      </c>
    </row>
    <row r="801" spans="2:14">
      <c r="B801" s="103">
        <f t="shared" ref="B801:I801" si="277">B272</f>
        <v>0</v>
      </c>
      <c r="C801" s="104">
        <f t="shared" si="277"/>
        <v>0</v>
      </c>
      <c r="D801" s="104">
        <f t="shared" si="277"/>
        <v>0</v>
      </c>
      <c r="E801" s="105">
        <f t="shared" si="277"/>
        <v>0</v>
      </c>
      <c r="F801" s="104">
        <f t="shared" si="277"/>
        <v>0</v>
      </c>
      <c r="G801" s="104">
        <f t="shared" si="277"/>
        <v>0</v>
      </c>
      <c r="H801" s="106">
        <f t="shared" si="277"/>
        <v>0</v>
      </c>
      <c r="I801" s="104">
        <f t="shared" si="277"/>
        <v>0</v>
      </c>
      <c r="J801" s="107">
        <f>J272-SUMIF(Sales!$D$22:$D$2500,$D272,Sales!J$22:J$2500)</f>
        <v>0</v>
      </c>
      <c r="K801" s="107">
        <f>K272-SUMIF(Sales!$D$22:$D$2500,$D272,Sales!K$22:K$2500)</f>
        <v>0</v>
      </c>
      <c r="L801" s="107">
        <f>L272-SUMIF(Sales!$D$22:$D$2500,$D272,Sales!L$22:L$2500)</f>
        <v>0</v>
      </c>
      <c r="M801" s="107">
        <f>M272-SUMIF(Sales!$D$22:$D$2500,$D272,Sales!M$22:M$2500)</f>
        <v>0</v>
      </c>
      <c r="N801" s="107">
        <f>N272-SUMIF(Sales!$D$22:$D$2500,$D272,Sales!N$22:N$2500)</f>
        <v>0</v>
      </c>
    </row>
    <row r="802" spans="2:14">
      <c r="B802" s="103">
        <f t="shared" ref="B802:I802" si="278">B273</f>
        <v>0</v>
      </c>
      <c r="C802" s="104">
        <f t="shared" si="278"/>
        <v>0</v>
      </c>
      <c r="D802" s="104">
        <f t="shared" si="278"/>
        <v>0</v>
      </c>
      <c r="E802" s="105">
        <f t="shared" si="278"/>
        <v>0</v>
      </c>
      <c r="F802" s="104">
        <f t="shared" si="278"/>
        <v>0</v>
      </c>
      <c r="G802" s="104">
        <f t="shared" si="278"/>
        <v>0</v>
      </c>
      <c r="H802" s="106">
        <f t="shared" si="278"/>
        <v>0</v>
      </c>
      <c r="I802" s="104">
        <f t="shared" si="278"/>
        <v>0</v>
      </c>
      <c r="J802" s="107">
        <f>J273-SUMIF(Sales!$D$22:$D$2500,$D273,Sales!J$22:J$2500)</f>
        <v>0</v>
      </c>
      <c r="K802" s="107">
        <f>K273-SUMIF(Sales!$D$22:$D$2500,$D273,Sales!K$22:K$2500)</f>
        <v>0</v>
      </c>
      <c r="L802" s="107">
        <f>L273-SUMIF(Sales!$D$22:$D$2500,$D273,Sales!L$22:L$2500)</f>
        <v>0</v>
      </c>
      <c r="M802" s="107">
        <f>M273-SUMIF(Sales!$D$22:$D$2500,$D273,Sales!M$22:M$2500)</f>
        <v>0</v>
      </c>
      <c r="N802" s="107">
        <f>N273-SUMIF(Sales!$D$22:$D$2500,$D273,Sales!N$22:N$2500)</f>
        <v>0</v>
      </c>
    </row>
    <row r="803" spans="2:14">
      <c r="B803" s="103">
        <f t="shared" ref="B803:I803" si="279">B274</f>
        <v>0</v>
      </c>
      <c r="C803" s="104">
        <f t="shared" si="279"/>
        <v>0</v>
      </c>
      <c r="D803" s="104">
        <f t="shared" si="279"/>
        <v>0</v>
      </c>
      <c r="E803" s="105">
        <f t="shared" si="279"/>
        <v>0</v>
      </c>
      <c r="F803" s="104">
        <f t="shared" si="279"/>
        <v>0</v>
      </c>
      <c r="G803" s="104">
        <f t="shared" si="279"/>
        <v>0</v>
      </c>
      <c r="H803" s="106">
        <f t="shared" si="279"/>
        <v>0</v>
      </c>
      <c r="I803" s="104">
        <f t="shared" si="279"/>
        <v>0</v>
      </c>
      <c r="J803" s="107">
        <f>J274-SUMIF(Sales!$D$22:$D$2500,$D274,Sales!J$22:J$2500)</f>
        <v>0</v>
      </c>
      <c r="K803" s="107">
        <f>K274-SUMIF(Sales!$D$22:$D$2500,$D274,Sales!K$22:K$2500)</f>
        <v>0</v>
      </c>
      <c r="L803" s="107">
        <f>L274-SUMIF(Sales!$D$22:$D$2500,$D274,Sales!L$22:L$2500)</f>
        <v>0</v>
      </c>
      <c r="M803" s="107">
        <f>M274-SUMIF(Sales!$D$22:$D$2500,$D274,Sales!M$22:M$2500)</f>
        <v>0</v>
      </c>
      <c r="N803" s="107">
        <f>N274-SUMIF(Sales!$D$22:$D$2500,$D274,Sales!N$22:N$2500)</f>
        <v>0</v>
      </c>
    </row>
    <row r="804" spans="2:14">
      <c r="B804" s="103">
        <f t="shared" ref="B804:I804" si="280">B275</f>
        <v>0</v>
      </c>
      <c r="C804" s="104">
        <f t="shared" si="280"/>
        <v>0</v>
      </c>
      <c r="D804" s="104">
        <f t="shared" si="280"/>
        <v>0</v>
      </c>
      <c r="E804" s="105">
        <f t="shared" si="280"/>
        <v>0</v>
      </c>
      <c r="F804" s="104">
        <f t="shared" si="280"/>
        <v>0</v>
      </c>
      <c r="G804" s="104">
        <f t="shared" si="280"/>
        <v>0</v>
      </c>
      <c r="H804" s="106">
        <f t="shared" si="280"/>
        <v>0</v>
      </c>
      <c r="I804" s="104">
        <f t="shared" si="280"/>
        <v>0</v>
      </c>
      <c r="J804" s="107">
        <f>J275-SUMIF(Sales!$D$22:$D$2500,$D275,Sales!J$22:J$2500)</f>
        <v>0</v>
      </c>
      <c r="K804" s="107">
        <f>K275-SUMIF(Sales!$D$22:$D$2500,$D275,Sales!K$22:K$2500)</f>
        <v>0</v>
      </c>
      <c r="L804" s="107">
        <f>L275-SUMIF(Sales!$D$22:$D$2500,$D275,Sales!L$22:L$2500)</f>
        <v>0</v>
      </c>
      <c r="M804" s="107">
        <f>M275-SUMIF(Sales!$D$22:$D$2500,$D275,Sales!M$22:M$2500)</f>
        <v>0</v>
      </c>
      <c r="N804" s="107">
        <f>N275-SUMIF(Sales!$D$22:$D$2500,$D275,Sales!N$22:N$2500)</f>
        <v>0</v>
      </c>
    </row>
    <row r="805" spans="2:14">
      <c r="B805" s="103">
        <f t="shared" ref="B805:I805" si="281">B276</f>
        <v>0</v>
      </c>
      <c r="C805" s="104">
        <f t="shared" si="281"/>
        <v>0</v>
      </c>
      <c r="D805" s="104">
        <f t="shared" si="281"/>
        <v>0</v>
      </c>
      <c r="E805" s="105">
        <f t="shared" si="281"/>
        <v>0</v>
      </c>
      <c r="F805" s="104">
        <f t="shared" si="281"/>
        <v>0</v>
      </c>
      <c r="G805" s="104">
        <f t="shared" si="281"/>
        <v>0</v>
      </c>
      <c r="H805" s="106">
        <f t="shared" si="281"/>
        <v>0</v>
      </c>
      <c r="I805" s="104">
        <f t="shared" si="281"/>
        <v>0</v>
      </c>
      <c r="J805" s="107">
        <f>J276-SUMIF(Sales!$D$22:$D$2500,$D276,Sales!J$22:J$2500)</f>
        <v>0</v>
      </c>
      <c r="K805" s="107">
        <f>K276-SUMIF(Sales!$D$22:$D$2500,$D276,Sales!K$22:K$2500)</f>
        <v>0</v>
      </c>
      <c r="L805" s="107">
        <f>L276-SUMIF(Sales!$D$22:$D$2500,$D276,Sales!L$22:L$2500)</f>
        <v>0</v>
      </c>
      <c r="M805" s="107">
        <f>M276-SUMIF(Sales!$D$22:$D$2500,$D276,Sales!M$22:M$2500)</f>
        <v>0</v>
      </c>
      <c r="N805" s="107">
        <f>N276-SUMIF(Sales!$D$22:$D$2500,$D276,Sales!N$22:N$2500)</f>
        <v>0</v>
      </c>
    </row>
    <row r="806" spans="2:14">
      <c r="B806" s="103">
        <f t="shared" ref="B806:I806" si="282">B277</f>
        <v>0</v>
      </c>
      <c r="C806" s="104">
        <f t="shared" si="282"/>
        <v>0</v>
      </c>
      <c r="D806" s="104">
        <f t="shared" si="282"/>
        <v>0</v>
      </c>
      <c r="E806" s="105">
        <f t="shared" si="282"/>
        <v>0</v>
      </c>
      <c r="F806" s="104">
        <f t="shared" si="282"/>
        <v>0</v>
      </c>
      <c r="G806" s="104">
        <f t="shared" si="282"/>
        <v>0</v>
      </c>
      <c r="H806" s="106">
        <f t="shared" si="282"/>
        <v>0</v>
      </c>
      <c r="I806" s="104">
        <f t="shared" si="282"/>
        <v>0</v>
      </c>
      <c r="J806" s="107">
        <f>J277-SUMIF(Sales!$D$22:$D$2500,$D277,Sales!J$22:J$2500)</f>
        <v>0</v>
      </c>
      <c r="K806" s="107">
        <f>K277-SUMIF(Sales!$D$22:$D$2500,$D277,Sales!K$22:K$2500)</f>
        <v>0</v>
      </c>
      <c r="L806" s="107">
        <f>L277-SUMIF(Sales!$D$22:$D$2500,$D277,Sales!L$22:L$2500)</f>
        <v>0</v>
      </c>
      <c r="M806" s="107">
        <f>M277-SUMIF(Sales!$D$22:$D$2500,$D277,Sales!M$22:M$2500)</f>
        <v>0</v>
      </c>
      <c r="N806" s="107">
        <f>N277-SUMIF(Sales!$D$22:$D$2500,$D277,Sales!N$22:N$2500)</f>
        <v>0</v>
      </c>
    </row>
    <row r="807" spans="2:14">
      <c r="B807" s="103">
        <f t="shared" ref="B807:I807" si="283">B278</f>
        <v>0</v>
      </c>
      <c r="C807" s="104">
        <f t="shared" si="283"/>
        <v>0</v>
      </c>
      <c r="D807" s="104">
        <f t="shared" si="283"/>
        <v>0</v>
      </c>
      <c r="E807" s="105">
        <f t="shared" si="283"/>
        <v>0</v>
      </c>
      <c r="F807" s="104">
        <f t="shared" si="283"/>
        <v>0</v>
      </c>
      <c r="G807" s="104">
        <f t="shared" si="283"/>
        <v>0</v>
      </c>
      <c r="H807" s="106">
        <f t="shared" si="283"/>
        <v>0</v>
      </c>
      <c r="I807" s="104">
        <f t="shared" si="283"/>
        <v>0</v>
      </c>
      <c r="J807" s="107">
        <f>J278-SUMIF(Sales!$D$22:$D$2500,$D278,Sales!J$22:J$2500)</f>
        <v>0</v>
      </c>
      <c r="K807" s="107">
        <f>K278-SUMIF(Sales!$D$22:$D$2500,$D278,Sales!K$22:K$2500)</f>
        <v>0</v>
      </c>
      <c r="L807" s="107">
        <f>L278-SUMIF(Sales!$D$22:$D$2500,$D278,Sales!L$22:L$2500)</f>
        <v>0</v>
      </c>
      <c r="M807" s="107">
        <f>M278-SUMIF(Sales!$D$22:$D$2500,$D278,Sales!M$22:M$2500)</f>
        <v>0</v>
      </c>
      <c r="N807" s="107">
        <f>N278-SUMIF(Sales!$D$22:$D$2500,$D278,Sales!N$22:N$2500)</f>
        <v>0</v>
      </c>
    </row>
    <row r="808" spans="2:14">
      <c r="B808" s="103">
        <f t="shared" ref="B808:I808" si="284">B279</f>
        <v>0</v>
      </c>
      <c r="C808" s="104">
        <f t="shared" si="284"/>
        <v>0</v>
      </c>
      <c r="D808" s="104">
        <f t="shared" si="284"/>
        <v>0</v>
      </c>
      <c r="E808" s="105">
        <f t="shared" si="284"/>
        <v>0</v>
      </c>
      <c r="F808" s="104">
        <f t="shared" si="284"/>
        <v>0</v>
      </c>
      <c r="G808" s="104">
        <f t="shared" si="284"/>
        <v>0</v>
      </c>
      <c r="H808" s="106">
        <f t="shared" si="284"/>
        <v>0</v>
      </c>
      <c r="I808" s="104">
        <f t="shared" si="284"/>
        <v>0</v>
      </c>
      <c r="J808" s="107">
        <f>J279-SUMIF(Sales!$D$22:$D$2500,$D279,Sales!J$22:J$2500)</f>
        <v>0</v>
      </c>
      <c r="K808" s="107">
        <f>K279-SUMIF(Sales!$D$22:$D$2500,$D279,Sales!K$22:K$2500)</f>
        <v>0</v>
      </c>
      <c r="L808" s="107">
        <f>L279-SUMIF(Sales!$D$22:$D$2500,$D279,Sales!L$22:L$2500)</f>
        <v>0</v>
      </c>
      <c r="M808" s="107">
        <f>M279-SUMIF(Sales!$D$22:$D$2500,$D279,Sales!M$22:M$2500)</f>
        <v>0</v>
      </c>
      <c r="N808" s="107">
        <f>N279-SUMIF(Sales!$D$22:$D$2500,$D279,Sales!N$22:N$2500)</f>
        <v>0</v>
      </c>
    </row>
    <row r="809" spans="2:14">
      <c r="B809" s="103">
        <f t="shared" ref="B809:I809" si="285">B280</f>
        <v>0</v>
      </c>
      <c r="C809" s="104">
        <f t="shared" si="285"/>
        <v>0</v>
      </c>
      <c r="D809" s="104">
        <f t="shared" si="285"/>
        <v>0</v>
      </c>
      <c r="E809" s="105">
        <f t="shared" si="285"/>
        <v>0</v>
      </c>
      <c r="F809" s="104">
        <f t="shared" si="285"/>
        <v>0</v>
      </c>
      <c r="G809" s="104">
        <f t="shared" si="285"/>
        <v>0</v>
      </c>
      <c r="H809" s="106">
        <f t="shared" si="285"/>
        <v>0</v>
      </c>
      <c r="I809" s="104">
        <f t="shared" si="285"/>
        <v>0</v>
      </c>
      <c r="J809" s="107">
        <f>J280-SUMIF(Sales!$D$22:$D$2500,$D280,Sales!J$22:J$2500)</f>
        <v>0</v>
      </c>
      <c r="K809" s="107">
        <f>K280-SUMIF(Sales!$D$22:$D$2500,$D280,Sales!K$22:K$2500)</f>
        <v>0</v>
      </c>
      <c r="L809" s="107">
        <f>L280-SUMIF(Sales!$D$22:$D$2500,$D280,Sales!L$22:L$2500)</f>
        <v>0</v>
      </c>
      <c r="M809" s="107">
        <f>M280-SUMIF(Sales!$D$22:$D$2500,$D280,Sales!M$22:M$2500)</f>
        <v>0</v>
      </c>
      <c r="N809" s="107">
        <f>N280-SUMIF(Sales!$D$22:$D$2500,$D280,Sales!N$22:N$2500)</f>
        <v>0</v>
      </c>
    </row>
    <row r="810" spans="2:14">
      <c r="B810" s="103">
        <f t="shared" ref="B810:I810" si="286">B281</f>
        <v>0</v>
      </c>
      <c r="C810" s="104">
        <f t="shared" si="286"/>
        <v>0</v>
      </c>
      <c r="D810" s="104">
        <f t="shared" si="286"/>
        <v>0</v>
      </c>
      <c r="E810" s="105">
        <f t="shared" si="286"/>
        <v>0</v>
      </c>
      <c r="F810" s="104">
        <f t="shared" si="286"/>
        <v>0</v>
      </c>
      <c r="G810" s="104">
        <f t="shared" si="286"/>
        <v>0</v>
      </c>
      <c r="H810" s="106">
        <f t="shared" si="286"/>
        <v>0</v>
      </c>
      <c r="I810" s="104">
        <f t="shared" si="286"/>
        <v>0</v>
      </c>
      <c r="J810" s="107">
        <f>J281-SUMIF(Sales!$D$22:$D$2500,$D281,Sales!J$22:J$2500)</f>
        <v>0</v>
      </c>
      <c r="K810" s="107">
        <f>K281-SUMIF(Sales!$D$22:$D$2500,$D281,Sales!K$22:K$2500)</f>
        <v>0</v>
      </c>
      <c r="L810" s="107">
        <f>L281-SUMIF(Sales!$D$22:$D$2500,$D281,Sales!L$22:L$2500)</f>
        <v>0</v>
      </c>
      <c r="M810" s="107">
        <f>M281-SUMIF(Sales!$D$22:$D$2500,$D281,Sales!M$22:M$2500)</f>
        <v>0</v>
      </c>
      <c r="N810" s="107">
        <f>N281-SUMIF(Sales!$D$22:$D$2500,$D281,Sales!N$22:N$2500)</f>
        <v>0</v>
      </c>
    </row>
    <row r="811" spans="2:14">
      <c r="B811" s="103">
        <f t="shared" ref="B811:I811" si="287">B282</f>
        <v>0</v>
      </c>
      <c r="C811" s="104">
        <f t="shared" si="287"/>
        <v>0</v>
      </c>
      <c r="D811" s="104">
        <f t="shared" si="287"/>
        <v>0</v>
      </c>
      <c r="E811" s="105">
        <f t="shared" si="287"/>
        <v>0</v>
      </c>
      <c r="F811" s="104">
        <f t="shared" si="287"/>
        <v>0</v>
      </c>
      <c r="G811" s="104">
        <f t="shared" si="287"/>
        <v>0</v>
      </c>
      <c r="H811" s="106">
        <f t="shared" si="287"/>
        <v>0</v>
      </c>
      <c r="I811" s="104">
        <f t="shared" si="287"/>
        <v>0</v>
      </c>
      <c r="J811" s="107">
        <f>J282-SUMIF(Sales!$D$22:$D$2500,$D282,Sales!J$22:J$2500)</f>
        <v>0</v>
      </c>
      <c r="K811" s="107">
        <f>K282-SUMIF(Sales!$D$22:$D$2500,$D282,Sales!K$22:K$2500)</f>
        <v>0</v>
      </c>
      <c r="L811" s="107">
        <f>L282-SUMIF(Sales!$D$22:$D$2500,$D282,Sales!L$22:L$2500)</f>
        <v>0</v>
      </c>
      <c r="M811" s="107">
        <f>M282-SUMIF(Sales!$D$22:$D$2500,$D282,Sales!M$22:M$2500)</f>
        <v>0</v>
      </c>
      <c r="N811" s="107">
        <f>N282-SUMIF(Sales!$D$22:$D$2500,$D282,Sales!N$22:N$2500)</f>
        <v>0</v>
      </c>
    </row>
    <row r="812" spans="2:14">
      <c r="B812" s="103">
        <f t="shared" ref="B812:I812" si="288">B283</f>
        <v>0</v>
      </c>
      <c r="C812" s="104">
        <f t="shared" si="288"/>
        <v>0</v>
      </c>
      <c r="D812" s="104">
        <f t="shared" si="288"/>
        <v>0</v>
      </c>
      <c r="E812" s="105">
        <f t="shared" si="288"/>
        <v>0</v>
      </c>
      <c r="F812" s="104">
        <f t="shared" si="288"/>
        <v>0</v>
      </c>
      <c r="G812" s="104">
        <f t="shared" si="288"/>
        <v>0</v>
      </c>
      <c r="H812" s="106">
        <f t="shared" si="288"/>
        <v>0</v>
      </c>
      <c r="I812" s="104">
        <f t="shared" si="288"/>
        <v>0</v>
      </c>
      <c r="J812" s="107">
        <f>J283-SUMIF(Sales!$D$22:$D$2500,$D283,Sales!J$22:J$2500)</f>
        <v>0</v>
      </c>
      <c r="K812" s="107">
        <f>K283-SUMIF(Sales!$D$22:$D$2500,$D283,Sales!K$22:K$2500)</f>
        <v>0</v>
      </c>
      <c r="L812" s="107">
        <f>L283-SUMIF(Sales!$D$22:$D$2500,$D283,Sales!L$22:L$2500)</f>
        <v>0</v>
      </c>
      <c r="M812" s="107">
        <f>M283-SUMIF(Sales!$D$22:$D$2500,$D283,Sales!M$22:M$2500)</f>
        <v>0</v>
      </c>
      <c r="N812" s="107">
        <f>N283-SUMIF(Sales!$D$22:$D$2500,$D283,Sales!N$22:N$2500)</f>
        <v>0</v>
      </c>
    </row>
    <row r="813" spans="2:14">
      <c r="B813" s="103">
        <f t="shared" ref="B813:I813" si="289">B284</f>
        <v>0</v>
      </c>
      <c r="C813" s="104">
        <f t="shared" si="289"/>
        <v>0</v>
      </c>
      <c r="D813" s="104">
        <f t="shared" si="289"/>
        <v>0</v>
      </c>
      <c r="E813" s="105">
        <f t="shared" si="289"/>
        <v>0</v>
      </c>
      <c r="F813" s="104">
        <f t="shared" si="289"/>
        <v>0</v>
      </c>
      <c r="G813" s="104">
        <f t="shared" si="289"/>
        <v>0</v>
      </c>
      <c r="H813" s="106">
        <f t="shared" si="289"/>
        <v>0</v>
      </c>
      <c r="I813" s="104">
        <f t="shared" si="289"/>
        <v>0</v>
      </c>
      <c r="J813" s="107">
        <f>J284-SUMIF(Sales!$D$22:$D$2500,$D284,Sales!J$22:J$2500)</f>
        <v>0</v>
      </c>
      <c r="K813" s="107">
        <f>K284-SUMIF(Sales!$D$22:$D$2500,$D284,Sales!K$22:K$2500)</f>
        <v>0</v>
      </c>
      <c r="L813" s="107">
        <f>L284-SUMIF(Sales!$D$22:$D$2500,$D284,Sales!L$22:L$2500)</f>
        <v>0</v>
      </c>
      <c r="M813" s="107">
        <f>M284-SUMIF(Sales!$D$22:$D$2500,$D284,Sales!M$22:M$2500)</f>
        <v>0</v>
      </c>
      <c r="N813" s="107">
        <f>N284-SUMIF(Sales!$D$22:$D$2500,$D284,Sales!N$22:N$2500)</f>
        <v>0</v>
      </c>
    </row>
    <row r="814" spans="2:14">
      <c r="B814" s="103">
        <f t="shared" ref="B814:I814" si="290">B285</f>
        <v>0</v>
      </c>
      <c r="C814" s="104">
        <f t="shared" si="290"/>
        <v>0</v>
      </c>
      <c r="D814" s="104">
        <f t="shared" si="290"/>
        <v>0</v>
      </c>
      <c r="E814" s="105">
        <f t="shared" si="290"/>
        <v>0</v>
      </c>
      <c r="F814" s="104">
        <f t="shared" si="290"/>
        <v>0</v>
      </c>
      <c r="G814" s="104">
        <f t="shared" si="290"/>
        <v>0</v>
      </c>
      <c r="H814" s="106">
        <f t="shared" si="290"/>
        <v>0</v>
      </c>
      <c r="I814" s="104">
        <f t="shared" si="290"/>
        <v>0</v>
      </c>
      <c r="J814" s="107">
        <f>J285-SUMIF(Sales!$D$22:$D$2500,$D285,Sales!J$22:J$2500)</f>
        <v>0</v>
      </c>
      <c r="K814" s="107">
        <f>K285-SUMIF(Sales!$D$22:$D$2500,$D285,Sales!K$22:K$2500)</f>
        <v>0</v>
      </c>
      <c r="L814" s="107">
        <f>L285-SUMIF(Sales!$D$22:$D$2500,$D285,Sales!L$22:L$2500)</f>
        <v>0</v>
      </c>
      <c r="M814" s="107">
        <f>M285-SUMIF(Sales!$D$22:$D$2500,$D285,Sales!M$22:M$2500)</f>
        <v>0</v>
      </c>
      <c r="N814" s="107">
        <f>N285-SUMIF(Sales!$D$22:$D$2500,$D285,Sales!N$22:N$2500)</f>
        <v>0</v>
      </c>
    </row>
    <row r="815" spans="2:14">
      <c r="B815" s="103">
        <f t="shared" ref="B815:I815" si="291">B286</f>
        <v>0</v>
      </c>
      <c r="C815" s="104">
        <f t="shared" si="291"/>
        <v>0</v>
      </c>
      <c r="D815" s="104">
        <f t="shared" si="291"/>
        <v>0</v>
      </c>
      <c r="E815" s="105">
        <f t="shared" si="291"/>
        <v>0</v>
      </c>
      <c r="F815" s="104">
        <f t="shared" si="291"/>
        <v>0</v>
      </c>
      <c r="G815" s="104">
        <f t="shared" si="291"/>
        <v>0</v>
      </c>
      <c r="H815" s="106">
        <f t="shared" si="291"/>
        <v>0</v>
      </c>
      <c r="I815" s="104">
        <f t="shared" si="291"/>
        <v>0</v>
      </c>
      <c r="J815" s="107">
        <f>J286-SUMIF(Sales!$D$22:$D$2500,$D286,Sales!J$22:J$2500)</f>
        <v>0</v>
      </c>
      <c r="K815" s="107">
        <f>K286-SUMIF(Sales!$D$22:$D$2500,$D286,Sales!K$22:K$2500)</f>
        <v>0</v>
      </c>
      <c r="L815" s="107">
        <f>L286-SUMIF(Sales!$D$22:$D$2500,$D286,Sales!L$22:L$2500)</f>
        <v>0</v>
      </c>
      <c r="M815" s="107">
        <f>M286-SUMIF(Sales!$D$22:$D$2500,$D286,Sales!M$22:M$2500)</f>
        <v>0</v>
      </c>
      <c r="N815" s="107">
        <f>N286-SUMIF(Sales!$D$22:$D$2500,$D286,Sales!N$22:N$2500)</f>
        <v>0</v>
      </c>
    </row>
    <row r="816" spans="2:14">
      <c r="B816" s="103">
        <f t="shared" ref="B816:I816" si="292">B287</f>
        <v>0</v>
      </c>
      <c r="C816" s="104">
        <f t="shared" si="292"/>
        <v>0</v>
      </c>
      <c r="D816" s="104">
        <f t="shared" si="292"/>
        <v>0</v>
      </c>
      <c r="E816" s="105">
        <f t="shared" si="292"/>
        <v>0</v>
      </c>
      <c r="F816" s="104">
        <f t="shared" si="292"/>
        <v>0</v>
      </c>
      <c r="G816" s="104">
        <f t="shared" si="292"/>
        <v>0</v>
      </c>
      <c r="H816" s="106">
        <f t="shared" si="292"/>
        <v>0</v>
      </c>
      <c r="I816" s="104">
        <f t="shared" si="292"/>
        <v>0</v>
      </c>
      <c r="J816" s="107">
        <f>J287-SUMIF(Sales!$D$22:$D$2500,$D287,Sales!J$22:J$2500)</f>
        <v>0</v>
      </c>
      <c r="K816" s="107">
        <f>K287-SUMIF(Sales!$D$22:$D$2500,$D287,Sales!K$22:K$2500)</f>
        <v>0</v>
      </c>
      <c r="L816" s="107">
        <f>L287-SUMIF(Sales!$D$22:$D$2500,$D287,Sales!L$22:L$2500)</f>
        <v>0</v>
      </c>
      <c r="M816" s="107">
        <f>M287-SUMIF(Sales!$D$22:$D$2500,$D287,Sales!M$22:M$2500)</f>
        <v>0</v>
      </c>
      <c r="N816" s="107">
        <f>N287-SUMIF(Sales!$D$22:$D$2500,$D287,Sales!N$22:N$2500)</f>
        <v>0</v>
      </c>
    </row>
    <row r="817" spans="2:14">
      <c r="B817" s="103">
        <f t="shared" ref="B817:I817" si="293">B288</f>
        <v>0</v>
      </c>
      <c r="C817" s="104">
        <f t="shared" si="293"/>
        <v>0</v>
      </c>
      <c r="D817" s="104">
        <f t="shared" si="293"/>
        <v>0</v>
      </c>
      <c r="E817" s="105">
        <f t="shared" si="293"/>
        <v>0</v>
      </c>
      <c r="F817" s="104">
        <f t="shared" si="293"/>
        <v>0</v>
      </c>
      <c r="G817" s="104">
        <f t="shared" si="293"/>
        <v>0</v>
      </c>
      <c r="H817" s="106">
        <f t="shared" si="293"/>
        <v>0</v>
      </c>
      <c r="I817" s="104">
        <f t="shared" si="293"/>
        <v>0</v>
      </c>
      <c r="J817" s="107">
        <f>J288-SUMIF(Sales!$D$22:$D$2500,$D288,Sales!J$22:J$2500)</f>
        <v>0</v>
      </c>
      <c r="K817" s="107">
        <f>K288-SUMIF(Sales!$D$22:$D$2500,$D288,Sales!K$22:K$2500)</f>
        <v>0</v>
      </c>
      <c r="L817" s="107">
        <f>L288-SUMIF(Sales!$D$22:$D$2500,$D288,Sales!L$22:L$2500)</f>
        <v>0</v>
      </c>
      <c r="M817" s="107">
        <f>M288-SUMIF(Sales!$D$22:$D$2500,$D288,Sales!M$22:M$2500)</f>
        <v>0</v>
      </c>
      <c r="N817" s="107">
        <f>N288-SUMIF(Sales!$D$22:$D$2500,$D288,Sales!N$22:N$2500)</f>
        <v>0</v>
      </c>
    </row>
    <row r="818" spans="2:14">
      <c r="B818" s="103">
        <f t="shared" ref="B818:I818" si="294">B289</f>
        <v>0</v>
      </c>
      <c r="C818" s="104">
        <f t="shared" si="294"/>
        <v>0</v>
      </c>
      <c r="D818" s="104">
        <f t="shared" si="294"/>
        <v>0</v>
      </c>
      <c r="E818" s="105">
        <f t="shared" si="294"/>
        <v>0</v>
      </c>
      <c r="F818" s="104">
        <f t="shared" si="294"/>
        <v>0</v>
      </c>
      <c r="G818" s="104">
        <f t="shared" si="294"/>
        <v>0</v>
      </c>
      <c r="H818" s="106">
        <f t="shared" si="294"/>
        <v>0</v>
      </c>
      <c r="I818" s="104">
        <f t="shared" si="294"/>
        <v>0</v>
      </c>
      <c r="J818" s="107">
        <f>J289-SUMIF(Sales!$D$22:$D$2500,$D289,Sales!J$22:J$2500)</f>
        <v>0</v>
      </c>
      <c r="K818" s="107">
        <f>K289-SUMIF(Sales!$D$22:$D$2500,$D289,Sales!K$22:K$2500)</f>
        <v>0</v>
      </c>
      <c r="L818" s="107">
        <f>L289-SUMIF(Sales!$D$22:$D$2500,$D289,Sales!L$22:L$2500)</f>
        <v>0</v>
      </c>
      <c r="M818" s="107">
        <f>M289-SUMIF(Sales!$D$22:$D$2500,$D289,Sales!M$22:M$2500)</f>
        <v>0</v>
      </c>
      <c r="N818" s="107">
        <f>N289-SUMIF(Sales!$D$22:$D$2500,$D289,Sales!N$22:N$2500)</f>
        <v>0</v>
      </c>
    </row>
    <row r="819" spans="2:14">
      <c r="B819" s="103">
        <f t="shared" ref="B819:I819" si="295">B290</f>
        <v>0</v>
      </c>
      <c r="C819" s="104">
        <f t="shared" si="295"/>
        <v>0</v>
      </c>
      <c r="D819" s="104">
        <f t="shared" si="295"/>
        <v>0</v>
      </c>
      <c r="E819" s="105">
        <f t="shared" si="295"/>
        <v>0</v>
      </c>
      <c r="F819" s="104">
        <f t="shared" si="295"/>
        <v>0</v>
      </c>
      <c r="G819" s="104">
        <f t="shared" si="295"/>
        <v>0</v>
      </c>
      <c r="H819" s="106">
        <f t="shared" si="295"/>
        <v>0</v>
      </c>
      <c r="I819" s="104">
        <f t="shared" si="295"/>
        <v>0</v>
      </c>
      <c r="J819" s="107">
        <f>J290-SUMIF(Sales!$D$22:$D$2500,$D290,Sales!J$22:J$2500)</f>
        <v>0</v>
      </c>
      <c r="K819" s="107">
        <f>K290-SUMIF(Sales!$D$22:$D$2500,$D290,Sales!K$22:K$2500)</f>
        <v>0</v>
      </c>
      <c r="L819" s="107">
        <f>L290-SUMIF(Sales!$D$22:$D$2500,$D290,Sales!L$22:L$2500)</f>
        <v>0</v>
      </c>
      <c r="M819" s="107">
        <f>M290-SUMIF(Sales!$D$22:$D$2500,$D290,Sales!M$22:M$2500)</f>
        <v>0</v>
      </c>
      <c r="N819" s="107">
        <f>N290-SUMIF(Sales!$D$22:$D$2500,$D290,Sales!N$22:N$2500)</f>
        <v>0</v>
      </c>
    </row>
    <row r="820" spans="2:14">
      <c r="B820" s="103">
        <f t="shared" ref="B820:I820" si="296">B291</f>
        <v>0</v>
      </c>
      <c r="C820" s="104">
        <f t="shared" si="296"/>
        <v>0</v>
      </c>
      <c r="D820" s="104">
        <f t="shared" si="296"/>
        <v>0</v>
      </c>
      <c r="E820" s="105">
        <f t="shared" si="296"/>
        <v>0</v>
      </c>
      <c r="F820" s="104">
        <f t="shared" si="296"/>
        <v>0</v>
      </c>
      <c r="G820" s="104">
        <f t="shared" si="296"/>
        <v>0</v>
      </c>
      <c r="H820" s="106">
        <f t="shared" si="296"/>
        <v>0</v>
      </c>
      <c r="I820" s="104">
        <f t="shared" si="296"/>
        <v>0</v>
      </c>
      <c r="J820" s="107">
        <f>J291-SUMIF(Sales!$D$22:$D$2500,$D291,Sales!J$22:J$2500)</f>
        <v>0</v>
      </c>
      <c r="K820" s="107">
        <f>K291-SUMIF(Sales!$D$22:$D$2500,$D291,Sales!K$22:K$2500)</f>
        <v>0</v>
      </c>
      <c r="L820" s="107">
        <f>L291-SUMIF(Sales!$D$22:$D$2500,$D291,Sales!L$22:L$2500)</f>
        <v>0</v>
      </c>
      <c r="M820" s="107">
        <f>M291-SUMIF(Sales!$D$22:$D$2500,$D291,Sales!M$22:M$2500)</f>
        <v>0</v>
      </c>
      <c r="N820" s="107">
        <f>N291-SUMIF(Sales!$D$22:$D$2500,$D291,Sales!N$22:N$2500)</f>
        <v>0</v>
      </c>
    </row>
    <row r="821" spans="2:14">
      <c r="B821" s="103">
        <f t="shared" ref="B821:I821" si="297">B292</f>
        <v>0</v>
      </c>
      <c r="C821" s="104">
        <f t="shared" si="297"/>
        <v>0</v>
      </c>
      <c r="D821" s="104">
        <f t="shared" si="297"/>
        <v>0</v>
      </c>
      <c r="E821" s="105">
        <f t="shared" si="297"/>
        <v>0</v>
      </c>
      <c r="F821" s="104">
        <f t="shared" si="297"/>
        <v>0</v>
      </c>
      <c r="G821" s="104">
        <f t="shared" si="297"/>
        <v>0</v>
      </c>
      <c r="H821" s="106">
        <f t="shared" si="297"/>
        <v>0</v>
      </c>
      <c r="I821" s="104">
        <f t="shared" si="297"/>
        <v>0</v>
      </c>
      <c r="J821" s="107">
        <f>J292-SUMIF(Sales!$D$22:$D$2500,$D292,Sales!J$22:J$2500)</f>
        <v>0</v>
      </c>
      <c r="K821" s="107">
        <f>K292-SUMIF(Sales!$D$22:$D$2500,$D292,Sales!K$22:K$2500)</f>
        <v>0</v>
      </c>
      <c r="L821" s="107">
        <f>L292-SUMIF(Sales!$D$22:$D$2500,$D292,Sales!L$22:L$2500)</f>
        <v>0</v>
      </c>
      <c r="M821" s="107">
        <f>M292-SUMIF(Sales!$D$22:$D$2500,$D292,Sales!M$22:M$2500)</f>
        <v>0</v>
      </c>
      <c r="N821" s="107">
        <f>N292-SUMIF(Sales!$D$22:$D$2500,$D292,Sales!N$22:N$2500)</f>
        <v>0</v>
      </c>
    </row>
    <row r="822" spans="2:14">
      <c r="B822" s="103">
        <f t="shared" ref="B822:I822" si="298">B293</f>
        <v>0</v>
      </c>
      <c r="C822" s="104">
        <f t="shared" si="298"/>
        <v>0</v>
      </c>
      <c r="D822" s="104">
        <f t="shared" si="298"/>
        <v>0</v>
      </c>
      <c r="E822" s="105">
        <f t="shared" si="298"/>
        <v>0</v>
      </c>
      <c r="F822" s="104">
        <f t="shared" si="298"/>
        <v>0</v>
      </c>
      <c r="G822" s="104">
        <f t="shared" si="298"/>
        <v>0</v>
      </c>
      <c r="H822" s="106">
        <f t="shared" si="298"/>
        <v>0</v>
      </c>
      <c r="I822" s="104">
        <f t="shared" si="298"/>
        <v>0</v>
      </c>
      <c r="J822" s="107">
        <f>J293-SUMIF(Sales!$D$22:$D$2500,$D293,Sales!J$22:J$2500)</f>
        <v>0</v>
      </c>
      <c r="K822" s="107">
        <f>K293-SUMIF(Sales!$D$22:$D$2500,$D293,Sales!K$22:K$2500)</f>
        <v>0</v>
      </c>
      <c r="L822" s="107">
        <f>L293-SUMIF(Sales!$D$22:$D$2500,$D293,Sales!L$22:L$2500)</f>
        <v>0</v>
      </c>
      <c r="M822" s="107">
        <f>M293-SUMIF(Sales!$D$22:$D$2500,$D293,Sales!M$22:M$2500)</f>
        <v>0</v>
      </c>
      <c r="N822" s="107">
        <f>N293-SUMIF(Sales!$D$22:$D$2500,$D293,Sales!N$22:N$2500)</f>
        <v>0</v>
      </c>
    </row>
    <row r="823" spans="2:14">
      <c r="B823" s="103">
        <f t="shared" ref="B823:I823" si="299">B294</f>
        <v>0</v>
      </c>
      <c r="C823" s="104">
        <f t="shared" si="299"/>
        <v>0</v>
      </c>
      <c r="D823" s="104">
        <f t="shared" si="299"/>
        <v>0</v>
      </c>
      <c r="E823" s="105">
        <f t="shared" si="299"/>
        <v>0</v>
      </c>
      <c r="F823" s="104">
        <f t="shared" si="299"/>
        <v>0</v>
      </c>
      <c r="G823" s="104">
        <f t="shared" si="299"/>
        <v>0</v>
      </c>
      <c r="H823" s="106">
        <f t="shared" si="299"/>
        <v>0</v>
      </c>
      <c r="I823" s="104">
        <f t="shared" si="299"/>
        <v>0</v>
      </c>
      <c r="J823" s="107">
        <f>J294-SUMIF(Sales!$D$22:$D$2500,$D294,Sales!J$22:J$2500)</f>
        <v>0</v>
      </c>
      <c r="K823" s="107">
        <f>K294-SUMIF(Sales!$D$22:$D$2500,$D294,Sales!K$22:K$2500)</f>
        <v>0</v>
      </c>
      <c r="L823" s="107">
        <f>L294-SUMIF(Sales!$D$22:$D$2500,$D294,Sales!L$22:L$2500)</f>
        <v>0</v>
      </c>
      <c r="M823" s="107">
        <f>M294-SUMIF(Sales!$D$22:$D$2500,$D294,Sales!M$22:M$2500)</f>
        <v>0</v>
      </c>
      <c r="N823" s="107">
        <f>N294-SUMIF(Sales!$D$22:$D$2500,$D294,Sales!N$22:N$2500)</f>
        <v>0</v>
      </c>
    </row>
    <row r="824" spans="2:14">
      <c r="B824" s="103">
        <f t="shared" ref="B824:I824" si="300">B295</f>
        <v>0</v>
      </c>
      <c r="C824" s="104">
        <f t="shared" si="300"/>
        <v>0</v>
      </c>
      <c r="D824" s="104">
        <f t="shared" si="300"/>
        <v>0</v>
      </c>
      <c r="E824" s="105">
        <f t="shared" si="300"/>
        <v>0</v>
      </c>
      <c r="F824" s="104">
        <f t="shared" si="300"/>
        <v>0</v>
      </c>
      <c r="G824" s="104">
        <f t="shared" si="300"/>
        <v>0</v>
      </c>
      <c r="H824" s="106">
        <f t="shared" si="300"/>
        <v>0</v>
      </c>
      <c r="I824" s="104">
        <f t="shared" si="300"/>
        <v>0</v>
      </c>
      <c r="J824" s="107">
        <f>J295-SUMIF(Sales!$D$22:$D$2500,$D295,Sales!J$22:J$2500)</f>
        <v>0</v>
      </c>
      <c r="K824" s="107">
        <f>K295-SUMIF(Sales!$D$22:$D$2500,$D295,Sales!K$22:K$2500)</f>
        <v>0</v>
      </c>
      <c r="L824" s="107">
        <f>L295-SUMIF(Sales!$D$22:$D$2500,$D295,Sales!L$22:L$2500)</f>
        <v>0</v>
      </c>
      <c r="M824" s="107">
        <f>M295-SUMIF(Sales!$D$22:$D$2500,$D295,Sales!M$22:M$2500)</f>
        <v>0</v>
      </c>
      <c r="N824" s="107">
        <f>N295-SUMIF(Sales!$D$22:$D$2500,$D295,Sales!N$22:N$2500)</f>
        <v>0</v>
      </c>
    </row>
    <row r="825" spans="2:14">
      <c r="B825" s="103">
        <f t="shared" ref="B825:I825" si="301">B296</f>
        <v>0</v>
      </c>
      <c r="C825" s="104">
        <f t="shared" si="301"/>
        <v>0</v>
      </c>
      <c r="D825" s="104">
        <f t="shared" si="301"/>
        <v>0</v>
      </c>
      <c r="E825" s="105">
        <f t="shared" si="301"/>
        <v>0</v>
      </c>
      <c r="F825" s="104">
        <f t="shared" si="301"/>
        <v>0</v>
      </c>
      <c r="G825" s="104">
        <f t="shared" si="301"/>
        <v>0</v>
      </c>
      <c r="H825" s="106">
        <f t="shared" si="301"/>
        <v>0</v>
      </c>
      <c r="I825" s="104">
        <f t="shared" si="301"/>
        <v>0</v>
      </c>
      <c r="J825" s="107">
        <f>J296-SUMIF(Sales!$D$22:$D$2500,$D296,Sales!J$22:J$2500)</f>
        <v>0</v>
      </c>
      <c r="K825" s="107">
        <f>K296-SUMIF(Sales!$D$22:$D$2500,$D296,Sales!K$22:K$2500)</f>
        <v>0</v>
      </c>
      <c r="L825" s="107">
        <f>L296-SUMIF(Sales!$D$22:$D$2500,$D296,Sales!L$22:L$2500)</f>
        <v>0</v>
      </c>
      <c r="M825" s="107">
        <f>M296-SUMIF(Sales!$D$22:$D$2500,$D296,Sales!M$22:M$2500)</f>
        <v>0</v>
      </c>
      <c r="N825" s="107">
        <f>N296-SUMIF(Sales!$D$22:$D$2500,$D296,Sales!N$22:N$2500)</f>
        <v>0</v>
      </c>
    </row>
    <row r="826" spans="2:14">
      <c r="B826" s="103">
        <f t="shared" ref="B826:I826" si="302">B297</f>
        <v>0</v>
      </c>
      <c r="C826" s="104">
        <f t="shared" si="302"/>
        <v>0</v>
      </c>
      <c r="D826" s="104">
        <f t="shared" si="302"/>
        <v>0</v>
      </c>
      <c r="E826" s="105">
        <f t="shared" si="302"/>
        <v>0</v>
      </c>
      <c r="F826" s="104">
        <f t="shared" si="302"/>
        <v>0</v>
      </c>
      <c r="G826" s="104">
        <f t="shared" si="302"/>
        <v>0</v>
      </c>
      <c r="H826" s="106">
        <f t="shared" si="302"/>
        <v>0</v>
      </c>
      <c r="I826" s="104">
        <f t="shared" si="302"/>
        <v>0</v>
      </c>
      <c r="J826" s="107">
        <f>J297-SUMIF(Sales!$D$22:$D$2500,$D297,Sales!J$22:J$2500)</f>
        <v>0</v>
      </c>
      <c r="K826" s="107">
        <f>K297-SUMIF(Sales!$D$22:$D$2500,$D297,Sales!K$22:K$2500)</f>
        <v>0</v>
      </c>
      <c r="L826" s="107">
        <f>L297-SUMIF(Sales!$D$22:$D$2500,$D297,Sales!L$22:L$2500)</f>
        <v>0</v>
      </c>
      <c r="M826" s="107">
        <f>M297-SUMIF(Sales!$D$22:$D$2500,$D297,Sales!M$22:M$2500)</f>
        <v>0</v>
      </c>
      <c r="N826" s="107">
        <f>N297-SUMIF(Sales!$D$22:$D$2500,$D297,Sales!N$22:N$2500)</f>
        <v>0</v>
      </c>
    </row>
    <row r="827" spans="2:14">
      <c r="B827" s="103">
        <f t="shared" ref="B827:I827" si="303">B298</f>
        <v>0</v>
      </c>
      <c r="C827" s="104">
        <f t="shared" si="303"/>
        <v>0</v>
      </c>
      <c r="D827" s="104">
        <f t="shared" si="303"/>
        <v>0</v>
      </c>
      <c r="E827" s="105">
        <f t="shared" si="303"/>
        <v>0</v>
      </c>
      <c r="F827" s="104">
        <f t="shared" si="303"/>
        <v>0</v>
      </c>
      <c r="G827" s="104">
        <f t="shared" si="303"/>
        <v>0</v>
      </c>
      <c r="H827" s="106">
        <f t="shared" si="303"/>
        <v>0</v>
      </c>
      <c r="I827" s="104">
        <f t="shared" si="303"/>
        <v>0</v>
      </c>
      <c r="J827" s="107">
        <f>J298-SUMIF(Sales!$D$22:$D$2500,$D298,Sales!J$22:J$2500)</f>
        <v>0</v>
      </c>
      <c r="K827" s="107">
        <f>K298-SUMIF(Sales!$D$22:$D$2500,$D298,Sales!K$22:K$2500)</f>
        <v>0</v>
      </c>
      <c r="L827" s="107">
        <f>L298-SUMIF(Sales!$D$22:$D$2500,$D298,Sales!L$22:L$2500)</f>
        <v>0</v>
      </c>
      <c r="M827" s="107">
        <f>M298-SUMIF(Sales!$D$22:$D$2500,$D298,Sales!M$22:M$2500)</f>
        <v>0</v>
      </c>
      <c r="N827" s="107">
        <f>N298-SUMIF(Sales!$D$22:$D$2500,$D298,Sales!N$22:N$2500)</f>
        <v>0</v>
      </c>
    </row>
    <row r="828" spans="2:14">
      <c r="B828" s="103">
        <f t="shared" ref="B828:I828" si="304">B299</f>
        <v>0</v>
      </c>
      <c r="C828" s="104">
        <f t="shared" si="304"/>
        <v>0</v>
      </c>
      <c r="D828" s="104">
        <f t="shared" si="304"/>
        <v>0</v>
      </c>
      <c r="E828" s="105">
        <f t="shared" si="304"/>
        <v>0</v>
      </c>
      <c r="F828" s="104">
        <f t="shared" si="304"/>
        <v>0</v>
      </c>
      <c r="G828" s="104">
        <f t="shared" si="304"/>
        <v>0</v>
      </c>
      <c r="H828" s="106">
        <f t="shared" si="304"/>
        <v>0</v>
      </c>
      <c r="I828" s="104">
        <f t="shared" si="304"/>
        <v>0</v>
      </c>
      <c r="J828" s="107">
        <f>J299-SUMIF(Sales!$D$22:$D$2500,$D299,Sales!J$22:J$2500)</f>
        <v>0</v>
      </c>
      <c r="K828" s="107">
        <f>K299-SUMIF(Sales!$D$22:$D$2500,$D299,Sales!K$22:K$2500)</f>
        <v>0</v>
      </c>
      <c r="L828" s="107">
        <f>L299-SUMIF(Sales!$D$22:$D$2500,$D299,Sales!L$22:L$2500)</f>
        <v>0</v>
      </c>
      <c r="M828" s="107">
        <f>M299-SUMIF(Sales!$D$22:$D$2500,$D299,Sales!M$22:M$2500)</f>
        <v>0</v>
      </c>
      <c r="N828" s="107">
        <f>N299-SUMIF(Sales!$D$22:$D$2500,$D299,Sales!N$22:N$2500)</f>
        <v>0</v>
      </c>
    </row>
    <row r="829" spans="2:14">
      <c r="B829" s="103">
        <f t="shared" ref="B829:I829" si="305">B300</f>
        <v>0</v>
      </c>
      <c r="C829" s="104">
        <f t="shared" si="305"/>
        <v>0</v>
      </c>
      <c r="D829" s="104">
        <f t="shared" si="305"/>
        <v>0</v>
      </c>
      <c r="E829" s="105">
        <f t="shared" si="305"/>
        <v>0</v>
      </c>
      <c r="F829" s="104">
        <f t="shared" si="305"/>
        <v>0</v>
      </c>
      <c r="G829" s="104">
        <f t="shared" si="305"/>
        <v>0</v>
      </c>
      <c r="H829" s="106">
        <f t="shared" si="305"/>
        <v>0</v>
      </c>
      <c r="I829" s="104">
        <f t="shared" si="305"/>
        <v>0</v>
      </c>
      <c r="J829" s="107">
        <f>J300-SUMIF(Sales!$D$22:$D$2500,$D300,Sales!J$22:J$2500)</f>
        <v>0</v>
      </c>
      <c r="K829" s="107">
        <f>K300-SUMIF(Sales!$D$22:$D$2500,$D300,Sales!K$22:K$2500)</f>
        <v>0</v>
      </c>
      <c r="L829" s="107">
        <f>L300-SUMIF(Sales!$D$22:$D$2500,$D300,Sales!L$22:L$2500)</f>
        <v>0</v>
      </c>
      <c r="M829" s="107">
        <f>M300-SUMIF(Sales!$D$22:$D$2500,$D300,Sales!M$22:M$2500)</f>
        <v>0</v>
      </c>
      <c r="N829" s="107">
        <f>N300-SUMIF(Sales!$D$22:$D$2500,$D300,Sales!N$22:N$2500)</f>
        <v>0</v>
      </c>
    </row>
    <row r="830" spans="2:14">
      <c r="B830" s="103">
        <f t="shared" ref="B830:I830" si="306">B301</f>
        <v>0</v>
      </c>
      <c r="C830" s="104">
        <f t="shared" si="306"/>
        <v>0</v>
      </c>
      <c r="D830" s="104">
        <f t="shared" si="306"/>
        <v>0</v>
      </c>
      <c r="E830" s="105">
        <f t="shared" si="306"/>
        <v>0</v>
      </c>
      <c r="F830" s="104">
        <f t="shared" si="306"/>
        <v>0</v>
      </c>
      <c r="G830" s="104">
        <f t="shared" si="306"/>
        <v>0</v>
      </c>
      <c r="H830" s="106">
        <f t="shared" si="306"/>
        <v>0</v>
      </c>
      <c r="I830" s="104">
        <f t="shared" si="306"/>
        <v>0</v>
      </c>
      <c r="J830" s="107">
        <f>J301-SUMIF(Sales!$D$22:$D$2500,$D301,Sales!J$22:J$2500)</f>
        <v>0</v>
      </c>
      <c r="K830" s="107">
        <f>K301-SUMIF(Sales!$D$22:$D$2500,$D301,Sales!K$22:K$2500)</f>
        <v>0</v>
      </c>
      <c r="L830" s="107">
        <f>L301-SUMIF(Sales!$D$22:$D$2500,$D301,Sales!L$22:L$2500)</f>
        <v>0</v>
      </c>
      <c r="M830" s="107">
        <f>M301-SUMIF(Sales!$D$22:$D$2500,$D301,Sales!M$22:M$2500)</f>
        <v>0</v>
      </c>
      <c r="N830" s="107">
        <f>N301-SUMIF(Sales!$D$22:$D$2500,$D301,Sales!N$22:N$2500)</f>
        <v>0</v>
      </c>
    </row>
    <row r="831" spans="2:14">
      <c r="B831" s="103">
        <f t="shared" ref="B831:I831" si="307">B302</f>
        <v>0</v>
      </c>
      <c r="C831" s="104">
        <f t="shared" si="307"/>
        <v>0</v>
      </c>
      <c r="D831" s="104">
        <f t="shared" si="307"/>
        <v>0</v>
      </c>
      <c r="E831" s="105">
        <f t="shared" si="307"/>
        <v>0</v>
      </c>
      <c r="F831" s="104">
        <f t="shared" si="307"/>
        <v>0</v>
      </c>
      <c r="G831" s="104">
        <f t="shared" si="307"/>
        <v>0</v>
      </c>
      <c r="H831" s="106">
        <f t="shared" si="307"/>
        <v>0</v>
      </c>
      <c r="I831" s="104">
        <f t="shared" si="307"/>
        <v>0</v>
      </c>
      <c r="J831" s="107">
        <f>J302-SUMIF(Sales!$D$22:$D$2500,$D302,Sales!J$22:J$2500)</f>
        <v>0</v>
      </c>
      <c r="K831" s="107">
        <f>K302-SUMIF(Sales!$D$22:$D$2500,$D302,Sales!K$22:K$2500)</f>
        <v>0</v>
      </c>
      <c r="L831" s="107">
        <f>L302-SUMIF(Sales!$D$22:$D$2500,$D302,Sales!L$22:L$2500)</f>
        <v>0</v>
      </c>
      <c r="M831" s="107">
        <f>M302-SUMIF(Sales!$D$22:$D$2500,$D302,Sales!M$22:M$2500)</f>
        <v>0</v>
      </c>
      <c r="N831" s="107">
        <f>N302-SUMIF(Sales!$D$22:$D$2500,$D302,Sales!N$22:N$2500)</f>
        <v>0</v>
      </c>
    </row>
    <row r="832" spans="2:14">
      <c r="B832" s="103">
        <f t="shared" ref="B832:I832" si="308">B303</f>
        <v>0</v>
      </c>
      <c r="C832" s="104">
        <f t="shared" si="308"/>
        <v>0</v>
      </c>
      <c r="D832" s="104">
        <f t="shared" si="308"/>
        <v>0</v>
      </c>
      <c r="E832" s="105">
        <f t="shared" si="308"/>
        <v>0</v>
      </c>
      <c r="F832" s="104">
        <f t="shared" si="308"/>
        <v>0</v>
      </c>
      <c r="G832" s="104">
        <f t="shared" si="308"/>
        <v>0</v>
      </c>
      <c r="H832" s="106">
        <f t="shared" si="308"/>
        <v>0</v>
      </c>
      <c r="I832" s="104">
        <f t="shared" si="308"/>
        <v>0</v>
      </c>
      <c r="J832" s="107">
        <f>J303-SUMIF(Sales!$D$22:$D$2500,$D303,Sales!J$22:J$2500)</f>
        <v>0</v>
      </c>
      <c r="K832" s="107">
        <f>K303-SUMIF(Sales!$D$22:$D$2500,$D303,Sales!K$22:K$2500)</f>
        <v>0</v>
      </c>
      <c r="L832" s="107">
        <f>L303-SUMIF(Sales!$D$22:$D$2500,$D303,Sales!L$22:L$2500)</f>
        <v>0</v>
      </c>
      <c r="M832" s="107">
        <f>M303-SUMIF(Sales!$D$22:$D$2500,$D303,Sales!M$22:M$2500)</f>
        <v>0</v>
      </c>
      <c r="N832" s="107">
        <f>N303-SUMIF(Sales!$D$22:$D$2500,$D303,Sales!N$22:N$2500)</f>
        <v>0</v>
      </c>
    </row>
    <row r="833" spans="2:14">
      <c r="B833" s="103">
        <f t="shared" ref="B833:I833" si="309">B304</f>
        <v>0</v>
      </c>
      <c r="C833" s="104">
        <f t="shared" si="309"/>
        <v>0</v>
      </c>
      <c r="D833" s="104">
        <f t="shared" si="309"/>
        <v>0</v>
      </c>
      <c r="E833" s="105">
        <f t="shared" si="309"/>
        <v>0</v>
      </c>
      <c r="F833" s="104">
        <f t="shared" si="309"/>
        <v>0</v>
      </c>
      <c r="G833" s="104">
        <f t="shared" si="309"/>
        <v>0</v>
      </c>
      <c r="H833" s="106">
        <f t="shared" si="309"/>
        <v>0</v>
      </c>
      <c r="I833" s="104">
        <f t="shared" si="309"/>
        <v>0</v>
      </c>
      <c r="J833" s="107">
        <f>J304-SUMIF(Sales!$D$22:$D$2500,$D304,Sales!J$22:J$2500)</f>
        <v>0</v>
      </c>
      <c r="K833" s="107">
        <f>K304-SUMIF(Sales!$D$22:$D$2500,$D304,Sales!K$22:K$2500)</f>
        <v>0</v>
      </c>
      <c r="L833" s="107">
        <f>L304-SUMIF(Sales!$D$22:$D$2500,$D304,Sales!L$22:L$2500)</f>
        <v>0</v>
      </c>
      <c r="M833" s="107">
        <f>M304-SUMIF(Sales!$D$22:$D$2500,$D304,Sales!M$22:M$2500)</f>
        <v>0</v>
      </c>
      <c r="N833" s="107">
        <f>N304-SUMIF(Sales!$D$22:$D$2500,$D304,Sales!N$22:N$2500)</f>
        <v>0</v>
      </c>
    </row>
    <row r="834" spans="2:14">
      <c r="B834" s="103">
        <f t="shared" ref="B834:I834" si="310">B305</f>
        <v>0</v>
      </c>
      <c r="C834" s="104">
        <f t="shared" si="310"/>
        <v>0</v>
      </c>
      <c r="D834" s="104">
        <f t="shared" si="310"/>
        <v>0</v>
      </c>
      <c r="E834" s="105">
        <f t="shared" si="310"/>
        <v>0</v>
      </c>
      <c r="F834" s="104">
        <f t="shared" si="310"/>
        <v>0</v>
      </c>
      <c r="G834" s="104">
        <f t="shared" si="310"/>
        <v>0</v>
      </c>
      <c r="H834" s="106">
        <f t="shared" si="310"/>
        <v>0</v>
      </c>
      <c r="I834" s="104">
        <f t="shared" si="310"/>
        <v>0</v>
      </c>
      <c r="J834" s="107">
        <f>J305-SUMIF(Sales!$D$22:$D$2500,$D305,Sales!J$22:J$2500)</f>
        <v>0</v>
      </c>
      <c r="K834" s="107">
        <f>K305-SUMIF(Sales!$D$22:$D$2500,$D305,Sales!K$22:K$2500)</f>
        <v>0</v>
      </c>
      <c r="L834" s="107">
        <f>L305-SUMIF(Sales!$D$22:$D$2500,$D305,Sales!L$22:L$2500)</f>
        <v>0</v>
      </c>
      <c r="M834" s="107">
        <f>M305-SUMIF(Sales!$D$22:$D$2500,$D305,Sales!M$22:M$2500)</f>
        <v>0</v>
      </c>
      <c r="N834" s="107">
        <f>N305-SUMIF(Sales!$D$22:$D$2500,$D305,Sales!N$22:N$2500)</f>
        <v>0</v>
      </c>
    </row>
    <row r="835" spans="2:14">
      <c r="B835" s="103">
        <f t="shared" ref="B835:I835" si="311">B306</f>
        <v>0</v>
      </c>
      <c r="C835" s="104">
        <f t="shared" si="311"/>
        <v>0</v>
      </c>
      <c r="D835" s="104">
        <f t="shared" si="311"/>
        <v>0</v>
      </c>
      <c r="E835" s="105">
        <f t="shared" si="311"/>
        <v>0</v>
      </c>
      <c r="F835" s="104">
        <f t="shared" si="311"/>
        <v>0</v>
      </c>
      <c r="G835" s="104">
        <f t="shared" si="311"/>
        <v>0</v>
      </c>
      <c r="H835" s="106">
        <f t="shared" si="311"/>
        <v>0</v>
      </c>
      <c r="I835" s="104">
        <f t="shared" si="311"/>
        <v>0</v>
      </c>
      <c r="J835" s="107">
        <f>J306-SUMIF(Sales!$D$22:$D$2500,$D306,Sales!J$22:J$2500)</f>
        <v>0</v>
      </c>
      <c r="K835" s="107">
        <f>K306-SUMIF(Sales!$D$22:$D$2500,$D306,Sales!K$22:K$2500)</f>
        <v>0</v>
      </c>
      <c r="L835" s="107">
        <f>L306-SUMIF(Sales!$D$22:$D$2500,$D306,Sales!L$22:L$2500)</f>
        <v>0</v>
      </c>
      <c r="M835" s="107">
        <f>M306-SUMIF(Sales!$D$22:$D$2500,$D306,Sales!M$22:M$2500)</f>
        <v>0</v>
      </c>
      <c r="N835" s="107">
        <f>N306-SUMIF(Sales!$D$22:$D$2500,$D306,Sales!N$22:N$2500)</f>
        <v>0</v>
      </c>
    </row>
    <row r="836" spans="2:14">
      <c r="B836" s="103">
        <f t="shared" ref="B836:I836" si="312">B307</f>
        <v>0</v>
      </c>
      <c r="C836" s="104">
        <f t="shared" si="312"/>
        <v>0</v>
      </c>
      <c r="D836" s="104">
        <f t="shared" si="312"/>
        <v>0</v>
      </c>
      <c r="E836" s="105">
        <f t="shared" si="312"/>
        <v>0</v>
      </c>
      <c r="F836" s="104">
        <f t="shared" si="312"/>
        <v>0</v>
      </c>
      <c r="G836" s="104">
        <f t="shared" si="312"/>
        <v>0</v>
      </c>
      <c r="H836" s="106">
        <f t="shared" si="312"/>
        <v>0</v>
      </c>
      <c r="I836" s="104">
        <f t="shared" si="312"/>
        <v>0</v>
      </c>
      <c r="J836" s="107">
        <f>J307-SUMIF(Sales!$D$22:$D$2500,$D307,Sales!J$22:J$2500)</f>
        <v>0</v>
      </c>
      <c r="K836" s="107">
        <f>K307-SUMIF(Sales!$D$22:$D$2500,$D307,Sales!K$22:K$2500)</f>
        <v>0</v>
      </c>
      <c r="L836" s="107">
        <f>L307-SUMIF(Sales!$D$22:$D$2500,$D307,Sales!L$22:L$2500)</f>
        <v>0</v>
      </c>
      <c r="M836" s="107">
        <f>M307-SUMIF(Sales!$D$22:$D$2500,$D307,Sales!M$22:M$2500)</f>
        <v>0</v>
      </c>
      <c r="N836" s="107">
        <f>N307-SUMIF(Sales!$D$22:$D$2500,$D307,Sales!N$22:N$2500)</f>
        <v>0</v>
      </c>
    </row>
    <row r="837" spans="2:14">
      <c r="B837" s="103">
        <f t="shared" ref="B837:I837" si="313">B308</f>
        <v>0</v>
      </c>
      <c r="C837" s="104">
        <f t="shared" si="313"/>
        <v>0</v>
      </c>
      <c r="D837" s="104">
        <f t="shared" si="313"/>
        <v>0</v>
      </c>
      <c r="E837" s="105">
        <f t="shared" si="313"/>
        <v>0</v>
      </c>
      <c r="F837" s="104">
        <f t="shared" si="313"/>
        <v>0</v>
      </c>
      <c r="G837" s="104">
        <f t="shared" si="313"/>
        <v>0</v>
      </c>
      <c r="H837" s="106">
        <f t="shared" si="313"/>
        <v>0</v>
      </c>
      <c r="I837" s="104">
        <f t="shared" si="313"/>
        <v>0</v>
      </c>
      <c r="J837" s="107">
        <f>J308-SUMIF(Sales!$D$22:$D$2500,$D308,Sales!J$22:J$2500)</f>
        <v>0</v>
      </c>
      <c r="K837" s="107">
        <f>K308-SUMIF(Sales!$D$22:$D$2500,$D308,Sales!K$22:K$2500)</f>
        <v>0</v>
      </c>
      <c r="L837" s="107">
        <f>L308-SUMIF(Sales!$D$22:$D$2500,$D308,Sales!L$22:L$2500)</f>
        <v>0</v>
      </c>
      <c r="M837" s="107">
        <f>M308-SUMIF(Sales!$D$22:$D$2500,$D308,Sales!M$22:M$2500)</f>
        <v>0</v>
      </c>
      <c r="N837" s="107">
        <f>N308-SUMIF(Sales!$D$22:$D$2500,$D308,Sales!N$22:N$2500)</f>
        <v>0</v>
      </c>
    </row>
    <row r="838" spans="2:14">
      <c r="B838" s="103">
        <f t="shared" ref="B838:I838" si="314">B309</f>
        <v>0</v>
      </c>
      <c r="C838" s="104">
        <f t="shared" si="314"/>
        <v>0</v>
      </c>
      <c r="D838" s="104">
        <f t="shared" si="314"/>
        <v>0</v>
      </c>
      <c r="E838" s="105">
        <f t="shared" si="314"/>
        <v>0</v>
      </c>
      <c r="F838" s="104">
        <f t="shared" si="314"/>
        <v>0</v>
      </c>
      <c r="G838" s="104">
        <f t="shared" si="314"/>
        <v>0</v>
      </c>
      <c r="H838" s="106">
        <f t="shared" si="314"/>
        <v>0</v>
      </c>
      <c r="I838" s="104">
        <f t="shared" si="314"/>
        <v>0</v>
      </c>
      <c r="J838" s="107">
        <f>J309-SUMIF(Sales!$D$22:$D$2500,$D309,Sales!J$22:J$2500)</f>
        <v>0</v>
      </c>
      <c r="K838" s="107">
        <f>K309-SUMIF(Sales!$D$22:$D$2500,$D309,Sales!K$22:K$2500)</f>
        <v>0</v>
      </c>
      <c r="L838" s="107">
        <f>L309-SUMIF(Sales!$D$22:$D$2500,$D309,Sales!L$22:L$2500)</f>
        <v>0</v>
      </c>
      <c r="M838" s="107">
        <f>M309-SUMIF(Sales!$D$22:$D$2500,$D309,Sales!M$22:M$2500)</f>
        <v>0</v>
      </c>
      <c r="N838" s="107">
        <f>N309-SUMIF(Sales!$D$22:$D$2500,$D309,Sales!N$22:N$2500)</f>
        <v>0</v>
      </c>
    </row>
    <row r="839" spans="2:14">
      <c r="B839" s="103">
        <f t="shared" ref="B839:I839" si="315">B310</f>
        <v>0</v>
      </c>
      <c r="C839" s="104">
        <f t="shared" si="315"/>
        <v>0</v>
      </c>
      <c r="D839" s="104">
        <f t="shared" si="315"/>
        <v>0</v>
      </c>
      <c r="E839" s="105">
        <f t="shared" si="315"/>
        <v>0</v>
      </c>
      <c r="F839" s="104">
        <f t="shared" si="315"/>
        <v>0</v>
      </c>
      <c r="G839" s="104">
        <f t="shared" si="315"/>
        <v>0</v>
      </c>
      <c r="H839" s="106">
        <f t="shared" si="315"/>
        <v>0</v>
      </c>
      <c r="I839" s="104">
        <f t="shared" si="315"/>
        <v>0</v>
      </c>
      <c r="J839" s="107">
        <f>J310-SUMIF(Sales!$D$22:$D$2500,$D310,Sales!J$22:J$2500)</f>
        <v>0</v>
      </c>
      <c r="K839" s="107">
        <f>K310-SUMIF(Sales!$D$22:$D$2500,$D310,Sales!K$22:K$2500)</f>
        <v>0</v>
      </c>
      <c r="L839" s="107">
        <f>L310-SUMIF(Sales!$D$22:$D$2500,$D310,Sales!L$22:L$2500)</f>
        <v>0</v>
      </c>
      <c r="M839" s="107">
        <f>M310-SUMIF(Sales!$D$22:$D$2500,$D310,Sales!M$22:M$2500)</f>
        <v>0</v>
      </c>
      <c r="N839" s="107">
        <f>N310-SUMIF(Sales!$D$22:$D$2500,$D310,Sales!N$22:N$2500)</f>
        <v>0</v>
      </c>
    </row>
    <row r="840" spans="2:14">
      <c r="B840" s="103">
        <f t="shared" ref="B840:I840" si="316">B311</f>
        <v>0</v>
      </c>
      <c r="C840" s="104">
        <f t="shared" si="316"/>
        <v>0</v>
      </c>
      <c r="D840" s="104">
        <f t="shared" si="316"/>
        <v>0</v>
      </c>
      <c r="E840" s="105">
        <f t="shared" si="316"/>
        <v>0</v>
      </c>
      <c r="F840" s="104">
        <f t="shared" si="316"/>
        <v>0</v>
      </c>
      <c r="G840" s="104">
        <f t="shared" si="316"/>
        <v>0</v>
      </c>
      <c r="H840" s="106">
        <f t="shared" si="316"/>
        <v>0</v>
      </c>
      <c r="I840" s="104">
        <f t="shared" si="316"/>
        <v>0</v>
      </c>
      <c r="J840" s="107">
        <f>J311-SUMIF(Sales!$D$22:$D$2500,$D311,Sales!J$22:J$2500)</f>
        <v>0</v>
      </c>
      <c r="K840" s="107">
        <f>K311-SUMIF(Sales!$D$22:$D$2500,$D311,Sales!K$22:K$2500)</f>
        <v>0</v>
      </c>
      <c r="L840" s="107">
        <f>L311-SUMIF(Sales!$D$22:$D$2500,$D311,Sales!L$22:L$2500)</f>
        <v>0</v>
      </c>
      <c r="M840" s="107">
        <f>M311-SUMIF(Sales!$D$22:$D$2500,$D311,Sales!M$22:M$2500)</f>
        <v>0</v>
      </c>
      <c r="N840" s="107">
        <f>N311-SUMIF(Sales!$D$22:$D$2500,$D311,Sales!N$22:N$2500)</f>
        <v>0</v>
      </c>
    </row>
    <row r="841" spans="2:14">
      <c r="B841" s="103">
        <f t="shared" ref="B841:I841" si="317">B312</f>
        <v>0</v>
      </c>
      <c r="C841" s="104">
        <f t="shared" si="317"/>
        <v>0</v>
      </c>
      <c r="D841" s="104">
        <f t="shared" si="317"/>
        <v>0</v>
      </c>
      <c r="E841" s="105">
        <f t="shared" si="317"/>
        <v>0</v>
      </c>
      <c r="F841" s="104">
        <f t="shared" si="317"/>
        <v>0</v>
      </c>
      <c r="G841" s="104">
        <f t="shared" si="317"/>
        <v>0</v>
      </c>
      <c r="H841" s="106">
        <f t="shared" si="317"/>
        <v>0</v>
      </c>
      <c r="I841" s="104">
        <f t="shared" si="317"/>
        <v>0</v>
      </c>
      <c r="J841" s="107">
        <f>J312-SUMIF(Sales!$D$22:$D$2500,$D312,Sales!J$22:J$2500)</f>
        <v>0</v>
      </c>
      <c r="K841" s="107">
        <f>K312-SUMIF(Sales!$D$22:$D$2500,$D312,Sales!K$22:K$2500)</f>
        <v>0</v>
      </c>
      <c r="L841" s="107">
        <f>L312-SUMIF(Sales!$D$22:$D$2500,$D312,Sales!L$22:L$2500)</f>
        <v>0</v>
      </c>
      <c r="M841" s="107">
        <f>M312-SUMIF(Sales!$D$22:$D$2500,$D312,Sales!M$22:M$2500)</f>
        <v>0</v>
      </c>
      <c r="N841" s="107">
        <f>N312-SUMIF(Sales!$D$22:$D$2500,$D312,Sales!N$22:N$2500)</f>
        <v>0</v>
      </c>
    </row>
    <row r="842" spans="2:14">
      <c r="B842" s="103">
        <f t="shared" ref="B842:I842" si="318">B313</f>
        <v>0</v>
      </c>
      <c r="C842" s="104">
        <f t="shared" si="318"/>
        <v>0</v>
      </c>
      <c r="D842" s="104">
        <f t="shared" si="318"/>
        <v>0</v>
      </c>
      <c r="E842" s="105">
        <f t="shared" si="318"/>
        <v>0</v>
      </c>
      <c r="F842" s="104">
        <f t="shared" si="318"/>
        <v>0</v>
      </c>
      <c r="G842" s="104">
        <f t="shared" si="318"/>
        <v>0</v>
      </c>
      <c r="H842" s="106">
        <f t="shared" si="318"/>
        <v>0</v>
      </c>
      <c r="I842" s="104">
        <f t="shared" si="318"/>
        <v>0</v>
      </c>
      <c r="J842" s="107">
        <f>J313-SUMIF(Sales!$D$22:$D$2500,$D313,Sales!J$22:J$2500)</f>
        <v>0</v>
      </c>
      <c r="K842" s="107">
        <f>K313-SUMIF(Sales!$D$22:$D$2500,$D313,Sales!K$22:K$2500)</f>
        <v>0</v>
      </c>
      <c r="L842" s="107">
        <f>L313-SUMIF(Sales!$D$22:$D$2500,$D313,Sales!L$22:L$2500)</f>
        <v>0</v>
      </c>
      <c r="M842" s="107">
        <f>M313-SUMIF(Sales!$D$22:$D$2500,$D313,Sales!M$22:M$2500)</f>
        <v>0</v>
      </c>
      <c r="N842" s="107">
        <f>N313-SUMIF(Sales!$D$22:$D$2500,$D313,Sales!N$22:N$2500)</f>
        <v>0</v>
      </c>
    </row>
    <row r="843" spans="2:14">
      <c r="B843" s="103">
        <f t="shared" ref="B843:I843" si="319">B314</f>
        <v>0</v>
      </c>
      <c r="C843" s="104">
        <f t="shared" si="319"/>
        <v>0</v>
      </c>
      <c r="D843" s="104">
        <f t="shared" si="319"/>
        <v>0</v>
      </c>
      <c r="E843" s="105">
        <f t="shared" si="319"/>
        <v>0</v>
      </c>
      <c r="F843" s="104">
        <f t="shared" si="319"/>
        <v>0</v>
      </c>
      <c r="G843" s="104">
        <f t="shared" si="319"/>
        <v>0</v>
      </c>
      <c r="H843" s="106">
        <f t="shared" si="319"/>
        <v>0</v>
      </c>
      <c r="I843" s="104">
        <f t="shared" si="319"/>
        <v>0</v>
      </c>
      <c r="J843" s="107">
        <f>J314-SUMIF(Sales!$D$22:$D$2500,$D314,Sales!J$22:J$2500)</f>
        <v>0</v>
      </c>
      <c r="K843" s="107">
        <f>K314-SUMIF(Sales!$D$22:$D$2500,$D314,Sales!K$22:K$2500)</f>
        <v>0</v>
      </c>
      <c r="L843" s="107">
        <f>L314-SUMIF(Sales!$D$22:$D$2500,$D314,Sales!L$22:L$2500)</f>
        <v>0</v>
      </c>
      <c r="M843" s="107">
        <f>M314-SUMIF(Sales!$D$22:$D$2500,$D314,Sales!M$22:M$2500)</f>
        <v>0</v>
      </c>
      <c r="N843" s="107">
        <f>N314-SUMIF(Sales!$D$22:$D$2500,$D314,Sales!N$22:N$2500)</f>
        <v>0</v>
      </c>
    </row>
    <row r="844" spans="2:14">
      <c r="B844" s="103">
        <f t="shared" ref="B844:I844" si="320">B315</f>
        <v>0</v>
      </c>
      <c r="C844" s="104">
        <f t="shared" si="320"/>
        <v>0</v>
      </c>
      <c r="D844" s="104">
        <f t="shared" si="320"/>
        <v>0</v>
      </c>
      <c r="E844" s="105">
        <f t="shared" si="320"/>
        <v>0</v>
      </c>
      <c r="F844" s="104">
        <f t="shared" si="320"/>
        <v>0</v>
      </c>
      <c r="G844" s="104">
        <f t="shared" si="320"/>
        <v>0</v>
      </c>
      <c r="H844" s="106">
        <f t="shared" si="320"/>
        <v>0</v>
      </c>
      <c r="I844" s="104">
        <f t="shared" si="320"/>
        <v>0</v>
      </c>
      <c r="J844" s="107">
        <f>J315-SUMIF(Sales!$D$22:$D$2500,$D315,Sales!J$22:J$2500)</f>
        <v>0</v>
      </c>
      <c r="K844" s="107">
        <f>K315-SUMIF(Sales!$D$22:$D$2500,$D315,Sales!K$22:K$2500)</f>
        <v>0</v>
      </c>
      <c r="L844" s="107">
        <f>L315-SUMIF(Sales!$D$22:$D$2500,$D315,Sales!L$22:L$2500)</f>
        <v>0</v>
      </c>
      <c r="M844" s="107">
        <f>M315-SUMIF(Sales!$D$22:$D$2500,$D315,Sales!M$22:M$2500)</f>
        <v>0</v>
      </c>
      <c r="N844" s="107">
        <f>N315-SUMIF(Sales!$D$22:$D$2500,$D315,Sales!N$22:N$2500)</f>
        <v>0</v>
      </c>
    </row>
    <row r="845" spans="2:14">
      <c r="B845" s="103">
        <f t="shared" ref="B845:I845" si="321">B316</f>
        <v>0</v>
      </c>
      <c r="C845" s="104">
        <f t="shared" si="321"/>
        <v>0</v>
      </c>
      <c r="D845" s="104">
        <f t="shared" si="321"/>
        <v>0</v>
      </c>
      <c r="E845" s="105">
        <f t="shared" si="321"/>
        <v>0</v>
      </c>
      <c r="F845" s="104">
        <f t="shared" si="321"/>
        <v>0</v>
      </c>
      <c r="G845" s="104">
        <f t="shared" si="321"/>
        <v>0</v>
      </c>
      <c r="H845" s="106">
        <f t="shared" si="321"/>
        <v>0</v>
      </c>
      <c r="I845" s="104">
        <f t="shared" si="321"/>
        <v>0</v>
      </c>
      <c r="J845" s="107">
        <f>J316-SUMIF(Sales!$D$22:$D$2500,$D316,Sales!J$22:J$2500)</f>
        <v>0</v>
      </c>
      <c r="K845" s="107">
        <f>K316-SUMIF(Sales!$D$22:$D$2500,$D316,Sales!K$22:K$2500)</f>
        <v>0</v>
      </c>
      <c r="L845" s="107">
        <f>L316-SUMIF(Sales!$D$22:$D$2500,$D316,Sales!L$22:L$2500)</f>
        <v>0</v>
      </c>
      <c r="M845" s="107">
        <f>M316-SUMIF(Sales!$D$22:$D$2500,$D316,Sales!M$22:M$2500)</f>
        <v>0</v>
      </c>
      <c r="N845" s="107">
        <f>N316-SUMIF(Sales!$D$22:$D$2500,$D316,Sales!N$22:N$2500)</f>
        <v>0</v>
      </c>
    </row>
    <row r="846" spans="2:14">
      <c r="B846" s="103">
        <f t="shared" ref="B846:I846" si="322">B317</f>
        <v>0</v>
      </c>
      <c r="C846" s="104">
        <f t="shared" si="322"/>
        <v>0</v>
      </c>
      <c r="D846" s="104">
        <f t="shared" si="322"/>
        <v>0</v>
      </c>
      <c r="E846" s="105">
        <f t="shared" si="322"/>
        <v>0</v>
      </c>
      <c r="F846" s="104">
        <f t="shared" si="322"/>
        <v>0</v>
      </c>
      <c r="G846" s="104">
        <f t="shared" si="322"/>
        <v>0</v>
      </c>
      <c r="H846" s="106">
        <f t="shared" si="322"/>
        <v>0</v>
      </c>
      <c r="I846" s="104">
        <f t="shared" si="322"/>
        <v>0</v>
      </c>
      <c r="J846" s="107">
        <f>J317-SUMIF(Sales!$D$22:$D$2500,$D317,Sales!J$22:J$2500)</f>
        <v>0</v>
      </c>
      <c r="K846" s="107">
        <f>K317-SUMIF(Sales!$D$22:$D$2500,$D317,Sales!K$22:K$2500)</f>
        <v>0</v>
      </c>
      <c r="L846" s="107">
        <f>L317-SUMIF(Sales!$D$22:$D$2500,$D317,Sales!L$22:L$2500)</f>
        <v>0</v>
      </c>
      <c r="M846" s="107">
        <f>M317-SUMIF(Sales!$D$22:$D$2500,$D317,Sales!M$22:M$2500)</f>
        <v>0</v>
      </c>
      <c r="N846" s="107">
        <f>N317-SUMIF(Sales!$D$22:$D$2500,$D317,Sales!N$22:N$2500)</f>
        <v>0</v>
      </c>
    </row>
    <row r="847" spans="2:14">
      <c r="B847" s="103">
        <f t="shared" ref="B847:I847" si="323">B318</f>
        <v>0</v>
      </c>
      <c r="C847" s="104">
        <f t="shared" si="323"/>
        <v>0</v>
      </c>
      <c r="D847" s="104">
        <f t="shared" si="323"/>
        <v>0</v>
      </c>
      <c r="E847" s="105">
        <f t="shared" si="323"/>
        <v>0</v>
      </c>
      <c r="F847" s="104">
        <f t="shared" si="323"/>
        <v>0</v>
      </c>
      <c r="G847" s="104">
        <f t="shared" si="323"/>
        <v>0</v>
      </c>
      <c r="H847" s="106">
        <f t="shared" si="323"/>
        <v>0</v>
      </c>
      <c r="I847" s="104">
        <f t="shared" si="323"/>
        <v>0</v>
      </c>
      <c r="J847" s="107">
        <f>J318-SUMIF(Sales!$D$22:$D$2500,$D318,Sales!J$22:J$2500)</f>
        <v>0</v>
      </c>
      <c r="K847" s="107">
        <f>K318-SUMIF(Sales!$D$22:$D$2500,$D318,Sales!K$22:K$2500)</f>
        <v>0</v>
      </c>
      <c r="L847" s="107">
        <f>L318-SUMIF(Sales!$D$22:$D$2500,$D318,Sales!L$22:L$2500)</f>
        <v>0</v>
      </c>
      <c r="M847" s="107">
        <f>M318-SUMIF(Sales!$D$22:$D$2500,$D318,Sales!M$22:M$2500)</f>
        <v>0</v>
      </c>
      <c r="N847" s="107">
        <f>N318-SUMIF(Sales!$D$22:$D$2500,$D318,Sales!N$22:N$2500)</f>
        <v>0</v>
      </c>
    </row>
    <row r="848" spans="2:14">
      <c r="B848" s="103">
        <f t="shared" ref="B848:I848" si="324">B319</f>
        <v>0</v>
      </c>
      <c r="C848" s="104">
        <f t="shared" si="324"/>
        <v>0</v>
      </c>
      <c r="D848" s="104">
        <f t="shared" si="324"/>
        <v>0</v>
      </c>
      <c r="E848" s="105">
        <f t="shared" si="324"/>
        <v>0</v>
      </c>
      <c r="F848" s="104">
        <f t="shared" si="324"/>
        <v>0</v>
      </c>
      <c r="G848" s="104">
        <f t="shared" si="324"/>
        <v>0</v>
      </c>
      <c r="H848" s="106">
        <f t="shared" si="324"/>
        <v>0</v>
      </c>
      <c r="I848" s="104">
        <f t="shared" si="324"/>
        <v>0</v>
      </c>
      <c r="J848" s="107">
        <f>J319-SUMIF(Sales!$D$22:$D$2500,$D319,Sales!J$22:J$2500)</f>
        <v>0</v>
      </c>
      <c r="K848" s="107">
        <f>K319-SUMIF(Sales!$D$22:$D$2500,$D319,Sales!K$22:K$2500)</f>
        <v>0</v>
      </c>
      <c r="L848" s="107">
        <f>L319-SUMIF(Sales!$D$22:$D$2500,$D319,Sales!L$22:L$2500)</f>
        <v>0</v>
      </c>
      <c r="M848" s="107">
        <f>M319-SUMIF(Sales!$D$22:$D$2500,$D319,Sales!M$22:M$2500)</f>
        <v>0</v>
      </c>
      <c r="N848" s="107">
        <f>N319-SUMIF(Sales!$D$22:$D$2500,$D319,Sales!N$22:N$2500)</f>
        <v>0</v>
      </c>
    </row>
    <row r="849" spans="2:14">
      <c r="B849" s="103">
        <f t="shared" ref="B849:I849" si="325">B320</f>
        <v>0</v>
      </c>
      <c r="C849" s="104">
        <f t="shared" si="325"/>
        <v>0</v>
      </c>
      <c r="D849" s="104">
        <f t="shared" si="325"/>
        <v>0</v>
      </c>
      <c r="E849" s="105">
        <f t="shared" si="325"/>
        <v>0</v>
      </c>
      <c r="F849" s="104">
        <f t="shared" si="325"/>
        <v>0</v>
      </c>
      <c r="G849" s="104">
        <f t="shared" si="325"/>
        <v>0</v>
      </c>
      <c r="H849" s="106">
        <f t="shared" si="325"/>
        <v>0</v>
      </c>
      <c r="I849" s="104">
        <f t="shared" si="325"/>
        <v>0</v>
      </c>
      <c r="J849" s="107">
        <f>J320-SUMIF(Sales!$D$22:$D$2500,$D320,Sales!J$22:J$2500)</f>
        <v>0</v>
      </c>
      <c r="K849" s="107">
        <f>K320-SUMIF(Sales!$D$22:$D$2500,$D320,Sales!K$22:K$2500)</f>
        <v>0</v>
      </c>
      <c r="L849" s="107">
        <f>L320-SUMIF(Sales!$D$22:$D$2500,$D320,Sales!L$22:L$2500)</f>
        <v>0</v>
      </c>
      <c r="M849" s="107">
        <f>M320-SUMIF(Sales!$D$22:$D$2500,$D320,Sales!M$22:M$2500)</f>
        <v>0</v>
      </c>
      <c r="N849" s="107">
        <f>N320-SUMIF(Sales!$D$22:$D$2500,$D320,Sales!N$22:N$2500)</f>
        <v>0</v>
      </c>
    </row>
    <row r="850" spans="2:14">
      <c r="B850" s="103">
        <f t="shared" ref="B850:I850" si="326">B321</f>
        <v>0</v>
      </c>
      <c r="C850" s="104">
        <f t="shared" si="326"/>
        <v>0</v>
      </c>
      <c r="D850" s="104">
        <f t="shared" si="326"/>
        <v>0</v>
      </c>
      <c r="E850" s="105">
        <f t="shared" si="326"/>
        <v>0</v>
      </c>
      <c r="F850" s="104">
        <f t="shared" si="326"/>
        <v>0</v>
      </c>
      <c r="G850" s="104">
        <f t="shared" si="326"/>
        <v>0</v>
      </c>
      <c r="H850" s="106">
        <f t="shared" si="326"/>
        <v>0</v>
      </c>
      <c r="I850" s="104">
        <f t="shared" si="326"/>
        <v>0</v>
      </c>
      <c r="J850" s="107">
        <f>J321-SUMIF(Sales!$D$22:$D$2500,$D321,Sales!J$22:J$2500)</f>
        <v>0</v>
      </c>
      <c r="K850" s="107">
        <f>K321-SUMIF(Sales!$D$22:$D$2500,$D321,Sales!K$22:K$2500)</f>
        <v>0</v>
      </c>
      <c r="L850" s="107">
        <f>L321-SUMIF(Sales!$D$22:$D$2500,$D321,Sales!L$22:L$2500)</f>
        <v>0</v>
      </c>
      <c r="M850" s="107">
        <f>M321-SUMIF(Sales!$D$22:$D$2500,$D321,Sales!M$22:M$2500)</f>
        <v>0</v>
      </c>
      <c r="N850" s="107">
        <f>N321-SUMIF(Sales!$D$22:$D$2500,$D321,Sales!N$22:N$2500)</f>
        <v>0</v>
      </c>
    </row>
    <row r="851" spans="2:14">
      <c r="B851" s="103">
        <f t="shared" ref="B851:I851" si="327">B322</f>
        <v>0</v>
      </c>
      <c r="C851" s="104">
        <f t="shared" si="327"/>
        <v>0</v>
      </c>
      <c r="D851" s="104">
        <f t="shared" si="327"/>
        <v>0</v>
      </c>
      <c r="E851" s="105">
        <f t="shared" si="327"/>
        <v>0</v>
      </c>
      <c r="F851" s="104">
        <f t="shared" si="327"/>
        <v>0</v>
      </c>
      <c r="G851" s="104">
        <f t="shared" si="327"/>
        <v>0</v>
      </c>
      <c r="H851" s="106">
        <f t="shared" si="327"/>
        <v>0</v>
      </c>
      <c r="I851" s="104">
        <f t="shared" si="327"/>
        <v>0</v>
      </c>
      <c r="J851" s="107">
        <f>J322-SUMIF(Sales!$D$22:$D$2500,$D322,Sales!J$22:J$2500)</f>
        <v>0</v>
      </c>
      <c r="K851" s="107">
        <f>K322-SUMIF(Sales!$D$22:$D$2500,$D322,Sales!K$22:K$2500)</f>
        <v>0</v>
      </c>
      <c r="L851" s="107">
        <f>L322-SUMIF(Sales!$D$22:$D$2500,$D322,Sales!L$22:L$2500)</f>
        <v>0</v>
      </c>
      <c r="M851" s="107">
        <f>M322-SUMIF(Sales!$D$22:$D$2500,$D322,Sales!M$22:M$2500)</f>
        <v>0</v>
      </c>
      <c r="N851" s="107">
        <f>N322-SUMIF(Sales!$D$22:$D$2500,$D322,Sales!N$22:N$2500)</f>
        <v>0</v>
      </c>
    </row>
    <row r="852" spans="2:14">
      <c r="B852" s="103">
        <f t="shared" ref="B852:I852" si="328">B323</f>
        <v>0</v>
      </c>
      <c r="C852" s="104">
        <f t="shared" si="328"/>
        <v>0</v>
      </c>
      <c r="D852" s="104">
        <f t="shared" si="328"/>
        <v>0</v>
      </c>
      <c r="E852" s="105">
        <f t="shared" si="328"/>
        <v>0</v>
      </c>
      <c r="F852" s="104">
        <f t="shared" si="328"/>
        <v>0</v>
      </c>
      <c r="G852" s="104">
        <f t="shared" si="328"/>
        <v>0</v>
      </c>
      <c r="H852" s="106">
        <f t="shared" si="328"/>
        <v>0</v>
      </c>
      <c r="I852" s="104">
        <f t="shared" si="328"/>
        <v>0</v>
      </c>
      <c r="J852" s="107">
        <f>J323-SUMIF(Sales!$D$22:$D$2500,$D323,Sales!J$22:J$2500)</f>
        <v>0</v>
      </c>
      <c r="K852" s="107">
        <f>K323-SUMIF(Sales!$D$22:$D$2500,$D323,Sales!K$22:K$2500)</f>
        <v>0</v>
      </c>
      <c r="L852" s="107">
        <f>L323-SUMIF(Sales!$D$22:$D$2500,$D323,Sales!L$22:L$2500)</f>
        <v>0</v>
      </c>
      <c r="M852" s="107">
        <f>M323-SUMIF(Sales!$D$22:$D$2500,$D323,Sales!M$22:M$2500)</f>
        <v>0</v>
      </c>
      <c r="N852" s="107">
        <f>N323-SUMIF(Sales!$D$22:$D$2500,$D323,Sales!N$22:N$2500)</f>
        <v>0</v>
      </c>
    </row>
    <row r="853" spans="2:14">
      <c r="B853" s="103">
        <f t="shared" ref="B853:I853" si="329">B324</f>
        <v>0</v>
      </c>
      <c r="C853" s="104">
        <f t="shared" si="329"/>
        <v>0</v>
      </c>
      <c r="D853" s="104">
        <f t="shared" si="329"/>
        <v>0</v>
      </c>
      <c r="E853" s="105">
        <f t="shared" si="329"/>
        <v>0</v>
      </c>
      <c r="F853" s="104">
        <f t="shared" si="329"/>
        <v>0</v>
      </c>
      <c r="G853" s="104">
        <f t="shared" si="329"/>
        <v>0</v>
      </c>
      <c r="H853" s="106">
        <f t="shared" si="329"/>
        <v>0</v>
      </c>
      <c r="I853" s="104">
        <f t="shared" si="329"/>
        <v>0</v>
      </c>
      <c r="J853" s="107">
        <f>J324-SUMIF(Sales!$D$22:$D$2500,$D324,Sales!J$22:J$2500)</f>
        <v>0</v>
      </c>
      <c r="K853" s="107">
        <f>K324-SUMIF(Sales!$D$22:$D$2500,$D324,Sales!K$22:K$2500)</f>
        <v>0</v>
      </c>
      <c r="L853" s="107">
        <f>L324-SUMIF(Sales!$D$22:$D$2500,$D324,Sales!L$22:L$2500)</f>
        <v>0</v>
      </c>
      <c r="M853" s="107">
        <f>M324-SUMIF(Sales!$D$22:$D$2500,$D324,Sales!M$22:M$2500)</f>
        <v>0</v>
      </c>
      <c r="N853" s="107">
        <f>N324-SUMIF(Sales!$D$22:$D$2500,$D324,Sales!N$22:N$2500)</f>
        <v>0</v>
      </c>
    </row>
    <row r="854" spans="2:14">
      <c r="B854" s="103">
        <f t="shared" ref="B854:I854" si="330">B325</f>
        <v>0</v>
      </c>
      <c r="C854" s="104">
        <f t="shared" si="330"/>
        <v>0</v>
      </c>
      <c r="D854" s="104">
        <f t="shared" si="330"/>
        <v>0</v>
      </c>
      <c r="E854" s="105">
        <f t="shared" si="330"/>
        <v>0</v>
      </c>
      <c r="F854" s="104">
        <f t="shared" si="330"/>
        <v>0</v>
      </c>
      <c r="G854" s="104">
        <f t="shared" si="330"/>
        <v>0</v>
      </c>
      <c r="H854" s="106">
        <f t="shared" si="330"/>
        <v>0</v>
      </c>
      <c r="I854" s="104">
        <f t="shared" si="330"/>
        <v>0</v>
      </c>
      <c r="J854" s="107">
        <f>J325-SUMIF(Sales!$D$22:$D$2500,$D325,Sales!J$22:J$2500)</f>
        <v>0</v>
      </c>
      <c r="K854" s="107">
        <f>K325-SUMIF(Sales!$D$22:$D$2500,$D325,Sales!K$22:K$2500)</f>
        <v>0</v>
      </c>
      <c r="L854" s="107">
        <f>L325-SUMIF(Sales!$D$22:$D$2500,$D325,Sales!L$22:L$2500)</f>
        <v>0</v>
      </c>
      <c r="M854" s="107">
        <f>M325-SUMIF(Sales!$D$22:$D$2500,$D325,Sales!M$22:M$2500)</f>
        <v>0</v>
      </c>
      <c r="N854" s="107">
        <f>N325-SUMIF(Sales!$D$22:$D$2500,$D325,Sales!N$22:N$2500)</f>
        <v>0</v>
      </c>
    </row>
    <row r="855" spans="2:14">
      <c r="B855" s="103">
        <f t="shared" ref="B855:I855" si="331">B326</f>
        <v>0</v>
      </c>
      <c r="C855" s="104">
        <f t="shared" si="331"/>
        <v>0</v>
      </c>
      <c r="D855" s="104">
        <f t="shared" si="331"/>
        <v>0</v>
      </c>
      <c r="E855" s="105">
        <f t="shared" si="331"/>
        <v>0</v>
      </c>
      <c r="F855" s="104">
        <f t="shared" si="331"/>
        <v>0</v>
      </c>
      <c r="G855" s="104">
        <f t="shared" si="331"/>
        <v>0</v>
      </c>
      <c r="H855" s="106">
        <f t="shared" si="331"/>
        <v>0</v>
      </c>
      <c r="I855" s="104">
        <f t="shared" si="331"/>
        <v>0</v>
      </c>
      <c r="J855" s="107">
        <f>J326-SUMIF(Sales!$D$22:$D$2500,$D326,Sales!J$22:J$2500)</f>
        <v>0</v>
      </c>
      <c r="K855" s="107">
        <f>K326-SUMIF(Sales!$D$22:$D$2500,$D326,Sales!K$22:K$2500)</f>
        <v>0</v>
      </c>
      <c r="L855" s="107">
        <f>L326-SUMIF(Sales!$D$22:$D$2500,$D326,Sales!L$22:L$2500)</f>
        <v>0</v>
      </c>
      <c r="M855" s="107">
        <f>M326-SUMIF(Sales!$D$22:$D$2500,$D326,Sales!M$22:M$2500)</f>
        <v>0</v>
      </c>
      <c r="N855" s="107">
        <f>N326-SUMIF(Sales!$D$22:$D$2500,$D326,Sales!N$22:N$2500)</f>
        <v>0</v>
      </c>
    </row>
    <row r="856" spans="2:14">
      <c r="B856" s="103">
        <f t="shared" ref="B856:I856" si="332">B327</f>
        <v>0</v>
      </c>
      <c r="C856" s="104">
        <f t="shared" si="332"/>
        <v>0</v>
      </c>
      <c r="D856" s="104">
        <f t="shared" si="332"/>
        <v>0</v>
      </c>
      <c r="E856" s="105">
        <f t="shared" si="332"/>
        <v>0</v>
      </c>
      <c r="F856" s="104">
        <f t="shared" si="332"/>
        <v>0</v>
      </c>
      <c r="G856" s="104">
        <f t="shared" si="332"/>
        <v>0</v>
      </c>
      <c r="H856" s="106">
        <f t="shared" si="332"/>
        <v>0</v>
      </c>
      <c r="I856" s="104">
        <f t="shared" si="332"/>
        <v>0</v>
      </c>
      <c r="J856" s="107">
        <f>J327-SUMIF(Sales!$D$22:$D$2500,$D327,Sales!J$22:J$2500)</f>
        <v>0</v>
      </c>
      <c r="K856" s="107">
        <f>K327-SUMIF(Sales!$D$22:$D$2500,$D327,Sales!K$22:K$2500)</f>
        <v>0</v>
      </c>
      <c r="L856" s="107">
        <f>L327-SUMIF(Sales!$D$22:$D$2500,$D327,Sales!L$22:L$2500)</f>
        <v>0</v>
      </c>
      <c r="M856" s="107">
        <f>M327-SUMIF(Sales!$D$22:$D$2500,$D327,Sales!M$22:M$2500)</f>
        <v>0</v>
      </c>
      <c r="N856" s="107">
        <f>N327-SUMIF(Sales!$D$22:$D$2500,$D327,Sales!N$22:N$2500)</f>
        <v>0</v>
      </c>
    </row>
    <row r="857" spans="2:14">
      <c r="B857" s="103">
        <f t="shared" ref="B857:I857" si="333">B328</f>
        <v>0</v>
      </c>
      <c r="C857" s="104">
        <f t="shared" si="333"/>
        <v>0</v>
      </c>
      <c r="D857" s="104">
        <f t="shared" si="333"/>
        <v>0</v>
      </c>
      <c r="E857" s="105">
        <f t="shared" si="333"/>
        <v>0</v>
      </c>
      <c r="F857" s="104">
        <f t="shared" si="333"/>
        <v>0</v>
      </c>
      <c r="G857" s="104">
        <f t="shared" si="333"/>
        <v>0</v>
      </c>
      <c r="H857" s="106">
        <f t="shared" si="333"/>
        <v>0</v>
      </c>
      <c r="I857" s="104">
        <f t="shared" si="333"/>
        <v>0</v>
      </c>
      <c r="J857" s="107">
        <f>J328-SUMIF(Sales!$D$22:$D$2500,$D328,Sales!J$22:J$2500)</f>
        <v>0</v>
      </c>
      <c r="K857" s="107">
        <f>K328-SUMIF(Sales!$D$22:$D$2500,$D328,Sales!K$22:K$2500)</f>
        <v>0</v>
      </c>
      <c r="L857" s="107">
        <f>L328-SUMIF(Sales!$D$22:$D$2500,$D328,Sales!L$22:L$2500)</f>
        <v>0</v>
      </c>
      <c r="M857" s="107">
        <f>M328-SUMIF(Sales!$D$22:$D$2500,$D328,Sales!M$22:M$2500)</f>
        <v>0</v>
      </c>
      <c r="N857" s="107">
        <f>N328-SUMIF(Sales!$D$22:$D$2500,$D328,Sales!N$22:N$2500)</f>
        <v>0</v>
      </c>
    </row>
    <row r="858" spans="2:14">
      <c r="B858" s="103">
        <f t="shared" ref="B858:I858" si="334">B329</f>
        <v>0</v>
      </c>
      <c r="C858" s="104">
        <f t="shared" si="334"/>
        <v>0</v>
      </c>
      <c r="D858" s="104">
        <f t="shared" si="334"/>
        <v>0</v>
      </c>
      <c r="E858" s="105">
        <f t="shared" si="334"/>
        <v>0</v>
      </c>
      <c r="F858" s="104">
        <f t="shared" si="334"/>
        <v>0</v>
      </c>
      <c r="G858" s="104">
        <f t="shared" si="334"/>
        <v>0</v>
      </c>
      <c r="H858" s="106">
        <f t="shared" si="334"/>
        <v>0</v>
      </c>
      <c r="I858" s="104">
        <f t="shared" si="334"/>
        <v>0</v>
      </c>
      <c r="J858" s="107">
        <f>J329-SUMIF(Sales!$D$22:$D$2500,$D329,Sales!J$22:J$2500)</f>
        <v>0</v>
      </c>
      <c r="K858" s="107">
        <f>K329-SUMIF(Sales!$D$22:$D$2500,$D329,Sales!K$22:K$2500)</f>
        <v>0</v>
      </c>
      <c r="L858" s="107">
        <f>L329-SUMIF(Sales!$D$22:$D$2500,$D329,Sales!L$22:L$2500)</f>
        <v>0</v>
      </c>
      <c r="M858" s="107">
        <f>M329-SUMIF(Sales!$D$22:$D$2500,$D329,Sales!M$22:M$2500)</f>
        <v>0</v>
      </c>
      <c r="N858" s="107">
        <f>N329-SUMIF(Sales!$D$22:$D$2500,$D329,Sales!N$22:N$2500)</f>
        <v>0</v>
      </c>
    </row>
    <row r="859" spans="2:14">
      <c r="B859" s="103">
        <f t="shared" ref="B859:I859" si="335">B330</f>
        <v>0</v>
      </c>
      <c r="C859" s="104">
        <f t="shared" si="335"/>
        <v>0</v>
      </c>
      <c r="D859" s="104">
        <f t="shared" si="335"/>
        <v>0</v>
      </c>
      <c r="E859" s="105">
        <f t="shared" si="335"/>
        <v>0</v>
      </c>
      <c r="F859" s="104">
        <f t="shared" si="335"/>
        <v>0</v>
      </c>
      <c r="G859" s="104">
        <f t="shared" si="335"/>
        <v>0</v>
      </c>
      <c r="H859" s="106">
        <f t="shared" si="335"/>
        <v>0</v>
      </c>
      <c r="I859" s="104">
        <f t="shared" si="335"/>
        <v>0</v>
      </c>
      <c r="J859" s="107">
        <f>J330-SUMIF(Sales!$D$22:$D$2500,$D330,Sales!J$22:J$2500)</f>
        <v>0</v>
      </c>
      <c r="K859" s="107">
        <f>K330-SUMIF(Sales!$D$22:$D$2500,$D330,Sales!K$22:K$2500)</f>
        <v>0</v>
      </c>
      <c r="L859" s="107">
        <f>L330-SUMIF(Sales!$D$22:$D$2500,$D330,Sales!L$22:L$2500)</f>
        <v>0</v>
      </c>
      <c r="M859" s="107">
        <f>M330-SUMIF(Sales!$D$22:$D$2500,$D330,Sales!M$22:M$2500)</f>
        <v>0</v>
      </c>
      <c r="N859" s="107">
        <f>N330-SUMIF(Sales!$D$22:$D$2500,$D330,Sales!N$22:N$2500)</f>
        <v>0</v>
      </c>
    </row>
    <row r="860" spans="2:14">
      <c r="B860" s="103">
        <f t="shared" ref="B860:I860" si="336">B331</f>
        <v>0</v>
      </c>
      <c r="C860" s="104">
        <f t="shared" si="336"/>
        <v>0</v>
      </c>
      <c r="D860" s="104">
        <f t="shared" si="336"/>
        <v>0</v>
      </c>
      <c r="E860" s="105">
        <f t="shared" si="336"/>
        <v>0</v>
      </c>
      <c r="F860" s="104">
        <f t="shared" si="336"/>
        <v>0</v>
      </c>
      <c r="G860" s="104">
        <f t="shared" si="336"/>
        <v>0</v>
      </c>
      <c r="H860" s="106">
        <f t="shared" si="336"/>
        <v>0</v>
      </c>
      <c r="I860" s="104">
        <f t="shared" si="336"/>
        <v>0</v>
      </c>
      <c r="J860" s="107">
        <f>J331-SUMIF(Sales!$D$22:$D$2500,$D331,Sales!J$22:J$2500)</f>
        <v>0</v>
      </c>
      <c r="K860" s="107">
        <f>K331-SUMIF(Sales!$D$22:$D$2500,$D331,Sales!K$22:K$2500)</f>
        <v>0</v>
      </c>
      <c r="L860" s="107">
        <f>L331-SUMIF(Sales!$D$22:$D$2500,$D331,Sales!L$22:L$2500)</f>
        <v>0</v>
      </c>
      <c r="M860" s="107">
        <f>M331-SUMIF(Sales!$D$22:$D$2500,$D331,Sales!M$22:M$2500)</f>
        <v>0</v>
      </c>
      <c r="N860" s="107">
        <f>N331-SUMIF(Sales!$D$22:$D$2500,$D331,Sales!N$22:N$2500)</f>
        <v>0</v>
      </c>
    </row>
    <row r="861" spans="2:14">
      <c r="B861" s="103">
        <f t="shared" ref="B861:I861" si="337">B332</f>
        <v>0</v>
      </c>
      <c r="C861" s="104">
        <f t="shared" si="337"/>
        <v>0</v>
      </c>
      <c r="D861" s="104">
        <f t="shared" si="337"/>
        <v>0</v>
      </c>
      <c r="E861" s="105">
        <f t="shared" si="337"/>
        <v>0</v>
      </c>
      <c r="F861" s="104">
        <f t="shared" si="337"/>
        <v>0</v>
      </c>
      <c r="G861" s="104">
        <f t="shared" si="337"/>
        <v>0</v>
      </c>
      <c r="H861" s="106">
        <f t="shared" si="337"/>
        <v>0</v>
      </c>
      <c r="I861" s="104">
        <f t="shared" si="337"/>
        <v>0</v>
      </c>
      <c r="J861" s="107">
        <f>J332-SUMIF(Sales!$D$22:$D$2500,$D332,Sales!J$22:J$2500)</f>
        <v>0</v>
      </c>
      <c r="K861" s="107">
        <f>K332-SUMIF(Sales!$D$22:$D$2500,$D332,Sales!K$22:K$2500)</f>
        <v>0</v>
      </c>
      <c r="L861" s="107">
        <f>L332-SUMIF(Sales!$D$22:$D$2500,$D332,Sales!L$22:L$2500)</f>
        <v>0</v>
      </c>
      <c r="M861" s="107">
        <f>M332-SUMIF(Sales!$D$22:$D$2500,$D332,Sales!M$22:M$2500)</f>
        <v>0</v>
      </c>
      <c r="N861" s="107">
        <f>N332-SUMIF(Sales!$D$22:$D$2500,$D332,Sales!N$22:N$2500)</f>
        <v>0</v>
      </c>
    </row>
    <row r="862" spans="2:14">
      <c r="B862" s="103">
        <f t="shared" ref="B862:I862" si="338">B333</f>
        <v>0</v>
      </c>
      <c r="C862" s="104">
        <f t="shared" si="338"/>
        <v>0</v>
      </c>
      <c r="D862" s="104">
        <f t="shared" si="338"/>
        <v>0</v>
      </c>
      <c r="E862" s="105">
        <f t="shared" si="338"/>
        <v>0</v>
      </c>
      <c r="F862" s="104">
        <f t="shared" si="338"/>
        <v>0</v>
      </c>
      <c r="G862" s="104">
        <f t="shared" si="338"/>
        <v>0</v>
      </c>
      <c r="H862" s="106">
        <f t="shared" si="338"/>
        <v>0</v>
      </c>
      <c r="I862" s="104">
        <f t="shared" si="338"/>
        <v>0</v>
      </c>
      <c r="J862" s="107">
        <f>J333-SUMIF(Sales!$D$22:$D$2500,$D333,Sales!J$22:J$2500)</f>
        <v>0</v>
      </c>
      <c r="K862" s="107">
        <f>K333-SUMIF(Sales!$D$22:$D$2500,$D333,Sales!K$22:K$2500)</f>
        <v>0</v>
      </c>
      <c r="L862" s="107">
        <f>L333-SUMIF(Sales!$D$22:$D$2500,$D333,Sales!L$22:L$2500)</f>
        <v>0</v>
      </c>
      <c r="M862" s="107">
        <f>M333-SUMIF(Sales!$D$22:$D$2500,$D333,Sales!M$22:M$2500)</f>
        <v>0</v>
      </c>
      <c r="N862" s="107">
        <f>N333-SUMIF(Sales!$D$22:$D$2500,$D333,Sales!N$22:N$2500)</f>
        <v>0</v>
      </c>
    </row>
    <row r="863" spans="2:14">
      <c r="B863" s="103">
        <f t="shared" ref="B863:I863" si="339">B334</f>
        <v>0</v>
      </c>
      <c r="C863" s="104">
        <f t="shared" si="339"/>
        <v>0</v>
      </c>
      <c r="D863" s="104">
        <f t="shared" si="339"/>
        <v>0</v>
      </c>
      <c r="E863" s="105">
        <f t="shared" si="339"/>
        <v>0</v>
      </c>
      <c r="F863" s="104">
        <f t="shared" si="339"/>
        <v>0</v>
      </c>
      <c r="G863" s="104">
        <f t="shared" si="339"/>
        <v>0</v>
      </c>
      <c r="H863" s="106">
        <f t="shared" si="339"/>
        <v>0</v>
      </c>
      <c r="I863" s="104">
        <f t="shared" si="339"/>
        <v>0</v>
      </c>
      <c r="J863" s="107">
        <f>J334-SUMIF(Sales!$D$22:$D$2500,$D334,Sales!J$22:J$2500)</f>
        <v>0</v>
      </c>
      <c r="K863" s="107">
        <f>K334-SUMIF(Sales!$D$22:$D$2500,$D334,Sales!K$22:K$2500)</f>
        <v>0</v>
      </c>
      <c r="L863" s="107">
        <f>L334-SUMIF(Sales!$D$22:$D$2500,$D334,Sales!L$22:L$2500)</f>
        <v>0</v>
      </c>
      <c r="M863" s="107">
        <f>M334-SUMIF(Sales!$D$22:$D$2500,$D334,Sales!M$22:M$2500)</f>
        <v>0</v>
      </c>
      <c r="N863" s="107">
        <f>N334-SUMIF(Sales!$D$22:$D$2500,$D334,Sales!N$22:N$2500)</f>
        <v>0</v>
      </c>
    </row>
    <row r="864" spans="2:14">
      <c r="B864" s="103">
        <f t="shared" ref="B864:I864" si="340">B335</f>
        <v>0</v>
      </c>
      <c r="C864" s="104">
        <f t="shared" si="340"/>
        <v>0</v>
      </c>
      <c r="D864" s="104">
        <f t="shared" si="340"/>
        <v>0</v>
      </c>
      <c r="E864" s="105">
        <f t="shared" si="340"/>
        <v>0</v>
      </c>
      <c r="F864" s="104">
        <f t="shared" si="340"/>
        <v>0</v>
      </c>
      <c r="G864" s="104">
        <f t="shared" si="340"/>
        <v>0</v>
      </c>
      <c r="H864" s="106">
        <f t="shared" si="340"/>
        <v>0</v>
      </c>
      <c r="I864" s="104">
        <f t="shared" si="340"/>
        <v>0</v>
      </c>
      <c r="J864" s="107">
        <f>J335-SUMIF(Sales!$D$22:$D$2500,$D335,Sales!J$22:J$2500)</f>
        <v>0</v>
      </c>
      <c r="K864" s="107">
        <f>K335-SUMIF(Sales!$D$22:$D$2500,$D335,Sales!K$22:K$2500)</f>
        <v>0</v>
      </c>
      <c r="L864" s="107">
        <f>L335-SUMIF(Sales!$D$22:$D$2500,$D335,Sales!L$22:L$2500)</f>
        <v>0</v>
      </c>
      <c r="M864" s="107">
        <f>M335-SUMIF(Sales!$D$22:$D$2500,$D335,Sales!M$22:M$2500)</f>
        <v>0</v>
      </c>
      <c r="N864" s="107">
        <f>N335-SUMIF(Sales!$D$22:$D$2500,$D335,Sales!N$22:N$2500)</f>
        <v>0</v>
      </c>
    </row>
    <row r="865" spans="2:14">
      <c r="B865" s="103">
        <f t="shared" ref="B865:I865" si="341">B336</f>
        <v>0</v>
      </c>
      <c r="C865" s="104">
        <f t="shared" si="341"/>
        <v>0</v>
      </c>
      <c r="D865" s="104">
        <f t="shared" si="341"/>
        <v>0</v>
      </c>
      <c r="E865" s="105">
        <f t="shared" si="341"/>
        <v>0</v>
      </c>
      <c r="F865" s="104">
        <f t="shared" si="341"/>
        <v>0</v>
      </c>
      <c r="G865" s="104">
        <f t="shared" si="341"/>
        <v>0</v>
      </c>
      <c r="H865" s="106">
        <f t="shared" si="341"/>
        <v>0</v>
      </c>
      <c r="I865" s="104">
        <f t="shared" si="341"/>
        <v>0</v>
      </c>
      <c r="J865" s="107">
        <f>J336-SUMIF(Sales!$D$22:$D$2500,$D336,Sales!J$22:J$2500)</f>
        <v>0</v>
      </c>
      <c r="K865" s="107">
        <f>K336-SUMIF(Sales!$D$22:$D$2500,$D336,Sales!K$22:K$2500)</f>
        <v>0</v>
      </c>
      <c r="L865" s="107">
        <f>L336-SUMIF(Sales!$D$22:$D$2500,$D336,Sales!L$22:L$2500)</f>
        <v>0</v>
      </c>
      <c r="M865" s="107">
        <f>M336-SUMIF(Sales!$D$22:$D$2500,$D336,Sales!M$22:M$2500)</f>
        <v>0</v>
      </c>
      <c r="N865" s="107">
        <f>N336-SUMIF(Sales!$D$22:$D$2500,$D336,Sales!N$22:N$2500)</f>
        <v>0</v>
      </c>
    </row>
    <row r="866" spans="2:14">
      <c r="B866" s="103">
        <f t="shared" ref="B866:I866" si="342">B337</f>
        <v>0</v>
      </c>
      <c r="C866" s="104">
        <f t="shared" si="342"/>
        <v>0</v>
      </c>
      <c r="D866" s="104">
        <f t="shared" si="342"/>
        <v>0</v>
      </c>
      <c r="E866" s="105">
        <f t="shared" si="342"/>
        <v>0</v>
      </c>
      <c r="F866" s="104">
        <f t="shared" si="342"/>
        <v>0</v>
      </c>
      <c r="G866" s="104">
        <f t="shared" si="342"/>
        <v>0</v>
      </c>
      <c r="H866" s="106">
        <f t="shared" si="342"/>
        <v>0</v>
      </c>
      <c r="I866" s="104">
        <f t="shared" si="342"/>
        <v>0</v>
      </c>
      <c r="J866" s="107">
        <f>J337-SUMIF(Sales!$D$22:$D$2500,$D337,Sales!J$22:J$2500)</f>
        <v>0</v>
      </c>
      <c r="K866" s="107">
        <f>K337-SUMIF(Sales!$D$22:$D$2500,$D337,Sales!K$22:K$2500)</f>
        <v>0</v>
      </c>
      <c r="L866" s="107">
        <f>L337-SUMIF(Sales!$D$22:$D$2500,$D337,Sales!L$22:L$2500)</f>
        <v>0</v>
      </c>
      <c r="M866" s="107">
        <f>M337-SUMIF(Sales!$D$22:$D$2500,$D337,Sales!M$22:M$2500)</f>
        <v>0</v>
      </c>
      <c r="N866" s="107">
        <f>N337-SUMIF(Sales!$D$22:$D$2500,$D337,Sales!N$22:N$2500)</f>
        <v>0</v>
      </c>
    </row>
    <row r="867" spans="2:14">
      <c r="B867" s="103">
        <f t="shared" ref="B867:I867" si="343">B338</f>
        <v>0</v>
      </c>
      <c r="C867" s="104">
        <f t="shared" si="343"/>
        <v>0</v>
      </c>
      <c r="D867" s="104">
        <f t="shared" si="343"/>
        <v>0</v>
      </c>
      <c r="E867" s="105">
        <f t="shared" si="343"/>
        <v>0</v>
      </c>
      <c r="F867" s="104">
        <f t="shared" si="343"/>
        <v>0</v>
      </c>
      <c r="G867" s="104">
        <f t="shared" si="343"/>
        <v>0</v>
      </c>
      <c r="H867" s="106">
        <f t="shared" si="343"/>
        <v>0</v>
      </c>
      <c r="I867" s="104">
        <f t="shared" si="343"/>
        <v>0</v>
      </c>
      <c r="J867" s="107">
        <f>J338-SUMIF(Sales!$D$22:$D$2500,$D338,Sales!J$22:J$2500)</f>
        <v>0</v>
      </c>
      <c r="K867" s="107">
        <f>K338-SUMIF(Sales!$D$22:$D$2500,$D338,Sales!K$22:K$2500)</f>
        <v>0</v>
      </c>
      <c r="L867" s="107">
        <f>L338-SUMIF(Sales!$D$22:$D$2500,$D338,Sales!L$22:L$2500)</f>
        <v>0</v>
      </c>
      <c r="M867" s="107">
        <f>M338-SUMIF(Sales!$D$22:$D$2500,$D338,Sales!M$22:M$2500)</f>
        <v>0</v>
      </c>
      <c r="N867" s="107">
        <f>N338-SUMIF(Sales!$D$22:$D$2500,$D338,Sales!N$22:N$2500)</f>
        <v>0</v>
      </c>
    </row>
    <row r="868" spans="2:14">
      <c r="B868" s="103">
        <f t="shared" ref="B868:I868" si="344">B339</f>
        <v>0</v>
      </c>
      <c r="C868" s="104">
        <f t="shared" si="344"/>
        <v>0</v>
      </c>
      <c r="D868" s="104">
        <f t="shared" si="344"/>
        <v>0</v>
      </c>
      <c r="E868" s="105">
        <f t="shared" si="344"/>
        <v>0</v>
      </c>
      <c r="F868" s="104">
        <f t="shared" si="344"/>
        <v>0</v>
      </c>
      <c r="G868" s="104">
        <f t="shared" si="344"/>
        <v>0</v>
      </c>
      <c r="H868" s="106">
        <f t="shared" si="344"/>
        <v>0</v>
      </c>
      <c r="I868" s="104">
        <f t="shared" si="344"/>
        <v>0</v>
      </c>
      <c r="J868" s="107">
        <f>J339-SUMIF(Sales!$D$22:$D$2500,$D339,Sales!J$22:J$2500)</f>
        <v>0</v>
      </c>
      <c r="K868" s="107">
        <f>K339-SUMIF(Sales!$D$22:$D$2500,$D339,Sales!K$22:K$2500)</f>
        <v>0</v>
      </c>
      <c r="L868" s="107">
        <f>L339-SUMIF(Sales!$D$22:$D$2500,$D339,Sales!L$22:L$2500)</f>
        <v>0</v>
      </c>
      <c r="M868" s="107">
        <f>M339-SUMIF(Sales!$D$22:$D$2500,$D339,Sales!M$22:M$2500)</f>
        <v>0</v>
      </c>
      <c r="N868" s="107">
        <f>N339-SUMIF(Sales!$D$22:$D$2500,$D339,Sales!N$22:N$2500)</f>
        <v>0</v>
      </c>
    </row>
    <row r="869" spans="2:14">
      <c r="B869" s="103">
        <f t="shared" ref="B869:I869" si="345">B340</f>
        <v>0</v>
      </c>
      <c r="C869" s="104">
        <f t="shared" si="345"/>
        <v>0</v>
      </c>
      <c r="D869" s="104">
        <f t="shared" si="345"/>
        <v>0</v>
      </c>
      <c r="E869" s="105">
        <f t="shared" si="345"/>
        <v>0</v>
      </c>
      <c r="F869" s="104">
        <f t="shared" si="345"/>
        <v>0</v>
      </c>
      <c r="G869" s="104">
        <f t="shared" si="345"/>
        <v>0</v>
      </c>
      <c r="H869" s="106">
        <f t="shared" si="345"/>
        <v>0</v>
      </c>
      <c r="I869" s="104">
        <f t="shared" si="345"/>
        <v>0</v>
      </c>
      <c r="J869" s="107">
        <f>J340-SUMIF(Sales!$D$22:$D$2500,$D340,Sales!J$22:J$2500)</f>
        <v>0</v>
      </c>
      <c r="K869" s="107">
        <f>K340-SUMIF(Sales!$D$22:$D$2500,$D340,Sales!K$22:K$2500)</f>
        <v>0</v>
      </c>
      <c r="L869" s="107">
        <f>L340-SUMIF(Sales!$D$22:$D$2500,$D340,Sales!L$22:L$2500)</f>
        <v>0</v>
      </c>
      <c r="M869" s="107">
        <f>M340-SUMIF(Sales!$D$22:$D$2500,$D340,Sales!M$22:M$2500)</f>
        <v>0</v>
      </c>
      <c r="N869" s="107">
        <f>N340-SUMIF(Sales!$D$22:$D$2500,$D340,Sales!N$22:N$2500)</f>
        <v>0</v>
      </c>
    </row>
    <row r="870" spans="2:14">
      <c r="B870" s="103">
        <f t="shared" ref="B870:I870" si="346">B341</f>
        <v>0</v>
      </c>
      <c r="C870" s="104">
        <f t="shared" si="346"/>
        <v>0</v>
      </c>
      <c r="D870" s="104">
        <f t="shared" si="346"/>
        <v>0</v>
      </c>
      <c r="E870" s="105">
        <f t="shared" si="346"/>
        <v>0</v>
      </c>
      <c r="F870" s="104">
        <f t="shared" si="346"/>
        <v>0</v>
      </c>
      <c r="G870" s="104">
        <f t="shared" si="346"/>
        <v>0</v>
      </c>
      <c r="H870" s="106">
        <f t="shared" si="346"/>
        <v>0</v>
      </c>
      <c r="I870" s="104">
        <f t="shared" si="346"/>
        <v>0</v>
      </c>
      <c r="J870" s="107">
        <f>J341-SUMIF(Sales!$D$22:$D$2500,$D341,Sales!J$22:J$2500)</f>
        <v>0</v>
      </c>
      <c r="K870" s="107">
        <f>K341-SUMIF(Sales!$D$22:$D$2500,$D341,Sales!K$22:K$2500)</f>
        <v>0</v>
      </c>
      <c r="L870" s="107">
        <f>L341-SUMIF(Sales!$D$22:$D$2500,$D341,Sales!L$22:L$2500)</f>
        <v>0</v>
      </c>
      <c r="M870" s="107">
        <f>M341-SUMIF(Sales!$D$22:$D$2500,$D341,Sales!M$22:M$2500)</f>
        <v>0</v>
      </c>
      <c r="N870" s="107">
        <f>N341-SUMIF(Sales!$D$22:$D$2500,$D341,Sales!N$22:N$2500)</f>
        <v>0</v>
      </c>
    </row>
    <row r="871" spans="2:14">
      <c r="B871" s="103">
        <f t="shared" ref="B871:I871" si="347">B342</f>
        <v>0</v>
      </c>
      <c r="C871" s="104">
        <f t="shared" si="347"/>
        <v>0</v>
      </c>
      <c r="D871" s="104">
        <f t="shared" si="347"/>
        <v>0</v>
      </c>
      <c r="E871" s="105">
        <f t="shared" si="347"/>
        <v>0</v>
      </c>
      <c r="F871" s="104">
        <f t="shared" si="347"/>
        <v>0</v>
      </c>
      <c r="G871" s="104">
        <f t="shared" si="347"/>
        <v>0</v>
      </c>
      <c r="H871" s="106">
        <f t="shared" si="347"/>
        <v>0</v>
      </c>
      <c r="I871" s="104">
        <f t="shared" si="347"/>
        <v>0</v>
      </c>
      <c r="J871" s="107">
        <f>J342-SUMIF(Sales!$D$22:$D$2500,$D342,Sales!J$22:J$2500)</f>
        <v>0</v>
      </c>
      <c r="K871" s="107">
        <f>K342-SUMIF(Sales!$D$22:$D$2500,$D342,Sales!K$22:K$2500)</f>
        <v>0</v>
      </c>
      <c r="L871" s="107">
        <f>L342-SUMIF(Sales!$D$22:$D$2500,$D342,Sales!L$22:L$2500)</f>
        <v>0</v>
      </c>
      <c r="M871" s="107">
        <f>M342-SUMIF(Sales!$D$22:$D$2500,$D342,Sales!M$22:M$2500)</f>
        <v>0</v>
      </c>
      <c r="N871" s="107">
        <f>N342-SUMIF(Sales!$D$22:$D$2500,$D342,Sales!N$22:N$2500)</f>
        <v>0</v>
      </c>
    </row>
    <row r="872" spans="2:14">
      <c r="B872" s="103">
        <f t="shared" ref="B872:I872" si="348">B343</f>
        <v>0</v>
      </c>
      <c r="C872" s="104">
        <f t="shared" si="348"/>
        <v>0</v>
      </c>
      <c r="D872" s="104">
        <f t="shared" si="348"/>
        <v>0</v>
      </c>
      <c r="E872" s="105">
        <f t="shared" si="348"/>
        <v>0</v>
      </c>
      <c r="F872" s="104">
        <f t="shared" si="348"/>
        <v>0</v>
      </c>
      <c r="G872" s="104">
        <f t="shared" si="348"/>
        <v>0</v>
      </c>
      <c r="H872" s="106">
        <f t="shared" si="348"/>
        <v>0</v>
      </c>
      <c r="I872" s="104">
        <f t="shared" si="348"/>
        <v>0</v>
      </c>
      <c r="J872" s="107">
        <f>J343-SUMIF(Sales!$D$22:$D$2500,$D343,Sales!J$22:J$2500)</f>
        <v>0</v>
      </c>
      <c r="K872" s="107">
        <f>K343-SUMIF(Sales!$D$22:$D$2500,$D343,Sales!K$22:K$2500)</f>
        <v>0</v>
      </c>
      <c r="L872" s="107">
        <f>L343-SUMIF(Sales!$D$22:$D$2500,$D343,Sales!L$22:L$2500)</f>
        <v>0</v>
      </c>
      <c r="M872" s="107">
        <f>M343-SUMIF(Sales!$D$22:$D$2500,$D343,Sales!M$22:M$2500)</f>
        <v>0</v>
      </c>
      <c r="N872" s="107">
        <f>N343-SUMIF(Sales!$D$22:$D$2500,$D343,Sales!N$22:N$2500)</f>
        <v>0</v>
      </c>
    </row>
    <row r="873" spans="2:14">
      <c r="B873" s="103">
        <f t="shared" ref="B873:I873" si="349">B344</f>
        <v>0</v>
      </c>
      <c r="C873" s="104">
        <f t="shared" si="349"/>
        <v>0</v>
      </c>
      <c r="D873" s="104">
        <f t="shared" si="349"/>
        <v>0</v>
      </c>
      <c r="E873" s="105">
        <f t="shared" si="349"/>
        <v>0</v>
      </c>
      <c r="F873" s="104">
        <f t="shared" si="349"/>
        <v>0</v>
      </c>
      <c r="G873" s="104">
        <f t="shared" si="349"/>
        <v>0</v>
      </c>
      <c r="H873" s="106">
        <f t="shared" si="349"/>
        <v>0</v>
      </c>
      <c r="I873" s="104">
        <f t="shared" si="349"/>
        <v>0</v>
      </c>
      <c r="J873" s="107">
        <f>J344-SUMIF(Sales!$D$22:$D$2500,$D344,Sales!J$22:J$2500)</f>
        <v>0</v>
      </c>
      <c r="K873" s="107">
        <f>K344-SUMIF(Sales!$D$22:$D$2500,$D344,Sales!K$22:K$2500)</f>
        <v>0</v>
      </c>
      <c r="L873" s="107">
        <f>L344-SUMIF(Sales!$D$22:$D$2500,$D344,Sales!L$22:L$2500)</f>
        <v>0</v>
      </c>
      <c r="M873" s="107">
        <f>M344-SUMIF(Sales!$D$22:$D$2500,$D344,Sales!M$22:M$2500)</f>
        <v>0</v>
      </c>
      <c r="N873" s="107">
        <f>N344-SUMIF(Sales!$D$22:$D$2500,$D344,Sales!N$22:N$2500)</f>
        <v>0</v>
      </c>
    </row>
    <row r="874" spans="2:14">
      <c r="B874" s="103">
        <f t="shared" ref="B874:I874" si="350">B345</f>
        <v>0</v>
      </c>
      <c r="C874" s="104">
        <f t="shared" si="350"/>
        <v>0</v>
      </c>
      <c r="D874" s="104">
        <f t="shared" si="350"/>
        <v>0</v>
      </c>
      <c r="E874" s="105">
        <f t="shared" si="350"/>
        <v>0</v>
      </c>
      <c r="F874" s="104">
        <f t="shared" si="350"/>
        <v>0</v>
      </c>
      <c r="G874" s="104">
        <f t="shared" si="350"/>
        <v>0</v>
      </c>
      <c r="H874" s="106">
        <f t="shared" si="350"/>
        <v>0</v>
      </c>
      <c r="I874" s="104">
        <f t="shared" si="350"/>
        <v>0</v>
      </c>
      <c r="J874" s="107">
        <f>J345-SUMIF(Sales!$D$22:$D$2500,$D345,Sales!J$22:J$2500)</f>
        <v>0</v>
      </c>
      <c r="K874" s="107">
        <f>K345-SUMIF(Sales!$D$22:$D$2500,$D345,Sales!K$22:K$2500)</f>
        <v>0</v>
      </c>
      <c r="L874" s="107">
        <f>L345-SUMIF(Sales!$D$22:$D$2500,$D345,Sales!L$22:L$2500)</f>
        <v>0</v>
      </c>
      <c r="M874" s="107">
        <f>M345-SUMIF(Sales!$D$22:$D$2500,$D345,Sales!M$22:M$2500)</f>
        <v>0</v>
      </c>
      <c r="N874" s="107">
        <f>N345-SUMIF(Sales!$D$22:$D$2500,$D345,Sales!N$22:N$2500)</f>
        <v>0</v>
      </c>
    </row>
    <row r="875" spans="2:14">
      <c r="B875" s="103">
        <f t="shared" ref="B875:I875" si="351">B346</f>
        <v>0</v>
      </c>
      <c r="C875" s="104">
        <f t="shared" si="351"/>
        <v>0</v>
      </c>
      <c r="D875" s="104">
        <f t="shared" si="351"/>
        <v>0</v>
      </c>
      <c r="E875" s="105">
        <f t="shared" si="351"/>
        <v>0</v>
      </c>
      <c r="F875" s="104">
        <f t="shared" si="351"/>
        <v>0</v>
      </c>
      <c r="G875" s="104">
        <f t="shared" si="351"/>
        <v>0</v>
      </c>
      <c r="H875" s="106">
        <f t="shared" si="351"/>
        <v>0</v>
      </c>
      <c r="I875" s="104">
        <f t="shared" si="351"/>
        <v>0</v>
      </c>
      <c r="J875" s="107">
        <f>J346-SUMIF(Sales!$D$22:$D$2500,$D346,Sales!J$22:J$2500)</f>
        <v>0</v>
      </c>
      <c r="K875" s="107">
        <f>K346-SUMIF(Sales!$D$22:$D$2500,$D346,Sales!K$22:K$2500)</f>
        <v>0</v>
      </c>
      <c r="L875" s="107">
        <f>L346-SUMIF(Sales!$D$22:$D$2500,$D346,Sales!L$22:L$2500)</f>
        <v>0</v>
      </c>
      <c r="M875" s="107">
        <f>M346-SUMIF(Sales!$D$22:$D$2500,$D346,Sales!M$22:M$2500)</f>
        <v>0</v>
      </c>
      <c r="N875" s="107">
        <f>N346-SUMIF(Sales!$D$22:$D$2500,$D346,Sales!N$22:N$2500)</f>
        <v>0</v>
      </c>
    </row>
    <row r="876" spans="2:14">
      <c r="B876" s="103">
        <f t="shared" ref="B876:I876" si="352">B347</f>
        <v>0</v>
      </c>
      <c r="C876" s="104">
        <f t="shared" si="352"/>
        <v>0</v>
      </c>
      <c r="D876" s="104">
        <f t="shared" si="352"/>
        <v>0</v>
      </c>
      <c r="E876" s="105">
        <f t="shared" si="352"/>
        <v>0</v>
      </c>
      <c r="F876" s="104">
        <f t="shared" si="352"/>
        <v>0</v>
      </c>
      <c r="G876" s="104">
        <f t="shared" si="352"/>
        <v>0</v>
      </c>
      <c r="H876" s="106">
        <f t="shared" si="352"/>
        <v>0</v>
      </c>
      <c r="I876" s="104">
        <f t="shared" si="352"/>
        <v>0</v>
      </c>
      <c r="J876" s="107">
        <f>J347-SUMIF(Sales!$D$22:$D$2500,$D347,Sales!J$22:J$2500)</f>
        <v>0</v>
      </c>
      <c r="K876" s="107">
        <f>K347-SUMIF(Sales!$D$22:$D$2500,$D347,Sales!K$22:K$2500)</f>
        <v>0</v>
      </c>
      <c r="L876" s="107">
        <f>L347-SUMIF(Sales!$D$22:$D$2500,$D347,Sales!L$22:L$2500)</f>
        <v>0</v>
      </c>
      <c r="M876" s="107">
        <f>M347-SUMIF(Sales!$D$22:$D$2500,$D347,Sales!M$22:M$2500)</f>
        <v>0</v>
      </c>
      <c r="N876" s="107">
        <f>N347-SUMIF(Sales!$D$22:$D$2500,$D347,Sales!N$22:N$2500)</f>
        <v>0</v>
      </c>
    </row>
    <row r="877" spans="2:14">
      <c r="B877" s="103">
        <f t="shared" ref="B877:I877" si="353">B348</f>
        <v>0</v>
      </c>
      <c r="C877" s="104">
        <f t="shared" si="353"/>
        <v>0</v>
      </c>
      <c r="D877" s="104">
        <f t="shared" si="353"/>
        <v>0</v>
      </c>
      <c r="E877" s="105">
        <f t="shared" si="353"/>
        <v>0</v>
      </c>
      <c r="F877" s="104">
        <f t="shared" si="353"/>
        <v>0</v>
      </c>
      <c r="G877" s="104">
        <f t="shared" si="353"/>
        <v>0</v>
      </c>
      <c r="H877" s="106">
        <f t="shared" si="353"/>
        <v>0</v>
      </c>
      <c r="I877" s="104">
        <f t="shared" si="353"/>
        <v>0</v>
      </c>
      <c r="J877" s="107">
        <f>J348-SUMIF(Sales!$D$22:$D$2500,$D348,Sales!J$22:J$2500)</f>
        <v>0</v>
      </c>
      <c r="K877" s="107">
        <f>K348-SUMIF(Sales!$D$22:$D$2500,$D348,Sales!K$22:K$2500)</f>
        <v>0</v>
      </c>
      <c r="L877" s="107">
        <f>L348-SUMIF(Sales!$D$22:$D$2500,$D348,Sales!L$22:L$2500)</f>
        <v>0</v>
      </c>
      <c r="M877" s="107">
        <f>M348-SUMIF(Sales!$D$22:$D$2500,$D348,Sales!M$22:M$2500)</f>
        <v>0</v>
      </c>
      <c r="N877" s="107">
        <f>N348-SUMIF(Sales!$D$22:$D$2500,$D348,Sales!N$22:N$2500)</f>
        <v>0</v>
      </c>
    </row>
    <row r="878" spans="2:14">
      <c r="B878" s="103">
        <f t="shared" ref="B878:I878" si="354">B349</f>
        <v>0</v>
      </c>
      <c r="C878" s="104">
        <f t="shared" si="354"/>
        <v>0</v>
      </c>
      <c r="D878" s="104">
        <f t="shared" si="354"/>
        <v>0</v>
      </c>
      <c r="E878" s="105">
        <f t="shared" si="354"/>
        <v>0</v>
      </c>
      <c r="F878" s="104">
        <f t="shared" si="354"/>
        <v>0</v>
      </c>
      <c r="G878" s="104">
        <f t="shared" si="354"/>
        <v>0</v>
      </c>
      <c r="H878" s="106">
        <f t="shared" si="354"/>
        <v>0</v>
      </c>
      <c r="I878" s="104">
        <f t="shared" si="354"/>
        <v>0</v>
      </c>
      <c r="J878" s="107">
        <f>J349-SUMIF(Sales!$D$22:$D$2500,$D349,Sales!J$22:J$2500)</f>
        <v>0</v>
      </c>
      <c r="K878" s="107">
        <f>K349-SUMIF(Sales!$D$22:$D$2500,$D349,Sales!K$22:K$2500)</f>
        <v>0</v>
      </c>
      <c r="L878" s="107">
        <f>L349-SUMIF(Sales!$D$22:$D$2500,$D349,Sales!L$22:L$2500)</f>
        <v>0</v>
      </c>
      <c r="M878" s="107">
        <f>M349-SUMIF(Sales!$D$22:$D$2500,$D349,Sales!M$22:M$2500)</f>
        <v>0</v>
      </c>
      <c r="N878" s="107">
        <f>N349-SUMIF(Sales!$D$22:$D$2500,$D349,Sales!N$22:N$2500)</f>
        <v>0</v>
      </c>
    </row>
    <row r="879" spans="2:14">
      <c r="B879" s="103">
        <f t="shared" ref="B879:I879" si="355">B350</f>
        <v>0</v>
      </c>
      <c r="C879" s="104">
        <f t="shared" si="355"/>
        <v>0</v>
      </c>
      <c r="D879" s="104">
        <f t="shared" si="355"/>
        <v>0</v>
      </c>
      <c r="E879" s="105">
        <f t="shared" si="355"/>
        <v>0</v>
      </c>
      <c r="F879" s="104">
        <f t="shared" si="355"/>
        <v>0</v>
      </c>
      <c r="G879" s="104">
        <f t="shared" si="355"/>
        <v>0</v>
      </c>
      <c r="H879" s="106">
        <f t="shared" si="355"/>
        <v>0</v>
      </c>
      <c r="I879" s="104">
        <f t="shared" si="355"/>
        <v>0</v>
      </c>
      <c r="J879" s="107">
        <f>J350-SUMIF(Sales!$D$22:$D$2500,$D350,Sales!J$22:J$2500)</f>
        <v>0</v>
      </c>
      <c r="K879" s="107">
        <f>K350-SUMIF(Sales!$D$22:$D$2500,$D350,Sales!K$22:K$2500)</f>
        <v>0</v>
      </c>
      <c r="L879" s="107">
        <f>L350-SUMIF(Sales!$D$22:$D$2500,$D350,Sales!L$22:L$2500)</f>
        <v>0</v>
      </c>
      <c r="M879" s="107">
        <f>M350-SUMIF(Sales!$D$22:$D$2500,$D350,Sales!M$22:M$2500)</f>
        <v>0</v>
      </c>
      <c r="N879" s="107">
        <f>N350-SUMIF(Sales!$D$22:$D$2500,$D350,Sales!N$22:N$2500)</f>
        <v>0</v>
      </c>
    </row>
    <row r="880" spans="2:14">
      <c r="B880" s="103">
        <f t="shared" ref="B880:I880" si="356">B351</f>
        <v>0</v>
      </c>
      <c r="C880" s="104">
        <f t="shared" si="356"/>
        <v>0</v>
      </c>
      <c r="D880" s="104">
        <f t="shared" si="356"/>
        <v>0</v>
      </c>
      <c r="E880" s="105">
        <f t="shared" si="356"/>
        <v>0</v>
      </c>
      <c r="F880" s="104">
        <f t="shared" si="356"/>
        <v>0</v>
      </c>
      <c r="G880" s="104">
        <f t="shared" si="356"/>
        <v>0</v>
      </c>
      <c r="H880" s="106">
        <f t="shared" si="356"/>
        <v>0</v>
      </c>
      <c r="I880" s="104">
        <f t="shared" si="356"/>
        <v>0</v>
      </c>
      <c r="J880" s="107">
        <f>J351-SUMIF(Sales!$D$22:$D$2500,$D351,Sales!J$22:J$2500)</f>
        <v>0</v>
      </c>
      <c r="K880" s="107">
        <f>K351-SUMIF(Sales!$D$22:$D$2500,$D351,Sales!K$22:K$2500)</f>
        <v>0</v>
      </c>
      <c r="L880" s="107">
        <f>L351-SUMIF(Sales!$D$22:$D$2500,$D351,Sales!L$22:L$2500)</f>
        <v>0</v>
      </c>
      <c r="M880" s="107">
        <f>M351-SUMIF(Sales!$D$22:$D$2500,$D351,Sales!M$22:M$2500)</f>
        <v>0</v>
      </c>
      <c r="N880" s="107">
        <f>N351-SUMIF(Sales!$D$22:$D$2500,$D351,Sales!N$22:N$2500)</f>
        <v>0</v>
      </c>
    </row>
    <row r="881" spans="2:14">
      <c r="B881" s="103">
        <f t="shared" ref="B881:I881" si="357">B352</f>
        <v>0</v>
      </c>
      <c r="C881" s="104">
        <f t="shared" si="357"/>
        <v>0</v>
      </c>
      <c r="D881" s="104">
        <f t="shared" si="357"/>
        <v>0</v>
      </c>
      <c r="E881" s="105">
        <f t="shared" si="357"/>
        <v>0</v>
      </c>
      <c r="F881" s="104">
        <f t="shared" si="357"/>
        <v>0</v>
      </c>
      <c r="G881" s="104">
        <f t="shared" si="357"/>
        <v>0</v>
      </c>
      <c r="H881" s="106">
        <f t="shared" si="357"/>
        <v>0</v>
      </c>
      <c r="I881" s="104">
        <f t="shared" si="357"/>
        <v>0</v>
      </c>
      <c r="J881" s="107">
        <f>J352-SUMIF(Sales!$D$22:$D$2500,$D352,Sales!J$22:J$2500)</f>
        <v>0</v>
      </c>
      <c r="K881" s="107">
        <f>K352-SUMIF(Sales!$D$22:$D$2500,$D352,Sales!K$22:K$2500)</f>
        <v>0</v>
      </c>
      <c r="L881" s="107">
        <f>L352-SUMIF(Sales!$D$22:$D$2500,$D352,Sales!L$22:L$2500)</f>
        <v>0</v>
      </c>
      <c r="M881" s="107">
        <f>M352-SUMIF(Sales!$D$22:$D$2500,$D352,Sales!M$22:M$2500)</f>
        <v>0</v>
      </c>
      <c r="N881" s="107">
        <f>N352-SUMIF(Sales!$D$22:$D$2500,$D352,Sales!N$22:N$2500)</f>
        <v>0</v>
      </c>
    </row>
    <row r="882" spans="2:14">
      <c r="B882" s="103">
        <f t="shared" ref="B882:I882" si="358">B353</f>
        <v>0</v>
      </c>
      <c r="C882" s="104">
        <f t="shared" si="358"/>
        <v>0</v>
      </c>
      <c r="D882" s="104">
        <f t="shared" si="358"/>
        <v>0</v>
      </c>
      <c r="E882" s="105">
        <f t="shared" si="358"/>
        <v>0</v>
      </c>
      <c r="F882" s="104">
        <f t="shared" si="358"/>
        <v>0</v>
      </c>
      <c r="G882" s="104">
        <f t="shared" si="358"/>
        <v>0</v>
      </c>
      <c r="H882" s="106">
        <f t="shared" si="358"/>
        <v>0</v>
      </c>
      <c r="I882" s="104">
        <f t="shared" si="358"/>
        <v>0</v>
      </c>
      <c r="J882" s="107">
        <f>J353-SUMIF(Sales!$D$22:$D$2500,$D353,Sales!J$22:J$2500)</f>
        <v>0</v>
      </c>
      <c r="K882" s="107">
        <f>K353-SUMIF(Sales!$D$22:$D$2500,$D353,Sales!K$22:K$2500)</f>
        <v>0</v>
      </c>
      <c r="L882" s="107">
        <f>L353-SUMIF(Sales!$D$22:$D$2500,$D353,Sales!L$22:L$2500)</f>
        <v>0</v>
      </c>
      <c r="M882" s="107">
        <f>M353-SUMIF(Sales!$D$22:$D$2500,$D353,Sales!M$22:M$2500)</f>
        <v>0</v>
      </c>
      <c r="N882" s="107">
        <f>N353-SUMIF(Sales!$D$22:$D$2500,$D353,Sales!N$22:N$2500)</f>
        <v>0</v>
      </c>
    </row>
    <row r="883" spans="2:14">
      <c r="B883" s="103">
        <f t="shared" ref="B883:I883" si="359">B354</f>
        <v>0</v>
      </c>
      <c r="C883" s="104">
        <f t="shared" si="359"/>
        <v>0</v>
      </c>
      <c r="D883" s="104">
        <f t="shared" si="359"/>
        <v>0</v>
      </c>
      <c r="E883" s="105">
        <f t="shared" si="359"/>
        <v>0</v>
      </c>
      <c r="F883" s="104">
        <f t="shared" si="359"/>
        <v>0</v>
      </c>
      <c r="G883" s="104">
        <f t="shared" si="359"/>
        <v>0</v>
      </c>
      <c r="H883" s="106">
        <f t="shared" si="359"/>
        <v>0</v>
      </c>
      <c r="I883" s="104">
        <f t="shared" si="359"/>
        <v>0</v>
      </c>
      <c r="J883" s="107">
        <f>J354-SUMIF(Sales!$D$22:$D$2500,$D354,Sales!J$22:J$2500)</f>
        <v>0</v>
      </c>
      <c r="K883" s="107">
        <f>K354-SUMIF(Sales!$D$22:$D$2500,$D354,Sales!K$22:K$2500)</f>
        <v>0</v>
      </c>
      <c r="L883" s="107">
        <f>L354-SUMIF(Sales!$D$22:$D$2500,$D354,Sales!L$22:L$2500)</f>
        <v>0</v>
      </c>
      <c r="M883" s="107">
        <f>M354-SUMIF(Sales!$D$22:$D$2500,$D354,Sales!M$22:M$2500)</f>
        <v>0</v>
      </c>
      <c r="N883" s="107">
        <f>N354-SUMIF(Sales!$D$22:$D$2500,$D354,Sales!N$22:N$2500)</f>
        <v>0</v>
      </c>
    </row>
    <row r="884" spans="2:14">
      <c r="B884" s="103">
        <f t="shared" ref="B884:I884" si="360">B355</f>
        <v>0</v>
      </c>
      <c r="C884" s="104">
        <f t="shared" si="360"/>
        <v>0</v>
      </c>
      <c r="D884" s="104">
        <f t="shared" si="360"/>
        <v>0</v>
      </c>
      <c r="E884" s="105">
        <f t="shared" si="360"/>
        <v>0</v>
      </c>
      <c r="F884" s="104">
        <f t="shared" si="360"/>
        <v>0</v>
      </c>
      <c r="G884" s="104">
        <f t="shared" si="360"/>
        <v>0</v>
      </c>
      <c r="H884" s="106">
        <f t="shared" si="360"/>
        <v>0</v>
      </c>
      <c r="I884" s="104">
        <f t="shared" si="360"/>
        <v>0</v>
      </c>
      <c r="J884" s="107">
        <f>J355-SUMIF(Sales!$D$22:$D$2500,$D355,Sales!J$22:J$2500)</f>
        <v>0</v>
      </c>
      <c r="K884" s="107">
        <f>K355-SUMIF(Sales!$D$22:$D$2500,$D355,Sales!K$22:K$2500)</f>
        <v>0</v>
      </c>
      <c r="L884" s="107">
        <f>L355-SUMIF(Sales!$D$22:$D$2500,$D355,Sales!L$22:L$2500)</f>
        <v>0</v>
      </c>
      <c r="M884" s="107">
        <f>M355-SUMIF(Sales!$D$22:$D$2500,$D355,Sales!M$22:M$2500)</f>
        <v>0</v>
      </c>
      <c r="N884" s="107">
        <f>N355-SUMIF(Sales!$D$22:$D$2500,$D355,Sales!N$22:N$2500)</f>
        <v>0</v>
      </c>
    </row>
    <row r="885" spans="2:14">
      <c r="B885" s="103">
        <f t="shared" ref="B885:I885" si="361">B356</f>
        <v>0</v>
      </c>
      <c r="C885" s="104">
        <f t="shared" si="361"/>
        <v>0</v>
      </c>
      <c r="D885" s="104">
        <f t="shared" si="361"/>
        <v>0</v>
      </c>
      <c r="E885" s="105">
        <f t="shared" si="361"/>
        <v>0</v>
      </c>
      <c r="F885" s="104">
        <f t="shared" si="361"/>
        <v>0</v>
      </c>
      <c r="G885" s="104">
        <f t="shared" si="361"/>
        <v>0</v>
      </c>
      <c r="H885" s="106">
        <f t="shared" si="361"/>
        <v>0</v>
      </c>
      <c r="I885" s="104">
        <f t="shared" si="361"/>
        <v>0</v>
      </c>
      <c r="J885" s="107">
        <f>J356-SUMIF(Sales!$D$22:$D$2500,$D356,Sales!J$22:J$2500)</f>
        <v>0</v>
      </c>
      <c r="K885" s="107">
        <f>K356-SUMIF(Sales!$D$22:$D$2500,$D356,Sales!K$22:K$2500)</f>
        <v>0</v>
      </c>
      <c r="L885" s="107">
        <f>L356-SUMIF(Sales!$D$22:$D$2500,$D356,Sales!L$22:L$2500)</f>
        <v>0</v>
      </c>
      <c r="M885" s="107">
        <f>M356-SUMIF(Sales!$D$22:$D$2500,$D356,Sales!M$22:M$2500)</f>
        <v>0</v>
      </c>
      <c r="N885" s="107">
        <f>N356-SUMIF(Sales!$D$22:$D$2500,$D356,Sales!N$22:N$2500)</f>
        <v>0</v>
      </c>
    </row>
    <row r="886" spans="2:14">
      <c r="B886" s="103">
        <f t="shared" ref="B886:I886" si="362">B357</f>
        <v>0</v>
      </c>
      <c r="C886" s="104">
        <f t="shared" si="362"/>
        <v>0</v>
      </c>
      <c r="D886" s="104">
        <f t="shared" si="362"/>
        <v>0</v>
      </c>
      <c r="E886" s="105">
        <f t="shared" si="362"/>
        <v>0</v>
      </c>
      <c r="F886" s="104">
        <f t="shared" si="362"/>
        <v>0</v>
      </c>
      <c r="G886" s="104">
        <f t="shared" si="362"/>
        <v>0</v>
      </c>
      <c r="H886" s="106">
        <f t="shared" si="362"/>
        <v>0</v>
      </c>
      <c r="I886" s="104">
        <f t="shared" si="362"/>
        <v>0</v>
      </c>
      <c r="J886" s="107">
        <f>J357-SUMIF(Sales!$D$22:$D$2500,$D357,Sales!J$22:J$2500)</f>
        <v>0</v>
      </c>
      <c r="K886" s="107">
        <f>K357-SUMIF(Sales!$D$22:$D$2500,$D357,Sales!K$22:K$2500)</f>
        <v>0</v>
      </c>
      <c r="L886" s="107">
        <f>L357-SUMIF(Sales!$D$22:$D$2500,$D357,Sales!L$22:L$2500)</f>
        <v>0</v>
      </c>
      <c r="M886" s="107">
        <f>M357-SUMIF(Sales!$D$22:$D$2500,$D357,Sales!M$22:M$2500)</f>
        <v>0</v>
      </c>
      <c r="N886" s="107">
        <f>N357-SUMIF(Sales!$D$22:$D$2500,$D357,Sales!N$22:N$2500)</f>
        <v>0</v>
      </c>
    </row>
    <row r="887" spans="2:14">
      <c r="B887" s="103">
        <f t="shared" ref="B887:I887" si="363">B358</f>
        <v>0</v>
      </c>
      <c r="C887" s="104">
        <f t="shared" si="363"/>
        <v>0</v>
      </c>
      <c r="D887" s="104">
        <f t="shared" si="363"/>
        <v>0</v>
      </c>
      <c r="E887" s="105">
        <f t="shared" si="363"/>
        <v>0</v>
      </c>
      <c r="F887" s="104">
        <f t="shared" si="363"/>
        <v>0</v>
      </c>
      <c r="G887" s="104">
        <f t="shared" si="363"/>
        <v>0</v>
      </c>
      <c r="H887" s="106">
        <f t="shared" si="363"/>
        <v>0</v>
      </c>
      <c r="I887" s="104">
        <f t="shared" si="363"/>
        <v>0</v>
      </c>
      <c r="J887" s="107">
        <f>J358-SUMIF(Sales!$D$22:$D$2500,$D358,Sales!J$22:J$2500)</f>
        <v>0</v>
      </c>
      <c r="K887" s="107">
        <f>K358-SUMIF(Sales!$D$22:$D$2500,$D358,Sales!K$22:K$2500)</f>
        <v>0</v>
      </c>
      <c r="L887" s="107">
        <f>L358-SUMIF(Sales!$D$22:$D$2500,$D358,Sales!L$22:L$2500)</f>
        <v>0</v>
      </c>
      <c r="M887" s="107">
        <f>M358-SUMIF(Sales!$D$22:$D$2500,$D358,Sales!M$22:M$2500)</f>
        <v>0</v>
      </c>
      <c r="N887" s="107">
        <f>N358-SUMIF(Sales!$D$22:$D$2500,$D358,Sales!N$22:N$2500)</f>
        <v>0</v>
      </c>
    </row>
    <row r="888" spans="2:14">
      <c r="B888" s="103">
        <f t="shared" ref="B888:I888" si="364">B359</f>
        <v>0</v>
      </c>
      <c r="C888" s="104">
        <f t="shared" si="364"/>
        <v>0</v>
      </c>
      <c r="D888" s="104">
        <f t="shared" si="364"/>
        <v>0</v>
      </c>
      <c r="E888" s="105">
        <f t="shared" si="364"/>
        <v>0</v>
      </c>
      <c r="F888" s="104">
        <f t="shared" si="364"/>
        <v>0</v>
      </c>
      <c r="G888" s="104">
        <f t="shared" si="364"/>
        <v>0</v>
      </c>
      <c r="H888" s="106">
        <f t="shared" si="364"/>
        <v>0</v>
      </c>
      <c r="I888" s="104">
        <f t="shared" si="364"/>
        <v>0</v>
      </c>
      <c r="J888" s="107">
        <f>J359-SUMIF(Sales!$D$22:$D$2500,$D359,Sales!J$22:J$2500)</f>
        <v>0</v>
      </c>
      <c r="K888" s="107">
        <f>K359-SUMIF(Sales!$D$22:$D$2500,$D359,Sales!K$22:K$2500)</f>
        <v>0</v>
      </c>
      <c r="L888" s="107">
        <f>L359-SUMIF(Sales!$D$22:$D$2500,$D359,Sales!L$22:L$2500)</f>
        <v>0</v>
      </c>
      <c r="M888" s="107">
        <f>M359-SUMIF(Sales!$D$22:$D$2500,$D359,Sales!M$22:M$2500)</f>
        <v>0</v>
      </c>
      <c r="N888" s="107">
        <f>N359-SUMIF(Sales!$D$22:$D$2500,$D359,Sales!N$22:N$2500)</f>
        <v>0</v>
      </c>
    </row>
    <row r="889" spans="2:14">
      <c r="B889" s="103">
        <f t="shared" ref="B889:I889" si="365">B360</f>
        <v>0</v>
      </c>
      <c r="C889" s="104">
        <f t="shared" si="365"/>
        <v>0</v>
      </c>
      <c r="D889" s="104">
        <f t="shared" si="365"/>
        <v>0</v>
      </c>
      <c r="E889" s="105">
        <f t="shared" si="365"/>
        <v>0</v>
      </c>
      <c r="F889" s="104">
        <f t="shared" si="365"/>
        <v>0</v>
      </c>
      <c r="G889" s="104">
        <f t="shared" si="365"/>
        <v>0</v>
      </c>
      <c r="H889" s="106">
        <f t="shared" si="365"/>
        <v>0</v>
      </c>
      <c r="I889" s="104">
        <f t="shared" si="365"/>
        <v>0</v>
      </c>
      <c r="J889" s="107">
        <f>J360-SUMIF(Sales!$D$22:$D$2500,$D360,Sales!J$22:J$2500)</f>
        <v>0</v>
      </c>
      <c r="K889" s="107">
        <f>K360-SUMIF(Sales!$D$22:$D$2500,$D360,Sales!K$22:K$2500)</f>
        <v>0</v>
      </c>
      <c r="L889" s="107">
        <f>L360-SUMIF(Sales!$D$22:$D$2500,$D360,Sales!L$22:L$2500)</f>
        <v>0</v>
      </c>
      <c r="M889" s="107">
        <f>M360-SUMIF(Sales!$D$22:$D$2500,$D360,Sales!M$22:M$2500)</f>
        <v>0</v>
      </c>
      <c r="N889" s="107">
        <f>N360-SUMIF(Sales!$D$22:$D$2500,$D360,Sales!N$22:N$2500)</f>
        <v>0</v>
      </c>
    </row>
    <row r="890" spans="2:14">
      <c r="B890" s="103">
        <f t="shared" ref="B890:I890" si="366">B361</f>
        <v>0</v>
      </c>
      <c r="C890" s="104">
        <f t="shared" si="366"/>
        <v>0</v>
      </c>
      <c r="D890" s="104">
        <f t="shared" si="366"/>
        <v>0</v>
      </c>
      <c r="E890" s="105">
        <f t="shared" si="366"/>
        <v>0</v>
      </c>
      <c r="F890" s="104">
        <f t="shared" si="366"/>
        <v>0</v>
      </c>
      <c r="G890" s="104">
        <f t="shared" si="366"/>
        <v>0</v>
      </c>
      <c r="H890" s="106">
        <f t="shared" si="366"/>
        <v>0</v>
      </c>
      <c r="I890" s="104">
        <f t="shared" si="366"/>
        <v>0</v>
      </c>
      <c r="J890" s="107">
        <f>J361-SUMIF(Sales!$D$22:$D$2500,$D361,Sales!J$22:J$2500)</f>
        <v>0</v>
      </c>
      <c r="K890" s="107">
        <f>K361-SUMIF(Sales!$D$22:$D$2500,$D361,Sales!K$22:K$2500)</f>
        <v>0</v>
      </c>
      <c r="L890" s="107">
        <f>L361-SUMIF(Sales!$D$22:$D$2500,$D361,Sales!L$22:L$2500)</f>
        <v>0</v>
      </c>
      <c r="M890" s="107">
        <f>M361-SUMIF(Sales!$D$22:$D$2500,$D361,Sales!M$22:M$2500)</f>
        <v>0</v>
      </c>
      <c r="N890" s="107">
        <f>N361-SUMIF(Sales!$D$22:$D$2500,$D361,Sales!N$22:N$2500)</f>
        <v>0</v>
      </c>
    </row>
    <row r="891" spans="2:14">
      <c r="B891" s="103">
        <f t="shared" ref="B891:I891" si="367">B362</f>
        <v>0</v>
      </c>
      <c r="C891" s="104">
        <f t="shared" si="367"/>
        <v>0</v>
      </c>
      <c r="D891" s="104">
        <f t="shared" si="367"/>
        <v>0</v>
      </c>
      <c r="E891" s="105">
        <f t="shared" si="367"/>
        <v>0</v>
      </c>
      <c r="F891" s="104">
        <f t="shared" si="367"/>
        <v>0</v>
      </c>
      <c r="G891" s="104">
        <f t="shared" si="367"/>
        <v>0</v>
      </c>
      <c r="H891" s="106">
        <f t="shared" si="367"/>
        <v>0</v>
      </c>
      <c r="I891" s="104">
        <f t="shared" si="367"/>
        <v>0</v>
      </c>
      <c r="J891" s="107">
        <f>J362-SUMIF(Sales!$D$22:$D$2500,$D362,Sales!J$22:J$2500)</f>
        <v>0</v>
      </c>
      <c r="K891" s="107">
        <f>K362-SUMIF(Sales!$D$22:$D$2500,$D362,Sales!K$22:K$2500)</f>
        <v>0</v>
      </c>
      <c r="L891" s="107">
        <f>L362-SUMIF(Sales!$D$22:$D$2500,$D362,Sales!L$22:L$2500)</f>
        <v>0</v>
      </c>
      <c r="M891" s="107">
        <f>M362-SUMIF(Sales!$D$22:$D$2500,$D362,Sales!M$22:M$2500)</f>
        <v>0</v>
      </c>
      <c r="N891" s="107">
        <f>N362-SUMIF(Sales!$D$22:$D$2500,$D362,Sales!N$22:N$2500)</f>
        <v>0</v>
      </c>
    </row>
    <row r="892" spans="2:14">
      <c r="B892" s="103">
        <f t="shared" ref="B892:I892" si="368">B363</f>
        <v>0</v>
      </c>
      <c r="C892" s="104">
        <f t="shared" si="368"/>
        <v>0</v>
      </c>
      <c r="D892" s="104">
        <f t="shared" si="368"/>
        <v>0</v>
      </c>
      <c r="E892" s="105">
        <f t="shared" si="368"/>
        <v>0</v>
      </c>
      <c r="F892" s="104">
        <f t="shared" si="368"/>
        <v>0</v>
      </c>
      <c r="G892" s="104">
        <f t="shared" si="368"/>
        <v>0</v>
      </c>
      <c r="H892" s="106">
        <f t="shared" si="368"/>
        <v>0</v>
      </c>
      <c r="I892" s="104">
        <f t="shared" si="368"/>
        <v>0</v>
      </c>
      <c r="J892" s="107">
        <f>J363-SUMIF(Sales!$D$22:$D$2500,$D363,Sales!J$22:J$2500)</f>
        <v>0</v>
      </c>
      <c r="K892" s="107">
        <f>K363-SUMIF(Sales!$D$22:$D$2500,$D363,Sales!K$22:K$2500)</f>
        <v>0</v>
      </c>
      <c r="L892" s="107">
        <f>L363-SUMIF(Sales!$D$22:$D$2500,$D363,Sales!L$22:L$2500)</f>
        <v>0</v>
      </c>
      <c r="M892" s="107">
        <f>M363-SUMIF(Sales!$D$22:$D$2500,$D363,Sales!M$22:M$2500)</f>
        <v>0</v>
      </c>
      <c r="N892" s="107">
        <f>N363-SUMIF(Sales!$D$22:$D$2500,$D363,Sales!N$22:N$2500)</f>
        <v>0</v>
      </c>
    </row>
    <row r="893" spans="2:14">
      <c r="B893" s="103">
        <f t="shared" ref="B893:I893" si="369">B364</f>
        <v>0</v>
      </c>
      <c r="C893" s="104">
        <f t="shared" si="369"/>
        <v>0</v>
      </c>
      <c r="D893" s="104">
        <f t="shared" si="369"/>
        <v>0</v>
      </c>
      <c r="E893" s="105">
        <f t="shared" si="369"/>
        <v>0</v>
      </c>
      <c r="F893" s="104">
        <f t="shared" si="369"/>
        <v>0</v>
      </c>
      <c r="G893" s="104">
        <f t="shared" si="369"/>
        <v>0</v>
      </c>
      <c r="H893" s="106">
        <f t="shared" si="369"/>
        <v>0</v>
      </c>
      <c r="I893" s="104">
        <f t="shared" si="369"/>
        <v>0</v>
      </c>
      <c r="J893" s="107">
        <f>J364-SUMIF(Sales!$D$22:$D$2500,$D364,Sales!J$22:J$2500)</f>
        <v>0</v>
      </c>
      <c r="K893" s="107">
        <f>K364-SUMIF(Sales!$D$22:$D$2500,$D364,Sales!K$22:K$2500)</f>
        <v>0</v>
      </c>
      <c r="L893" s="107">
        <f>L364-SUMIF(Sales!$D$22:$D$2500,$D364,Sales!L$22:L$2500)</f>
        <v>0</v>
      </c>
      <c r="M893" s="107">
        <f>M364-SUMIF(Sales!$D$22:$D$2500,$D364,Sales!M$22:M$2500)</f>
        <v>0</v>
      </c>
      <c r="N893" s="107">
        <f>N364-SUMIF(Sales!$D$22:$D$2500,$D364,Sales!N$22:N$2500)</f>
        <v>0</v>
      </c>
    </row>
    <row r="894" spans="2:14">
      <c r="B894" s="103">
        <f t="shared" ref="B894:I894" si="370">B365</f>
        <v>0</v>
      </c>
      <c r="C894" s="104">
        <f t="shared" si="370"/>
        <v>0</v>
      </c>
      <c r="D894" s="104">
        <f t="shared" si="370"/>
        <v>0</v>
      </c>
      <c r="E894" s="105">
        <f t="shared" si="370"/>
        <v>0</v>
      </c>
      <c r="F894" s="104">
        <f t="shared" si="370"/>
        <v>0</v>
      </c>
      <c r="G894" s="104">
        <f t="shared" si="370"/>
        <v>0</v>
      </c>
      <c r="H894" s="106">
        <f t="shared" si="370"/>
        <v>0</v>
      </c>
      <c r="I894" s="104">
        <f t="shared" si="370"/>
        <v>0</v>
      </c>
      <c r="J894" s="107">
        <f>J365-SUMIF(Sales!$D$22:$D$2500,$D365,Sales!J$22:J$2500)</f>
        <v>0</v>
      </c>
      <c r="K894" s="107">
        <f>K365-SUMIF(Sales!$D$22:$D$2500,$D365,Sales!K$22:K$2500)</f>
        <v>0</v>
      </c>
      <c r="L894" s="107">
        <f>L365-SUMIF(Sales!$D$22:$D$2500,$D365,Sales!L$22:L$2500)</f>
        <v>0</v>
      </c>
      <c r="M894" s="107">
        <f>M365-SUMIF(Sales!$D$22:$D$2500,$D365,Sales!M$22:M$2500)</f>
        <v>0</v>
      </c>
      <c r="N894" s="107">
        <f>N365-SUMIF(Sales!$D$22:$D$2500,$D365,Sales!N$22:N$2500)</f>
        <v>0</v>
      </c>
    </row>
    <row r="895" spans="2:14">
      <c r="B895" s="103">
        <f t="shared" ref="B895:I895" si="371">B366</f>
        <v>0</v>
      </c>
      <c r="C895" s="104">
        <f t="shared" si="371"/>
        <v>0</v>
      </c>
      <c r="D895" s="104">
        <f t="shared" si="371"/>
        <v>0</v>
      </c>
      <c r="E895" s="105">
        <f t="shared" si="371"/>
        <v>0</v>
      </c>
      <c r="F895" s="104">
        <f t="shared" si="371"/>
        <v>0</v>
      </c>
      <c r="G895" s="104">
        <f t="shared" si="371"/>
        <v>0</v>
      </c>
      <c r="H895" s="106">
        <f t="shared" si="371"/>
        <v>0</v>
      </c>
      <c r="I895" s="104">
        <f t="shared" si="371"/>
        <v>0</v>
      </c>
      <c r="J895" s="107">
        <f>J366-SUMIF(Sales!$D$22:$D$2500,$D366,Sales!J$22:J$2500)</f>
        <v>0</v>
      </c>
      <c r="K895" s="107">
        <f>K366-SUMIF(Sales!$D$22:$D$2500,$D366,Sales!K$22:K$2500)</f>
        <v>0</v>
      </c>
      <c r="L895" s="107">
        <f>L366-SUMIF(Sales!$D$22:$D$2500,$D366,Sales!L$22:L$2500)</f>
        <v>0</v>
      </c>
      <c r="M895" s="107">
        <f>M366-SUMIF(Sales!$D$22:$D$2500,$D366,Sales!M$22:M$2500)</f>
        <v>0</v>
      </c>
      <c r="N895" s="107">
        <f>N366-SUMIF(Sales!$D$22:$D$2500,$D366,Sales!N$22:N$2500)</f>
        <v>0</v>
      </c>
    </row>
    <row r="896" spans="2:14">
      <c r="B896" s="103">
        <f t="shared" ref="B896:I896" si="372">B367</f>
        <v>0</v>
      </c>
      <c r="C896" s="104">
        <f t="shared" si="372"/>
        <v>0</v>
      </c>
      <c r="D896" s="104">
        <f t="shared" si="372"/>
        <v>0</v>
      </c>
      <c r="E896" s="105">
        <f t="shared" si="372"/>
        <v>0</v>
      </c>
      <c r="F896" s="104">
        <f t="shared" si="372"/>
        <v>0</v>
      </c>
      <c r="G896" s="104">
        <f t="shared" si="372"/>
        <v>0</v>
      </c>
      <c r="H896" s="106">
        <f t="shared" si="372"/>
        <v>0</v>
      </c>
      <c r="I896" s="104">
        <f t="shared" si="372"/>
        <v>0</v>
      </c>
      <c r="J896" s="107">
        <f>J367-SUMIF(Sales!$D$22:$D$2500,$D367,Sales!J$22:J$2500)</f>
        <v>0</v>
      </c>
      <c r="K896" s="107">
        <f>K367-SUMIF(Sales!$D$22:$D$2500,$D367,Sales!K$22:K$2500)</f>
        <v>0</v>
      </c>
      <c r="L896" s="107">
        <f>L367-SUMIF(Sales!$D$22:$D$2500,$D367,Sales!L$22:L$2500)</f>
        <v>0</v>
      </c>
      <c r="M896" s="107">
        <f>M367-SUMIF(Sales!$D$22:$D$2500,$D367,Sales!M$22:M$2500)</f>
        <v>0</v>
      </c>
      <c r="N896" s="107">
        <f>N367-SUMIF(Sales!$D$22:$D$2500,$D367,Sales!N$22:N$2500)</f>
        <v>0</v>
      </c>
    </row>
    <row r="897" spans="2:14">
      <c r="B897" s="103">
        <f t="shared" ref="B897:I897" si="373">B368</f>
        <v>0</v>
      </c>
      <c r="C897" s="104">
        <f t="shared" si="373"/>
        <v>0</v>
      </c>
      <c r="D897" s="104">
        <f t="shared" si="373"/>
        <v>0</v>
      </c>
      <c r="E897" s="105">
        <f t="shared" si="373"/>
        <v>0</v>
      </c>
      <c r="F897" s="104">
        <f t="shared" si="373"/>
        <v>0</v>
      </c>
      <c r="G897" s="104">
        <f t="shared" si="373"/>
        <v>0</v>
      </c>
      <c r="H897" s="106">
        <f t="shared" si="373"/>
        <v>0</v>
      </c>
      <c r="I897" s="104">
        <f t="shared" si="373"/>
        <v>0</v>
      </c>
      <c r="J897" s="107">
        <f>J368-SUMIF(Sales!$D$22:$D$2500,$D368,Sales!J$22:J$2500)</f>
        <v>0</v>
      </c>
      <c r="K897" s="107">
        <f>K368-SUMIF(Sales!$D$22:$D$2500,$D368,Sales!K$22:K$2500)</f>
        <v>0</v>
      </c>
      <c r="L897" s="107">
        <f>L368-SUMIF(Sales!$D$22:$D$2500,$D368,Sales!L$22:L$2500)</f>
        <v>0</v>
      </c>
      <c r="M897" s="107">
        <f>M368-SUMIF(Sales!$D$22:$D$2500,$D368,Sales!M$22:M$2500)</f>
        <v>0</v>
      </c>
      <c r="N897" s="107">
        <f>N368-SUMIF(Sales!$D$22:$D$2500,$D368,Sales!N$22:N$2500)</f>
        <v>0</v>
      </c>
    </row>
    <row r="898" spans="2:14">
      <c r="B898" s="103">
        <f t="shared" ref="B898:I898" si="374">B369</f>
        <v>0</v>
      </c>
      <c r="C898" s="104">
        <f t="shared" si="374"/>
        <v>0</v>
      </c>
      <c r="D898" s="104">
        <f t="shared" si="374"/>
        <v>0</v>
      </c>
      <c r="E898" s="105">
        <f t="shared" si="374"/>
        <v>0</v>
      </c>
      <c r="F898" s="104">
        <f t="shared" si="374"/>
        <v>0</v>
      </c>
      <c r="G898" s="104">
        <f t="shared" si="374"/>
        <v>0</v>
      </c>
      <c r="H898" s="106">
        <f t="shared" si="374"/>
        <v>0</v>
      </c>
      <c r="I898" s="104">
        <f t="shared" si="374"/>
        <v>0</v>
      </c>
      <c r="J898" s="107">
        <f>J369-SUMIF(Sales!$D$22:$D$2500,$D369,Sales!J$22:J$2500)</f>
        <v>0</v>
      </c>
      <c r="K898" s="107">
        <f>K369-SUMIF(Sales!$D$22:$D$2500,$D369,Sales!K$22:K$2500)</f>
        <v>0</v>
      </c>
      <c r="L898" s="107">
        <f>L369-SUMIF(Sales!$D$22:$D$2500,$D369,Sales!L$22:L$2500)</f>
        <v>0</v>
      </c>
      <c r="M898" s="107">
        <f>M369-SUMIF(Sales!$D$22:$D$2500,$D369,Sales!M$22:M$2500)</f>
        <v>0</v>
      </c>
      <c r="N898" s="107">
        <f>N369-SUMIF(Sales!$D$22:$D$2500,$D369,Sales!N$22:N$2500)</f>
        <v>0</v>
      </c>
    </row>
    <row r="899" spans="2:14">
      <c r="B899" s="103">
        <f t="shared" ref="B899:I899" si="375">B370</f>
        <v>0</v>
      </c>
      <c r="C899" s="104">
        <f t="shared" si="375"/>
        <v>0</v>
      </c>
      <c r="D899" s="104">
        <f t="shared" si="375"/>
        <v>0</v>
      </c>
      <c r="E899" s="105">
        <f t="shared" si="375"/>
        <v>0</v>
      </c>
      <c r="F899" s="104">
        <f t="shared" si="375"/>
        <v>0</v>
      </c>
      <c r="G899" s="104">
        <f t="shared" si="375"/>
        <v>0</v>
      </c>
      <c r="H899" s="106">
        <f t="shared" si="375"/>
        <v>0</v>
      </c>
      <c r="I899" s="104">
        <f t="shared" si="375"/>
        <v>0</v>
      </c>
      <c r="J899" s="107">
        <f>J370-SUMIF(Sales!$D$22:$D$2500,$D370,Sales!J$22:J$2500)</f>
        <v>0</v>
      </c>
      <c r="K899" s="107">
        <f>K370-SUMIF(Sales!$D$22:$D$2500,$D370,Sales!K$22:K$2500)</f>
        <v>0</v>
      </c>
      <c r="L899" s="107">
        <f>L370-SUMIF(Sales!$D$22:$D$2500,$D370,Sales!L$22:L$2500)</f>
        <v>0</v>
      </c>
      <c r="M899" s="107">
        <f>M370-SUMIF(Sales!$D$22:$D$2500,$D370,Sales!M$22:M$2500)</f>
        <v>0</v>
      </c>
      <c r="N899" s="107">
        <f>N370-SUMIF(Sales!$D$22:$D$2500,$D370,Sales!N$22:N$2500)</f>
        <v>0</v>
      </c>
    </row>
    <row r="900" spans="2:14">
      <c r="B900" s="103">
        <f t="shared" ref="B900:I900" si="376">B371</f>
        <v>0</v>
      </c>
      <c r="C900" s="104">
        <f t="shared" si="376"/>
        <v>0</v>
      </c>
      <c r="D900" s="104">
        <f t="shared" si="376"/>
        <v>0</v>
      </c>
      <c r="E900" s="105">
        <f t="shared" si="376"/>
        <v>0</v>
      </c>
      <c r="F900" s="104">
        <f t="shared" si="376"/>
        <v>0</v>
      </c>
      <c r="G900" s="104">
        <f t="shared" si="376"/>
        <v>0</v>
      </c>
      <c r="H900" s="106">
        <f t="shared" si="376"/>
        <v>0</v>
      </c>
      <c r="I900" s="104">
        <f t="shared" si="376"/>
        <v>0</v>
      </c>
      <c r="J900" s="107">
        <f>J371-SUMIF(Sales!$D$22:$D$2500,$D371,Sales!J$22:J$2500)</f>
        <v>0</v>
      </c>
      <c r="K900" s="107">
        <f>K371-SUMIF(Sales!$D$22:$D$2500,$D371,Sales!K$22:K$2500)</f>
        <v>0</v>
      </c>
      <c r="L900" s="107">
        <f>L371-SUMIF(Sales!$D$22:$D$2500,$D371,Sales!L$22:L$2500)</f>
        <v>0</v>
      </c>
      <c r="M900" s="107">
        <f>M371-SUMIF(Sales!$D$22:$D$2500,$D371,Sales!M$22:M$2500)</f>
        <v>0</v>
      </c>
      <c r="N900" s="107">
        <f>N371-SUMIF(Sales!$D$22:$D$2500,$D371,Sales!N$22:N$2500)</f>
        <v>0</v>
      </c>
    </row>
    <row r="901" spans="2:14">
      <c r="B901" s="103">
        <f t="shared" ref="B901:I901" si="377">B372</f>
        <v>0</v>
      </c>
      <c r="C901" s="104">
        <f t="shared" si="377"/>
        <v>0</v>
      </c>
      <c r="D901" s="104">
        <f t="shared" si="377"/>
        <v>0</v>
      </c>
      <c r="E901" s="105">
        <f t="shared" si="377"/>
        <v>0</v>
      </c>
      <c r="F901" s="104">
        <f t="shared" si="377"/>
        <v>0</v>
      </c>
      <c r="G901" s="104">
        <f t="shared" si="377"/>
        <v>0</v>
      </c>
      <c r="H901" s="106">
        <f t="shared" si="377"/>
        <v>0</v>
      </c>
      <c r="I901" s="104">
        <f t="shared" si="377"/>
        <v>0</v>
      </c>
      <c r="J901" s="107">
        <f>J372-SUMIF(Sales!$D$22:$D$2500,$D372,Sales!J$22:J$2500)</f>
        <v>0</v>
      </c>
      <c r="K901" s="107">
        <f>K372-SUMIF(Sales!$D$22:$D$2500,$D372,Sales!K$22:K$2500)</f>
        <v>0</v>
      </c>
      <c r="L901" s="107">
        <f>L372-SUMIF(Sales!$D$22:$D$2500,$D372,Sales!L$22:L$2500)</f>
        <v>0</v>
      </c>
      <c r="M901" s="107">
        <f>M372-SUMIF(Sales!$D$22:$D$2500,$D372,Sales!M$22:M$2500)</f>
        <v>0</v>
      </c>
      <c r="N901" s="107">
        <f>N372-SUMIF(Sales!$D$22:$D$2500,$D372,Sales!N$22:N$2500)</f>
        <v>0</v>
      </c>
    </row>
    <row r="902" spans="2:14">
      <c r="B902" s="103">
        <f t="shared" ref="B902:I902" si="378">B373</f>
        <v>0</v>
      </c>
      <c r="C902" s="104">
        <f t="shared" si="378"/>
        <v>0</v>
      </c>
      <c r="D902" s="104">
        <f t="shared" si="378"/>
        <v>0</v>
      </c>
      <c r="E902" s="105">
        <f t="shared" si="378"/>
        <v>0</v>
      </c>
      <c r="F902" s="104">
        <f t="shared" si="378"/>
        <v>0</v>
      </c>
      <c r="G902" s="104">
        <f t="shared" si="378"/>
        <v>0</v>
      </c>
      <c r="H902" s="106">
        <f t="shared" si="378"/>
        <v>0</v>
      </c>
      <c r="I902" s="104">
        <f t="shared" si="378"/>
        <v>0</v>
      </c>
      <c r="J902" s="107">
        <f>J373-SUMIF(Sales!$D$22:$D$2500,$D373,Sales!J$22:J$2500)</f>
        <v>0</v>
      </c>
      <c r="K902" s="107">
        <f>K373-SUMIF(Sales!$D$22:$D$2500,$D373,Sales!K$22:K$2500)</f>
        <v>0</v>
      </c>
      <c r="L902" s="107">
        <f>L373-SUMIF(Sales!$D$22:$D$2500,$D373,Sales!L$22:L$2500)</f>
        <v>0</v>
      </c>
      <c r="M902" s="107">
        <f>M373-SUMIF(Sales!$D$22:$D$2500,$D373,Sales!M$22:M$2500)</f>
        <v>0</v>
      </c>
      <c r="N902" s="107">
        <f>N373-SUMIF(Sales!$D$22:$D$2500,$D373,Sales!N$22:N$2500)</f>
        <v>0</v>
      </c>
    </row>
    <row r="903" spans="2:14">
      <c r="B903" s="103">
        <f t="shared" ref="B903:I903" si="379">B374</f>
        <v>0</v>
      </c>
      <c r="C903" s="104">
        <f t="shared" si="379"/>
        <v>0</v>
      </c>
      <c r="D903" s="104">
        <f t="shared" si="379"/>
        <v>0</v>
      </c>
      <c r="E903" s="105">
        <f t="shared" si="379"/>
        <v>0</v>
      </c>
      <c r="F903" s="104">
        <f t="shared" si="379"/>
        <v>0</v>
      </c>
      <c r="G903" s="104">
        <f t="shared" si="379"/>
        <v>0</v>
      </c>
      <c r="H903" s="106">
        <f t="shared" si="379"/>
        <v>0</v>
      </c>
      <c r="I903" s="104">
        <f t="shared" si="379"/>
        <v>0</v>
      </c>
      <c r="J903" s="107">
        <f>J374-SUMIF(Sales!$D$22:$D$2500,$D374,Sales!J$22:J$2500)</f>
        <v>0</v>
      </c>
      <c r="K903" s="107">
        <f>K374-SUMIF(Sales!$D$22:$D$2500,$D374,Sales!K$22:K$2500)</f>
        <v>0</v>
      </c>
      <c r="L903" s="107">
        <f>L374-SUMIF(Sales!$D$22:$D$2500,$D374,Sales!L$22:L$2500)</f>
        <v>0</v>
      </c>
      <c r="M903" s="107">
        <f>M374-SUMIF(Sales!$D$22:$D$2500,$D374,Sales!M$22:M$2500)</f>
        <v>0</v>
      </c>
      <c r="N903" s="107">
        <f>N374-SUMIF(Sales!$D$22:$D$2500,$D374,Sales!N$22:N$2500)</f>
        <v>0</v>
      </c>
    </row>
    <row r="904" spans="2:14">
      <c r="B904" s="103">
        <f t="shared" ref="B904:I904" si="380">B375</f>
        <v>0</v>
      </c>
      <c r="C904" s="104">
        <f t="shared" si="380"/>
        <v>0</v>
      </c>
      <c r="D904" s="104">
        <f t="shared" si="380"/>
        <v>0</v>
      </c>
      <c r="E904" s="105">
        <f t="shared" si="380"/>
        <v>0</v>
      </c>
      <c r="F904" s="104">
        <f t="shared" si="380"/>
        <v>0</v>
      </c>
      <c r="G904" s="104">
        <f t="shared" si="380"/>
        <v>0</v>
      </c>
      <c r="H904" s="106">
        <f t="shared" si="380"/>
        <v>0</v>
      </c>
      <c r="I904" s="104">
        <f t="shared" si="380"/>
        <v>0</v>
      </c>
      <c r="J904" s="107">
        <f>J375-SUMIF(Sales!$D$22:$D$2500,$D375,Sales!J$22:J$2500)</f>
        <v>0</v>
      </c>
      <c r="K904" s="107">
        <f>K375-SUMIF(Sales!$D$22:$D$2500,$D375,Sales!K$22:K$2500)</f>
        <v>0</v>
      </c>
      <c r="L904" s="107">
        <f>L375-SUMIF(Sales!$D$22:$D$2500,$D375,Sales!L$22:L$2500)</f>
        <v>0</v>
      </c>
      <c r="M904" s="107">
        <f>M375-SUMIF(Sales!$D$22:$D$2500,$D375,Sales!M$22:M$2500)</f>
        <v>0</v>
      </c>
      <c r="N904" s="107">
        <f>N375-SUMIF(Sales!$D$22:$D$2500,$D375,Sales!N$22:N$2500)</f>
        <v>0</v>
      </c>
    </row>
    <row r="905" spans="2:14">
      <c r="B905" s="103">
        <f t="shared" ref="B905:I905" si="381">B376</f>
        <v>0</v>
      </c>
      <c r="C905" s="104">
        <f t="shared" si="381"/>
        <v>0</v>
      </c>
      <c r="D905" s="104">
        <f t="shared" si="381"/>
        <v>0</v>
      </c>
      <c r="E905" s="105">
        <f t="shared" si="381"/>
        <v>0</v>
      </c>
      <c r="F905" s="104">
        <f t="shared" si="381"/>
        <v>0</v>
      </c>
      <c r="G905" s="104">
        <f t="shared" si="381"/>
        <v>0</v>
      </c>
      <c r="H905" s="106">
        <f t="shared" si="381"/>
        <v>0</v>
      </c>
      <c r="I905" s="104">
        <f t="shared" si="381"/>
        <v>0</v>
      </c>
      <c r="J905" s="107">
        <f>J376-SUMIF(Sales!$D$22:$D$2500,$D376,Sales!J$22:J$2500)</f>
        <v>0</v>
      </c>
      <c r="K905" s="107">
        <f>K376-SUMIF(Sales!$D$22:$D$2500,$D376,Sales!K$22:K$2500)</f>
        <v>0</v>
      </c>
      <c r="L905" s="107">
        <f>L376-SUMIF(Sales!$D$22:$D$2500,$D376,Sales!L$22:L$2500)</f>
        <v>0</v>
      </c>
      <c r="M905" s="107">
        <f>M376-SUMIF(Sales!$D$22:$D$2500,$D376,Sales!M$22:M$2500)</f>
        <v>0</v>
      </c>
      <c r="N905" s="107">
        <f>N376-SUMIF(Sales!$D$22:$D$2500,$D376,Sales!N$22:N$2500)</f>
        <v>0</v>
      </c>
    </row>
    <row r="906" spans="2:14">
      <c r="B906" s="103">
        <f t="shared" ref="B906:I906" si="382">B377</f>
        <v>0</v>
      </c>
      <c r="C906" s="104">
        <f t="shared" si="382"/>
        <v>0</v>
      </c>
      <c r="D906" s="104">
        <f t="shared" si="382"/>
        <v>0</v>
      </c>
      <c r="E906" s="105">
        <f t="shared" si="382"/>
        <v>0</v>
      </c>
      <c r="F906" s="104">
        <f t="shared" si="382"/>
        <v>0</v>
      </c>
      <c r="G906" s="104">
        <f t="shared" si="382"/>
        <v>0</v>
      </c>
      <c r="H906" s="106">
        <f t="shared" si="382"/>
        <v>0</v>
      </c>
      <c r="I906" s="104">
        <f t="shared" si="382"/>
        <v>0</v>
      </c>
      <c r="J906" s="107">
        <f>J377-SUMIF(Sales!$D$22:$D$2500,$D377,Sales!J$22:J$2500)</f>
        <v>0</v>
      </c>
      <c r="K906" s="107">
        <f>K377-SUMIF(Sales!$D$22:$D$2500,$D377,Sales!K$22:K$2500)</f>
        <v>0</v>
      </c>
      <c r="L906" s="107">
        <f>L377-SUMIF(Sales!$D$22:$D$2500,$D377,Sales!L$22:L$2500)</f>
        <v>0</v>
      </c>
      <c r="M906" s="107">
        <f>M377-SUMIF(Sales!$D$22:$D$2500,$D377,Sales!M$22:M$2500)</f>
        <v>0</v>
      </c>
      <c r="N906" s="107">
        <f>N377-SUMIF(Sales!$D$22:$D$2500,$D377,Sales!N$22:N$2500)</f>
        <v>0</v>
      </c>
    </row>
    <row r="907" spans="2:14">
      <c r="B907" s="103">
        <f t="shared" ref="B907:I907" si="383">B378</f>
        <v>0</v>
      </c>
      <c r="C907" s="104">
        <f t="shared" si="383"/>
        <v>0</v>
      </c>
      <c r="D907" s="104">
        <f t="shared" si="383"/>
        <v>0</v>
      </c>
      <c r="E907" s="105">
        <f t="shared" si="383"/>
        <v>0</v>
      </c>
      <c r="F907" s="104">
        <f t="shared" si="383"/>
        <v>0</v>
      </c>
      <c r="G907" s="104">
        <f t="shared" si="383"/>
        <v>0</v>
      </c>
      <c r="H907" s="106">
        <f t="shared" si="383"/>
        <v>0</v>
      </c>
      <c r="I907" s="104">
        <f t="shared" si="383"/>
        <v>0</v>
      </c>
      <c r="J907" s="107">
        <f>J378-SUMIF(Sales!$D$22:$D$2500,$D378,Sales!J$22:J$2500)</f>
        <v>0</v>
      </c>
      <c r="K907" s="107">
        <f>K378-SUMIF(Sales!$D$22:$D$2500,$D378,Sales!K$22:K$2500)</f>
        <v>0</v>
      </c>
      <c r="L907" s="107">
        <f>L378-SUMIF(Sales!$D$22:$D$2500,$D378,Sales!L$22:L$2500)</f>
        <v>0</v>
      </c>
      <c r="M907" s="107">
        <f>M378-SUMIF(Sales!$D$22:$D$2500,$D378,Sales!M$22:M$2500)</f>
        <v>0</v>
      </c>
      <c r="N907" s="107">
        <f>N378-SUMIF(Sales!$D$22:$D$2500,$D378,Sales!N$22:N$2500)</f>
        <v>0</v>
      </c>
    </row>
    <row r="908" spans="2:14">
      <c r="B908" s="103">
        <f t="shared" ref="B908:I908" si="384">B379</f>
        <v>0</v>
      </c>
      <c r="C908" s="104">
        <f t="shared" si="384"/>
        <v>0</v>
      </c>
      <c r="D908" s="104">
        <f t="shared" si="384"/>
        <v>0</v>
      </c>
      <c r="E908" s="105">
        <f t="shared" si="384"/>
        <v>0</v>
      </c>
      <c r="F908" s="104">
        <f t="shared" si="384"/>
        <v>0</v>
      </c>
      <c r="G908" s="104">
        <f t="shared" si="384"/>
        <v>0</v>
      </c>
      <c r="H908" s="106">
        <f t="shared" si="384"/>
        <v>0</v>
      </c>
      <c r="I908" s="104">
        <f t="shared" si="384"/>
        <v>0</v>
      </c>
      <c r="J908" s="107">
        <f>J379-SUMIF(Sales!$D$22:$D$2500,$D379,Sales!J$22:J$2500)</f>
        <v>0</v>
      </c>
      <c r="K908" s="107">
        <f>K379-SUMIF(Sales!$D$22:$D$2500,$D379,Sales!K$22:K$2500)</f>
        <v>0</v>
      </c>
      <c r="L908" s="107">
        <f>L379-SUMIF(Sales!$D$22:$D$2500,$D379,Sales!L$22:L$2500)</f>
        <v>0</v>
      </c>
      <c r="M908" s="107">
        <f>M379-SUMIF(Sales!$D$22:$D$2500,$D379,Sales!M$22:M$2500)</f>
        <v>0</v>
      </c>
      <c r="N908" s="107">
        <f>N379-SUMIF(Sales!$D$22:$D$2500,$D379,Sales!N$22:N$2500)</f>
        <v>0</v>
      </c>
    </row>
    <row r="909" spans="2:14">
      <c r="B909" s="103">
        <f t="shared" ref="B909:I909" si="385">B380</f>
        <v>0</v>
      </c>
      <c r="C909" s="104">
        <f t="shared" si="385"/>
        <v>0</v>
      </c>
      <c r="D909" s="104">
        <f t="shared" si="385"/>
        <v>0</v>
      </c>
      <c r="E909" s="105">
        <f t="shared" si="385"/>
        <v>0</v>
      </c>
      <c r="F909" s="104">
        <f t="shared" si="385"/>
        <v>0</v>
      </c>
      <c r="G909" s="104">
        <f t="shared" si="385"/>
        <v>0</v>
      </c>
      <c r="H909" s="106">
        <f t="shared" si="385"/>
        <v>0</v>
      </c>
      <c r="I909" s="104">
        <f t="shared" si="385"/>
        <v>0</v>
      </c>
      <c r="J909" s="107">
        <f>J380-SUMIF(Sales!$D$22:$D$2500,$D380,Sales!J$22:J$2500)</f>
        <v>0</v>
      </c>
      <c r="K909" s="107">
        <f>K380-SUMIF(Sales!$D$22:$D$2500,$D380,Sales!K$22:K$2500)</f>
        <v>0</v>
      </c>
      <c r="L909" s="107">
        <f>L380-SUMIF(Sales!$D$22:$D$2500,$D380,Sales!L$22:L$2500)</f>
        <v>0</v>
      </c>
      <c r="M909" s="107">
        <f>M380-SUMIF(Sales!$D$22:$D$2500,$D380,Sales!M$22:M$2500)</f>
        <v>0</v>
      </c>
      <c r="N909" s="107">
        <f>N380-SUMIF(Sales!$D$22:$D$2500,$D380,Sales!N$22:N$2500)</f>
        <v>0</v>
      </c>
    </row>
    <row r="910" spans="2:14">
      <c r="B910" s="103">
        <f t="shared" ref="B910:I910" si="386">B381</f>
        <v>0</v>
      </c>
      <c r="C910" s="104">
        <f t="shared" si="386"/>
        <v>0</v>
      </c>
      <c r="D910" s="104">
        <f t="shared" si="386"/>
        <v>0</v>
      </c>
      <c r="E910" s="105">
        <f t="shared" si="386"/>
        <v>0</v>
      </c>
      <c r="F910" s="104">
        <f t="shared" si="386"/>
        <v>0</v>
      </c>
      <c r="G910" s="104">
        <f t="shared" si="386"/>
        <v>0</v>
      </c>
      <c r="H910" s="106">
        <f t="shared" si="386"/>
        <v>0</v>
      </c>
      <c r="I910" s="104">
        <f t="shared" si="386"/>
        <v>0</v>
      </c>
      <c r="J910" s="107">
        <f>J381-SUMIF(Sales!$D$22:$D$2500,$D381,Sales!J$22:J$2500)</f>
        <v>0</v>
      </c>
      <c r="K910" s="107">
        <f>K381-SUMIF(Sales!$D$22:$D$2500,$D381,Sales!K$22:K$2500)</f>
        <v>0</v>
      </c>
      <c r="L910" s="107">
        <f>L381-SUMIF(Sales!$D$22:$D$2500,$D381,Sales!L$22:L$2500)</f>
        <v>0</v>
      </c>
      <c r="M910" s="107">
        <f>M381-SUMIF(Sales!$D$22:$D$2500,$D381,Sales!M$22:M$2500)</f>
        <v>0</v>
      </c>
      <c r="N910" s="107">
        <f>N381-SUMIF(Sales!$D$22:$D$2500,$D381,Sales!N$22:N$2500)</f>
        <v>0</v>
      </c>
    </row>
    <row r="911" spans="2:14">
      <c r="B911" s="103">
        <f t="shared" ref="B911:I911" si="387">B382</f>
        <v>0</v>
      </c>
      <c r="C911" s="104">
        <f t="shared" si="387"/>
        <v>0</v>
      </c>
      <c r="D911" s="104">
        <f t="shared" si="387"/>
        <v>0</v>
      </c>
      <c r="E911" s="105">
        <f t="shared" si="387"/>
        <v>0</v>
      </c>
      <c r="F911" s="104">
        <f t="shared" si="387"/>
        <v>0</v>
      </c>
      <c r="G911" s="104">
        <f t="shared" si="387"/>
        <v>0</v>
      </c>
      <c r="H911" s="106">
        <f t="shared" si="387"/>
        <v>0</v>
      </c>
      <c r="I911" s="104">
        <f t="shared" si="387"/>
        <v>0</v>
      </c>
      <c r="J911" s="107">
        <f>J382-SUMIF(Sales!$D$22:$D$2500,$D382,Sales!J$22:J$2500)</f>
        <v>0</v>
      </c>
      <c r="K911" s="107">
        <f>K382-SUMIF(Sales!$D$22:$D$2500,$D382,Sales!K$22:K$2500)</f>
        <v>0</v>
      </c>
      <c r="L911" s="107">
        <f>L382-SUMIF(Sales!$D$22:$D$2500,$D382,Sales!L$22:L$2500)</f>
        <v>0</v>
      </c>
      <c r="M911" s="107">
        <f>M382-SUMIF(Sales!$D$22:$D$2500,$D382,Sales!M$22:M$2500)</f>
        <v>0</v>
      </c>
      <c r="N911" s="107">
        <f>N382-SUMIF(Sales!$D$22:$D$2500,$D382,Sales!N$22:N$2500)</f>
        <v>0</v>
      </c>
    </row>
    <row r="912" spans="2:14">
      <c r="B912" s="103">
        <f t="shared" ref="B912:I912" si="388">B383</f>
        <v>0</v>
      </c>
      <c r="C912" s="104">
        <f t="shared" si="388"/>
        <v>0</v>
      </c>
      <c r="D912" s="104">
        <f t="shared" si="388"/>
        <v>0</v>
      </c>
      <c r="E912" s="105">
        <f t="shared" si="388"/>
        <v>0</v>
      </c>
      <c r="F912" s="104">
        <f t="shared" si="388"/>
        <v>0</v>
      </c>
      <c r="G912" s="104">
        <f t="shared" si="388"/>
        <v>0</v>
      </c>
      <c r="H912" s="106">
        <f t="shared" si="388"/>
        <v>0</v>
      </c>
      <c r="I912" s="104">
        <f t="shared" si="388"/>
        <v>0</v>
      </c>
      <c r="J912" s="107">
        <f>J383-SUMIF(Sales!$D$22:$D$2500,$D383,Sales!J$22:J$2500)</f>
        <v>0</v>
      </c>
      <c r="K912" s="107">
        <f>K383-SUMIF(Sales!$D$22:$D$2500,$D383,Sales!K$22:K$2500)</f>
        <v>0</v>
      </c>
      <c r="L912" s="107">
        <f>L383-SUMIF(Sales!$D$22:$D$2500,$D383,Sales!L$22:L$2500)</f>
        <v>0</v>
      </c>
      <c r="M912" s="107">
        <f>M383-SUMIF(Sales!$D$22:$D$2500,$D383,Sales!M$22:M$2500)</f>
        <v>0</v>
      </c>
      <c r="N912" s="107">
        <f>N383-SUMIF(Sales!$D$22:$D$2500,$D383,Sales!N$22:N$2500)</f>
        <v>0</v>
      </c>
    </row>
    <row r="913" spans="2:14">
      <c r="B913" s="103">
        <f t="shared" ref="B913:I913" si="389">B384</f>
        <v>0</v>
      </c>
      <c r="C913" s="104">
        <f t="shared" si="389"/>
        <v>0</v>
      </c>
      <c r="D913" s="104">
        <f t="shared" si="389"/>
        <v>0</v>
      </c>
      <c r="E913" s="105">
        <f t="shared" si="389"/>
        <v>0</v>
      </c>
      <c r="F913" s="104">
        <f t="shared" si="389"/>
        <v>0</v>
      </c>
      <c r="G913" s="104">
        <f t="shared" si="389"/>
        <v>0</v>
      </c>
      <c r="H913" s="106">
        <f t="shared" si="389"/>
        <v>0</v>
      </c>
      <c r="I913" s="104">
        <f t="shared" si="389"/>
        <v>0</v>
      </c>
      <c r="J913" s="107">
        <f>J384-SUMIF(Sales!$D$22:$D$2500,$D384,Sales!J$22:J$2500)</f>
        <v>0</v>
      </c>
      <c r="K913" s="107">
        <f>K384-SUMIF(Sales!$D$22:$D$2500,$D384,Sales!K$22:K$2500)</f>
        <v>0</v>
      </c>
      <c r="L913" s="107">
        <f>L384-SUMIF(Sales!$D$22:$D$2500,$D384,Sales!L$22:L$2500)</f>
        <v>0</v>
      </c>
      <c r="M913" s="107">
        <f>M384-SUMIF(Sales!$D$22:$D$2500,$D384,Sales!M$22:M$2500)</f>
        <v>0</v>
      </c>
      <c r="N913" s="107">
        <f>N384-SUMIF(Sales!$D$22:$D$2500,$D384,Sales!N$22:N$2500)</f>
        <v>0</v>
      </c>
    </row>
    <row r="914" spans="2:14">
      <c r="B914" s="103">
        <f t="shared" ref="B914:I914" si="390">B385</f>
        <v>0</v>
      </c>
      <c r="C914" s="104">
        <f t="shared" si="390"/>
        <v>0</v>
      </c>
      <c r="D914" s="104">
        <f t="shared" si="390"/>
        <v>0</v>
      </c>
      <c r="E914" s="105">
        <f t="shared" si="390"/>
        <v>0</v>
      </c>
      <c r="F914" s="104">
        <f t="shared" si="390"/>
        <v>0</v>
      </c>
      <c r="G914" s="104">
        <f t="shared" si="390"/>
        <v>0</v>
      </c>
      <c r="H914" s="106">
        <f t="shared" si="390"/>
        <v>0</v>
      </c>
      <c r="I914" s="104">
        <f t="shared" si="390"/>
        <v>0</v>
      </c>
      <c r="J914" s="107">
        <f>J385-SUMIF(Sales!$D$22:$D$2500,$D385,Sales!J$22:J$2500)</f>
        <v>0</v>
      </c>
      <c r="K914" s="107">
        <f>K385-SUMIF(Sales!$D$22:$D$2500,$D385,Sales!K$22:K$2500)</f>
        <v>0</v>
      </c>
      <c r="L914" s="107">
        <f>L385-SUMIF(Sales!$D$22:$D$2500,$D385,Sales!L$22:L$2500)</f>
        <v>0</v>
      </c>
      <c r="M914" s="107">
        <f>M385-SUMIF(Sales!$D$22:$D$2500,$D385,Sales!M$22:M$2500)</f>
        <v>0</v>
      </c>
      <c r="N914" s="107">
        <f>N385-SUMIF(Sales!$D$22:$D$2500,$D385,Sales!N$22:N$2500)</f>
        <v>0</v>
      </c>
    </row>
    <row r="915" spans="2:14">
      <c r="B915" s="103">
        <f t="shared" ref="B915:I915" si="391">B386</f>
        <v>0</v>
      </c>
      <c r="C915" s="104">
        <f t="shared" si="391"/>
        <v>0</v>
      </c>
      <c r="D915" s="104">
        <f t="shared" si="391"/>
        <v>0</v>
      </c>
      <c r="E915" s="105">
        <f t="shared" si="391"/>
        <v>0</v>
      </c>
      <c r="F915" s="104">
        <f t="shared" si="391"/>
        <v>0</v>
      </c>
      <c r="G915" s="104">
        <f t="shared" si="391"/>
        <v>0</v>
      </c>
      <c r="H915" s="106">
        <f t="shared" si="391"/>
        <v>0</v>
      </c>
      <c r="I915" s="104">
        <f t="shared" si="391"/>
        <v>0</v>
      </c>
      <c r="J915" s="107">
        <f>J386-SUMIF(Sales!$D$22:$D$2500,$D386,Sales!J$22:J$2500)</f>
        <v>0</v>
      </c>
      <c r="K915" s="107">
        <f>K386-SUMIF(Sales!$D$22:$D$2500,$D386,Sales!K$22:K$2500)</f>
        <v>0</v>
      </c>
      <c r="L915" s="107">
        <f>L386-SUMIF(Sales!$D$22:$D$2500,$D386,Sales!L$22:L$2500)</f>
        <v>0</v>
      </c>
      <c r="M915" s="107">
        <f>M386-SUMIF(Sales!$D$22:$D$2500,$D386,Sales!M$22:M$2500)</f>
        <v>0</v>
      </c>
      <c r="N915" s="107">
        <f>N386-SUMIF(Sales!$D$22:$D$2500,$D386,Sales!N$22:N$2500)</f>
        <v>0</v>
      </c>
    </row>
    <row r="916" spans="2:14">
      <c r="B916" s="103">
        <f t="shared" ref="B916:I916" si="392">B387</f>
        <v>0</v>
      </c>
      <c r="C916" s="104">
        <f t="shared" si="392"/>
        <v>0</v>
      </c>
      <c r="D916" s="104">
        <f t="shared" si="392"/>
        <v>0</v>
      </c>
      <c r="E916" s="105">
        <f t="shared" si="392"/>
        <v>0</v>
      </c>
      <c r="F916" s="104">
        <f t="shared" si="392"/>
        <v>0</v>
      </c>
      <c r="G916" s="104">
        <f t="shared" si="392"/>
        <v>0</v>
      </c>
      <c r="H916" s="106">
        <f t="shared" si="392"/>
        <v>0</v>
      </c>
      <c r="I916" s="104">
        <f t="shared" si="392"/>
        <v>0</v>
      </c>
      <c r="J916" s="107">
        <f>J387-SUMIF(Sales!$D$22:$D$2500,$D387,Sales!J$22:J$2500)</f>
        <v>0</v>
      </c>
      <c r="K916" s="107">
        <f>K387-SUMIF(Sales!$D$22:$D$2500,$D387,Sales!K$22:K$2500)</f>
        <v>0</v>
      </c>
      <c r="L916" s="107">
        <f>L387-SUMIF(Sales!$D$22:$D$2500,$D387,Sales!L$22:L$2500)</f>
        <v>0</v>
      </c>
      <c r="M916" s="107">
        <f>M387-SUMIF(Sales!$D$22:$D$2500,$D387,Sales!M$22:M$2500)</f>
        <v>0</v>
      </c>
      <c r="N916" s="107">
        <f>N387-SUMIF(Sales!$D$22:$D$2500,$D387,Sales!N$22:N$2500)</f>
        <v>0</v>
      </c>
    </row>
    <row r="917" spans="2:14">
      <c r="B917" s="103">
        <f t="shared" ref="B917:I917" si="393">B388</f>
        <v>0</v>
      </c>
      <c r="C917" s="104">
        <f t="shared" si="393"/>
        <v>0</v>
      </c>
      <c r="D917" s="104">
        <f t="shared" si="393"/>
        <v>0</v>
      </c>
      <c r="E917" s="105">
        <f t="shared" si="393"/>
        <v>0</v>
      </c>
      <c r="F917" s="104">
        <f t="shared" si="393"/>
        <v>0</v>
      </c>
      <c r="G917" s="104">
        <f t="shared" si="393"/>
        <v>0</v>
      </c>
      <c r="H917" s="106">
        <f t="shared" si="393"/>
        <v>0</v>
      </c>
      <c r="I917" s="104">
        <f t="shared" si="393"/>
        <v>0</v>
      </c>
      <c r="J917" s="107">
        <f>J388-SUMIF(Sales!$D$22:$D$2500,$D388,Sales!J$22:J$2500)</f>
        <v>0</v>
      </c>
      <c r="K917" s="107">
        <f>K388-SUMIF(Sales!$D$22:$D$2500,$D388,Sales!K$22:K$2500)</f>
        <v>0</v>
      </c>
      <c r="L917" s="107">
        <f>L388-SUMIF(Sales!$D$22:$D$2500,$D388,Sales!L$22:L$2500)</f>
        <v>0</v>
      </c>
      <c r="M917" s="107">
        <f>M388-SUMIF(Sales!$D$22:$D$2500,$D388,Sales!M$22:M$2500)</f>
        <v>0</v>
      </c>
      <c r="N917" s="107">
        <f>N388-SUMIF(Sales!$D$22:$D$2500,$D388,Sales!N$22:N$2500)</f>
        <v>0</v>
      </c>
    </row>
    <row r="918" spans="2:14">
      <c r="B918" s="103">
        <f t="shared" ref="B918:I918" si="394">B389</f>
        <v>0</v>
      </c>
      <c r="C918" s="104">
        <f t="shared" si="394"/>
        <v>0</v>
      </c>
      <c r="D918" s="104">
        <f t="shared" si="394"/>
        <v>0</v>
      </c>
      <c r="E918" s="105">
        <f t="shared" si="394"/>
        <v>0</v>
      </c>
      <c r="F918" s="104">
        <f t="shared" si="394"/>
        <v>0</v>
      </c>
      <c r="G918" s="104">
        <f t="shared" si="394"/>
        <v>0</v>
      </c>
      <c r="H918" s="106">
        <f t="shared" si="394"/>
        <v>0</v>
      </c>
      <c r="I918" s="104">
        <f t="shared" si="394"/>
        <v>0</v>
      </c>
      <c r="J918" s="107">
        <f>J389-SUMIF(Sales!$D$22:$D$2500,$D389,Sales!J$22:J$2500)</f>
        <v>0</v>
      </c>
      <c r="K918" s="107">
        <f>K389-SUMIF(Sales!$D$22:$D$2500,$D389,Sales!K$22:K$2500)</f>
        <v>0</v>
      </c>
      <c r="L918" s="107">
        <f>L389-SUMIF(Sales!$D$22:$D$2500,$D389,Sales!L$22:L$2500)</f>
        <v>0</v>
      </c>
      <c r="M918" s="107">
        <f>M389-SUMIF(Sales!$D$22:$D$2500,$D389,Sales!M$22:M$2500)</f>
        <v>0</v>
      </c>
      <c r="N918" s="107">
        <f>N389-SUMIF(Sales!$D$22:$D$2500,$D389,Sales!N$22:N$2500)</f>
        <v>0</v>
      </c>
    </row>
    <row r="919" spans="2:14">
      <c r="B919" s="103">
        <f t="shared" ref="B919:I919" si="395">B390</f>
        <v>0</v>
      </c>
      <c r="C919" s="104">
        <f t="shared" si="395"/>
        <v>0</v>
      </c>
      <c r="D919" s="104">
        <f t="shared" si="395"/>
        <v>0</v>
      </c>
      <c r="E919" s="105">
        <f t="shared" si="395"/>
        <v>0</v>
      </c>
      <c r="F919" s="104">
        <f t="shared" si="395"/>
        <v>0</v>
      </c>
      <c r="G919" s="104">
        <f t="shared" si="395"/>
        <v>0</v>
      </c>
      <c r="H919" s="106">
        <f t="shared" si="395"/>
        <v>0</v>
      </c>
      <c r="I919" s="104">
        <f t="shared" si="395"/>
        <v>0</v>
      </c>
      <c r="J919" s="107">
        <f>J390-SUMIF(Sales!$D$22:$D$2500,$D390,Sales!J$22:J$2500)</f>
        <v>0</v>
      </c>
      <c r="K919" s="107">
        <f>K390-SUMIF(Sales!$D$22:$D$2500,$D390,Sales!K$22:K$2500)</f>
        <v>0</v>
      </c>
      <c r="L919" s="107">
        <f>L390-SUMIF(Sales!$D$22:$D$2500,$D390,Sales!L$22:L$2500)</f>
        <v>0</v>
      </c>
      <c r="M919" s="107">
        <f>M390-SUMIF(Sales!$D$22:$D$2500,$D390,Sales!M$22:M$2500)</f>
        <v>0</v>
      </c>
      <c r="N919" s="107">
        <f>N390-SUMIF(Sales!$D$22:$D$2500,$D390,Sales!N$22:N$2500)</f>
        <v>0</v>
      </c>
    </row>
    <row r="920" spans="2:14">
      <c r="B920" s="103">
        <f t="shared" ref="B920:I920" si="396">B391</f>
        <v>0</v>
      </c>
      <c r="C920" s="104">
        <f t="shared" si="396"/>
        <v>0</v>
      </c>
      <c r="D920" s="104">
        <f t="shared" si="396"/>
        <v>0</v>
      </c>
      <c r="E920" s="105">
        <f t="shared" si="396"/>
        <v>0</v>
      </c>
      <c r="F920" s="104">
        <f t="shared" si="396"/>
        <v>0</v>
      </c>
      <c r="G920" s="104">
        <f t="shared" si="396"/>
        <v>0</v>
      </c>
      <c r="H920" s="106">
        <f t="shared" si="396"/>
        <v>0</v>
      </c>
      <c r="I920" s="104">
        <f t="shared" si="396"/>
        <v>0</v>
      </c>
      <c r="J920" s="107">
        <f>J391-SUMIF(Sales!$D$22:$D$2500,$D391,Sales!J$22:J$2500)</f>
        <v>0</v>
      </c>
      <c r="K920" s="107">
        <f>K391-SUMIF(Sales!$D$22:$D$2500,$D391,Sales!K$22:K$2500)</f>
        <v>0</v>
      </c>
      <c r="L920" s="107">
        <f>L391-SUMIF(Sales!$D$22:$D$2500,$D391,Sales!L$22:L$2500)</f>
        <v>0</v>
      </c>
      <c r="M920" s="107">
        <f>M391-SUMIF(Sales!$D$22:$D$2500,$D391,Sales!M$22:M$2500)</f>
        <v>0</v>
      </c>
      <c r="N920" s="107">
        <f>N391-SUMIF(Sales!$D$22:$D$2500,$D391,Sales!N$22:N$2500)</f>
        <v>0</v>
      </c>
    </row>
    <row r="921" spans="2:14">
      <c r="B921" s="103">
        <f t="shared" ref="B921:I921" si="397">B392</f>
        <v>0</v>
      </c>
      <c r="C921" s="104">
        <f t="shared" si="397"/>
        <v>0</v>
      </c>
      <c r="D921" s="104">
        <f t="shared" si="397"/>
        <v>0</v>
      </c>
      <c r="E921" s="105">
        <f t="shared" si="397"/>
        <v>0</v>
      </c>
      <c r="F921" s="104">
        <f t="shared" si="397"/>
        <v>0</v>
      </c>
      <c r="G921" s="104">
        <f t="shared" si="397"/>
        <v>0</v>
      </c>
      <c r="H921" s="106">
        <f t="shared" si="397"/>
        <v>0</v>
      </c>
      <c r="I921" s="104">
        <f t="shared" si="397"/>
        <v>0</v>
      </c>
      <c r="J921" s="107">
        <f>J392-SUMIF(Sales!$D$22:$D$2500,$D392,Sales!J$22:J$2500)</f>
        <v>0</v>
      </c>
      <c r="K921" s="107">
        <f>K392-SUMIF(Sales!$D$22:$D$2500,$D392,Sales!K$22:K$2500)</f>
        <v>0</v>
      </c>
      <c r="L921" s="107">
        <f>L392-SUMIF(Sales!$D$22:$D$2500,$D392,Sales!L$22:L$2500)</f>
        <v>0</v>
      </c>
      <c r="M921" s="107">
        <f>M392-SUMIF(Sales!$D$22:$D$2500,$D392,Sales!M$22:M$2500)</f>
        <v>0</v>
      </c>
      <c r="N921" s="107">
        <f>N392-SUMIF(Sales!$D$22:$D$2500,$D392,Sales!N$22:N$2500)</f>
        <v>0</v>
      </c>
    </row>
    <row r="922" spans="2:14">
      <c r="B922" s="103">
        <f t="shared" ref="B922:I922" si="398">B393</f>
        <v>0</v>
      </c>
      <c r="C922" s="104">
        <f t="shared" si="398"/>
        <v>0</v>
      </c>
      <c r="D922" s="104">
        <f t="shared" si="398"/>
        <v>0</v>
      </c>
      <c r="E922" s="105">
        <f t="shared" si="398"/>
        <v>0</v>
      </c>
      <c r="F922" s="104">
        <f t="shared" si="398"/>
        <v>0</v>
      </c>
      <c r="G922" s="104">
        <f t="shared" si="398"/>
        <v>0</v>
      </c>
      <c r="H922" s="106">
        <f t="shared" si="398"/>
        <v>0</v>
      </c>
      <c r="I922" s="104">
        <f t="shared" si="398"/>
        <v>0</v>
      </c>
      <c r="J922" s="107">
        <f>J393-SUMIF(Sales!$D$22:$D$2500,$D393,Sales!J$22:J$2500)</f>
        <v>0</v>
      </c>
      <c r="K922" s="107">
        <f>K393-SUMIF(Sales!$D$22:$D$2500,$D393,Sales!K$22:K$2500)</f>
        <v>0</v>
      </c>
      <c r="L922" s="107">
        <f>L393-SUMIF(Sales!$D$22:$D$2500,$D393,Sales!L$22:L$2500)</f>
        <v>0</v>
      </c>
      <c r="M922" s="107">
        <f>M393-SUMIF(Sales!$D$22:$D$2500,$D393,Sales!M$22:M$2500)</f>
        <v>0</v>
      </c>
      <c r="N922" s="107">
        <f>N393-SUMIF(Sales!$D$22:$D$2500,$D393,Sales!N$22:N$2500)</f>
        <v>0</v>
      </c>
    </row>
    <row r="923" spans="2:14">
      <c r="B923" s="103">
        <f t="shared" ref="B923:I923" si="399">B394</f>
        <v>0</v>
      </c>
      <c r="C923" s="104">
        <f t="shared" si="399"/>
        <v>0</v>
      </c>
      <c r="D923" s="104">
        <f t="shared" si="399"/>
        <v>0</v>
      </c>
      <c r="E923" s="105">
        <f t="shared" si="399"/>
        <v>0</v>
      </c>
      <c r="F923" s="104">
        <f t="shared" si="399"/>
        <v>0</v>
      </c>
      <c r="G923" s="104">
        <f t="shared" si="399"/>
        <v>0</v>
      </c>
      <c r="H923" s="106">
        <f t="shared" si="399"/>
        <v>0</v>
      </c>
      <c r="I923" s="104">
        <f t="shared" si="399"/>
        <v>0</v>
      </c>
      <c r="J923" s="107">
        <f>J394-SUMIF(Sales!$D$22:$D$2500,$D394,Sales!J$22:J$2500)</f>
        <v>0</v>
      </c>
      <c r="K923" s="107">
        <f>K394-SUMIF(Sales!$D$22:$D$2500,$D394,Sales!K$22:K$2500)</f>
        <v>0</v>
      </c>
      <c r="L923" s="107">
        <f>L394-SUMIF(Sales!$D$22:$D$2500,$D394,Sales!L$22:L$2500)</f>
        <v>0</v>
      </c>
      <c r="M923" s="107">
        <f>M394-SUMIF(Sales!$D$22:$D$2500,$D394,Sales!M$22:M$2500)</f>
        <v>0</v>
      </c>
      <c r="N923" s="107">
        <f>N394-SUMIF(Sales!$D$22:$D$2500,$D394,Sales!N$22:N$2500)</f>
        <v>0</v>
      </c>
    </row>
    <row r="924" spans="2:14">
      <c r="B924" s="103">
        <f t="shared" ref="B924:I924" si="400">B395</f>
        <v>0</v>
      </c>
      <c r="C924" s="104">
        <f t="shared" si="400"/>
        <v>0</v>
      </c>
      <c r="D924" s="104">
        <f t="shared" si="400"/>
        <v>0</v>
      </c>
      <c r="E924" s="105">
        <f t="shared" si="400"/>
        <v>0</v>
      </c>
      <c r="F924" s="104">
        <f t="shared" si="400"/>
        <v>0</v>
      </c>
      <c r="G924" s="104">
        <f t="shared" si="400"/>
        <v>0</v>
      </c>
      <c r="H924" s="106">
        <f t="shared" si="400"/>
        <v>0</v>
      </c>
      <c r="I924" s="104">
        <f t="shared" si="400"/>
        <v>0</v>
      </c>
      <c r="J924" s="107">
        <f>J395-SUMIF(Sales!$D$22:$D$2500,$D395,Sales!J$22:J$2500)</f>
        <v>0</v>
      </c>
      <c r="K924" s="107">
        <f>K395-SUMIF(Sales!$D$22:$D$2500,$D395,Sales!K$22:K$2500)</f>
        <v>0</v>
      </c>
      <c r="L924" s="107">
        <f>L395-SUMIF(Sales!$D$22:$D$2500,$D395,Sales!L$22:L$2500)</f>
        <v>0</v>
      </c>
      <c r="M924" s="107">
        <f>M395-SUMIF(Sales!$D$22:$D$2500,$D395,Sales!M$22:M$2500)</f>
        <v>0</v>
      </c>
      <c r="N924" s="107">
        <f>N395-SUMIF(Sales!$D$22:$D$2500,$D395,Sales!N$22:N$2500)</f>
        <v>0</v>
      </c>
    </row>
    <row r="925" spans="2:14">
      <c r="B925" s="103">
        <f t="shared" ref="B925:I925" si="401">B396</f>
        <v>0</v>
      </c>
      <c r="C925" s="104">
        <f t="shared" si="401"/>
        <v>0</v>
      </c>
      <c r="D925" s="104">
        <f t="shared" si="401"/>
        <v>0</v>
      </c>
      <c r="E925" s="105">
        <f t="shared" si="401"/>
        <v>0</v>
      </c>
      <c r="F925" s="104">
        <f t="shared" si="401"/>
        <v>0</v>
      </c>
      <c r="G925" s="104">
        <f t="shared" si="401"/>
        <v>0</v>
      </c>
      <c r="H925" s="106">
        <f t="shared" si="401"/>
        <v>0</v>
      </c>
      <c r="I925" s="104">
        <f t="shared" si="401"/>
        <v>0</v>
      </c>
      <c r="J925" s="107">
        <f>J396-SUMIF(Sales!$D$22:$D$2500,$D396,Sales!J$22:J$2500)</f>
        <v>0</v>
      </c>
      <c r="K925" s="107">
        <f>K396-SUMIF(Sales!$D$22:$D$2500,$D396,Sales!K$22:K$2500)</f>
        <v>0</v>
      </c>
      <c r="L925" s="107">
        <f>L396-SUMIF(Sales!$D$22:$D$2500,$D396,Sales!L$22:L$2500)</f>
        <v>0</v>
      </c>
      <c r="M925" s="107">
        <f>M396-SUMIF(Sales!$D$22:$D$2500,$D396,Sales!M$22:M$2500)</f>
        <v>0</v>
      </c>
      <c r="N925" s="107">
        <f>N396-SUMIF(Sales!$D$22:$D$2500,$D396,Sales!N$22:N$2500)</f>
        <v>0</v>
      </c>
    </row>
    <row r="926" spans="2:14">
      <c r="B926" s="103">
        <f t="shared" ref="B926:I926" si="402">B397</f>
        <v>0</v>
      </c>
      <c r="C926" s="104">
        <f t="shared" si="402"/>
        <v>0</v>
      </c>
      <c r="D926" s="104">
        <f t="shared" si="402"/>
        <v>0</v>
      </c>
      <c r="E926" s="105">
        <f t="shared" si="402"/>
        <v>0</v>
      </c>
      <c r="F926" s="104">
        <f t="shared" si="402"/>
        <v>0</v>
      </c>
      <c r="G926" s="104">
        <f t="shared" si="402"/>
        <v>0</v>
      </c>
      <c r="H926" s="106">
        <f t="shared" si="402"/>
        <v>0</v>
      </c>
      <c r="I926" s="104">
        <f t="shared" si="402"/>
        <v>0</v>
      </c>
      <c r="J926" s="107">
        <f>J397-SUMIF(Sales!$D$22:$D$2500,$D397,Sales!J$22:J$2500)</f>
        <v>0</v>
      </c>
      <c r="K926" s="107">
        <f>K397-SUMIF(Sales!$D$22:$D$2500,$D397,Sales!K$22:K$2500)</f>
        <v>0</v>
      </c>
      <c r="L926" s="107">
        <f>L397-SUMIF(Sales!$D$22:$D$2500,$D397,Sales!L$22:L$2500)</f>
        <v>0</v>
      </c>
      <c r="M926" s="107">
        <f>M397-SUMIF(Sales!$D$22:$D$2500,$D397,Sales!M$22:M$2500)</f>
        <v>0</v>
      </c>
      <c r="N926" s="107">
        <f>N397-SUMIF(Sales!$D$22:$D$2500,$D397,Sales!N$22:N$2500)</f>
        <v>0</v>
      </c>
    </row>
    <row r="927" spans="2:14">
      <c r="B927" s="103">
        <f t="shared" ref="B927:I927" si="403">B398</f>
        <v>0</v>
      </c>
      <c r="C927" s="104">
        <f t="shared" si="403"/>
        <v>0</v>
      </c>
      <c r="D927" s="104">
        <f t="shared" si="403"/>
        <v>0</v>
      </c>
      <c r="E927" s="105">
        <f t="shared" si="403"/>
        <v>0</v>
      </c>
      <c r="F927" s="104">
        <f t="shared" si="403"/>
        <v>0</v>
      </c>
      <c r="G927" s="104">
        <f t="shared" si="403"/>
        <v>0</v>
      </c>
      <c r="H927" s="106">
        <f t="shared" si="403"/>
        <v>0</v>
      </c>
      <c r="I927" s="104">
        <f t="shared" si="403"/>
        <v>0</v>
      </c>
      <c r="J927" s="107">
        <f>J398-SUMIF(Sales!$D$22:$D$2500,$D398,Sales!J$22:J$2500)</f>
        <v>0</v>
      </c>
      <c r="K927" s="107">
        <f>K398-SUMIF(Sales!$D$22:$D$2500,$D398,Sales!K$22:K$2500)</f>
        <v>0</v>
      </c>
      <c r="L927" s="107">
        <f>L398-SUMIF(Sales!$D$22:$D$2500,$D398,Sales!L$22:L$2500)</f>
        <v>0</v>
      </c>
      <c r="M927" s="107">
        <f>M398-SUMIF(Sales!$D$22:$D$2500,$D398,Sales!M$22:M$2500)</f>
        <v>0</v>
      </c>
      <c r="N927" s="107">
        <f>N398-SUMIF(Sales!$D$22:$D$2500,$D398,Sales!N$22:N$2500)</f>
        <v>0</v>
      </c>
    </row>
    <row r="928" spans="2:14">
      <c r="B928" s="103">
        <f t="shared" ref="B928:I928" si="404">B399</f>
        <v>0</v>
      </c>
      <c r="C928" s="104">
        <f t="shared" si="404"/>
        <v>0</v>
      </c>
      <c r="D928" s="104">
        <f t="shared" si="404"/>
        <v>0</v>
      </c>
      <c r="E928" s="105">
        <f t="shared" si="404"/>
        <v>0</v>
      </c>
      <c r="F928" s="104">
        <f t="shared" si="404"/>
        <v>0</v>
      </c>
      <c r="G928" s="104">
        <f t="shared" si="404"/>
        <v>0</v>
      </c>
      <c r="H928" s="106">
        <f t="shared" si="404"/>
        <v>0</v>
      </c>
      <c r="I928" s="104">
        <f t="shared" si="404"/>
        <v>0</v>
      </c>
      <c r="J928" s="107">
        <f>J399-SUMIF(Sales!$D$22:$D$2500,$D399,Sales!J$22:J$2500)</f>
        <v>0</v>
      </c>
      <c r="K928" s="107">
        <f>K399-SUMIF(Sales!$D$22:$D$2500,$D399,Sales!K$22:K$2500)</f>
        <v>0</v>
      </c>
      <c r="L928" s="107">
        <f>L399-SUMIF(Sales!$D$22:$D$2500,$D399,Sales!L$22:L$2500)</f>
        <v>0</v>
      </c>
      <c r="M928" s="107">
        <f>M399-SUMIF(Sales!$D$22:$D$2500,$D399,Sales!M$22:M$2500)</f>
        <v>0</v>
      </c>
      <c r="N928" s="107">
        <f>N399-SUMIF(Sales!$D$22:$D$2500,$D399,Sales!N$22:N$2500)</f>
        <v>0</v>
      </c>
    </row>
    <row r="929" spans="2:14">
      <c r="B929" s="103">
        <f t="shared" ref="B929:I929" si="405">B400</f>
        <v>0</v>
      </c>
      <c r="C929" s="104">
        <f t="shared" si="405"/>
        <v>0</v>
      </c>
      <c r="D929" s="104">
        <f t="shared" si="405"/>
        <v>0</v>
      </c>
      <c r="E929" s="105">
        <f t="shared" si="405"/>
        <v>0</v>
      </c>
      <c r="F929" s="104">
        <f t="shared" si="405"/>
        <v>0</v>
      </c>
      <c r="G929" s="104">
        <f t="shared" si="405"/>
        <v>0</v>
      </c>
      <c r="H929" s="106">
        <f t="shared" si="405"/>
        <v>0</v>
      </c>
      <c r="I929" s="104">
        <f t="shared" si="405"/>
        <v>0</v>
      </c>
      <c r="J929" s="107">
        <f>J400-SUMIF(Sales!$D$22:$D$2500,$D400,Sales!J$22:J$2500)</f>
        <v>0</v>
      </c>
      <c r="K929" s="107">
        <f>K400-SUMIF(Sales!$D$22:$D$2500,$D400,Sales!K$22:K$2500)</f>
        <v>0</v>
      </c>
      <c r="L929" s="107">
        <f>L400-SUMIF(Sales!$D$22:$D$2500,$D400,Sales!L$22:L$2500)</f>
        <v>0</v>
      </c>
      <c r="M929" s="107">
        <f>M400-SUMIF(Sales!$D$22:$D$2500,$D400,Sales!M$22:M$2500)</f>
        <v>0</v>
      </c>
      <c r="N929" s="107">
        <f>N400-SUMIF(Sales!$D$22:$D$2500,$D400,Sales!N$22:N$2500)</f>
        <v>0</v>
      </c>
    </row>
    <row r="930" spans="2:14">
      <c r="B930" s="103">
        <f t="shared" ref="B930:I930" si="406">B401</f>
        <v>0</v>
      </c>
      <c r="C930" s="104">
        <f t="shared" si="406"/>
        <v>0</v>
      </c>
      <c r="D930" s="104">
        <f t="shared" si="406"/>
        <v>0</v>
      </c>
      <c r="E930" s="105">
        <f t="shared" si="406"/>
        <v>0</v>
      </c>
      <c r="F930" s="104">
        <f t="shared" si="406"/>
        <v>0</v>
      </c>
      <c r="G930" s="104">
        <f t="shared" si="406"/>
        <v>0</v>
      </c>
      <c r="H930" s="106">
        <f t="shared" si="406"/>
        <v>0</v>
      </c>
      <c r="I930" s="104">
        <f t="shared" si="406"/>
        <v>0</v>
      </c>
      <c r="J930" s="107">
        <f>J401-SUMIF(Sales!$D$22:$D$2500,$D401,Sales!J$22:J$2500)</f>
        <v>0</v>
      </c>
      <c r="K930" s="107">
        <f>K401-SUMIF(Sales!$D$22:$D$2500,$D401,Sales!K$22:K$2500)</f>
        <v>0</v>
      </c>
      <c r="L930" s="107">
        <f>L401-SUMIF(Sales!$D$22:$D$2500,$D401,Sales!L$22:L$2500)</f>
        <v>0</v>
      </c>
      <c r="M930" s="107">
        <f>M401-SUMIF(Sales!$D$22:$D$2500,$D401,Sales!M$22:M$2500)</f>
        <v>0</v>
      </c>
      <c r="N930" s="107">
        <f>N401-SUMIF(Sales!$D$22:$D$2500,$D401,Sales!N$22:N$2500)</f>
        <v>0</v>
      </c>
    </row>
    <row r="931" spans="2:14">
      <c r="B931" s="103">
        <f t="shared" ref="B931:I931" si="407">B402</f>
        <v>0</v>
      </c>
      <c r="C931" s="104">
        <f t="shared" si="407"/>
        <v>0</v>
      </c>
      <c r="D931" s="104">
        <f t="shared" si="407"/>
        <v>0</v>
      </c>
      <c r="E931" s="105">
        <f t="shared" si="407"/>
        <v>0</v>
      </c>
      <c r="F931" s="104">
        <f t="shared" si="407"/>
        <v>0</v>
      </c>
      <c r="G931" s="104">
        <f t="shared" si="407"/>
        <v>0</v>
      </c>
      <c r="H931" s="106">
        <f t="shared" si="407"/>
        <v>0</v>
      </c>
      <c r="I931" s="104">
        <f t="shared" si="407"/>
        <v>0</v>
      </c>
      <c r="J931" s="107">
        <f>J402-SUMIF(Sales!$D$22:$D$2500,$D402,Sales!J$22:J$2500)</f>
        <v>0</v>
      </c>
      <c r="K931" s="107">
        <f>K402-SUMIF(Sales!$D$22:$D$2500,$D402,Sales!K$22:K$2500)</f>
        <v>0</v>
      </c>
      <c r="L931" s="107">
        <f>L402-SUMIF(Sales!$D$22:$D$2500,$D402,Sales!L$22:L$2500)</f>
        <v>0</v>
      </c>
      <c r="M931" s="107">
        <f>M402-SUMIF(Sales!$D$22:$D$2500,$D402,Sales!M$22:M$2500)</f>
        <v>0</v>
      </c>
      <c r="N931" s="107">
        <f>N402-SUMIF(Sales!$D$22:$D$2500,$D402,Sales!N$22:N$2500)</f>
        <v>0</v>
      </c>
    </row>
    <row r="932" spans="2:14">
      <c r="B932" s="103">
        <f t="shared" ref="B932:I932" si="408">B403</f>
        <v>0</v>
      </c>
      <c r="C932" s="104">
        <f t="shared" si="408"/>
        <v>0</v>
      </c>
      <c r="D932" s="104">
        <f t="shared" si="408"/>
        <v>0</v>
      </c>
      <c r="E932" s="105">
        <f t="shared" si="408"/>
        <v>0</v>
      </c>
      <c r="F932" s="104">
        <f t="shared" si="408"/>
        <v>0</v>
      </c>
      <c r="G932" s="104">
        <f t="shared" si="408"/>
        <v>0</v>
      </c>
      <c r="H932" s="106">
        <f t="shared" si="408"/>
        <v>0</v>
      </c>
      <c r="I932" s="104">
        <f t="shared" si="408"/>
        <v>0</v>
      </c>
      <c r="J932" s="107">
        <f>J403-SUMIF(Sales!$D$22:$D$2500,$D403,Sales!J$22:J$2500)</f>
        <v>0</v>
      </c>
      <c r="K932" s="107">
        <f>K403-SUMIF(Sales!$D$22:$D$2500,$D403,Sales!K$22:K$2500)</f>
        <v>0</v>
      </c>
      <c r="L932" s="107">
        <f>L403-SUMIF(Sales!$D$22:$D$2500,$D403,Sales!L$22:L$2500)</f>
        <v>0</v>
      </c>
      <c r="M932" s="107">
        <f>M403-SUMIF(Sales!$D$22:$D$2500,$D403,Sales!M$22:M$2500)</f>
        <v>0</v>
      </c>
      <c r="N932" s="107">
        <f>N403-SUMIF(Sales!$D$22:$D$2500,$D403,Sales!N$22:N$2500)</f>
        <v>0</v>
      </c>
    </row>
    <row r="933" spans="2:14">
      <c r="B933" s="103">
        <f t="shared" ref="B933:I933" si="409">B404</f>
        <v>0</v>
      </c>
      <c r="C933" s="104">
        <f t="shared" si="409"/>
        <v>0</v>
      </c>
      <c r="D933" s="104">
        <f t="shared" si="409"/>
        <v>0</v>
      </c>
      <c r="E933" s="105">
        <f t="shared" si="409"/>
        <v>0</v>
      </c>
      <c r="F933" s="104">
        <f t="shared" si="409"/>
        <v>0</v>
      </c>
      <c r="G933" s="104">
        <f t="shared" si="409"/>
        <v>0</v>
      </c>
      <c r="H933" s="106">
        <f t="shared" si="409"/>
        <v>0</v>
      </c>
      <c r="I933" s="104">
        <f t="shared" si="409"/>
        <v>0</v>
      </c>
      <c r="J933" s="107">
        <f>J404-SUMIF(Sales!$D$22:$D$2500,$D404,Sales!J$22:J$2500)</f>
        <v>0</v>
      </c>
      <c r="K933" s="107">
        <f>K404-SUMIF(Sales!$D$22:$D$2500,$D404,Sales!K$22:K$2500)</f>
        <v>0</v>
      </c>
      <c r="L933" s="107">
        <f>L404-SUMIF(Sales!$D$22:$D$2500,$D404,Sales!L$22:L$2500)</f>
        <v>0</v>
      </c>
      <c r="M933" s="107">
        <f>M404-SUMIF(Sales!$D$22:$D$2500,$D404,Sales!M$22:M$2500)</f>
        <v>0</v>
      </c>
      <c r="N933" s="107">
        <f>N404-SUMIF(Sales!$D$22:$D$2500,$D404,Sales!N$22:N$2500)</f>
        <v>0</v>
      </c>
    </row>
    <row r="934" spans="2:14">
      <c r="B934" s="103">
        <f t="shared" ref="B934:I934" si="410">B405</f>
        <v>0</v>
      </c>
      <c r="C934" s="104">
        <f t="shared" si="410"/>
        <v>0</v>
      </c>
      <c r="D934" s="104">
        <f t="shared" si="410"/>
        <v>0</v>
      </c>
      <c r="E934" s="105">
        <f t="shared" si="410"/>
        <v>0</v>
      </c>
      <c r="F934" s="104">
        <f t="shared" si="410"/>
        <v>0</v>
      </c>
      <c r="G934" s="104">
        <f t="shared" si="410"/>
        <v>0</v>
      </c>
      <c r="H934" s="106">
        <f t="shared" si="410"/>
        <v>0</v>
      </c>
      <c r="I934" s="104">
        <f t="shared" si="410"/>
        <v>0</v>
      </c>
      <c r="J934" s="107">
        <f>J405-SUMIF(Sales!$D$22:$D$2500,$D405,Sales!J$22:J$2500)</f>
        <v>0</v>
      </c>
      <c r="K934" s="107">
        <f>K405-SUMIF(Sales!$D$22:$D$2500,$D405,Sales!K$22:K$2500)</f>
        <v>0</v>
      </c>
      <c r="L934" s="107">
        <f>L405-SUMIF(Sales!$D$22:$D$2500,$D405,Sales!L$22:L$2500)</f>
        <v>0</v>
      </c>
      <c r="M934" s="107">
        <f>M405-SUMIF(Sales!$D$22:$D$2500,$D405,Sales!M$22:M$2500)</f>
        <v>0</v>
      </c>
      <c r="N934" s="107">
        <f>N405-SUMIF(Sales!$D$22:$D$2500,$D405,Sales!N$22:N$2500)</f>
        <v>0</v>
      </c>
    </row>
    <row r="935" spans="2:14">
      <c r="B935" s="103">
        <f t="shared" ref="B935:I935" si="411">B406</f>
        <v>0</v>
      </c>
      <c r="C935" s="104">
        <f t="shared" si="411"/>
        <v>0</v>
      </c>
      <c r="D935" s="104">
        <f t="shared" si="411"/>
        <v>0</v>
      </c>
      <c r="E935" s="105">
        <f t="shared" si="411"/>
        <v>0</v>
      </c>
      <c r="F935" s="104">
        <f t="shared" si="411"/>
        <v>0</v>
      </c>
      <c r="G935" s="104">
        <f t="shared" si="411"/>
        <v>0</v>
      </c>
      <c r="H935" s="106">
        <f t="shared" si="411"/>
        <v>0</v>
      </c>
      <c r="I935" s="104">
        <f t="shared" si="411"/>
        <v>0</v>
      </c>
      <c r="J935" s="107">
        <f>J406-SUMIF(Sales!$D$22:$D$2500,$D406,Sales!J$22:J$2500)</f>
        <v>0</v>
      </c>
      <c r="K935" s="107">
        <f>K406-SUMIF(Sales!$D$22:$D$2500,$D406,Sales!K$22:K$2500)</f>
        <v>0</v>
      </c>
      <c r="L935" s="107">
        <f>L406-SUMIF(Sales!$D$22:$D$2500,$D406,Sales!L$22:L$2500)</f>
        <v>0</v>
      </c>
      <c r="M935" s="107">
        <f>M406-SUMIF(Sales!$D$22:$D$2500,$D406,Sales!M$22:M$2500)</f>
        <v>0</v>
      </c>
      <c r="N935" s="107">
        <f>N406-SUMIF(Sales!$D$22:$D$2500,$D406,Sales!N$22:N$2500)</f>
        <v>0</v>
      </c>
    </row>
    <row r="936" spans="2:14">
      <c r="B936" s="103">
        <f t="shared" ref="B936:I936" si="412">B407</f>
        <v>0</v>
      </c>
      <c r="C936" s="104">
        <f t="shared" si="412"/>
        <v>0</v>
      </c>
      <c r="D936" s="104">
        <f t="shared" si="412"/>
        <v>0</v>
      </c>
      <c r="E936" s="105">
        <f t="shared" si="412"/>
        <v>0</v>
      </c>
      <c r="F936" s="104">
        <f t="shared" si="412"/>
        <v>0</v>
      </c>
      <c r="G936" s="104">
        <f t="shared" si="412"/>
        <v>0</v>
      </c>
      <c r="H936" s="106">
        <f t="shared" si="412"/>
        <v>0</v>
      </c>
      <c r="I936" s="104">
        <f t="shared" si="412"/>
        <v>0</v>
      </c>
      <c r="J936" s="107">
        <f>J407-SUMIF(Sales!$D$22:$D$2500,$D407,Sales!J$22:J$2500)</f>
        <v>0</v>
      </c>
      <c r="K936" s="107">
        <f>K407-SUMIF(Sales!$D$22:$D$2500,$D407,Sales!K$22:K$2500)</f>
        <v>0</v>
      </c>
      <c r="L936" s="107">
        <f>L407-SUMIF(Sales!$D$22:$D$2500,$D407,Sales!L$22:L$2500)</f>
        <v>0</v>
      </c>
      <c r="M936" s="107">
        <f>M407-SUMIF(Sales!$D$22:$D$2500,$D407,Sales!M$22:M$2500)</f>
        <v>0</v>
      </c>
      <c r="N936" s="107">
        <f>N407-SUMIF(Sales!$D$22:$D$2500,$D407,Sales!N$22:N$2500)</f>
        <v>0</v>
      </c>
    </row>
    <row r="937" spans="2:14">
      <c r="B937" s="103">
        <f t="shared" ref="B937:I937" si="413">B408</f>
        <v>0</v>
      </c>
      <c r="C937" s="104">
        <f t="shared" si="413"/>
        <v>0</v>
      </c>
      <c r="D937" s="104">
        <f t="shared" si="413"/>
        <v>0</v>
      </c>
      <c r="E937" s="105">
        <f t="shared" si="413"/>
        <v>0</v>
      </c>
      <c r="F937" s="104">
        <f t="shared" si="413"/>
        <v>0</v>
      </c>
      <c r="G937" s="104">
        <f t="shared" si="413"/>
        <v>0</v>
      </c>
      <c r="H937" s="106">
        <f t="shared" si="413"/>
        <v>0</v>
      </c>
      <c r="I937" s="104">
        <f t="shared" si="413"/>
        <v>0</v>
      </c>
      <c r="J937" s="107">
        <f>J408-SUMIF(Sales!$D$22:$D$2500,$D408,Sales!J$22:J$2500)</f>
        <v>0</v>
      </c>
      <c r="K937" s="107">
        <f>K408-SUMIF(Sales!$D$22:$D$2500,$D408,Sales!K$22:K$2500)</f>
        <v>0</v>
      </c>
      <c r="L937" s="107">
        <f>L408-SUMIF(Sales!$D$22:$D$2500,$D408,Sales!L$22:L$2500)</f>
        <v>0</v>
      </c>
      <c r="M937" s="107">
        <f>M408-SUMIF(Sales!$D$22:$D$2500,$D408,Sales!M$22:M$2500)</f>
        <v>0</v>
      </c>
      <c r="N937" s="107">
        <f>N408-SUMIF(Sales!$D$22:$D$2500,$D408,Sales!N$22:N$2500)</f>
        <v>0</v>
      </c>
    </row>
    <row r="938" spans="2:14">
      <c r="B938" s="103">
        <f t="shared" ref="B938:I938" si="414">B409</f>
        <v>0</v>
      </c>
      <c r="C938" s="104">
        <f t="shared" si="414"/>
        <v>0</v>
      </c>
      <c r="D938" s="104">
        <f t="shared" si="414"/>
        <v>0</v>
      </c>
      <c r="E938" s="105">
        <f t="shared" si="414"/>
        <v>0</v>
      </c>
      <c r="F938" s="104">
        <f t="shared" si="414"/>
        <v>0</v>
      </c>
      <c r="G938" s="104">
        <f t="shared" si="414"/>
        <v>0</v>
      </c>
      <c r="H938" s="106">
        <f t="shared" si="414"/>
        <v>0</v>
      </c>
      <c r="I938" s="104">
        <f t="shared" si="414"/>
        <v>0</v>
      </c>
      <c r="J938" s="107">
        <f>J409-SUMIF(Sales!$D$22:$D$2500,$D409,Sales!J$22:J$2500)</f>
        <v>0</v>
      </c>
      <c r="K938" s="107">
        <f>K409-SUMIF(Sales!$D$22:$D$2500,$D409,Sales!K$22:K$2500)</f>
        <v>0</v>
      </c>
      <c r="L938" s="107">
        <f>L409-SUMIF(Sales!$D$22:$D$2500,$D409,Sales!L$22:L$2500)</f>
        <v>0</v>
      </c>
      <c r="M938" s="107">
        <f>M409-SUMIF(Sales!$D$22:$D$2500,$D409,Sales!M$22:M$2500)</f>
        <v>0</v>
      </c>
      <c r="N938" s="107">
        <f>N409-SUMIF(Sales!$D$22:$D$2500,$D409,Sales!N$22:N$2500)</f>
        <v>0</v>
      </c>
    </row>
    <row r="939" spans="2:14">
      <c r="B939" s="103">
        <f t="shared" ref="B939:I939" si="415">B410</f>
        <v>0</v>
      </c>
      <c r="C939" s="104">
        <f t="shared" si="415"/>
        <v>0</v>
      </c>
      <c r="D939" s="104">
        <f t="shared" si="415"/>
        <v>0</v>
      </c>
      <c r="E939" s="105">
        <f t="shared" si="415"/>
        <v>0</v>
      </c>
      <c r="F939" s="104">
        <f t="shared" si="415"/>
        <v>0</v>
      </c>
      <c r="G939" s="104">
        <f t="shared" si="415"/>
        <v>0</v>
      </c>
      <c r="H939" s="106">
        <f t="shared" si="415"/>
        <v>0</v>
      </c>
      <c r="I939" s="104">
        <f t="shared" si="415"/>
        <v>0</v>
      </c>
      <c r="J939" s="107">
        <f>J410-SUMIF(Sales!$D$22:$D$2500,$D410,Sales!J$22:J$2500)</f>
        <v>0</v>
      </c>
      <c r="K939" s="107">
        <f>K410-SUMIF(Sales!$D$22:$D$2500,$D410,Sales!K$22:K$2500)</f>
        <v>0</v>
      </c>
      <c r="L939" s="107">
        <f>L410-SUMIF(Sales!$D$22:$D$2500,$D410,Sales!L$22:L$2500)</f>
        <v>0</v>
      </c>
      <c r="M939" s="107">
        <f>M410-SUMIF(Sales!$D$22:$D$2500,$D410,Sales!M$22:M$2500)</f>
        <v>0</v>
      </c>
      <c r="N939" s="107">
        <f>N410-SUMIF(Sales!$D$22:$D$2500,$D410,Sales!N$22:N$2500)</f>
        <v>0</v>
      </c>
    </row>
    <row r="940" spans="2:14">
      <c r="B940" s="103">
        <f t="shared" ref="B940:I940" si="416">B411</f>
        <v>0</v>
      </c>
      <c r="C940" s="104">
        <f t="shared" si="416"/>
        <v>0</v>
      </c>
      <c r="D940" s="104">
        <f t="shared" si="416"/>
        <v>0</v>
      </c>
      <c r="E940" s="105">
        <f t="shared" si="416"/>
        <v>0</v>
      </c>
      <c r="F940" s="104">
        <f t="shared" si="416"/>
        <v>0</v>
      </c>
      <c r="G940" s="104">
        <f t="shared" si="416"/>
        <v>0</v>
      </c>
      <c r="H940" s="106">
        <f t="shared" si="416"/>
        <v>0</v>
      </c>
      <c r="I940" s="104">
        <f t="shared" si="416"/>
        <v>0</v>
      </c>
      <c r="J940" s="107">
        <f>J411-SUMIF(Sales!$D$22:$D$2500,$D411,Sales!J$22:J$2500)</f>
        <v>0</v>
      </c>
      <c r="K940" s="107">
        <f>K411-SUMIF(Sales!$D$22:$D$2500,$D411,Sales!K$22:K$2500)</f>
        <v>0</v>
      </c>
      <c r="L940" s="107">
        <f>L411-SUMIF(Sales!$D$22:$D$2500,$D411,Sales!L$22:L$2500)</f>
        <v>0</v>
      </c>
      <c r="M940" s="107">
        <f>M411-SUMIF(Sales!$D$22:$D$2500,$D411,Sales!M$22:M$2500)</f>
        <v>0</v>
      </c>
      <c r="N940" s="107">
        <f>N411-SUMIF(Sales!$D$22:$D$2500,$D411,Sales!N$22:N$2500)</f>
        <v>0</v>
      </c>
    </row>
    <row r="941" spans="2:14">
      <c r="B941" s="103">
        <f t="shared" ref="B941:I941" si="417">B412</f>
        <v>0</v>
      </c>
      <c r="C941" s="104">
        <f t="shared" si="417"/>
        <v>0</v>
      </c>
      <c r="D941" s="104">
        <f t="shared" si="417"/>
        <v>0</v>
      </c>
      <c r="E941" s="105">
        <f t="shared" si="417"/>
        <v>0</v>
      </c>
      <c r="F941" s="104">
        <f t="shared" si="417"/>
        <v>0</v>
      </c>
      <c r="G941" s="104">
        <f t="shared" si="417"/>
        <v>0</v>
      </c>
      <c r="H941" s="106">
        <f t="shared" si="417"/>
        <v>0</v>
      </c>
      <c r="I941" s="104">
        <f t="shared" si="417"/>
        <v>0</v>
      </c>
      <c r="J941" s="107">
        <f>J412-SUMIF(Sales!$D$22:$D$2500,$D412,Sales!J$22:J$2500)</f>
        <v>0</v>
      </c>
      <c r="K941" s="107">
        <f>K412-SUMIF(Sales!$D$22:$D$2500,$D412,Sales!K$22:K$2500)</f>
        <v>0</v>
      </c>
      <c r="L941" s="107">
        <f>L412-SUMIF(Sales!$D$22:$D$2500,$D412,Sales!L$22:L$2500)</f>
        <v>0</v>
      </c>
      <c r="M941" s="107">
        <f>M412-SUMIF(Sales!$D$22:$D$2500,$D412,Sales!M$22:M$2500)</f>
        <v>0</v>
      </c>
      <c r="N941" s="107">
        <f>N412-SUMIF(Sales!$D$22:$D$2500,$D412,Sales!N$22:N$2500)</f>
        <v>0</v>
      </c>
    </row>
    <row r="942" spans="2:14">
      <c r="B942" s="103">
        <f t="shared" ref="B942:I942" si="418">B413</f>
        <v>0</v>
      </c>
      <c r="C942" s="104">
        <f t="shared" si="418"/>
        <v>0</v>
      </c>
      <c r="D942" s="104">
        <f t="shared" si="418"/>
        <v>0</v>
      </c>
      <c r="E942" s="105">
        <f t="shared" si="418"/>
        <v>0</v>
      </c>
      <c r="F942" s="104">
        <f t="shared" si="418"/>
        <v>0</v>
      </c>
      <c r="G942" s="104">
        <f t="shared" si="418"/>
        <v>0</v>
      </c>
      <c r="H942" s="106">
        <f t="shared" si="418"/>
        <v>0</v>
      </c>
      <c r="I942" s="104">
        <f t="shared" si="418"/>
        <v>0</v>
      </c>
      <c r="J942" s="107">
        <f>J413-SUMIF(Sales!$D$22:$D$2500,$D413,Sales!J$22:J$2500)</f>
        <v>0</v>
      </c>
      <c r="K942" s="107">
        <f>K413-SUMIF(Sales!$D$22:$D$2500,$D413,Sales!K$22:K$2500)</f>
        <v>0</v>
      </c>
      <c r="L942" s="107">
        <f>L413-SUMIF(Sales!$D$22:$D$2500,$D413,Sales!L$22:L$2500)</f>
        <v>0</v>
      </c>
      <c r="M942" s="107">
        <f>M413-SUMIF(Sales!$D$22:$D$2500,$D413,Sales!M$22:M$2500)</f>
        <v>0</v>
      </c>
      <c r="N942" s="107">
        <f>N413-SUMIF(Sales!$D$22:$D$2500,$D413,Sales!N$22:N$2500)</f>
        <v>0</v>
      </c>
    </row>
    <row r="943" spans="2:14">
      <c r="B943" s="103">
        <f t="shared" ref="B943:I943" si="419">B414</f>
        <v>0</v>
      </c>
      <c r="C943" s="104">
        <f t="shared" si="419"/>
        <v>0</v>
      </c>
      <c r="D943" s="104">
        <f t="shared" si="419"/>
        <v>0</v>
      </c>
      <c r="E943" s="105">
        <f t="shared" si="419"/>
        <v>0</v>
      </c>
      <c r="F943" s="104">
        <f t="shared" si="419"/>
        <v>0</v>
      </c>
      <c r="G943" s="104">
        <f t="shared" si="419"/>
        <v>0</v>
      </c>
      <c r="H943" s="106">
        <f t="shared" si="419"/>
        <v>0</v>
      </c>
      <c r="I943" s="104">
        <f t="shared" si="419"/>
        <v>0</v>
      </c>
      <c r="J943" s="107">
        <f>J414-SUMIF(Sales!$D$22:$D$2500,$D414,Sales!J$22:J$2500)</f>
        <v>0</v>
      </c>
      <c r="K943" s="107">
        <f>K414-SUMIF(Sales!$D$22:$D$2500,$D414,Sales!K$22:K$2500)</f>
        <v>0</v>
      </c>
      <c r="L943" s="107">
        <f>L414-SUMIF(Sales!$D$22:$D$2500,$D414,Sales!L$22:L$2500)</f>
        <v>0</v>
      </c>
      <c r="M943" s="107">
        <f>M414-SUMIF(Sales!$D$22:$D$2500,$D414,Sales!M$22:M$2500)</f>
        <v>0</v>
      </c>
      <c r="N943" s="107">
        <f>N414-SUMIF(Sales!$D$22:$D$2500,$D414,Sales!N$22:N$2500)</f>
        <v>0</v>
      </c>
    </row>
    <row r="944" spans="2:14">
      <c r="B944" s="103">
        <f t="shared" ref="B944:I944" si="420">B415</f>
        <v>0</v>
      </c>
      <c r="C944" s="104">
        <f t="shared" si="420"/>
        <v>0</v>
      </c>
      <c r="D944" s="104">
        <f t="shared" si="420"/>
        <v>0</v>
      </c>
      <c r="E944" s="105">
        <f t="shared" si="420"/>
        <v>0</v>
      </c>
      <c r="F944" s="104">
        <f t="shared" si="420"/>
        <v>0</v>
      </c>
      <c r="G944" s="104">
        <f t="shared" si="420"/>
        <v>0</v>
      </c>
      <c r="H944" s="106">
        <f t="shared" si="420"/>
        <v>0</v>
      </c>
      <c r="I944" s="104">
        <f t="shared" si="420"/>
        <v>0</v>
      </c>
      <c r="J944" s="107">
        <f>J415-SUMIF(Sales!$D$22:$D$2500,$D415,Sales!J$22:J$2500)</f>
        <v>0</v>
      </c>
      <c r="K944" s="107">
        <f>K415-SUMIF(Sales!$D$22:$D$2500,$D415,Sales!K$22:K$2500)</f>
        <v>0</v>
      </c>
      <c r="L944" s="107">
        <f>L415-SUMIF(Sales!$D$22:$D$2500,$D415,Sales!L$22:L$2500)</f>
        <v>0</v>
      </c>
      <c r="M944" s="107">
        <f>M415-SUMIF(Sales!$D$22:$D$2500,$D415,Sales!M$22:M$2500)</f>
        <v>0</v>
      </c>
      <c r="N944" s="107">
        <f>N415-SUMIF(Sales!$D$22:$D$2500,$D415,Sales!N$22:N$2500)</f>
        <v>0</v>
      </c>
    </row>
    <row r="945" spans="2:14">
      <c r="B945" s="103">
        <f t="shared" ref="B945:I945" si="421">B416</f>
        <v>0</v>
      </c>
      <c r="C945" s="104">
        <f t="shared" si="421"/>
        <v>0</v>
      </c>
      <c r="D945" s="104">
        <f t="shared" si="421"/>
        <v>0</v>
      </c>
      <c r="E945" s="105">
        <f t="shared" si="421"/>
        <v>0</v>
      </c>
      <c r="F945" s="104">
        <f t="shared" si="421"/>
        <v>0</v>
      </c>
      <c r="G945" s="104">
        <f t="shared" si="421"/>
        <v>0</v>
      </c>
      <c r="H945" s="106">
        <f t="shared" si="421"/>
        <v>0</v>
      </c>
      <c r="I945" s="104">
        <f t="shared" si="421"/>
        <v>0</v>
      </c>
      <c r="J945" s="107">
        <f>J416-SUMIF(Sales!$D$22:$D$2500,$D416,Sales!J$22:J$2500)</f>
        <v>0</v>
      </c>
      <c r="K945" s="107">
        <f>K416-SUMIF(Sales!$D$22:$D$2500,$D416,Sales!K$22:K$2500)</f>
        <v>0</v>
      </c>
      <c r="L945" s="107">
        <f>L416-SUMIF(Sales!$D$22:$D$2500,$D416,Sales!L$22:L$2500)</f>
        <v>0</v>
      </c>
      <c r="M945" s="107">
        <f>M416-SUMIF(Sales!$D$22:$D$2500,$D416,Sales!M$22:M$2500)</f>
        <v>0</v>
      </c>
      <c r="N945" s="107">
        <f>N416-SUMIF(Sales!$D$22:$D$2500,$D416,Sales!N$22:N$2500)</f>
        <v>0</v>
      </c>
    </row>
    <row r="946" spans="2:14">
      <c r="B946" s="103">
        <f t="shared" ref="B946:I946" si="422">B417</f>
        <v>0</v>
      </c>
      <c r="C946" s="104">
        <f t="shared" si="422"/>
        <v>0</v>
      </c>
      <c r="D946" s="104">
        <f t="shared" si="422"/>
        <v>0</v>
      </c>
      <c r="E946" s="105">
        <f t="shared" si="422"/>
        <v>0</v>
      </c>
      <c r="F946" s="104">
        <f t="shared" si="422"/>
        <v>0</v>
      </c>
      <c r="G946" s="104">
        <f t="shared" si="422"/>
        <v>0</v>
      </c>
      <c r="H946" s="106">
        <f t="shared" si="422"/>
        <v>0</v>
      </c>
      <c r="I946" s="104">
        <f t="shared" si="422"/>
        <v>0</v>
      </c>
      <c r="J946" s="107">
        <f>J417-SUMIF(Sales!$D$22:$D$2500,$D417,Sales!J$22:J$2500)</f>
        <v>0</v>
      </c>
      <c r="K946" s="107">
        <f>K417-SUMIF(Sales!$D$22:$D$2500,$D417,Sales!K$22:K$2500)</f>
        <v>0</v>
      </c>
      <c r="L946" s="107">
        <f>L417-SUMIF(Sales!$D$22:$D$2500,$D417,Sales!L$22:L$2500)</f>
        <v>0</v>
      </c>
      <c r="M946" s="107">
        <f>M417-SUMIF(Sales!$D$22:$D$2500,$D417,Sales!M$22:M$2500)</f>
        <v>0</v>
      </c>
      <c r="N946" s="107">
        <f>N417-SUMIF(Sales!$D$22:$D$2500,$D417,Sales!N$22:N$2500)</f>
        <v>0</v>
      </c>
    </row>
    <row r="947" spans="2:14">
      <c r="B947" s="103">
        <f t="shared" ref="B947:I947" si="423">B418</f>
        <v>0</v>
      </c>
      <c r="C947" s="104">
        <f t="shared" si="423"/>
        <v>0</v>
      </c>
      <c r="D947" s="104">
        <f t="shared" si="423"/>
        <v>0</v>
      </c>
      <c r="E947" s="105">
        <f t="shared" si="423"/>
        <v>0</v>
      </c>
      <c r="F947" s="104">
        <f t="shared" si="423"/>
        <v>0</v>
      </c>
      <c r="G947" s="104">
        <f t="shared" si="423"/>
        <v>0</v>
      </c>
      <c r="H947" s="106">
        <f t="shared" si="423"/>
        <v>0</v>
      </c>
      <c r="I947" s="104">
        <f t="shared" si="423"/>
        <v>0</v>
      </c>
      <c r="J947" s="107">
        <f>J418-SUMIF(Sales!$D$22:$D$2500,$D418,Sales!J$22:J$2500)</f>
        <v>0</v>
      </c>
      <c r="K947" s="107">
        <f>K418-SUMIF(Sales!$D$22:$D$2500,$D418,Sales!K$22:K$2500)</f>
        <v>0</v>
      </c>
      <c r="L947" s="107">
        <f>L418-SUMIF(Sales!$D$22:$D$2500,$D418,Sales!L$22:L$2500)</f>
        <v>0</v>
      </c>
      <c r="M947" s="107">
        <f>M418-SUMIF(Sales!$D$22:$D$2500,$D418,Sales!M$22:M$2500)</f>
        <v>0</v>
      </c>
      <c r="N947" s="107">
        <f>N418-SUMIF(Sales!$D$22:$D$2500,$D418,Sales!N$22:N$2500)</f>
        <v>0</v>
      </c>
    </row>
    <row r="948" spans="2:14">
      <c r="B948" s="103">
        <f t="shared" ref="B948:I948" si="424">B419</f>
        <v>0</v>
      </c>
      <c r="C948" s="104">
        <f t="shared" si="424"/>
        <v>0</v>
      </c>
      <c r="D948" s="104">
        <f t="shared" si="424"/>
        <v>0</v>
      </c>
      <c r="E948" s="105">
        <f t="shared" si="424"/>
        <v>0</v>
      </c>
      <c r="F948" s="104">
        <f t="shared" si="424"/>
        <v>0</v>
      </c>
      <c r="G948" s="104">
        <f t="shared" si="424"/>
        <v>0</v>
      </c>
      <c r="H948" s="106">
        <f t="shared" si="424"/>
        <v>0</v>
      </c>
      <c r="I948" s="104">
        <f t="shared" si="424"/>
        <v>0</v>
      </c>
      <c r="J948" s="107">
        <f>J419-SUMIF(Sales!$D$22:$D$2500,$D419,Sales!J$22:J$2500)</f>
        <v>0</v>
      </c>
      <c r="K948" s="107">
        <f>K419-SUMIF(Sales!$D$22:$D$2500,$D419,Sales!K$22:K$2500)</f>
        <v>0</v>
      </c>
      <c r="L948" s="107">
        <f>L419-SUMIF(Sales!$D$22:$D$2500,$D419,Sales!L$22:L$2500)</f>
        <v>0</v>
      </c>
      <c r="M948" s="107">
        <f>M419-SUMIF(Sales!$D$22:$D$2500,$D419,Sales!M$22:M$2500)</f>
        <v>0</v>
      </c>
      <c r="N948" s="107">
        <f>N419-SUMIF(Sales!$D$22:$D$2500,$D419,Sales!N$22:N$2500)</f>
        <v>0</v>
      </c>
    </row>
    <row r="949" spans="2:14">
      <c r="B949" s="103">
        <f t="shared" ref="B949:I949" si="425">B420</f>
        <v>0</v>
      </c>
      <c r="C949" s="104">
        <f t="shared" si="425"/>
        <v>0</v>
      </c>
      <c r="D949" s="104">
        <f t="shared" si="425"/>
        <v>0</v>
      </c>
      <c r="E949" s="105">
        <f t="shared" si="425"/>
        <v>0</v>
      </c>
      <c r="F949" s="104">
        <f t="shared" si="425"/>
        <v>0</v>
      </c>
      <c r="G949" s="104">
        <f t="shared" si="425"/>
        <v>0</v>
      </c>
      <c r="H949" s="106">
        <f t="shared" si="425"/>
        <v>0</v>
      </c>
      <c r="I949" s="104">
        <f t="shared" si="425"/>
        <v>0</v>
      </c>
      <c r="J949" s="107">
        <f>J420-SUMIF(Sales!$D$22:$D$2500,$D420,Sales!J$22:J$2500)</f>
        <v>0</v>
      </c>
      <c r="K949" s="107">
        <f>K420-SUMIF(Sales!$D$22:$D$2500,$D420,Sales!K$22:K$2500)</f>
        <v>0</v>
      </c>
      <c r="L949" s="107">
        <f>L420-SUMIF(Sales!$D$22:$D$2500,$D420,Sales!L$22:L$2500)</f>
        <v>0</v>
      </c>
      <c r="M949" s="107">
        <f>M420-SUMIF(Sales!$D$22:$D$2500,$D420,Sales!M$22:M$2500)</f>
        <v>0</v>
      </c>
      <c r="N949" s="107">
        <f>N420-SUMIF(Sales!$D$22:$D$2500,$D420,Sales!N$22:N$2500)</f>
        <v>0</v>
      </c>
    </row>
    <row r="950" spans="2:14">
      <c r="B950" s="103">
        <f t="shared" ref="B950:I950" si="426">B421</f>
        <v>0</v>
      </c>
      <c r="C950" s="104">
        <f t="shared" si="426"/>
        <v>0</v>
      </c>
      <c r="D950" s="104">
        <f t="shared" si="426"/>
        <v>0</v>
      </c>
      <c r="E950" s="105">
        <f t="shared" si="426"/>
        <v>0</v>
      </c>
      <c r="F950" s="104">
        <f t="shared" si="426"/>
        <v>0</v>
      </c>
      <c r="G950" s="104">
        <f t="shared" si="426"/>
        <v>0</v>
      </c>
      <c r="H950" s="106">
        <f t="shared" si="426"/>
        <v>0</v>
      </c>
      <c r="I950" s="104">
        <f t="shared" si="426"/>
        <v>0</v>
      </c>
      <c r="J950" s="107">
        <f>J421-SUMIF(Sales!$D$22:$D$2500,$D421,Sales!J$22:J$2500)</f>
        <v>0</v>
      </c>
      <c r="K950" s="107">
        <f>K421-SUMIF(Sales!$D$22:$D$2500,$D421,Sales!K$22:K$2500)</f>
        <v>0</v>
      </c>
      <c r="L950" s="107">
        <f>L421-SUMIF(Sales!$D$22:$D$2500,$D421,Sales!L$22:L$2500)</f>
        <v>0</v>
      </c>
      <c r="M950" s="107">
        <f>M421-SUMIF(Sales!$D$22:$D$2500,$D421,Sales!M$22:M$2500)</f>
        <v>0</v>
      </c>
      <c r="N950" s="107">
        <f>N421-SUMIF(Sales!$D$22:$D$2500,$D421,Sales!N$22:N$2500)</f>
        <v>0</v>
      </c>
    </row>
    <row r="951" spans="2:14">
      <c r="B951" s="103">
        <f t="shared" ref="B951:I951" si="427">B422</f>
        <v>0</v>
      </c>
      <c r="C951" s="104">
        <f t="shared" si="427"/>
        <v>0</v>
      </c>
      <c r="D951" s="104">
        <f t="shared" si="427"/>
        <v>0</v>
      </c>
      <c r="E951" s="105">
        <f t="shared" si="427"/>
        <v>0</v>
      </c>
      <c r="F951" s="104">
        <f t="shared" si="427"/>
        <v>0</v>
      </c>
      <c r="G951" s="104">
        <f t="shared" si="427"/>
        <v>0</v>
      </c>
      <c r="H951" s="106">
        <f t="shared" si="427"/>
        <v>0</v>
      </c>
      <c r="I951" s="104">
        <f t="shared" si="427"/>
        <v>0</v>
      </c>
      <c r="J951" s="107">
        <f>J422-SUMIF(Sales!$D$22:$D$2500,$D422,Sales!J$22:J$2500)</f>
        <v>0</v>
      </c>
      <c r="K951" s="107">
        <f>K422-SUMIF(Sales!$D$22:$D$2500,$D422,Sales!K$22:K$2500)</f>
        <v>0</v>
      </c>
      <c r="L951" s="107">
        <f>L422-SUMIF(Sales!$D$22:$D$2500,$D422,Sales!L$22:L$2500)</f>
        <v>0</v>
      </c>
      <c r="M951" s="107">
        <f>M422-SUMIF(Sales!$D$22:$D$2500,$D422,Sales!M$22:M$2500)</f>
        <v>0</v>
      </c>
      <c r="N951" s="107">
        <f>N422-SUMIF(Sales!$D$22:$D$2500,$D422,Sales!N$22:N$2500)</f>
        <v>0</v>
      </c>
    </row>
    <row r="952" spans="2:14">
      <c r="B952" s="103">
        <f t="shared" ref="B952:I952" si="428">B423</f>
        <v>0</v>
      </c>
      <c r="C952" s="104">
        <f t="shared" si="428"/>
        <v>0</v>
      </c>
      <c r="D952" s="104">
        <f t="shared" si="428"/>
        <v>0</v>
      </c>
      <c r="E952" s="105">
        <f t="shared" si="428"/>
        <v>0</v>
      </c>
      <c r="F952" s="104">
        <f t="shared" si="428"/>
        <v>0</v>
      </c>
      <c r="G952" s="104">
        <f t="shared" si="428"/>
        <v>0</v>
      </c>
      <c r="H952" s="106">
        <f t="shared" si="428"/>
        <v>0</v>
      </c>
      <c r="I952" s="104">
        <f t="shared" si="428"/>
        <v>0</v>
      </c>
      <c r="J952" s="107">
        <f>J423-SUMIF(Sales!$D$22:$D$2500,$D423,Sales!J$22:J$2500)</f>
        <v>0</v>
      </c>
      <c r="K952" s="107">
        <f>K423-SUMIF(Sales!$D$22:$D$2500,$D423,Sales!K$22:K$2500)</f>
        <v>0</v>
      </c>
      <c r="L952" s="107">
        <f>L423-SUMIF(Sales!$D$22:$D$2500,$D423,Sales!L$22:L$2500)</f>
        <v>0</v>
      </c>
      <c r="M952" s="107">
        <f>M423-SUMIF(Sales!$D$22:$D$2500,$D423,Sales!M$22:M$2500)</f>
        <v>0</v>
      </c>
      <c r="N952" s="107">
        <f>N423-SUMIF(Sales!$D$22:$D$2500,$D423,Sales!N$22:N$2500)</f>
        <v>0</v>
      </c>
    </row>
    <row r="953" spans="2:14">
      <c r="B953" s="103">
        <f t="shared" ref="B953:I953" si="429">B424</f>
        <v>0</v>
      </c>
      <c r="C953" s="104">
        <f t="shared" si="429"/>
        <v>0</v>
      </c>
      <c r="D953" s="104">
        <f t="shared" si="429"/>
        <v>0</v>
      </c>
      <c r="E953" s="105">
        <f t="shared" si="429"/>
        <v>0</v>
      </c>
      <c r="F953" s="104">
        <f t="shared" si="429"/>
        <v>0</v>
      </c>
      <c r="G953" s="104">
        <f t="shared" si="429"/>
        <v>0</v>
      </c>
      <c r="H953" s="106">
        <f t="shared" si="429"/>
        <v>0</v>
      </c>
      <c r="I953" s="104">
        <f t="shared" si="429"/>
        <v>0</v>
      </c>
      <c r="J953" s="107">
        <f>J424-SUMIF(Sales!$D$22:$D$2500,$D424,Sales!J$22:J$2500)</f>
        <v>0</v>
      </c>
      <c r="K953" s="107">
        <f>K424-SUMIF(Sales!$D$22:$D$2500,$D424,Sales!K$22:K$2500)</f>
        <v>0</v>
      </c>
      <c r="L953" s="107">
        <f>L424-SUMIF(Sales!$D$22:$D$2500,$D424,Sales!L$22:L$2500)</f>
        <v>0</v>
      </c>
      <c r="M953" s="107">
        <f>M424-SUMIF(Sales!$D$22:$D$2500,$D424,Sales!M$22:M$2500)</f>
        <v>0</v>
      </c>
      <c r="N953" s="107">
        <f>N424-SUMIF(Sales!$D$22:$D$2500,$D424,Sales!N$22:N$2500)</f>
        <v>0</v>
      </c>
    </row>
    <row r="954" spans="2:14">
      <c r="B954" s="103">
        <f t="shared" ref="B954:I954" si="430">B425</f>
        <v>0</v>
      </c>
      <c r="C954" s="104">
        <f t="shared" si="430"/>
        <v>0</v>
      </c>
      <c r="D954" s="104">
        <f t="shared" si="430"/>
        <v>0</v>
      </c>
      <c r="E954" s="105">
        <f t="shared" si="430"/>
        <v>0</v>
      </c>
      <c r="F954" s="104">
        <f t="shared" si="430"/>
        <v>0</v>
      </c>
      <c r="G954" s="104">
        <f t="shared" si="430"/>
        <v>0</v>
      </c>
      <c r="H954" s="106">
        <f t="shared" si="430"/>
        <v>0</v>
      </c>
      <c r="I954" s="104">
        <f t="shared" si="430"/>
        <v>0</v>
      </c>
      <c r="J954" s="107">
        <f>J425-SUMIF(Sales!$D$22:$D$2500,$D425,Sales!J$22:J$2500)</f>
        <v>0</v>
      </c>
      <c r="K954" s="107">
        <f>K425-SUMIF(Sales!$D$22:$D$2500,$D425,Sales!K$22:K$2500)</f>
        <v>0</v>
      </c>
      <c r="L954" s="107">
        <f>L425-SUMIF(Sales!$D$22:$D$2500,$D425,Sales!L$22:L$2500)</f>
        <v>0</v>
      </c>
      <c r="M954" s="107">
        <f>M425-SUMIF(Sales!$D$22:$D$2500,$D425,Sales!M$22:M$2500)</f>
        <v>0</v>
      </c>
      <c r="N954" s="107">
        <f>N425-SUMIF(Sales!$D$22:$D$2500,$D425,Sales!N$22:N$2500)</f>
        <v>0</v>
      </c>
    </row>
    <row r="955" spans="2:14">
      <c r="B955" s="103">
        <f t="shared" ref="B955:I955" si="431">B426</f>
        <v>0</v>
      </c>
      <c r="C955" s="104">
        <f t="shared" si="431"/>
        <v>0</v>
      </c>
      <c r="D955" s="104">
        <f t="shared" si="431"/>
        <v>0</v>
      </c>
      <c r="E955" s="105">
        <f t="shared" si="431"/>
        <v>0</v>
      </c>
      <c r="F955" s="104">
        <f t="shared" si="431"/>
        <v>0</v>
      </c>
      <c r="G955" s="104">
        <f t="shared" si="431"/>
        <v>0</v>
      </c>
      <c r="H955" s="106">
        <f t="shared" si="431"/>
        <v>0</v>
      </c>
      <c r="I955" s="104">
        <f t="shared" si="431"/>
        <v>0</v>
      </c>
      <c r="J955" s="107">
        <f>J426-SUMIF(Sales!$D$22:$D$2500,$D426,Sales!J$22:J$2500)</f>
        <v>0</v>
      </c>
      <c r="K955" s="107">
        <f>K426-SUMIF(Sales!$D$22:$D$2500,$D426,Sales!K$22:K$2500)</f>
        <v>0</v>
      </c>
      <c r="L955" s="107">
        <f>L426-SUMIF(Sales!$D$22:$D$2500,$D426,Sales!L$22:L$2500)</f>
        <v>0</v>
      </c>
      <c r="M955" s="107">
        <f>M426-SUMIF(Sales!$D$22:$D$2500,$D426,Sales!M$22:M$2500)</f>
        <v>0</v>
      </c>
      <c r="N955" s="107">
        <f>N426-SUMIF(Sales!$D$22:$D$2500,$D426,Sales!N$22:N$2500)</f>
        <v>0</v>
      </c>
    </row>
    <row r="956" spans="2:14">
      <c r="B956" s="103">
        <f t="shared" ref="B956:I956" si="432">B427</f>
        <v>0</v>
      </c>
      <c r="C956" s="104">
        <f t="shared" si="432"/>
        <v>0</v>
      </c>
      <c r="D956" s="104">
        <f t="shared" si="432"/>
        <v>0</v>
      </c>
      <c r="E956" s="105">
        <f t="shared" si="432"/>
        <v>0</v>
      </c>
      <c r="F956" s="104">
        <f t="shared" si="432"/>
        <v>0</v>
      </c>
      <c r="G956" s="104">
        <f t="shared" si="432"/>
        <v>0</v>
      </c>
      <c r="H956" s="106">
        <f t="shared" si="432"/>
        <v>0</v>
      </c>
      <c r="I956" s="104">
        <f t="shared" si="432"/>
        <v>0</v>
      </c>
      <c r="J956" s="107">
        <f>J427-SUMIF(Sales!$D$22:$D$2500,$D427,Sales!J$22:J$2500)</f>
        <v>0</v>
      </c>
      <c r="K956" s="107">
        <f>K427-SUMIF(Sales!$D$22:$D$2500,$D427,Sales!K$22:K$2500)</f>
        <v>0</v>
      </c>
      <c r="L956" s="107">
        <f>L427-SUMIF(Sales!$D$22:$D$2500,$D427,Sales!L$22:L$2500)</f>
        <v>0</v>
      </c>
      <c r="M956" s="107">
        <f>M427-SUMIF(Sales!$D$22:$D$2500,$D427,Sales!M$22:M$2500)</f>
        <v>0</v>
      </c>
      <c r="N956" s="107">
        <f>N427-SUMIF(Sales!$D$22:$D$2500,$D427,Sales!N$22:N$2500)</f>
        <v>0</v>
      </c>
    </row>
    <row r="957" spans="2:14">
      <c r="B957" s="103">
        <f t="shared" ref="B957:I957" si="433">B428</f>
        <v>0</v>
      </c>
      <c r="C957" s="104">
        <f t="shared" si="433"/>
        <v>0</v>
      </c>
      <c r="D957" s="104">
        <f t="shared" si="433"/>
        <v>0</v>
      </c>
      <c r="E957" s="105">
        <f t="shared" si="433"/>
        <v>0</v>
      </c>
      <c r="F957" s="104">
        <f t="shared" si="433"/>
        <v>0</v>
      </c>
      <c r="G957" s="104">
        <f t="shared" si="433"/>
        <v>0</v>
      </c>
      <c r="H957" s="106">
        <f t="shared" si="433"/>
        <v>0</v>
      </c>
      <c r="I957" s="104">
        <f t="shared" si="433"/>
        <v>0</v>
      </c>
      <c r="J957" s="107">
        <f>J428-SUMIF(Sales!$D$22:$D$2500,$D428,Sales!J$22:J$2500)</f>
        <v>0</v>
      </c>
      <c r="K957" s="107">
        <f>K428-SUMIF(Sales!$D$22:$D$2500,$D428,Sales!K$22:K$2500)</f>
        <v>0</v>
      </c>
      <c r="L957" s="107">
        <f>L428-SUMIF(Sales!$D$22:$D$2500,$D428,Sales!L$22:L$2500)</f>
        <v>0</v>
      </c>
      <c r="M957" s="107">
        <f>M428-SUMIF(Sales!$D$22:$D$2500,$D428,Sales!M$22:M$2500)</f>
        <v>0</v>
      </c>
      <c r="N957" s="107">
        <f>N428-SUMIF(Sales!$D$22:$D$2500,$D428,Sales!N$22:N$2500)</f>
        <v>0</v>
      </c>
    </row>
    <row r="958" spans="2:14">
      <c r="B958" s="103">
        <f t="shared" ref="B958:I958" si="434">B429</f>
        <v>0</v>
      </c>
      <c r="C958" s="104">
        <f t="shared" si="434"/>
        <v>0</v>
      </c>
      <c r="D958" s="104">
        <f t="shared" si="434"/>
        <v>0</v>
      </c>
      <c r="E958" s="105">
        <f t="shared" si="434"/>
        <v>0</v>
      </c>
      <c r="F958" s="104">
        <f t="shared" si="434"/>
        <v>0</v>
      </c>
      <c r="G958" s="104">
        <f t="shared" si="434"/>
        <v>0</v>
      </c>
      <c r="H958" s="106">
        <f t="shared" si="434"/>
        <v>0</v>
      </c>
      <c r="I958" s="104">
        <f t="shared" si="434"/>
        <v>0</v>
      </c>
      <c r="J958" s="107">
        <f>J429-SUMIF(Sales!$D$22:$D$2500,$D429,Sales!J$22:J$2500)</f>
        <v>0</v>
      </c>
      <c r="K958" s="107">
        <f>K429-SUMIF(Sales!$D$22:$D$2500,$D429,Sales!K$22:K$2500)</f>
        <v>0</v>
      </c>
      <c r="L958" s="107">
        <f>L429-SUMIF(Sales!$D$22:$D$2500,$D429,Sales!L$22:L$2500)</f>
        <v>0</v>
      </c>
      <c r="M958" s="107">
        <f>M429-SUMIF(Sales!$D$22:$D$2500,$D429,Sales!M$22:M$2500)</f>
        <v>0</v>
      </c>
      <c r="N958" s="107">
        <f>N429-SUMIF(Sales!$D$22:$D$2500,$D429,Sales!N$22:N$2500)</f>
        <v>0</v>
      </c>
    </row>
    <row r="959" spans="2:14">
      <c r="B959" s="103">
        <f t="shared" ref="B959:I959" si="435">B430</f>
        <v>0</v>
      </c>
      <c r="C959" s="104">
        <f t="shared" si="435"/>
        <v>0</v>
      </c>
      <c r="D959" s="104">
        <f t="shared" si="435"/>
        <v>0</v>
      </c>
      <c r="E959" s="105">
        <f t="shared" si="435"/>
        <v>0</v>
      </c>
      <c r="F959" s="104">
        <f t="shared" si="435"/>
        <v>0</v>
      </c>
      <c r="G959" s="104">
        <f t="shared" si="435"/>
        <v>0</v>
      </c>
      <c r="H959" s="106">
        <f t="shared" si="435"/>
        <v>0</v>
      </c>
      <c r="I959" s="104">
        <f t="shared" si="435"/>
        <v>0</v>
      </c>
      <c r="J959" s="107">
        <f>J430-SUMIF(Sales!$D$22:$D$2500,$D430,Sales!J$22:J$2500)</f>
        <v>0</v>
      </c>
      <c r="K959" s="107">
        <f>K430-SUMIF(Sales!$D$22:$D$2500,$D430,Sales!K$22:K$2500)</f>
        <v>0</v>
      </c>
      <c r="L959" s="107">
        <f>L430-SUMIF(Sales!$D$22:$D$2500,$D430,Sales!L$22:L$2500)</f>
        <v>0</v>
      </c>
      <c r="M959" s="107">
        <f>M430-SUMIF(Sales!$D$22:$D$2500,$D430,Sales!M$22:M$2500)</f>
        <v>0</v>
      </c>
      <c r="N959" s="107">
        <f>N430-SUMIF(Sales!$D$22:$D$2500,$D430,Sales!N$22:N$2500)</f>
        <v>0</v>
      </c>
    </row>
    <row r="960" spans="2:14">
      <c r="B960" s="103">
        <f t="shared" ref="B960:I960" si="436">B431</f>
        <v>0</v>
      </c>
      <c r="C960" s="104">
        <f t="shared" si="436"/>
        <v>0</v>
      </c>
      <c r="D960" s="104">
        <f t="shared" si="436"/>
        <v>0</v>
      </c>
      <c r="E960" s="105">
        <f t="shared" si="436"/>
        <v>0</v>
      </c>
      <c r="F960" s="104">
        <f t="shared" si="436"/>
        <v>0</v>
      </c>
      <c r="G960" s="104">
        <f t="shared" si="436"/>
        <v>0</v>
      </c>
      <c r="H960" s="106">
        <f t="shared" si="436"/>
        <v>0</v>
      </c>
      <c r="I960" s="104">
        <f t="shared" si="436"/>
        <v>0</v>
      </c>
      <c r="J960" s="107">
        <f>J431-SUMIF(Sales!$D$22:$D$2500,$D431,Sales!J$22:J$2500)</f>
        <v>0</v>
      </c>
      <c r="K960" s="107">
        <f>K431-SUMIF(Sales!$D$22:$D$2500,$D431,Sales!K$22:K$2500)</f>
        <v>0</v>
      </c>
      <c r="L960" s="107">
        <f>L431-SUMIF(Sales!$D$22:$D$2500,$D431,Sales!L$22:L$2500)</f>
        <v>0</v>
      </c>
      <c r="M960" s="107">
        <f>M431-SUMIF(Sales!$D$22:$D$2500,$D431,Sales!M$22:M$2500)</f>
        <v>0</v>
      </c>
      <c r="N960" s="107">
        <f>N431-SUMIF(Sales!$D$22:$D$2500,$D431,Sales!N$22:N$2500)</f>
        <v>0</v>
      </c>
    </row>
    <row r="961" spans="2:14">
      <c r="B961" s="103">
        <f t="shared" ref="B961:I961" si="437">B432</f>
        <v>0</v>
      </c>
      <c r="C961" s="104">
        <f t="shared" si="437"/>
        <v>0</v>
      </c>
      <c r="D961" s="104">
        <f t="shared" si="437"/>
        <v>0</v>
      </c>
      <c r="E961" s="105">
        <f t="shared" si="437"/>
        <v>0</v>
      </c>
      <c r="F961" s="104">
        <f t="shared" si="437"/>
        <v>0</v>
      </c>
      <c r="G961" s="104">
        <f t="shared" si="437"/>
        <v>0</v>
      </c>
      <c r="H961" s="106">
        <f t="shared" si="437"/>
        <v>0</v>
      </c>
      <c r="I961" s="104">
        <f t="shared" si="437"/>
        <v>0</v>
      </c>
      <c r="J961" s="107">
        <f>J432-SUMIF(Sales!$D$22:$D$2500,$D432,Sales!J$22:J$2500)</f>
        <v>0</v>
      </c>
      <c r="K961" s="107">
        <f>K432-SUMIF(Sales!$D$22:$D$2500,$D432,Sales!K$22:K$2500)</f>
        <v>0</v>
      </c>
      <c r="L961" s="107">
        <f>L432-SUMIF(Sales!$D$22:$D$2500,$D432,Sales!L$22:L$2500)</f>
        <v>0</v>
      </c>
      <c r="M961" s="107">
        <f>M432-SUMIF(Sales!$D$22:$D$2500,$D432,Sales!M$22:M$2500)</f>
        <v>0</v>
      </c>
      <c r="N961" s="107">
        <f>N432-SUMIF(Sales!$D$22:$D$2500,$D432,Sales!N$22:N$2500)</f>
        <v>0</v>
      </c>
    </row>
    <row r="962" spans="2:14">
      <c r="B962" s="103">
        <f t="shared" ref="B962:I962" si="438">B433</f>
        <v>0</v>
      </c>
      <c r="C962" s="104">
        <f t="shared" si="438"/>
        <v>0</v>
      </c>
      <c r="D962" s="104">
        <f t="shared" si="438"/>
        <v>0</v>
      </c>
      <c r="E962" s="105">
        <f t="shared" si="438"/>
        <v>0</v>
      </c>
      <c r="F962" s="104">
        <f t="shared" si="438"/>
        <v>0</v>
      </c>
      <c r="G962" s="104">
        <f t="shared" si="438"/>
        <v>0</v>
      </c>
      <c r="H962" s="106">
        <f t="shared" si="438"/>
        <v>0</v>
      </c>
      <c r="I962" s="104">
        <f t="shared" si="438"/>
        <v>0</v>
      </c>
      <c r="J962" s="107">
        <f>J433-SUMIF(Sales!$D$22:$D$2500,$D433,Sales!J$22:J$2500)</f>
        <v>0</v>
      </c>
      <c r="K962" s="107">
        <f>K433-SUMIF(Sales!$D$22:$D$2500,$D433,Sales!K$22:K$2500)</f>
        <v>0</v>
      </c>
      <c r="L962" s="107">
        <f>L433-SUMIF(Sales!$D$22:$D$2500,$D433,Sales!L$22:L$2500)</f>
        <v>0</v>
      </c>
      <c r="M962" s="107">
        <f>M433-SUMIF(Sales!$D$22:$D$2500,$D433,Sales!M$22:M$2500)</f>
        <v>0</v>
      </c>
      <c r="N962" s="107">
        <f>N433-SUMIF(Sales!$D$22:$D$2500,$D433,Sales!N$22:N$2500)</f>
        <v>0</v>
      </c>
    </row>
    <row r="963" spans="2:14">
      <c r="B963" s="103">
        <f t="shared" ref="B963:I963" si="439">B434</f>
        <v>0</v>
      </c>
      <c r="C963" s="104">
        <f t="shared" si="439"/>
        <v>0</v>
      </c>
      <c r="D963" s="104">
        <f t="shared" si="439"/>
        <v>0</v>
      </c>
      <c r="E963" s="105">
        <f t="shared" si="439"/>
        <v>0</v>
      </c>
      <c r="F963" s="104">
        <f t="shared" si="439"/>
        <v>0</v>
      </c>
      <c r="G963" s="104">
        <f t="shared" si="439"/>
        <v>0</v>
      </c>
      <c r="H963" s="106">
        <f t="shared" si="439"/>
        <v>0</v>
      </c>
      <c r="I963" s="104">
        <f t="shared" si="439"/>
        <v>0</v>
      </c>
      <c r="J963" s="107">
        <f>J434-SUMIF(Sales!$D$22:$D$2500,$D434,Sales!J$22:J$2500)</f>
        <v>0</v>
      </c>
      <c r="K963" s="107">
        <f>K434-SUMIF(Sales!$D$22:$D$2500,$D434,Sales!K$22:K$2500)</f>
        <v>0</v>
      </c>
      <c r="L963" s="107">
        <f>L434-SUMIF(Sales!$D$22:$D$2500,$D434,Sales!L$22:L$2500)</f>
        <v>0</v>
      </c>
      <c r="M963" s="107">
        <f>M434-SUMIF(Sales!$D$22:$D$2500,$D434,Sales!M$22:M$2500)</f>
        <v>0</v>
      </c>
      <c r="N963" s="107">
        <f>N434-SUMIF(Sales!$D$22:$D$2500,$D434,Sales!N$22:N$2500)</f>
        <v>0</v>
      </c>
    </row>
    <row r="964" spans="2:14">
      <c r="B964" s="103">
        <f t="shared" ref="B964:I964" si="440">B435</f>
        <v>0</v>
      </c>
      <c r="C964" s="104">
        <f t="shared" si="440"/>
        <v>0</v>
      </c>
      <c r="D964" s="104">
        <f t="shared" si="440"/>
        <v>0</v>
      </c>
      <c r="E964" s="105">
        <f t="shared" si="440"/>
        <v>0</v>
      </c>
      <c r="F964" s="104">
        <f t="shared" si="440"/>
        <v>0</v>
      </c>
      <c r="G964" s="104">
        <f t="shared" si="440"/>
        <v>0</v>
      </c>
      <c r="H964" s="106">
        <f t="shared" si="440"/>
        <v>0</v>
      </c>
      <c r="I964" s="104">
        <f t="shared" si="440"/>
        <v>0</v>
      </c>
      <c r="J964" s="107">
        <f>J435-SUMIF(Sales!$D$22:$D$2500,$D435,Sales!J$22:J$2500)</f>
        <v>0</v>
      </c>
      <c r="K964" s="107">
        <f>K435-SUMIF(Sales!$D$22:$D$2500,$D435,Sales!K$22:K$2500)</f>
        <v>0</v>
      </c>
      <c r="L964" s="107">
        <f>L435-SUMIF(Sales!$D$22:$D$2500,$D435,Sales!L$22:L$2500)</f>
        <v>0</v>
      </c>
      <c r="M964" s="107">
        <f>M435-SUMIF(Sales!$D$22:$D$2500,$D435,Sales!M$22:M$2500)</f>
        <v>0</v>
      </c>
      <c r="N964" s="107">
        <f>N435-SUMIF(Sales!$D$22:$D$2500,$D435,Sales!N$22:N$2500)</f>
        <v>0</v>
      </c>
    </row>
    <row r="965" spans="2:14">
      <c r="B965" s="103">
        <f t="shared" ref="B965:I965" si="441">B436</f>
        <v>0</v>
      </c>
      <c r="C965" s="104">
        <f t="shared" si="441"/>
        <v>0</v>
      </c>
      <c r="D965" s="104">
        <f t="shared" si="441"/>
        <v>0</v>
      </c>
      <c r="E965" s="105">
        <f t="shared" si="441"/>
        <v>0</v>
      </c>
      <c r="F965" s="104">
        <f t="shared" si="441"/>
        <v>0</v>
      </c>
      <c r="G965" s="104">
        <f t="shared" si="441"/>
        <v>0</v>
      </c>
      <c r="H965" s="106">
        <f t="shared" si="441"/>
        <v>0</v>
      </c>
      <c r="I965" s="104">
        <f t="shared" si="441"/>
        <v>0</v>
      </c>
      <c r="J965" s="107">
        <f>J436-SUMIF(Sales!$D$22:$D$2500,$D436,Sales!J$22:J$2500)</f>
        <v>0</v>
      </c>
      <c r="K965" s="107">
        <f>K436-SUMIF(Sales!$D$22:$D$2500,$D436,Sales!K$22:K$2500)</f>
        <v>0</v>
      </c>
      <c r="L965" s="107">
        <f>L436-SUMIF(Sales!$D$22:$D$2500,$D436,Sales!L$22:L$2500)</f>
        <v>0</v>
      </c>
      <c r="M965" s="107">
        <f>M436-SUMIF(Sales!$D$22:$D$2500,$D436,Sales!M$22:M$2500)</f>
        <v>0</v>
      </c>
      <c r="N965" s="107">
        <f>N436-SUMIF(Sales!$D$22:$D$2500,$D436,Sales!N$22:N$2500)</f>
        <v>0</v>
      </c>
    </row>
    <row r="966" spans="2:14">
      <c r="B966" s="103">
        <f t="shared" ref="B966:I966" si="442">B437</f>
        <v>0</v>
      </c>
      <c r="C966" s="104">
        <f t="shared" si="442"/>
        <v>0</v>
      </c>
      <c r="D966" s="104">
        <f t="shared" si="442"/>
        <v>0</v>
      </c>
      <c r="E966" s="105">
        <f t="shared" si="442"/>
        <v>0</v>
      </c>
      <c r="F966" s="104">
        <f t="shared" si="442"/>
        <v>0</v>
      </c>
      <c r="G966" s="104">
        <f t="shared" si="442"/>
        <v>0</v>
      </c>
      <c r="H966" s="106">
        <f t="shared" si="442"/>
        <v>0</v>
      </c>
      <c r="I966" s="104">
        <f t="shared" si="442"/>
        <v>0</v>
      </c>
      <c r="J966" s="107">
        <f>J437-SUMIF(Sales!$D$22:$D$2500,$D437,Sales!J$22:J$2500)</f>
        <v>0</v>
      </c>
      <c r="K966" s="107">
        <f>K437-SUMIF(Sales!$D$22:$D$2500,$D437,Sales!K$22:K$2500)</f>
        <v>0</v>
      </c>
      <c r="L966" s="107">
        <f>L437-SUMIF(Sales!$D$22:$D$2500,$D437,Sales!L$22:L$2500)</f>
        <v>0</v>
      </c>
      <c r="M966" s="107">
        <f>M437-SUMIF(Sales!$D$22:$D$2500,$D437,Sales!M$22:M$2500)</f>
        <v>0</v>
      </c>
      <c r="N966" s="107">
        <f>N437-SUMIF(Sales!$D$22:$D$2500,$D437,Sales!N$22:N$2500)</f>
        <v>0</v>
      </c>
    </row>
    <row r="967" spans="2:14">
      <c r="B967" s="103">
        <f t="shared" ref="B967:I967" si="443">B438</f>
        <v>0</v>
      </c>
      <c r="C967" s="104">
        <f t="shared" si="443"/>
        <v>0</v>
      </c>
      <c r="D967" s="104">
        <f t="shared" si="443"/>
        <v>0</v>
      </c>
      <c r="E967" s="105">
        <f t="shared" si="443"/>
        <v>0</v>
      </c>
      <c r="F967" s="104">
        <f t="shared" si="443"/>
        <v>0</v>
      </c>
      <c r="G967" s="104">
        <f t="shared" si="443"/>
        <v>0</v>
      </c>
      <c r="H967" s="106">
        <f t="shared" si="443"/>
        <v>0</v>
      </c>
      <c r="I967" s="104">
        <f t="shared" si="443"/>
        <v>0</v>
      </c>
      <c r="J967" s="107">
        <f>J438-SUMIF(Sales!$D$22:$D$2500,$D438,Sales!J$22:J$2500)</f>
        <v>0</v>
      </c>
      <c r="K967" s="107">
        <f>K438-SUMIF(Sales!$D$22:$D$2500,$D438,Sales!K$22:K$2500)</f>
        <v>0</v>
      </c>
      <c r="L967" s="107">
        <f>L438-SUMIF(Sales!$D$22:$D$2500,$D438,Sales!L$22:L$2500)</f>
        <v>0</v>
      </c>
      <c r="M967" s="107">
        <f>M438-SUMIF(Sales!$D$22:$D$2500,$D438,Sales!M$22:M$2500)</f>
        <v>0</v>
      </c>
      <c r="N967" s="107">
        <f>N438-SUMIF(Sales!$D$22:$D$2500,$D438,Sales!N$22:N$2500)</f>
        <v>0</v>
      </c>
    </row>
    <row r="968" spans="2:14">
      <c r="B968" s="103">
        <f t="shared" ref="B968:I968" si="444">B439</f>
        <v>0</v>
      </c>
      <c r="C968" s="104">
        <f t="shared" si="444"/>
        <v>0</v>
      </c>
      <c r="D968" s="104">
        <f t="shared" si="444"/>
        <v>0</v>
      </c>
      <c r="E968" s="105">
        <f t="shared" si="444"/>
        <v>0</v>
      </c>
      <c r="F968" s="104">
        <f t="shared" si="444"/>
        <v>0</v>
      </c>
      <c r="G968" s="104">
        <f t="shared" si="444"/>
        <v>0</v>
      </c>
      <c r="H968" s="106">
        <f t="shared" si="444"/>
        <v>0</v>
      </c>
      <c r="I968" s="104">
        <f t="shared" si="444"/>
        <v>0</v>
      </c>
      <c r="J968" s="107">
        <f>J439-SUMIF(Sales!$D$22:$D$2500,$D439,Sales!J$22:J$2500)</f>
        <v>0</v>
      </c>
      <c r="K968" s="107">
        <f>K439-SUMIF(Sales!$D$22:$D$2500,$D439,Sales!K$22:K$2500)</f>
        <v>0</v>
      </c>
      <c r="L968" s="107">
        <f>L439-SUMIF(Sales!$D$22:$D$2500,$D439,Sales!L$22:L$2500)</f>
        <v>0</v>
      </c>
      <c r="M968" s="107">
        <f>M439-SUMIF(Sales!$D$22:$D$2500,$D439,Sales!M$22:M$2500)</f>
        <v>0</v>
      </c>
      <c r="N968" s="107">
        <f>N439-SUMIF(Sales!$D$22:$D$2500,$D439,Sales!N$22:N$2500)</f>
        <v>0</v>
      </c>
    </row>
    <row r="969" spans="2:14">
      <c r="B969" s="103">
        <f t="shared" ref="B969:I969" si="445">B440</f>
        <v>0</v>
      </c>
      <c r="C969" s="104">
        <f t="shared" si="445"/>
        <v>0</v>
      </c>
      <c r="D969" s="104">
        <f t="shared" si="445"/>
        <v>0</v>
      </c>
      <c r="E969" s="105">
        <f t="shared" si="445"/>
        <v>0</v>
      </c>
      <c r="F969" s="104">
        <f t="shared" si="445"/>
        <v>0</v>
      </c>
      <c r="G969" s="104">
        <f t="shared" si="445"/>
        <v>0</v>
      </c>
      <c r="H969" s="106">
        <f t="shared" si="445"/>
        <v>0</v>
      </c>
      <c r="I969" s="104">
        <f t="shared" si="445"/>
        <v>0</v>
      </c>
      <c r="J969" s="107">
        <f>J440-SUMIF(Sales!$D$22:$D$2500,$D440,Sales!J$22:J$2500)</f>
        <v>0</v>
      </c>
      <c r="K969" s="107">
        <f>K440-SUMIF(Sales!$D$22:$D$2500,$D440,Sales!K$22:K$2500)</f>
        <v>0</v>
      </c>
      <c r="L969" s="107">
        <f>L440-SUMIF(Sales!$D$22:$D$2500,$D440,Sales!L$22:L$2500)</f>
        <v>0</v>
      </c>
      <c r="M969" s="107">
        <f>M440-SUMIF(Sales!$D$22:$D$2500,$D440,Sales!M$22:M$2500)</f>
        <v>0</v>
      </c>
      <c r="N969" s="107">
        <f>N440-SUMIF(Sales!$D$22:$D$2500,$D440,Sales!N$22:N$2500)</f>
        <v>0</v>
      </c>
    </row>
    <row r="970" spans="2:14">
      <c r="B970" s="103">
        <f t="shared" ref="B970:I970" si="446">B441</f>
        <v>0</v>
      </c>
      <c r="C970" s="104">
        <f t="shared" si="446"/>
        <v>0</v>
      </c>
      <c r="D970" s="104">
        <f t="shared" si="446"/>
        <v>0</v>
      </c>
      <c r="E970" s="105">
        <f t="shared" si="446"/>
        <v>0</v>
      </c>
      <c r="F970" s="104">
        <f t="shared" si="446"/>
        <v>0</v>
      </c>
      <c r="G970" s="104">
        <f t="shared" si="446"/>
        <v>0</v>
      </c>
      <c r="H970" s="106">
        <f t="shared" si="446"/>
        <v>0</v>
      </c>
      <c r="I970" s="104">
        <f t="shared" si="446"/>
        <v>0</v>
      </c>
      <c r="J970" s="107">
        <f>J441-SUMIF(Sales!$D$22:$D$2500,$D441,Sales!J$22:J$2500)</f>
        <v>0</v>
      </c>
      <c r="K970" s="107">
        <f>K441-SUMIF(Sales!$D$22:$D$2500,$D441,Sales!K$22:K$2500)</f>
        <v>0</v>
      </c>
      <c r="L970" s="107">
        <f>L441-SUMIF(Sales!$D$22:$D$2500,$D441,Sales!L$22:L$2500)</f>
        <v>0</v>
      </c>
      <c r="M970" s="107">
        <f>M441-SUMIF(Sales!$D$22:$D$2500,$D441,Sales!M$22:M$2500)</f>
        <v>0</v>
      </c>
      <c r="N970" s="107">
        <f>N441-SUMIF(Sales!$D$22:$D$2500,$D441,Sales!N$22:N$2500)</f>
        <v>0</v>
      </c>
    </row>
    <row r="971" spans="2:14">
      <c r="B971" s="103">
        <f t="shared" ref="B971:I971" si="447">B442</f>
        <v>0</v>
      </c>
      <c r="C971" s="104">
        <f t="shared" si="447"/>
        <v>0</v>
      </c>
      <c r="D971" s="104">
        <f t="shared" si="447"/>
        <v>0</v>
      </c>
      <c r="E971" s="105">
        <f t="shared" si="447"/>
        <v>0</v>
      </c>
      <c r="F971" s="104">
        <f t="shared" si="447"/>
        <v>0</v>
      </c>
      <c r="G971" s="104">
        <f t="shared" si="447"/>
        <v>0</v>
      </c>
      <c r="H971" s="106">
        <f t="shared" si="447"/>
        <v>0</v>
      </c>
      <c r="I971" s="104">
        <f t="shared" si="447"/>
        <v>0</v>
      </c>
      <c r="J971" s="107">
        <f>J442-SUMIF(Sales!$D$22:$D$2500,$D442,Sales!J$22:J$2500)</f>
        <v>0</v>
      </c>
      <c r="K971" s="107">
        <f>K442-SUMIF(Sales!$D$22:$D$2500,$D442,Sales!K$22:K$2500)</f>
        <v>0</v>
      </c>
      <c r="L971" s="107">
        <f>L442-SUMIF(Sales!$D$22:$D$2500,$D442,Sales!L$22:L$2500)</f>
        <v>0</v>
      </c>
      <c r="M971" s="107">
        <f>M442-SUMIF(Sales!$D$22:$D$2500,$D442,Sales!M$22:M$2500)</f>
        <v>0</v>
      </c>
      <c r="N971" s="107">
        <f>N442-SUMIF(Sales!$D$22:$D$2500,$D442,Sales!N$22:N$2500)</f>
        <v>0</v>
      </c>
    </row>
    <row r="972" spans="2:14">
      <c r="B972" s="103">
        <f t="shared" ref="B972:I972" si="448">B443</f>
        <v>0</v>
      </c>
      <c r="C972" s="104">
        <f t="shared" si="448"/>
        <v>0</v>
      </c>
      <c r="D972" s="104">
        <f t="shared" si="448"/>
        <v>0</v>
      </c>
      <c r="E972" s="105">
        <f t="shared" si="448"/>
        <v>0</v>
      </c>
      <c r="F972" s="104">
        <f t="shared" si="448"/>
        <v>0</v>
      </c>
      <c r="G972" s="104">
        <f t="shared" si="448"/>
        <v>0</v>
      </c>
      <c r="H972" s="106">
        <f t="shared" si="448"/>
        <v>0</v>
      </c>
      <c r="I972" s="104">
        <f t="shared" si="448"/>
        <v>0</v>
      </c>
      <c r="J972" s="107">
        <f>J443-SUMIF(Sales!$D$22:$D$2500,$D443,Sales!J$22:J$2500)</f>
        <v>0</v>
      </c>
      <c r="K972" s="107">
        <f>K443-SUMIF(Sales!$D$22:$D$2500,$D443,Sales!K$22:K$2500)</f>
        <v>0</v>
      </c>
      <c r="L972" s="107">
        <f>L443-SUMIF(Sales!$D$22:$D$2500,$D443,Sales!L$22:L$2500)</f>
        <v>0</v>
      </c>
      <c r="M972" s="107">
        <f>M443-SUMIF(Sales!$D$22:$D$2500,$D443,Sales!M$22:M$2500)</f>
        <v>0</v>
      </c>
      <c r="N972" s="107">
        <f>N443-SUMIF(Sales!$D$22:$D$2500,$D443,Sales!N$22:N$2500)</f>
        <v>0</v>
      </c>
    </row>
    <row r="973" spans="2:14">
      <c r="B973" s="103">
        <f t="shared" ref="B973:I973" si="449">B444</f>
        <v>0</v>
      </c>
      <c r="C973" s="104">
        <f t="shared" si="449"/>
        <v>0</v>
      </c>
      <c r="D973" s="104">
        <f t="shared" si="449"/>
        <v>0</v>
      </c>
      <c r="E973" s="105">
        <f t="shared" si="449"/>
        <v>0</v>
      </c>
      <c r="F973" s="104">
        <f t="shared" si="449"/>
        <v>0</v>
      </c>
      <c r="G973" s="104">
        <f t="shared" si="449"/>
        <v>0</v>
      </c>
      <c r="H973" s="106">
        <f t="shared" si="449"/>
        <v>0</v>
      </c>
      <c r="I973" s="104">
        <f t="shared" si="449"/>
        <v>0</v>
      </c>
      <c r="J973" s="107">
        <f>J444-SUMIF(Sales!$D$22:$D$2500,$D444,Sales!J$22:J$2500)</f>
        <v>0</v>
      </c>
      <c r="K973" s="107">
        <f>K444-SUMIF(Sales!$D$22:$D$2500,$D444,Sales!K$22:K$2500)</f>
        <v>0</v>
      </c>
      <c r="L973" s="107">
        <f>L444-SUMIF(Sales!$D$22:$D$2500,$D444,Sales!L$22:L$2500)</f>
        <v>0</v>
      </c>
      <c r="M973" s="107">
        <f>M444-SUMIF(Sales!$D$22:$D$2500,$D444,Sales!M$22:M$2500)</f>
        <v>0</v>
      </c>
      <c r="N973" s="107">
        <f>N444-SUMIF(Sales!$D$22:$D$2500,$D444,Sales!N$22:N$2500)</f>
        <v>0</v>
      </c>
    </row>
    <row r="974" spans="2:14">
      <c r="B974" s="103">
        <f t="shared" ref="B974:I974" si="450">B445</f>
        <v>0</v>
      </c>
      <c r="C974" s="104">
        <f t="shared" si="450"/>
        <v>0</v>
      </c>
      <c r="D974" s="104">
        <f t="shared" si="450"/>
        <v>0</v>
      </c>
      <c r="E974" s="105">
        <f t="shared" si="450"/>
        <v>0</v>
      </c>
      <c r="F974" s="104">
        <f t="shared" si="450"/>
        <v>0</v>
      </c>
      <c r="G974" s="104">
        <f t="shared" si="450"/>
        <v>0</v>
      </c>
      <c r="H974" s="106">
        <f t="shared" si="450"/>
        <v>0</v>
      </c>
      <c r="I974" s="104">
        <f t="shared" si="450"/>
        <v>0</v>
      </c>
      <c r="J974" s="107">
        <f>J445-SUMIF(Sales!$D$22:$D$2500,$D445,Sales!J$22:J$2500)</f>
        <v>0</v>
      </c>
      <c r="K974" s="107">
        <f>K445-SUMIF(Sales!$D$22:$D$2500,$D445,Sales!K$22:K$2500)</f>
        <v>0</v>
      </c>
      <c r="L974" s="107">
        <f>L445-SUMIF(Sales!$D$22:$D$2500,$D445,Sales!L$22:L$2500)</f>
        <v>0</v>
      </c>
      <c r="M974" s="107">
        <f>M445-SUMIF(Sales!$D$22:$D$2500,$D445,Sales!M$22:M$2500)</f>
        <v>0</v>
      </c>
      <c r="N974" s="107">
        <f>N445-SUMIF(Sales!$D$22:$D$2500,$D445,Sales!N$22:N$2500)</f>
        <v>0</v>
      </c>
    </row>
    <row r="975" spans="2:14">
      <c r="B975" s="103">
        <f t="shared" ref="B975:I975" si="451">B446</f>
        <v>0</v>
      </c>
      <c r="C975" s="104">
        <f t="shared" si="451"/>
        <v>0</v>
      </c>
      <c r="D975" s="104">
        <f t="shared" si="451"/>
        <v>0</v>
      </c>
      <c r="E975" s="105">
        <f t="shared" si="451"/>
        <v>0</v>
      </c>
      <c r="F975" s="104">
        <f t="shared" si="451"/>
        <v>0</v>
      </c>
      <c r="G975" s="104">
        <f t="shared" si="451"/>
        <v>0</v>
      </c>
      <c r="H975" s="106">
        <f t="shared" si="451"/>
        <v>0</v>
      </c>
      <c r="I975" s="104">
        <f t="shared" si="451"/>
        <v>0</v>
      </c>
      <c r="J975" s="107">
        <f>J446-SUMIF(Sales!$D$22:$D$2500,$D446,Sales!J$22:J$2500)</f>
        <v>0</v>
      </c>
      <c r="K975" s="107">
        <f>K446-SUMIF(Sales!$D$22:$D$2500,$D446,Sales!K$22:K$2500)</f>
        <v>0</v>
      </c>
      <c r="L975" s="107">
        <f>L446-SUMIF(Sales!$D$22:$D$2500,$D446,Sales!L$22:L$2500)</f>
        <v>0</v>
      </c>
      <c r="M975" s="107">
        <f>M446-SUMIF(Sales!$D$22:$D$2500,$D446,Sales!M$22:M$2500)</f>
        <v>0</v>
      </c>
      <c r="N975" s="107">
        <f>N446-SUMIF(Sales!$D$22:$D$2500,$D446,Sales!N$22:N$2500)</f>
        <v>0</v>
      </c>
    </row>
    <row r="976" spans="2:14">
      <c r="B976" s="103">
        <f t="shared" ref="B976:I976" si="452">B447</f>
        <v>0</v>
      </c>
      <c r="C976" s="104">
        <f t="shared" si="452"/>
        <v>0</v>
      </c>
      <c r="D976" s="104">
        <f t="shared" si="452"/>
        <v>0</v>
      </c>
      <c r="E976" s="105">
        <f t="shared" si="452"/>
        <v>0</v>
      </c>
      <c r="F976" s="104">
        <f t="shared" si="452"/>
        <v>0</v>
      </c>
      <c r="G976" s="104">
        <f t="shared" si="452"/>
        <v>0</v>
      </c>
      <c r="H976" s="106">
        <f t="shared" si="452"/>
        <v>0</v>
      </c>
      <c r="I976" s="104">
        <f t="shared" si="452"/>
        <v>0</v>
      </c>
      <c r="J976" s="107">
        <f>J447-SUMIF(Sales!$D$22:$D$2500,$D447,Sales!J$22:J$2500)</f>
        <v>0</v>
      </c>
      <c r="K976" s="107">
        <f>K447-SUMIF(Sales!$D$22:$D$2500,$D447,Sales!K$22:K$2500)</f>
        <v>0</v>
      </c>
      <c r="L976" s="107">
        <f>L447-SUMIF(Sales!$D$22:$D$2500,$D447,Sales!L$22:L$2500)</f>
        <v>0</v>
      </c>
      <c r="M976" s="107">
        <f>M447-SUMIF(Sales!$D$22:$D$2500,$D447,Sales!M$22:M$2500)</f>
        <v>0</v>
      </c>
      <c r="N976" s="107">
        <f>N447-SUMIF(Sales!$D$22:$D$2500,$D447,Sales!N$22:N$2500)</f>
        <v>0</v>
      </c>
    </row>
    <row r="977" spans="2:14">
      <c r="B977" s="103">
        <f t="shared" ref="B977:I977" si="453">B448</f>
        <v>0</v>
      </c>
      <c r="C977" s="104">
        <f t="shared" si="453"/>
        <v>0</v>
      </c>
      <c r="D977" s="104">
        <f t="shared" si="453"/>
        <v>0</v>
      </c>
      <c r="E977" s="105">
        <f t="shared" si="453"/>
        <v>0</v>
      </c>
      <c r="F977" s="104">
        <f t="shared" si="453"/>
        <v>0</v>
      </c>
      <c r="G977" s="104">
        <f t="shared" si="453"/>
        <v>0</v>
      </c>
      <c r="H977" s="106">
        <f t="shared" si="453"/>
        <v>0</v>
      </c>
      <c r="I977" s="104">
        <f t="shared" si="453"/>
        <v>0</v>
      </c>
      <c r="J977" s="107">
        <f>J448-SUMIF(Sales!$D$22:$D$2500,$D448,Sales!J$22:J$2500)</f>
        <v>0</v>
      </c>
      <c r="K977" s="107">
        <f>K448-SUMIF(Sales!$D$22:$D$2500,$D448,Sales!K$22:K$2500)</f>
        <v>0</v>
      </c>
      <c r="L977" s="107">
        <f>L448-SUMIF(Sales!$D$22:$D$2500,$D448,Sales!L$22:L$2500)</f>
        <v>0</v>
      </c>
      <c r="M977" s="107">
        <f>M448-SUMIF(Sales!$D$22:$D$2500,$D448,Sales!M$22:M$2500)</f>
        <v>0</v>
      </c>
      <c r="N977" s="107">
        <f>N448-SUMIF(Sales!$D$22:$D$2500,$D448,Sales!N$22:N$2500)</f>
        <v>0</v>
      </c>
    </row>
    <row r="978" spans="2:14">
      <c r="B978" s="103">
        <f t="shared" ref="B978:I978" si="454">B449</f>
        <v>0</v>
      </c>
      <c r="C978" s="104">
        <f t="shared" si="454"/>
        <v>0</v>
      </c>
      <c r="D978" s="104">
        <f t="shared" si="454"/>
        <v>0</v>
      </c>
      <c r="E978" s="105">
        <f t="shared" si="454"/>
        <v>0</v>
      </c>
      <c r="F978" s="104">
        <f t="shared" si="454"/>
        <v>0</v>
      </c>
      <c r="G978" s="104">
        <f t="shared" si="454"/>
        <v>0</v>
      </c>
      <c r="H978" s="106">
        <f t="shared" si="454"/>
        <v>0</v>
      </c>
      <c r="I978" s="104">
        <f t="shared" si="454"/>
        <v>0</v>
      </c>
      <c r="J978" s="107">
        <f>J449-SUMIF(Sales!$D$22:$D$2500,$D449,Sales!J$22:J$2500)</f>
        <v>0</v>
      </c>
      <c r="K978" s="107">
        <f>K449-SUMIF(Sales!$D$22:$D$2500,$D449,Sales!K$22:K$2500)</f>
        <v>0</v>
      </c>
      <c r="L978" s="107">
        <f>L449-SUMIF(Sales!$D$22:$D$2500,$D449,Sales!L$22:L$2500)</f>
        <v>0</v>
      </c>
      <c r="M978" s="107">
        <f>M449-SUMIF(Sales!$D$22:$D$2500,$D449,Sales!M$22:M$2500)</f>
        <v>0</v>
      </c>
      <c r="N978" s="107">
        <f>N449-SUMIF(Sales!$D$22:$D$2500,$D449,Sales!N$22:N$2500)</f>
        <v>0</v>
      </c>
    </row>
    <row r="979" spans="2:14">
      <c r="B979" s="103">
        <f t="shared" ref="B979:I979" si="455">B450</f>
        <v>0</v>
      </c>
      <c r="C979" s="104">
        <f t="shared" si="455"/>
        <v>0</v>
      </c>
      <c r="D979" s="104">
        <f t="shared" si="455"/>
        <v>0</v>
      </c>
      <c r="E979" s="105">
        <f t="shared" si="455"/>
        <v>0</v>
      </c>
      <c r="F979" s="104">
        <f t="shared" si="455"/>
        <v>0</v>
      </c>
      <c r="G979" s="104">
        <f t="shared" si="455"/>
        <v>0</v>
      </c>
      <c r="H979" s="106">
        <f t="shared" si="455"/>
        <v>0</v>
      </c>
      <c r="I979" s="104">
        <f t="shared" si="455"/>
        <v>0</v>
      </c>
      <c r="J979" s="107">
        <f>J450-SUMIF(Sales!$D$22:$D$2500,$D450,Sales!J$22:J$2500)</f>
        <v>0</v>
      </c>
      <c r="K979" s="107">
        <f>K450-SUMIF(Sales!$D$22:$D$2500,$D450,Sales!K$22:K$2500)</f>
        <v>0</v>
      </c>
      <c r="L979" s="107">
        <f>L450-SUMIF(Sales!$D$22:$D$2500,$D450,Sales!L$22:L$2500)</f>
        <v>0</v>
      </c>
      <c r="M979" s="107">
        <f>M450-SUMIF(Sales!$D$22:$D$2500,$D450,Sales!M$22:M$2500)</f>
        <v>0</v>
      </c>
      <c r="N979" s="107">
        <f>N450-SUMIF(Sales!$D$22:$D$2500,$D450,Sales!N$22:N$2500)</f>
        <v>0</v>
      </c>
    </row>
    <row r="980" spans="2:14">
      <c r="B980" s="103">
        <f t="shared" ref="B980:I980" si="456">B451</f>
        <v>0</v>
      </c>
      <c r="C980" s="104">
        <f t="shared" si="456"/>
        <v>0</v>
      </c>
      <c r="D980" s="104">
        <f t="shared" si="456"/>
        <v>0</v>
      </c>
      <c r="E980" s="105">
        <f t="shared" si="456"/>
        <v>0</v>
      </c>
      <c r="F980" s="104">
        <f t="shared" si="456"/>
        <v>0</v>
      </c>
      <c r="G980" s="104">
        <f t="shared" si="456"/>
        <v>0</v>
      </c>
      <c r="H980" s="106">
        <f t="shared" si="456"/>
        <v>0</v>
      </c>
      <c r="I980" s="104">
        <f t="shared" si="456"/>
        <v>0</v>
      </c>
      <c r="J980" s="107">
        <f>J451-SUMIF(Sales!$D$22:$D$2500,$D451,Sales!J$22:J$2500)</f>
        <v>0</v>
      </c>
      <c r="K980" s="107">
        <f>K451-SUMIF(Sales!$D$22:$D$2500,$D451,Sales!K$22:K$2500)</f>
        <v>0</v>
      </c>
      <c r="L980" s="107">
        <f>L451-SUMIF(Sales!$D$22:$D$2500,$D451,Sales!L$22:L$2500)</f>
        <v>0</v>
      </c>
      <c r="M980" s="107">
        <f>M451-SUMIF(Sales!$D$22:$D$2500,$D451,Sales!M$22:M$2500)</f>
        <v>0</v>
      </c>
      <c r="N980" s="107">
        <f>N451-SUMIF(Sales!$D$22:$D$2500,$D451,Sales!N$22:N$2500)</f>
        <v>0</v>
      </c>
    </row>
    <row r="981" spans="2:14">
      <c r="B981" s="103">
        <f t="shared" ref="B981:I981" si="457">B452</f>
        <v>0</v>
      </c>
      <c r="C981" s="104">
        <f t="shared" si="457"/>
        <v>0</v>
      </c>
      <c r="D981" s="104">
        <f t="shared" si="457"/>
        <v>0</v>
      </c>
      <c r="E981" s="105">
        <f t="shared" si="457"/>
        <v>0</v>
      </c>
      <c r="F981" s="104">
        <f t="shared" si="457"/>
        <v>0</v>
      </c>
      <c r="G981" s="104">
        <f t="shared" si="457"/>
        <v>0</v>
      </c>
      <c r="H981" s="106">
        <f t="shared" si="457"/>
        <v>0</v>
      </c>
      <c r="I981" s="104">
        <f t="shared" si="457"/>
        <v>0</v>
      </c>
      <c r="J981" s="107">
        <f>J452-SUMIF(Sales!$D$22:$D$2500,$D452,Sales!J$22:J$2500)</f>
        <v>0</v>
      </c>
      <c r="K981" s="107">
        <f>K452-SUMIF(Sales!$D$22:$D$2500,$D452,Sales!K$22:K$2500)</f>
        <v>0</v>
      </c>
      <c r="L981" s="107">
        <f>L452-SUMIF(Sales!$D$22:$D$2500,$D452,Sales!L$22:L$2500)</f>
        <v>0</v>
      </c>
      <c r="M981" s="107">
        <f>M452-SUMIF(Sales!$D$22:$D$2500,$D452,Sales!M$22:M$2500)</f>
        <v>0</v>
      </c>
      <c r="N981" s="107">
        <f>N452-SUMIF(Sales!$D$22:$D$2500,$D452,Sales!N$22:N$2500)</f>
        <v>0</v>
      </c>
    </row>
    <row r="982" spans="2:14">
      <c r="B982" s="103">
        <f t="shared" ref="B982:I982" si="458">B453</f>
        <v>0</v>
      </c>
      <c r="C982" s="104">
        <f t="shared" si="458"/>
        <v>0</v>
      </c>
      <c r="D982" s="104">
        <f t="shared" si="458"/>
        <v>0</v>
      </c>
      <c r="E982" s="105">
        <f t="shared" si="458"/>
        <v>0</v>
      </c>
      <c r="F982" s="104">
        <f t="shared" si="458"/>
        <v>0</v>
      </c>
      <c r="G982" s="104">
        <f t="shared" si="458"/>
        <v>0</v>
      </c>
      <c r="H982" s="106">
        <f t="shared" si="458"/>
        <v>0</v>
      </c>
      <c r="I982" s="104">
        <f t="shared" si="458"/>
        <v>0</v>
      </c>
      <c r="J982" s="107">
        <f>J453-SUMIF(Sales!$D$22:$D$2500,$D453,Sales!J$22:J$2500)</f>
        <v>0</v>
      </c>
      <c r="K982" s="107">
        <f>K453-SUMIF(Sales!$D$22:$D$2500,$D453,Sales!K$22:K$2500)</f>
        <v>0</v>
      </c>
      <c r="L982" s="107">
        <f>L453-SUMIF(Sales!$D$22:$D$2500,$D453,Sales!L$22:L$2500)</f>
        <v>0</v>
      </c>
      <c r="M982" s="107">
        <f>M453-SUMIF(Sales!$D$22:$D$2500,$D453,Sales!M$22:M$2500)</f>
        <v>0</v>
      </c>
      <c r="N982" s="107">
        <f>N453-SUMIF(Sales!$D$22:$D$2500,$D453,Sales!N$22:N$2500)</f>
        <v>0</v>
      </c>
    </row>
    <row r="983" spans="2:14">
      <c r="B983" s="103">
        <f t="shared" ref="B983:I983" si="459">B454</f>
        <v>0</v>
      </c>
      <c r="C983" s="104">
        <f t="shared" si="459"/>
        <v>0</v>
      </c>
      <c r="D983" s="104">
        <f t="shared" si="459"/>
        <v>0</v>
      </c>
      <c r="E983" s="105">
        <f t="shared" si="459"/>
        <v>0</v>
      </c>
      <c r="F983" s="104">
        <f t="shared" si="459"/>
        <v>0</v>
      </c>
      <c r="G983" s="104">
        <f t="shared" si="459"/>
        <v>0</v>
      </c>
      <c r="H983" s="106">
        <f t="shared" si="459"/>
        <v>0</v>
      </c>
      <c r="I983" s="104">
        <f t="shared" si="459"/>
        <v>0</v>
      </c>
      <c r="J983" s="107">
        <f>J454-SUMIF(Sales!$D$22:$D$2500,$D454,Sales!J$22:J$2500)</f>
        <v>0</v>
      </c>
      <c r="K983" s="107">
        <f>K454-SUMIF(Sales!$D$22:$D$2500,$D454,Sales!K$22:K$2500)</f>
        <v>0</v>
      </c>
      <c r="L983" s="107">
        <f>L454-SUMIF(Sales!$D$22:$D$2500,$D454,Sales!L$22:L$2500)</f>
        <v>0</v>
      </c>
      <c r="M983" s="107">
        <f>M454-SUMIF(Sales!$D$22:$D$2500,$D454,Sales!M$22:M$2500)</f>
        <v>0</v>
      </c>
      <c r="N983" s="107">
        <f>N454-SUMIF(Sales!$D$22:$D$2500,$D454,Sales!N$22:N$2500)</f>
        <v>0</v>
      </c>
    </row>
    <row r="984" spans="2:14">
      <c r="B984" s="103">
        <f t="shared" ref="B984:I984" si="460">B455</f>
        <v>0</v>
      </c>
      <c r="C984" s="104">
        <f t="shared" si="460"/>
        <v>0</v>
      </c>
      <c r="D984" s="104">
        <f t="shared" si="460"/>
        <v>0</v>
      </c>
      <c r="E984" s="105">
        <f t="shared" si="460"/>
        <v>0</v>
      </c>
      <c r="F984" s="104">
        <f t="shared" si="460"/>
        <v>0</v>
      </c>
      <c r="G984" s="104">
        <f t="shared" si="460"/>
        <v>0</v>
      </c>
      <c r="H984" s="106">
        <f t="shared" si="460"/>
        <v>0</v>
      </c>
      <c r="I984" s="104">
        <f t="shared" si="460"/>
        <v>0</v>
      </c>
      <c r="J984" s="107">
        <f>J455-SUMIF(Sales!$D$22:$D$2500,$D455,Sales!J$22:J$2500)</f>
        <v>0</v>
      </c>
      <c r="K984" s="107">
        <f>K455-SUMIF(Sales!$D$22:$D$2500,$D455,Sales!K$22:K$2500)</f>
        <v>0</v>
      </c>
      <c r="L984" s="107">
        <f>L455-SUMIF(Sales!$D$22:$D$2500,$D455,Sales!L$22:L$2500)</f>
        <v>0</v>
      </c>
      <c r="M984" s="107">
        <f>M455-SUMIF(Sales!$D$22:$D$2500,$D455,Sales!M$22:M$2500)</f>
        <v>0</v>
      </c>
      <c r="N984" s="107">
        <f>N455-SUMIF(Sales!$D$22:$D$2500,$D455,Sales!N$22:N$2500)</f>
        <v>0</v>
      </c>
    </row>
    <row r="985" spans="2:14">
      <c r="B985" s="103">
        <f t="shared" ref="B985:I985" si="461">B456</f>
        <v>0</v>
      </c>
      <c r="C985" s="104">
        <f t="shared" si="461"/>
        <v>0</v>
      </c>
      <c r="D985" s="104">
        <f t="shared" si="461"/>
        <v>0</v>
      </c>
      <c r="E985" s="105">
        <f t="shared" si="461"/>
        <v>0</v>
      </c>
      <c r="F985" s="104">
        <f t="shared" si="461"/>
        <v>0</v>
      </c>
      <c r="G985" s="104">
        <f t="shared" si="461"/>
        <v>0</v>
      </c>
      <c r="H985" s="106">
        <f t="shared" si="461"/>
        <v>0</v>
      </c>
      <c r="I985" s="104">
        <f t="shared" si="461"/>
        <v>0</v>
      </c>
      <c r="J985" s="107">
        <f>J456-SUMIF(Sales!$D$22:$D$2500,$D456,Sales!J$22:J$2500)</f>
        <v>0</v>
      </c>
      <c r="K985" s="107">
        <f>K456-SUMIF(Sales!$D$22:$D$2500,$D456,Sales!K$22:K$2500)</f>
        <v>0</v>
      </c>
      <c r="L985" s="107">
        <f>L456-SUMIF(Sales!$D$22:$D$2500,$D456,Sales!L$22:L$2500)</f>
        <v>0</v>
      </c>
      <c r="M985" s="107">
        <f>M456-SUMIF(Sales!$D$22:$D$2500,$D456,Sales!M$22:M$2500)</f>
        <v>0</v>
      </c>
      <c r="N985" s="107">
        <f>N456-SUMIF(Sales!$D$22:$D$2500,$D456,Sales!N$22:N$2500)</f>
        <v>0</v>
      </c>
    </row>
    <row r="986" spans="2:14">
      <c r="B986" s="103">
        <f t="shared" ref="B986:I986" si="462">B457</f>
        <v>0</v>
      </c>
      <c r="C986" s="104">
        <f t="shared" si="462"/>
        <v>0</v>
      </c>
      <c r="D986" s="104">
        <f t="shared" si="462"/>
        <v>0</v>
      </c>
      <c r="E986" s="105">
        <f t="shared" si="462"/>
        <v>0</v>
      </c>
      <c r="F986" s="104">
        <f t="shared" si="462"/>
        <v>0</v>
      </c>
      <c r="G986" s="104">
        <f t="shared" si="462"/>
        <v>0</v>
      </c>
      <c r="H986" s="106">
        <f t="shared" si="462"/>
        <v>0</v>
      </c>
      <c r="I986" s="104">
        <f t="shared" si="462"/>
        <v>0</v>
      </c>
      <c r="J986" s="107">
        <f>J457-SUMIF(Sales!$D$22:$D$2500,$D457,Sales!J$22:J$2500)</f>
        <v>0</v>
      </c>
      <c r="K986" s="107">
        <f>K457-SUMIF(Sales!$D$22:$D$2500,$D457,Sales!K$22:K$2500)</f>
        <v>0</v>
      </c>
      <c r="L986" s="107">
        <f>L457-SUMIF(Sales!$D$22:$D$2500,$D457,Sales!L$22:L$2500)</f>
        <v>0</v>
      </c>
      <c r="M986" s="107">
        <f>M457-SUMIF(Sales!$D$22:$D$2500,$D457,Sales!M$22:M$2500)</f>
        <v>0</v>
      </c>
      <c r="N986" s="107">
        <f>N457-SUMIF(Sales!$D$22:$D$2500,$D457,Sales!N$22:N$2500)</f>
        <v>0</v>
      </c>
    </row>
    <row r="987" spans="2:14">
      <c r="B987" s="103">
        <f t="shared" ref="B987:I987" si="463">B458</f>
        <v>0</v>
      </c>
      <c r="C987" s="104">
        <f t="shared" si="463"/>
        <v>0</v>
      </c>
      <c r="D987" s="104">
        <f t="shared" si="463"/>
        <v>0</v>
      </c>
      <c r="E987" s="105">
        <f t="shared" si="463"/>
        <v>0</v>
      </c>
      <c r="F987" s="104">
        <f t="shared" si="463"/>
        <v>0</v>
      </c>
      <c r="G987" s="104">
        <f t="shared" si="463"/>
        <v>0</v>
      </c>
      <c r="H987" s="106">
        <f t="shared" si="463"/>
        <v>0</v>
      </c>
      <c r="I987" s="104">
        <f t="shared" si="463"/>
        <v>0</v>
      </c>
      <c r="J987" s="107">
        <f>J458-SUMIF(Sales!$D$22:$D$2500,$D458,Sales!J$22:J$2500)</f>
        <v>0</v>
      </c>
      <c r="K987" s="107">
        <f>K458-SUMIF(Sales!$D$22:$D$2500,$D458,Sales!K$22:K$2500)</f>
        <v>0</v>
      </c>
      <c r="L987" s="107">
        <f>L458-SUMIF(Sales!$D$22:$D$2500,$D458,Sales!L$22:L$2500)</f>
        <v>0</v>
      </c>
      <c r="M987" s="107">
        <f>M458-SUMIF(Sales!$D$22:$D$2500,$D458,Sales!M$22:M$2500)</f>
        <v>0</v>
      </c>
      <c r="N987" s="107">
        <f>N458-SUMIF(Sales!$D$22:$D$2500,$D458,Sales!N$22:N$2500)</f>
        <v>0</v>
      </c>
    </row>
    <row r="988" spans="2:14">
      <c r="B988" s="103">
        <f t="shared" ref="B988:I988" si="464">B459</f>
        <v>0</v>
      </c>
      <c r="C988" s="104">
        <f t="shared" si="464"/>
        <v>0</v>
      </c>
      <c r="D988" s="104">
        <f t="shared" si="464"/>
        <v>0</v>
      </c>
      <c r="E988" s="105">
        <f t="shared" si="464"/>
        <v>0</v>
      </c>
      <c r="F988" s="104">
        <f t="shared" si="464"/>
        <v>0</v>
      </c>
      <c r="G988" s="104">
        <f t="shared" si="464"/>
        <v>0</v>
      </c>
      <c r="H988" s="106">
        <f t="shared" si="464"/>
        <v>0</v>
      </c>
      <c r="I988" s="104">
        <f t="shared" si="464"/>
        <v>0</v>
      </c>
      <c r="J988" s="107">
        <f>J459-SUMIF(Sales!$D$22:$D$2500,$D459,Sales!J$22:J$2500)</f>
        <v>0</v>
      </c>
      <c r="K988" s="107">
        <f>K459-SUMIF(Sales!$D$22:$D$2500,$D459,Sales!K$22:K$2500)</f>
        <v>0</v>
      </c>
      <c r="L988" s="107">
        <f>L459-SUMIF(Sales!$D$22:$D$2500,$D459,Sales!L$22:L$2500)</f>
        <v>0</v>
      </c>
      <c r="M988" s="107">
        <f>M459-SUMIF(Sales!$D$22:$D$2500,$D459,Sales!M$22:M$2500)</f>
        <v>0</v>
      </c>
      <c r="N988" s="107">
        <f>N459-SUMIF(Sales!$D$22:$D$2500,$D459,Sales!N$22:N$2500)</f>
        <v>0</v>
      </c>
    </row>
    <row r="989" spans="2:14">
      <c r="B989" s="103">
        <f t="shared" ref="B989:I989" si="465">B460</f>
        <v>0</v>
      </c>
      <c r="C989" s="104">
        <f t="shared" si="465"/>
        <v>0</v>
      </c>
      <c r="D989" s="104">
        <f t="shared" si="465"/>
        <v>0</v>
      </c>
      <c r="E989" s="105">
        <f t="shared" si="465"/>
        <v>0</v>
      </c>
      <c r="F989" s="104">
        <f t="shared" si="465"/>
        <v>0</v>
      </c>
      <c r="G989" s="104">
        <f t="shared" si="465"/>
        <v>0</v>
      </c>
      <c r="H989" s="106">
        <f t="shared" si="465"/>
        <v>0</v>
      </c>
      <c r="I989" s="104">
        <f t="shared" si="465"/>
        <v>0</v>
      </c>
      <c r="J989" s="107">
        <f>J460-SUMIF(Sales!$D$22:$D$2500,$D460,Sales!J$22:J$2500)</f>
        <v>0</v>
      </c>
      <c r="K989" s="107">
        <f>K460-SUMIF(Sales!$D$22:$D$2500,$D460,Sales!K$22:K$2500)</f>
        <v>0</v>
      </c>
      <c r="L989" s="107">
        <f>L460-SUMIF(Sales!$D$22:$D$2500,$D460,Sales!L$22:L$2500)</f>
        <v>0</v>
      </c>
      <c r="M989" s="107">
        <f>M460-SUMIF(Sales!$D$22:$D$2500,$D460,Sales!M$22:M$2500)</f>
        <v>0</v>
      </c>
      <c r="N989" s="107">
        <f>N460-SUMIF(Sales!$D$22:$D$2500,$D460,Sales!N$22:N$2500)</f>
        <v>0</v>
      </c>
    </row>
    <row r="990" spans="2:14">
      <c r="B990" s="103">
        <f t="shared" ref="B990:I990" si="466">B461</f>
        <v>0</v>
      </c>
      <c r="C990" s="104">
        <f t="shared" si="466"/>
        <v>0</v>
      </c>
      <c r="D990" s="104">
        <f t="shared" si="466"/>
        <v>0</v>
      </c>
      <c r="E990" s="105">
        <f t="shared" si="466"/>
        <v>0</v>
      </c>
      <c r="F990" s="104">
        <f t="shared" si="466"/>
        <v>0</v>
      </c>
      <c r="G990" s="104">
        <f t="shared" si="466"/>
        <v>0</v>
      </c>
      <c r="H990" s="106">
        <f t="shared" si="466"/>
        <v>0</v>
      </c>
      <c r="I990" s="104">
        <f t="shared" si="466"/>
        <v>0</v>
      </c>
      <c r="J990" s="107">
        <f>J461-SUMIF(Sales!$D$22:$D$2500,$D461,Sales!J$22:J$2500)</f>
        <v>0</v>
      </c>
      <c r="K990" s="107">
        <f>K461-SUMIF(Sales!$D$22:$D$2500,$D461,Sales!K$22:K$2500)</f>
        <v>0</v>
      </c>
      <c r="L990" s="107">
        <f>L461-SUMIF(Sales!$D$22:$D$2500,$D461,Sales!L$22:L$2500)</f>
        <v>0</v>
      </c>
      <c r="M990" s="107">
        <f>M461-SUMIF(Sales!$D$22:$D$2500,$D461,Sales!M$22:M$2500)</f>
        <v>0</v>
      </c>
      <c r="N990" s="107">
        <f>N461-SUMIF(Sales!$D$22:$D$2500,$D461,Sales!N$22:N$2500)</f>
        <v>0</v>
      </c>
    </row>
    <row r="991" spans="2:14">
      <c r="B991" s="103">
        <f t="shared" ref="B991:I991" si="467">B462</f>
        <v>0</v>
      </c>
      <c r="C991" s="104">
        <f t="shared" si="467"/>
        <v>0</v>
      </c>
      <c r="D991" s="104">
        <f t="shared" si="467"/>
        <v>0</v>
      </c>
      <c r="E991" s="105">
        <f t="shared" si="467"/>
        <v>0</v>
      </c>
      <c r="F991" s="104">
        <f t="shared" si="467"/>
        <v>0</v>
      </c>
      <c r="G991" s="104">
        <f t="shared" si="467"/>
        <v>0</v>
      </c>
      <c r="H991" s="106">
        <f t="shared" si="467"/>
        <v>0</v>
      </c>
      <c r="I991" s="104">
        <f t="shared" si="467"/>
        <v>0</v>
      </c>
      <c r="J991" s="107">
        <f>J462-SUMIF(Sales!$D$22:$D$2500,$D462,Sales!J$22:J$2500)</f>
        <v>0</v>
      </c>
      <c r="K991" s="107">
        <f>K462-SUMIF(Sales!$D$22:$D$2500,$D462,Sales!K$22:K$2500)</f>
        <v>0</v>
      </c>
      <c r="L991" s="107">
        <f>L462-SUMIF(Sales!$D$22:$D$2500,$D462,Sales!L$22:L$2500)</f>
        <v>0</v>
      </c>
      <c r="M991" s="107">
        <f>M462-SUMIF(Sales!$D$22:$D$2500,$D462,Sales!M$22:M$2500)</f>
        <v>0</v>
      </c>
      <c r="N991" s="107">
        <f>N462-SUMIF(Sales!$D$22:$D$2500,$D462,Sales!N$22:N$2500)</f>
        <v>0</v>
      </c>
    </row>
    <row r="992" spans="2:14">
      <c r="B992" s="103">
        <f t="shared" ref="B992:I992" si="468">B463</f>
        <v>0</v>
      </c>
      <c r="C992" s="104">
        <f t="shared" si="468"/>
        <v>0</v>
      </c>
      <c r="D992" s="104">
        <f t="shared" si="468"/>
        <v>0</v>
      </c>
      <c r="E992" s="105">
        <f t="shared" si="468"/>
        <v>0</v>
      </c>
      <c r="F992" s="104">
        <f t="shared" si="468"/>
        <v>0</v>
      </c>
      <c r="G992" s="104">
        <f t="shared" si="468"/>
        <v>0</v>
      </c>
      <c r="H992" s="106">
        <f t="shared" si="468"/>
        <v>0</v>
      </c>
      <c r="I992" s="104">
        <f t="shared" si="468"/>
        <v>0</v>
      </c>
      <c r="J992" s="107">
        <f>J463-SUMIF(Sales!$D$22:$D$2500,$D463,Sales!J$22:J$2500)</f>
        <v>0</v>
      </c>
      <c r="K992" s="107">
        <f>K463-SUMIF(Sales!$D$22:$D$2500,$D463,Sales!K$22:K$2500)</f>
        <v>0</v>
      </c>
      <c r="L992" s="107">
        <f>L463-SUMIF(Sales!$D$22:$D$2500,$D463,Sales!L$22:L$2500)</f>
        <v>0</v>
      </c>
      <c r="M992" s="107">
        <f>M463-SUMIF(Sales!$D$22:$D$2500,$D463,Sales!M$22:M$2500)</f>
        <v>0</v>
      </c>
      <c r="N992" s="107">
        <f>N463-SUMIF(Sales!$D$22:$D$2500,$D463,Sales!N$22:N$2500)</f>
        <v>0</v>
      </c>
    </row>
    <row r="993" spans="2:14">
      <c r="B993" s="103">
        <f t="shared" ref="B993:I993" si="469">B464</f>
        <v>0</v>
      </c>
      <c r="C993" s="104">
        <f t="shared" si="469"/>
        <v>0</v>
      </c>
      <c r="D993" s="104">
        <f t="shared" si="469"/>
        <v>0</v>
      </c>
      <c r="E993" s="105">
        <f t="shared" si="469"/>
        <v>0</v>
      </c>
      <c r="F993" s="104">
        <f t="shared" si="469"/>
        <v>0</v>
      </c>
      <c r="G993" s="104">
        <f t="shared" si="469"/>
        <v>0</v>
      </c>
      <c r="H993" s="106">
        <f t="shared" si="469"/>
        <v>0</v>
      </c>
      <c r="I993" s="104">
        <f t="shared" si="469"/>
        <v>0</v>
      </c>
      <c r="J993" s="107">
        <f>J464-SUMIF(Sales!$D$22:$D$2500,$D464,Sales!J$22:J$2500)</f>
        <v>0</v>
      </c>
      <c r="K993" s="107">
        <f>K464-SUMIF(Sales!$D$22:$D$2500,$D464,Sales!K$22:K$2500)</f>
        <v>0</v>
      </c>
      <c r="L993" s="107">
        <f>L464-SUMIF(Sales!$D$22:$D$2500,$D464,Sales!L$22:L$2500)</f>
        <v>0</v>
      </c>
      <c r="M993" s="107">
        <f>M464-SUMIF(Sales!$D$22:$D$2500,$D464,Sales!M$22:M$2500)</f>
        <v>0</v>
      </c>
      <c r="N993" s="107">
        <f>N464-SUMIF(Sales!$D$22:$D$2500,$D464,Sales!N$22:N$2500)</f>
        <v>0</v>
      </c>
    </row>
    <row r="994" spans="2:14">
      <c r="B994" s="103">
        <f t="shared" ref="B994:I994" si="470">B465</f>
        <v>0</v>
      </c>
      <c r="C994" s="104">
        <f t="shared" si="470"/>
        <v>0</v>
      </c>
      <c r="D994" s="104">
        <f t="shared" si="470"/>
        <v>0</v>
      </c>
      <c r="E994" s="105">
        <f t="shared" si="470"/>
        <v>0</v>
      </c>
      <c r="F994" s="104">
        <f t="shared" si="470"/>
        <v>0</v>
      </c>
      <c r="G994" s="104">
        <f t="shared" si="470"/>
        <v>0</v>
      </c>
      <c r="H994" s="106">
        <f t="shared" si="470"/>
        <v>0</v>
      </c>
      <c r="I994" s="104">
        <f t="shared" si="470"/>
        <v>0</v>
      </c>
      <c r="J994" s="107">
        <f>J465-SUMIF(Sales!$D$22:$D$2500,$D465,Sales!J$22:J$2500)</f>
        <v>0</v>
      </c>
      <c r="K994" s="107">
        <f>K465-SUMIF(Sales!$D$22:$D$2500,$D465,Sales!K$22:K$2500)</f>
        <v>0</v>
      </c>
      <c r="L994" s="107">
        <f>L465-SUMIF(Sales!$D$22:$D$2500,$D465,Sales!L$22:L$2500)</f>
        <v>0</v>
      </c>
      <c r="M994" s="107">
        <f>M465-SUMIF(Sales!$D$22:$D$2500,$D465,Sales!M$22:M$2500)</f>
        <v>0</v>
      </c>
      <c r="N994" s="107">
        <f>N465-SUMIF(Sales!$D$22:$D$2500,$D465,Sales!N$22:N$2500)</f>
        <v>0</v>
      </c>
    </row>
    <row r="995" spans="2:14">
      <c r="B995" s="103">
        <f t="shared" ref="B995:I995" si="471">B466</f>
        <v>0</v>
      </c>
      <c r="C995" s="104">
        <f t="shared" si="471"/>
        <v>0</v>
      </c>
      <c r="D995" s="104">
        <f t="shared" si="471"/>
        <v>0</v>
      </c>
      <c r="E995" s="105">
        <f t="shared" si="471"/>
        <v>0</v>
      </c>
      <c r="F995" s="104">
        <f t="shared" si="471"/>
        <v>0</v>
      </c>
      <c r="G995" s="104">
        <f t="shared" si="471"/>
        <v>0</v>
      </c>
      <c r="H995" s="106">
        <f t="shared" si="471"/>
        <v>0</v>
      </c>
      <c r="I995" s="104">
        <f t="shared" si="471"/>
        <v>0</v>
      </c>
      <c r="J995" s="107">
        <f>J466-SUMIF(Sales!$D$22:$D$2500,$D466,Sales!J$22:J$2500)</f>
        <v>0</v>
      </c>
      <c r="K995" s="107">
        <f>K466-SUMIF(Sales!$D$22:$D$2500,$D466,Sales!K$22:K$2500)</f>
        <v>0</v>
      </c>
      <c r="L995" s="107">
        <f>L466-SUMIF(Sales!$D$22:$D$2500,$D466,Sales!L$22:L$2500)</f>
        <v>0</v>
      </c>
      <c r="M995" s="107">
        <f>M466-SUMIF(Sales!$D$22:$D$2500,$D466,Sales!M$22:M$2500)</f>
        <v>0</v>
      </c>
      <c r="N995" s="107">
        <f>N466-SUMIF(Sales!$D$22:$D$2500,$D466,Sales!N$22:N$2500)</f>
        <v>0</v>
      </c>
    </row>
    <row r="996" spans="2:14">
      <c r="B996" s="103">
        <f t="shared" ref="B996:I996" si="472">B467</f>
        <v>0</v>
      </c>
      <c r="C996" s="104">
        <f t="shared" si="472"/>
        <v>0</v>
      </c>
      <c r="D996" s="104">
        <f t="shared" si="472"/>
        <v>0</v>
      </c>
      <c r="E996" s="105">
        <f t="shared" si="472"/>
        <v>0</v>
      </c>
      <c r="F996" s="104">
        <f t="shared" si="472"/>
        <v>0</v>
      </c>
      <c r="G996" s="104">
        <f t="shared" si="472"/>
        <v>0</v>
      </c>
      <c r="H996" s="106">
        <f t="shared" si="472"/>
        <v>0</v>
      </c>
      <c r="I996" s="104">
        <f t="shared" si="472"/>
        <v>0</v>
      </c>
      <c r="J996" s="107">
        <f>J467-SUMIF(Sales!$D$22:$D$2500,$D467,Sales!J$22:J$2500)</f>
        <v>0</v>
      </c>
      <c r="K996" s="107">
        <f>K467-SUMIF(Sales!$D$22:$D$2500,$D467,Sales!K$22:K$2500)</f>
        <v>0</v>
      </c>
      <c r="L996" s="107">
        <f>L467-SUMIF(Sales!$D$22:$D$2500,$D467,Sales!L$22:L$2500)</f>
        <v>0</v>
      </c>
      <c r="M996" s="107">
        <f>M467-SUMIF(Sales!$D$22:$D$2500,$D467,Sales!M$22:M$2500)</f>
        <v>0</v>
      </c>
      <c r="N996" s="107">
        <f>N467-SUMIF(Sales!$D$22:$D$2500,$D467,Sales!N$22:N$2500)</f>
        <v>0</v>
      </c>
    </row>
    <row r="997" spans="2:14">
      <c r="B997" s="103">
        <f t="shared" ref="B997:I997" si="473">B468</f>
        <v>0</v>
      </c>
      <c r="C997" s="104">
        <f t="shared" si="473"/>
        <v>0</v>
      </c>
      <c r="D997" s="104">
        <f t="shared" si="473"/>
        <v>0</v>
      </c>
      <c r="E997" s="105">
        <f t="shared" si="473"/>
        <v>0</v>
      </c>
      <c r="F997" s="104">
        <f t="shared" si="473"/>
        <v>0</v>
      </c>
      <c r="G997" s="104">
        <f t="shared" si="473"/>
        <v>0</v>
      </c>
      <c r="H997" s="106">
        <f t="shared" si="473"/>
        <v>0</v>
      </c>
      <c r="I997" s="104">
        <f t="shared" si="473"/>
        <v>0</v>
      </c>
      <c r="J997" s="107">
        <f>J468-SUMIF(Sales!$D$22:$D$2500,$D468,Sales!J$22:J$2500)</f>
        <v>0</v>
      </c>
      <c r="K997" s="107">
        <f>K468-SUMIF(Sales!$D$22:$D$2500,$D468,Sales!K$22:K$2500)</f>
        <v>0</v>
      </c>
      <c r="L997" s="107">
        <f>L468-SUMIF(Sales!$D$22:$D$2500,$D468,Sales!L$22:L$2500)</f>
        <v>0</v>
      </c>
      <c r="M997" s="107">
        <f>M468-SUMIF(Sales!$D$22:$D$2500,$D468,Sales!M$22:M$2500)</f>
        <v>0</v>
      </c>
      <c r="N997" s="107">
        <f>N468-SUMIF(Sales!$D$22:$D$2500,$D468,Sales!N$22:N$2500)</f>
        <v>0</v>
      </c>
    </row>
    <row r="998" spans="2:14">
      <c r="B998" s="103">
        <f t="shared" ref="B998:I998" si="474">B469</f>
        <v>0</v>
      </c>
      <c r="C998" s="104">
        <f t="shared" si="474"/>
        <v>0</v>
      </c>
      <c r="D998" s="104">
        <f t="shared" si="474"/>
        <v>0</v>
      </c>
      <c r="E998" s="105">
        <f t="shared" si="474"/>
        <v>0</v>
      </c>
      <c r="F998" s="104">
        <f t="shared" si="474"/>
        <v>0</v>
      </c>
      <c r="G998" s="104">
        <f t="shared" si="474"/>
        <v>0</v>
      </c>
      <c r="H998" s="106">
        <f t="shared" si="474"/>
        <v>0</v>
      </c>
      <c r="I998" s="104">
        <f t="shared" si="474"/>
        <v>0</v>
      </c>
      <c r="J998" s="107">
        <f>J469-SUMIF(Sales!$D$22:$D$2500,$D469,Sales!J$22:J$2500)</f>
        <v>0</v>
      </c>
      <c r="K998" s="107">
        <f>K469-SUMIF(Sales!$D$22:$D$2500,$D469,Sales!K$22:K$2500)</f>
        <v>0</v>
      </c>
      <c r="L998" s="107">
        <f>L469-SUMIF(Sales!$D$22:$D$2500,$D469,Sales!L$22:L$2500)</f>
        <v>0</v>
      </c>
      <c r="M998" s="107">
        <f>M469-SUMIF(Sales!$D$22:$D$2500,$D469,Sales!M$22:M$2500)</f>
        <v>0</v>
      </c>
      <c r="N998" s="107">
        <f>N469-SUMIF(Sales!$D$22:$D$2500,$D469,Sales!N$22:N$2500)</f>
        <v>0</v>
      </c>
    </row>
    <row r="999" spans="2:14">
      <c r="B999" s="103">
        <f t="shared" ref="B999:I999" si="475">B470</f>
        <v>0</v>
      </c>
      <c r="C999" s="104">
        <f t="shared" si="475"/>
        <v>0</v>
      </c>
      <c r="D999" s="104">
        <f t="shared" si="475"/>
        <v>0</v>
      </c>
      <c r="E999" s="105">
        <f t="shared" si="475"/>
        <v>0</v>
      </c>
      <c r="F999" s="104">
        <f t="shared" si="475"/>
        <v>0</v>
      </c>
      <c r="G999" s="104">
        <f t="shared" si="475"/>
        <v>0</v>
      </c>
      <c r="H999" s="106">
        <f t="shared" si="475"/>
        <v>0</v>
      </c>
      <c r="I999" s="104">
        <f t="shared" si="475"/>
        <v>0</v>
      </c>
      <c r="J999" s="107">
        <f>J470-SUMIF(Sales!$D$22:$D$2500,$D470,Sales!J$22:J$2500)</f>
        <v>0</v>
      </c>
      <c r="K999" s="107">
        <f>K470-SUMIF(Sales!$D$22:$D$2500,$D470,Sales!K$22:K$2500)</f>
        <v>0</v>
      </c>
      <c r="L999" s="107">
        <f>L470-SUMIF(Sales!$D$22:$D$2500,$D470,Sales!L$22:L$2500)</f>
        <v>0</v>
      </c>
      <c r="M999" s="107">
        <f>M470-SUMIF(Sales!$D$22:$D$2500,$D470,Sales!M$22:M$2500)</f>
        <v>0</v>
      </c>
      <c r="N999" s="107">
        <f>N470-SUMIF(Sales!$D$22:$D$2500,$D470,Sales!N$22:N$2500)</f>
        <v>0</v>
      </c>
    </row>
    <row r="1000" spans="2:14">
      <c r="B1000" s="103">
        <f t="shared" ref="B1000:I1000" si="476">B471</f>
        <v>0</v>
      </c>
      <c r="C1000" s="104">
        <f t="shared" si="476"/>
        <v>0</v>
      </c>
      <c r="D1000" s="104">
        <f t="shared" si="476"/>
        <v>0</v>
      </c>
      <c r="E1000" s="105">
        <f t="shared" si="476"/>
        <v>0</v>
      </c>
      <c r="F1000" s="104">
        <f t="shared" si="476"/>
        <v>0</v>
      </c>
      <c r="G1000" s="104">
        <f t="shared" si="476"/>
        <v>0</v>
      </c>
      <c r="H1000" s="106">
        <f t="shared" si="476"/>
        <v>0</v>
      </c>
      <c r="I1000" s="104">
        <f t="shared" si="476"/>
        <v>0</v>
      </c>
      <c r="J1000" s="107">
        <f>J471-SUMIF(Sales!$D$22:$D$2500,$D471,Sales!J$22:J$2500)</f>
        <v>0</v>
      </c>
      <c r="K1000" s="107">
        <f>K471-SUMIF(Sales!$D$22:$D$2500,$D471,Sales!K$22:K$2500)</f>
        <v>0</v>
      </c>
      <c r="L1000" s="107">
        <f>L471-SUMIF(Sales!$D$22:$D$2500,$D471,Sales!L$22:L$2500)</f>
        <v>0</v>
      </c>
      <c r="M1000" s="107">
        <f>M471-SUMIF(Sales!$D$22:$D$2500,$D471,Sales!M$22:M$2500)</f>
        <v>0</v>
      </c>
      <c r="N1000" s="107">
        <f>N471-SUMIF(Sales!$D$22:$D$2500,$D471,Sales!N$22:N$2500)</f>
        <v>0</v>
      </c>
    </row>
    <row r="1001" spans="2:14">
      <c r="B1001" s="103">
        <f t="shared" ref="B1001:I1001" si="477">B472</f>
        <v>0</v>
      </c>
      <c r="C1001" s="104">
        <f t="shared" si="477"/>
        <v>0</v>
      </c>
      <c r="D1001" s="104">
        <f t="shared" si="477"/>
        <v>0</v>
      </c>
      <c r="E1001" s="105">
        <f t="shared" si="477"/>
        <v>0</v>
      </c>
      <c r="F1001" s="104">
        <f t="shared" si="477"/>
        <v>0</v>
      </c>
      <c r="G1001" s="104">
        <f t="shared" si="477"/>
        <v>0</v>
      </c>
      <c r="H1001" s="106">
        <f t="shared" si="477"/>
        <v>0</v>
      </c>
      <c r="I1001" s="104">
        <f t="shared" si="477"/>
        <v>0</v>
      </c>
      <c r="J1001" s="107">
        <f>J472-SUMIF(Sales!$D$22:$D$2500,$D472,Sales!J$22:J$2500)</f>
        <v>0</v>
      </c>
      <c r="K1001" s="107">
        <f>K472-SUMIF(Sales!$D$22:$D$2500,$D472,Sales!K$22:K$2500)</f>
        <v>0</v>
      </c>
      <c r="L1001" s="107">
        <f>L472-SUMIF(Sales!$D$22:$D$2500,$D472,Sales!L$22:L$2500)</f>
        <v>0</v>
      </c>
      <c r="M1001" s="107">
        <f>M472-SUMIF(Sales!$D$22:$D$2500,$D472,Sales!M$22:M$2500)</f>
        <v>0</v>
      </c>
      <c r="N1001" s="107">
        <f>N472-SUMIF(Sales!$D$22:$D$2500,$D472,Sales!N$22:N$2500)</f>
        <v>0</v>
      </c>
    </row>
    <row r="1002" spans="2:14">
      <c r="B1002" s="103">
        <f t="shared" ref="B1002:I1002" si="478">B473</f>
        <v>0</v>
      </c>
      <c r="C1002" s="104">
        <f t="shared" si="478"/>
        <v>0</v>
      </c>
      <c r="D1002" s="104">
        <f t="shared" si="478"/>
        <v>0</v>
      </c>
      <c r="E1002" s="105">
        <f t="shared" si="478"/>
        <v>0</v>
      </c>
      <c r="F1002" s="104">
        <f t="shared" si="478"/>
        <v>0</v>
      </c>
      <c r="G1002" s="104">
        <f t="shared" si="478"/>
        <v>0</v>
      </c>
      <c r="H1002" s="106">
        <f t="shared" si="478"/>
        <v>0</v>
      </c>
      <c r="I1002" s="104">
        <f t="shared" si="478"/>
        <v>0</v>
      </c>
      <c r="J1002" s="107">
        <f>J473-SUMIF(Sales!$D$22:$D$2500,$D473,Sales!J$22:J$2500)</f>
        <v>0</v>
      </c>
      <c r="K1002" s="107">
        <f>K473-SUMIF(Sales!$D$22:$D$2500,$D473,Sales!K$22:K$2500)</f>
        <v>0</v>
      </c>
      <c r="L1002" s="107">
        <f>L473-SUMIF(Sales!$D$22:$D$2500,$D473,Sales!L$22:L$2500)</f>
        <v>0</v>
      </c>
      <c r="M1002" s="107">
        <f>M473-SUMIF(Sales!$D$22:$D$2500,$D473,Sales!M$22:M$2500)</f>
        <v>0</v>
      </c>
      <c r="N1002" s="107">
        <f>N473-SUMIF(Sales!$D$22:$D$2500,$D473,Sales!N$22:N$2500)</f>
        <v>0</v>
      </c>
    </row>
    <row r="1003" spans="2:14">
      <c r="B1003" s="103">
        <f t="shared" ref="B1003:I1003" si="479">B474</f>
        <v>0</v>
      </c>
      <c r="C1003" s="104">
        <f t="shared" si="479"/>
        <v>0</v>
      </c>
      <c r="D1003" s="104">
        <f t="shared" si="479"/>
        <v>0</v>
      </c>
      <c r="E1003" s="105">
        <f t="shared" si="479"/>
        <v>0</v>
      </c>
      <c r="F1003" s="104">
        <f t="shared" si="479"/>
        <v>0</v>
      </c>
      <c r="G1003" s="104">
        <f t="shared" si="479"/>
        <v>0</v>
      </c>
      <c r="H1003" s="106">
        <f t="shared" si="479"/>
        <v>0</v>
      </c>
      <c r="I1003" s="104">
        <f t="shared" si="479"/>
        <v>0</v>
      </c>
      <c r="J1003" s="107">
        <f>J474-SUMIF(Sales!$D$22:$D$2500,$D474,Sales!J$22:J$2500)</f>
        <v>0</v>
      </c>
      <c r="K1003" s="107">
        <f>K474-SUMIF(Sales!$D$22:$D$2500,$D474,Sales!K$22:K$2500)</f>
        <v>0</v>
      </c>
      <c r="L1003" s="107">
        <f>L474-SUMIF(Sales!$D$22:$D$2500,$D474,Sales!L$22:L$2500)</f>
        <v>0</v>
      </c>
      <c r="M1003" s="107">
        <f>M474-SUMIF(Sales!$D$22:$D$2500,$D474,Sales!M$22:M$2500)</f>
        <v>0</v>
      </c>
      <c r="N1003" s="107">
        <f>N474-SUMIF(Sales!$D$22:$D$2500,$D474,Sales!N$22:N$2500)</f>
        <v>0</v>
      </c>
    </row>
    <row r="1004" spans="2:14">
      <c r="B1004" s="103">
        <f t="shared" ref="B1004:I1004" si="480">B475</f>
        <v>0</v>
      </c>
      <c r="C1004" s="104">
        <f t="shared" si="480"/>
        <v>0</v>
      </c>
      <c r="D1004" s="104">
        <f t="shared" si="480"/>
        <v>0</v>
      </c>
      <c r="E1004" s="105">
        <f t="shared" si="480"/>
        <v>0</v>
      </c>
      <c r="F1004" s="104">
        <f t="shared" si="480"/>
        <v>0</v>
      </c>
      <c r="G1004" s="104">
        <f t="shared" si="480"/>
        <v>0</v>
      </c>
      <c r="H1004" s="106">
        <f t="shared" si="480"/>
        <v>0</v>
      </c>
      <c r="I1004" s="104">
        <f t="shared" si="480"/>
        <v>0</v>
      </c>
      <c r="J1004" s="107">
        <f>J475-SUMIF(Sales!$D$22:$D$2500,$D475,Sales!J$22:J$2500)</f>
        <v>0</v>
      </c>
      <c r="K1004" s="107">
        <f>K475-SUMIF(Sales!$D$22:$D$2500,$D475,Sales!K$22:K$2500)</f>
        <v>0</v>
      </c>
      <c r="L1004" s="107">
        <f>L475-SUMIF(Sales!$D$22:$D$2500,$D475,Sales!L$22:L$2500)</f>
        <v>0</v>
      </c>
      <c r="M1004" s="107">
        <f>M475-SUMIF(Sales!$D$22:$D$2500,$D475,Sales!M$22:M$2500)</f>
        <v>0</v>
      </c>
      <c r="N1004" s="107">
        <f>N475-SUMIF(Sales!$D$22:$D$2500,$D475,Sales!N$22:N$2500)</f>
        <v>0</v>
      </c>
    </row>
    <row r="1005" spans="2:14">
      <c r="B1005" s="103">
        <f t="shared" ref="B1005:I1005" si="481">B476</f>
        <v>0</v>
      </c>
      <c r="C1005" s="104">
        <f t="shared" si="481"/>
        <v>0</v>
      </c>
      <c r="D1005" s="104">
        <f t="shared" si="481"/>
        <v>0</v>
      </c>
      <c r="E1005" s="105">
        <f t="shared" si="481"/>
        <v>0</v>
      </c>
      <c r="F1005" s="104">
        <f t="shared" si="481"/>
        <v>0</v>
      </c>
      <c r="G1005" s="104">
        <f t="shared" si="481"/>
        <v>0</v>
      </c>
      <c r="H1005" s="106">
        <f t="shared" si="481"/>
        <v>0</v>
      </c>
      <c r="I1005" s="104">
        <f t="shared" si="481"/>
        <v>0</v>
      </c>
      <c r="J1005" s="107">
        <f>J476-SUMIF(Sales!$D$22:$D$2500,$D476,Sales!J$22:J$2500)</f>
        <v>0</v>
      </c>
      <c r="K1005" s="107">
        <f>K476-SUMIF(Sales!$D$22:$D$2500,$D476,Sales!K$22:K$2500)</f>
        <v>0</v>
      </c>
      <c r="L1005" s="107">
        <f>L476-SUMIF(Sales!$D$22:$D$2500,$D476,Sales!L$22:L$2500)</f>
        <v>0</v>
      </c>
      <c r="M1005" s="107">
        <f>M476-SUMIF(Sales!$D$22:$D$2500,$D476,Sales!M$22:M$2500)</f>
        <v>0</v>
      </c>
      <c r="N1005" s="107">
        <f>N476-SUMIF(Sales!$D$22:$D$2500,$D476,Sales!N$22:N$2500)</f>
        <v>0</v>
      </c>
    </row>
    <row r="1006" spans="2:14">
      <c r="B1006" s="103">
        <f t="shared" ref="B1006:I1006" si="482">B477</f>
        <v>0</v>
      </c>
      <c r="C1006" s="104">
        <f t="shared" si="482"/>
        <v>0</v>
      </c>
      <c r="D1006" s="104">
        <f t="shared" si="482"/>
        <v>0</v>
      </c>
      <c r="E1006" s="105">
        <f t="shared" si="482"/>
        <v>0</v>
      </c>
      <c r="F1006" s="104">
        <f t="shared" si="482"/>
        <v>0</v>
      </c>
      <c r="G1006" s="104">
        <f t="shared" si="482"/>
        <v>0</v>
      </c>
      <c r="H1006" s="106">
        <f t="shared" si="482"/>
        <v>0</v>
      </c>
      <c r="I1006" s="104">
        <f t="shared" si="482"/>
        <v>0</v>
      </c>
      <c r="J1006" s="107">
        <f>J477-SUMIF(Sales!$D$22:$D$2500,$D477,Sales!J$22:J$2500)</f>
        <v>0</v>
      </c>
      <c r="K1006" s="107">
        <f>K477-SUMIF(Sales!$D$22:$D$2500,$D477,Sales!K$22:K$2500)</f>
        <v>0</v>
      </c>
      <c r="L1006" s="107">
        <f>L477-SUMIF(Sales!$D$22:$D$2500,$D477,Sales!L$22:L$2500)</f>
        <v>0</v>
      </c>
      <c r="M1006" s="107">
        <f>M477-SUMIF(Sales!$D$22:$D$2500,$D477,Sales!M$22:M$2500)</f>
        <v>0</v>
      </c>
      <c r="N1006" s="107">
        <f>N477-SUMIF(Sales!$D$22:$D$2500,$D477,Sales!N$22:N$2500)</f>
        <v>0</v>
      </c>
    </row>
    <row r="1007" spans="2:14">
      <c r="B1007" s="103">
        <f t="shared" ref="B1007:I1007" si="483">B478</f>
        <v>0</v>
      </c>
      <c r="C1007" s="104">
        <f t="shared" si="483"/>
        <v>0</v>
      </c>
      <c r="D1007" s="104">
        <f t="shared" si="483"/>
        <v>0</v>
      </c>
      <c r="E1007" s="105">
        <f t="shared" si="483"/>
        <v>0</v>
      </c>
      <c r="F1007" s="104">
        <f t="shared" si="483"/>
        <v>0</v>
      </c>
      <c r="G1007" s="104">
        <f t="shared" si="483"/>
        <v>0</v>
      </c>
      <c r="H1007" s="106">
        <f t="shared" si="483"/>
        <v>0</v>
      </c>
      <c r="I1007" s="104">
        <f t="shared" si="483"/>
        <v>0</v>
      </c>
      <c r="J1007" s="107">
        <f>J478-SUMIF(Sales!$D$22:$D$2500,$D478,Sales!J$22:J$2500)</f>
        <v>0</v>
      </c>
      <c r="K1007" s="107">
        <f>K478-SUMIF(Sales!$D$22:$D$2500,$D478,Sales!K$22:K$2500)</f>
        <v>0</v>
      </c>
      <c r="L1007" s="107">
        <f>L478-SUMIF(Sales!$D$22:$D$2500,$D478,Sales!L$22:L$2500)</f>
        <v>0</v>
      </c>
      <c r="M1007" s="107">
        <f>M478-SUMIF(Sales!$D$22:$D$2500,$D478,Sales!M$22:M$2500)</f>
        <v>0</v>
      </c>
      <c r="N1007" s="107">
        <f>N478-SUMIF(Sales!$D$22:$D$2500,$D478,Sales!N$22:N$2500)</f>
        <v>0</v>
      </c>
    </row>
    <row r="1008" spans="2:14">
      <c r="B1008" s="103">
        <f t="shared" ref="B1008:I1008" si="484">B479</f>
        <v>0</v>
      </c>
      <c r="C1008" s="104">
        <f t="shared" si="484"/>
        <v>0</v>
      </c>
      <c r="D1008" s="104">
        <f t="shared" si="484"/>
        <v>0</v>
      </c>
      <c r="E1008" s="105">
        <f t="shared" si="484"/>
        <v>0</v>
      </c>
      <c r="F1008" s="104">
        <f t="shared" si="484"/>
        <v>0</v>
      </c>
      <c r="G1008" s="104">
        <f t="shared" si="484"/>
        <v>0</v>
      </c>
      <c r="H1008" s="106">
        <f t="shared" si="484"/>
        <v>0</v>
      </c>
      <c r="I1008" s="104">
        <f t="shared" si="484"/>
        <v>0</v>
      </c>
      <c r="J1008" s="107">
        <f>J479-SUMIF(Sales!$D$22:$D$2500,$D479,Sales!J$22:J$2500)</f>
        <v>0</v>
      </c>
      <c r="K1008" s="107">
        <f>K479-SUMIF(Sales!$D$22:$D$2500,$D479,Sales!K$22:K$2500)</f>
        <v>0</v>
      </c>
      <c r="L1008" s="107">
        <f>L479-SUMIF(Sales!$D$22:$D$2500,$D479,Sales!L$22:L$2500)</f>
        <v>0</v>
      </c>
      <c r="M1008" s="107">
        <f>M479-SUMIF(Sales!$D$22:$D$2500,$D479,Sales!M$22:M$2500)</f>
        <v>0</v>
      </c>
      <c r="N1008" s="107">
        <f>N479-SUMIF(Sales!$D$22:$D$2500,$D479,Sales!N$22:N$2500)</f>
        <v>0</v>
      </c>
    </row>
    <row r="1009" spans="2:14">
      <c r="B1009" s="103">
        <f t="shared" ref="B1009:I1009" si="485">B480</f>
        <v>0</v>
      </c>
      <c r="C1009" s="104">
        <f t="shared" si="485"/>
        <v>0</v>
      </c>
      <c r="D1009" s="104">
        <f t="shared" si="485"/>
        <v>0</v>
      </c>
      <c r="E1009" s="105">
        <f t="shared" si="485"/>
        <v>0</v>
      </c>
      <c r="F1009" s="104">
        <f t="shared" si="485"/>
        <v>0</v>
      </c>
      <c r="G1009" s="104">
        <f t="shared" si="485"/>
        <v>0</v>
      </c>
      <c r="H1009" s="106">
        <f t="shared" si="485"/>
        <v>0</v>
      </c>
      <c r="I1009" s="104">
        <f t="shared" si="485"/>
        <v>0</v>
      </c>
      <c r="J1009" s="107">
        <f>J480-SUMIF(Sales!$D$22:$D$2500,$D480,Sales!J$22:J$2500)</f>
        <v>0</v>
      </c>
      <c r="K1009" s="107">
        <f>K480-SUMIF(Sales!$D$22:$D$2500,$D480,Sales!K$22:K$2500)</f>
        <v>0</v>
      </c>
      <c r="L1009" s="107">
        <f>L480-SUMIF(Sales!$D$22:$D$2500,$D480,Sales!L$22:L$2500)</f>
        <v>0</v>
      </c>
      <c r="M1009" s="107">
        <f>M480-SUMIF(Sales!$D$22:$D$2500,$D480,Sales!M$22:M$2500)</f>
        <v>0</v>
      </c>
      <c r="N1009" s="107">
        <f>N480-SUMIF(Sales!$D$22:$D$2500,$D480,Sales!N$22:N$2500)</f>
        <v>0</v>
      </c>
    </row>
    <row r="1010" spans="2:14">
      <c r="B1010" s="103">
        <f t="shared" ref="B1010:I1010" si="486">B481</f>
        <v>0</v>
      </c>
      <c r="C1010" s="104">
        <f t="shared" si="486"/>
        <v>0</v>
      </c>
      <c r="D1010" s="104">
        <f t="shared" si="486"/>
        <v>0</v>
      </c>
      <c r="E1010" s="105">
        <f t="shared" si="486"/>
        <v>0</v>
      </c>
      <c r="F1010" s="104">
        <f t="shared" si="486"/>
        <v>0</v>
      </c>
      <c r="G1010" s="104">
        <f t="shared" si="486"/>
        <v>0</v>
      </c>
      <c r="H1010" s="106">
        <f t="shared" si="486"/>
        <v>0</v>
      </c>
      <c r="I1010" s="104">
        <f t="shared" si="486"/>
        <v>0</v>
      </c>
      <c r="J1010" s="107">
        <f>J481-SUMIF(Sales!$D$22:$D$2500,$D481,Sales!J$22:J$2500)</f>
        <v>0</v>
      </c>
      <c r="K1010" s="107">
        <f>K481-SUMIF(Sales!$D$22:$D$2500,$D481,Sales!K$22:K$2500)</f>
        <v>0</v>
      </c>
      <c r="L1010" s="107">
        <f>L481-SUMIF(Sales!$D$22:$D$2500,$D481,Sales!L$22:L$2500)</f>
        <v>0</v>
      </c>
      <c r="M1010" s="107">
        <f>M481-SUMIF(Sales!$D$22:$D$2500,$D481,Sales!M$22:M$2500)</f>
        <v>0</v>
      </c>
      <c r="N1010" s="107">
        <f>N481-SUMIF(Sales!$D$22:$D$2500,$D481,Sales!N$22:N$2500)</f>
        <v>0</v>
      </c>
    </row>
    <row r="1011" spans="2:14">
      <c r="B1011" s="103">
        <f t="shared" ref="B1011:I1011" si="487">B482</f>
        <v>0</v>
      </c>
      <c r="C1011" s="104">
        <f t="shared" si="487"/>
        <v>0</v>
      </c>
      <c r="D1011" s="104">
        <f t="shared" si="487"/>
        <v>0</v>
      </c>
      <c r="E1011" s="105">
        <f t="shared" si="487"/>
        <v>0</v>
      </c>
      <c r="F1011" s="104">
        <f t="shared" si="487"/>
        <v>0</v>
      </c>
      <c r="G1011" s="104">
        <f t="shared" si="487"/>
        <v>0</v>
      </c>
      <c r="H1011" s="106">
        <f t="shared" si="487"/>
        <v>0</v>
      </c>
      <c r="I1011" s="104">
        <f t="shared" si="487"/>
        <v>0</v>
      </c>
      <c r="J1011" s="107">
        <f>J482-SUMIF(Sales!$D$22:$D$2500,$D482,Sales!J$22:J$2500)</f>
        <v>0</v>
      </c>
      <c r="K1011" s="107">
        <f>K482-SUMIF(Sales!$D$22:$D$2500,$D482,Sales!K$22:K$2500)</f>
        <v>0</v>
      </c>
      <c r="L1011" s="107">
        <f>L482-SUMIF(Sales!$D$22:$D$2500,$D482,Sales!L$22:L$2500)</f>
        <v>0</v>
      </c>
      <c r="M1011" s="107">
        <f>M482-SUMIF(Sales!$D$22:$D$2500,$D482,Sales!M$22:M$2500)</f>
        <v>0</v>
      </c>
      <c r="N1011" s="107">
        <f>N482-SUMIF(Sales!$D$22:$D$2500,$D482,Sales!N$22:N$2500)</f>
        <v>0</v>
      </c>
    </row>
    <row r="1012" spans="2:14">
      <c r="B1012" s="103">
        <f t="shared" ref="B1012:I1012" si="488">B483</f>
        <v>0</v>
      </c>
      <c r="C1012" s="104">
        <f t="shared" si="488"/>
        <v>0</v>
      </c>
      <c r="D1012" s="104">
        <f t="shared" si="488"/>
        <v>0</v>
      </c>
      <c r="E1012" s="105">
        <f t="shared" si="488"/>
        <v>0</v>
      </c>
      <c r="F1012" s="104">
        <f t="shared" si="488"/>
        <v>0</v>
      </c>
      <c r="G1012" s="104">
        <f t="shared" si="488"/>
        <v>0</v>
      </c>
      <c r="H1012" s="106">
        <f t="shared" si="488"/>
        <v>0</v>
      </c>
      <c r="I1012" s="104">
        <f t="shared" si="488"/>
        <v>0</v>
      </c>
      <c r="J1012" s="107">
        <f>J483-SUMIF(Sales!$D$22:$D$2500,$D483,Sales!J$22:J$2500)</f>
        <v>0</v>
      </c>
      <c r="K1012" s="107">
        <f>K483-SUMIF(Sales!$D$22:$D$2500,$D483,Sales!K$22:K$2500)</f>
        <v>0</v>
      </c>
      <c r="L1012" s="107">
        <f>L483-SUMIF(Sales!$D$22:$D$2500,$D483,Sales!L$22:L$2500)</f>
        <v>0</v>
      </c>
      <c r="M1012" s="107">
        <f>M483-SUMIF(Sales!$D$22:$D$2500,$D483,Sales!M$22:M$2500)</f>
        <v>0</v>
      </c>
      <c r="N1012" s="107">
        <f>N483-SUMIF(Sales!$D$22:$D$2500,$D483,Sales!N$22:N$2500)</f>
        <v>0</v>
      </c>
    </row>
    <row r="1013" spans="2:14">
      <c r="B1013" s="103">
        <f t="shared" ref="B1013:I1013" si="489">B484</f>
        <v>0</v>
      </c>
      <c r="C1013" s="104">
        <f t="shared" si="489"/>
        <v>0</v>
      </c>
      <c r="D1013" s="104">
        <f t="shared" si="489"/>
        <v>0</v>
      </c>
      <c r="E1013" s="105">
        <f t="shared" si="489"/>
        <v>0</v>
      </c>
      <c r="F1013" s="104">
        <f t="shared" si="489"/>
        <v>0</v>
      </c>
      <c r="G1013" s="104">
        <f t="shared" si="489"/>
        <v>0</v>
      </c>
      <c r="H1013" s="106">
        <f t="shared" si="489"/>
        <v>0</v>
      </c>
      <c r="I1013" s="104">
        <f t="shared" si="489"/>
        <v>0</v>
      </c>
      <c r="J1013" s="107">
        <f>J484-SUMIF(Sales!$D$22:$D$2500,$D484,Sales!J$22:J$2500)</f>
        <v>0</v>
      </c>
      <c r="K1013" s="107">
        <f>K484-SUMIF(Sales!$D$22:$D$2500,$D484,Sales!K$22:K$2500)</f>
        <v>0</v>
      </c>
      <c r="L1013" s="107">
        <f>L484-SUMIF(Sales!$D$22:$D$2500,$D484,Sales!L$22:L$2500)</f>
        <v>0</v>
      </c>
      <c r="M1013" s="107">
        <f>M484-SUMIF(Sales!$D$22:$D$2500,$D484,Sales!M$22:M$2500)</f>
        <v>0</v>
      </c>
      <c r="N1013" s="107">
        <f>N484-SUMIF(Sales!$D$22:$D$2500,$D484,Sales!N$22:N$2500)</f>
        <v>0</v>
      </c>
    </row>
    <row r="1014" spans="2:14">
      <c r="B1014" s="103">
        <f t="shared" ref="B1014:I1014" si="490">B485</f>
        <v>0</v>
      </c>
      <c r="C1014" s="104">
        <f t="shared" si="490"/>
        <v>0</v>
      </c>
      <c r="D1014" s="104">
        <f t="shared" si="490"/>
        <v>0</v>
      </c>
      <c r="E1014" s="105">
        <f t="shared" si="490"/>
        <v>0</v>
      </c>
      <c r="F1014" s="104">
        <f t="shared" si="490"/>
        <v>0</v>
      </c>
      <c r="G1014" s="104">
        <f t="shared" si="490"/>
        <v>0</v>
      </c>
      <c r="H1014" s="106">
        <f t="shared" si="490"/>
        <v>0</v>
      </c>
      <c r="I1014" s="104">
        <f t="shared" si="490"/>
        <v>0</v>
      </c>
      <c r="J1014" s="107">
        <f>J485-SUMIF(Sales!$D$22:$D$2500,$D485,Sales!J$22:J$2500)</f>
        <v>0</v>
      </c>
      <c r="K1014" s="107">
        <f>K485-SUMIF(Sales!$D$22:$D$2500,$D485,Sales!K$22:K$2500)</f>
        <v>0</v>
      </c>
      <c r="L1014" s="107">
        <f>L485-SUMIF(Sales!$D$22:$D$2500,$D485,Sales!L$22:L$2500)</f>
        <v>0</v>
      </c>
      <c r="M1014" s="107">
        <f>M485-SUMIF(Sales!$D$22:$D$2500,$D485,Sales!M$22:M$2500)</f>
        <v>0</v>
      </c>
      <c r="N1014" s="107">
        <f>N485-SUMIF(Sales!$D$22:$D$2500,$D485,Sales!N$22:N$2500)</f>
        <v>0</v>
      </c>
    </row>
    <row r="1015" spans="2:14">
      <c r="B1015" s="103">
        <f t="shared" ref="B1015:I1015" si="491">B486</f>
        <v>0</v>
      </c>
      <c r="C1015" s="104">
        <f t="shared" si="491"/>
        <v>0</v>
      </c>
      <c r="D1015" s="104">
        <f t="shared" si="491"/>
        <v>0</v>
      </c>
      <c r="E1015" s="105">
        <f t="shared" si="491"/>
        <v>0</v>
      </c>
      <c r="F1015" s="104">
        <f t="shared" si="491"/>
        <v>0</v>
      </c>
      <c r="G1015" s="104">
        <f t="shared" si="491"/>
        <v>0</v>
      </c>
      <c r="H1015" s="106">
        <f t="shared" si="491"/>
        <v>0</v>
      </c>
      <c r="I1015" s="104">
        <f t="shared" si="491"/>
        <v>0</v>
      </c>
      <c r="J1015" s="107">
        <f>J486-SUMIF(Sales!$D$22:$D$2500,$D486,Sales!J$22:J$2500)</f>
        <v>0</v>
      </c>
      <c r="K1015" s="107">
        <f>K486-SUMIF(Sales!$D$22:$D$2500,$D486,Sales!K$22:K$2500)</f>
        <v>0</v>
      </c>
      <c r="L1015" s="107">
        <f>L486-SUMIF(Sales!$D$22:$D$2500,$D486,Sales!L$22:L$2500)</f>
        <v>0</v>
      </c>
      <c r="M1015" s="107">
        <f>M486-SUMIF(Sales!$D$22:$D$2500,$D486,Sales!M$22:M$2500)</f>
        <v>0</v>
      </c>
      <c r="N1015" s="107">
        <f>N486-SUMIF(Sales!$D$22:$D$2500,$D486,Sales!N$22:N$2500)</f>
        <v>0</v>
      </c>
    </row>
    <row r="1016" spans="2:14">
      <c r="B1016" s="103">
        <f t="shared" ref="B1016:I1016" si="492">B487</f>
        <v>0</v>
      </c>
      <c r="C1016" s="104">
        <f t="shared" si="492"/>
        <v>0</v>
      </c>
      <c r="D1016" s="104">
        <f t="shared" si="492"/>
        <v>0</v>
      </c>
      <c r="E1016" s="105">
        <f t="shared" si="492"/>
        <v>0</v>
      </c>
      <c r="F1016" s="104">
        <f t="shared" si="492"/>
        <v>0</v>
      </c>
      <c r="G1016" s="104">
        <f t="shared" si="492"/>
        <v>0</v>
      </c>
      <c r="H1016" s="106">
        <f t="shared" si="492"/>
        <v>0</v>
      </c>
      <c r="I1016" s="104">
        <f t="shared" si="492"/>
        <v>0</v>
      </c>
      <c r="J1016" s="107">
        <f>J487-SUMIF(Sales!$D$22:$D$2500,$D487,Sales!J$22:J$2500)</f>
        <v>0</v>
      </c>
      <c r="K1016" s="107">
        <f>K487-SUMIF(Sales!$D$22:$D$2500,$D487,Sales!K$22:K$2500)</f>
        <v>0</v>
      </c>
      <c r="L1016" s="107">
        <f>L487-SUMIF(Sales!$D$22:$D$2500,$D487,Sales!L$22:L$2500)</f>
        <v>0</v>
      </c>
      <c r="M1016" s="107">
        <f>M487-SUMIF(Sales!$D$22:$D$2500,$D487,Sales!M$22:M$2500)</f>
        <v>0</v>
      </c>
      <c r="N1016" s="107">
        <f>N487-SUMIF(Sales!$D$22:$D$2500,$D487,Sales!N$22:N$2500)</f>
        <v>0</v>
      </c>
    </row>
    <row r="1017" spans="2:14">
      <c r="B1017" s="103">
        <f t="shared" ref="B1017:I1017" si="493">B488</f>
        <v>0</v>
      </c>
      <c r="C1017" s="104">
        <f t="shared" si="493"/>
        <v>0</v>
      </c>
      <c r="D1017" s="104">
        <f t="shared" si="493"/>
        <v>0</v>
      </c>
      <c r="E1017" s="105">
        <f t="shared" si="493"/>
        <v>0</v>
      </c>
      <c r="F1017" s="104">
        <f t="shared" si="493"/>
        <v>0</v>
      </c>
      <c r="G1017" s="104">
        <f t="shared" si="493"/>
        <v>0</v>
      </c>
      <c r="H1017" s="106">
        <f t="shared" si="493"/>
        <v>0</v>
      </c>
      <c r="I1017" s="104">
        <f t="shared" si="493"/>
        <v>0</v>
      </c>
      <c r="J1017" s="107">
        <f>J488-SUMIF(Sales!$D$22:$D$2500,$D488,Sales!J$22:J$2500)</f>
        <v>0</v>
      </c>
      <c r="K1017" s="107">
        <f>K488-SUMIF(Sales!$D$22:$D$2500,$D488,Sales!K$22:K$2500)</f>
        <v>0</v>
      </c>
      <c r="L1017" s="107">
        <f>L488-SUMIF(Sales!$D$22:$D$2500,$D488,Sales!L$22:L$2500)</f>
        <v>0</v>
      </c>
      <c r="M1017" s="107">
        <f>M488-SUMIF(Sales!$D$22:$D$2500,$D488,Sales!M$22:M$2500)</f>
        <v>0</v>
      </c>
      <c r="N1017" s="107">
        <f>N488-SUMIF(Sales!$D$22:$D$2500,$D488,Sales!N$22:N$2500)</f>
        <v>0</v>
      </c>
    </row>
    <row r="1018" spans="2:14">
      <c r="B1018" s="103">
        <f t="shared" ref="B1018:I1018" si="494">B489</f>
        <v>0</v>
      </c>
      <c r="C1018" s="104">
        <f t="shared" si="494"/>
        <v>0</v>
      </c>
      <c r="D1018" s="104">
        <f t="shared" si="494"/>
        <v>0</v>
      </c>
      <c r="E1018" s="105">
        <f t="shared" si="494"/>
        <v>0</v>
      </c>
      <c r="F1018" s="104">
        <f t="shared" si="494"/>
        <v>0</v>
      </c>
      <c r="G1018" s="104">
        <f t="shared" si="494"/>
        <v>0</v>
      </c>
      <c r="H1018" s="106">
        <f t="shared" si="494"/>
        <v>0</v>
      </c>
      <c r="I1018" s="104">
        <f t="shared" si="494"/>
        <v>0</v>
      </c>
      <c r="J1018" s="107">
        <f>J489-SUMIF(Sales!$D$22:$D$2500,$D489,Sales!J$22:J$2500)</f>
        <v>0</v>
      </c>
      <c r="K1018" s="107">
        <f>K489-SUMIF(Sales!$D$22:$D$2500,$D489,Sales!K$22:K$2500)</f>
        <v>0</v>
      </c>
      <c r="L1018" s="107">
        <f>L489-SUMIF(Sales!$D$22:$D$2500,$D489,Sales!L$22:L$2500)</f>
        <v>0</v>
      </c>
      <c r="M1018" s="107">
        <f>M489-SUMIF(Sales!$D$22:$D$2500,$D489,Sales!M$22:M$2500)</f>
        <v>0</v>
      </c>
      <c r="N1018" s="107">
        <f>N489-SUMIF(Sales!$D$22:$D$2500,$D489,Sales!N$22:N$2500)</f>
        <v>0</v>
      </c>
    </row>
    <row r="1019" spans="2:14">
      <c r="B1019" s="103">
        <f t="shared" ref="B1019:I1019" si="495">B490</f>
        <v>0</v>
      </c>
      <c r="C1019" s="104">
        <f t="shared" si="495"/>
        <v>0</v>
      </c>
      <c r="D1019" s="104">
        <f t="shared" si="495"/>
        <v>0</v>
      </c>
      <c r="E1019" s="105">
        <f t="shared" si="495"/>
        <v>0</v>
      </c>
      <c r="F1019" s="104">
        <f t="shared" si="495"/>
        <v>0</v>
      </c>
      <c r="G1019" s="104">
        <f t="shared" si="495"/>
        <v>0</v>
      </c>
      <c r="H1019" s="106">
        <f t="shared" si="495"/>
        <v>0</v>
      </c>
      <c r="I1019" s="104">
        <f t="shared" si="495"/>
        <v>0</v>
      </c>
      <c r="J1019" s="107">
        <f>J490-SUMIF(Sales!$D$22:$D$2500,$D490,Sales!J$22:J$2500)</f>
        <v>0</v>
      </c>
      <c r="K1019" s="107">
        <f>K490-SUMIF(Sales!$D$22:$D$2500,$D490,Sales!K$22:K$2500)</f>
        <v>0</v>
      </c>
      <c r="L1019" s="107">
        <f>L490-SUMIF(Sales!$D$22:$D$2500,$D490,Sales!L$22:L$2500)</f>
        <v>0</v>
      </c>
      <c r="M1019" s="107">
        <f>M490-SUMIF(Sales!$D$22:$D$2500,$D490,Sales!M$22:M$2500)</f>
        <v>0</v>
      </c>
      <c r="N1019" s="107">
        <f>N490-SUMIF(Sales!$D$22:$D$2500,$D490,Sales!N$22:N$2500)</f>
        <v>0</v>
      </c>
    </row>
    <row r="1020" spans="2:14">
      <c r="B1020" s="103">
        <f t="shared" ref="B1020:I1020" si="496">B491</f>
        <v>0</v>
      </c>
      <c r="C1020" s="104">
        <f t="shared" si="496"/>
        <v>0</v>
      </c>
      <c r="D1020" s="104">
        <f t="shared" si="496"/>
        <v>0</v>
      </c>
      <c r="E1020" s="105">
        <f t="shared" si="496"/>
        <v>0</v>
      </c>
      <c r="F1020" s="104">
        <f t="shared" si="496"/>
        <v>0</v>
      </c>
      <c r="G1020" s="104">
        <f t="shared" si="496"/>
        <v>0</v>
      </c>
      <c r="H1020" s="106">
        <f t="shared" si="496"/>
        <v>0</v>
      </c>
      <c r="I1020" s="104">
        <f t="shared" si="496"/>
        <v>0</v>
      </c>
      <c r="J1020" s="107">
        <f>J491-SUMIF(Sales!$D$22:$D$2500,$D491,Sales!J$22:J$2500)</f>
        <v>0</v>
      </c>
      <c r="K1020" s="107">
        <f>K491-SUMIF(Sales!$D$22:$D$2500,$D491,Sales!K$22:K$2500)</f>
        <v>0</v>
      </c>
      <c r="L1020" s="107">
        <f>L491-SUMIF(Sales!$D$22:$D$2500,$D491,Sales!L$22:L$2500)</f>
        <v>0</v>
      </c>
      <c r="M1020" s="107">
        <f>M491-SUMIF(Sales!$D$22:$D$2500,$D491,Sales!M$22:M$2500)</f>
        <v>0</v>
      </c>
      <c r="N1020" s="107">
        <f>N491-SUMIF(Sales!$D$22:$D$2500,$D491,Sales!N$22:N$2500)</f>
        <v>0</v>
      </c>
    </row>
    <row r="1021" spans="2:14">
      <c r="B1021" s="103">
        <f t="shared" ref="B1021:I1021" si="497">B492</f>
        <v>0</v>
      </c>
      <c r="C1021" s="104">
        <f t="shared" si="497"/>
        <v>0</v>
      </c>
      <c r="D1021" s="104">
        <f t="shared" si="497"/>
        <v>0</v>
      </c>
      <c r="E1021" s="105">
        <f t="shared" si="497"/>
        <v>0</v>
      </c>
      <c r="F1021" s="104">
        <f t="shared" si="497"/>
        <v>0</v>
      </c>
      <c r="G1021" s="104">
        <f t="shared" si="497"/>
        <v>0</v>
      </c>
      <c r="H1021" s="106">
        <f t="shared" si="497"/>
        <v>0</v>
      </c>
      <c r="I1021" s="104">
        <f t="shared" si="497"/>
        <v>0</v>
      </c>
      <c r="J1021" s="107">
        <f>J492-SUMIF(Sales!$D$22:$D$2500,$D492,Sales!J$22:J$2500)</f>
        <v>0</v>
      </c>
      <c r="K1021" s="107">
        <f>K492-SUMIF(Sales!$D$22:$D$2500,$D492,Sales!K$22:K$2500)</f>
        <v>0</v>
      </c>
      <c r="L1021" s="107">
        <f>L492-SUMIF(Sales!$D$22:$D$2500,$D492,Sales!L$22:L$2500)</f>
        <v>0</v>
      </c>
      <c r="M1021" s="107">
        <f>M492-SUMIF(Sales!$D$22:$D$2500,$D492,Sales!M$22:M$2500)</f>
        <v>0</v>
      </c>
      <c r="N1021" s="107">
        <f>N492-SUMIF(Sales!$D$22:$D$2500,$D492,Sales!N$22:N$2500)</f>
        <v>0</v>
      </c>
    </row>
    <row r="1022" spans="2:14">
      <c r="B1022" s="103">
        <f t="shared" ref="B1022:I1022" si="498">B493</f>
        <v>0</v>
      </c>
      <c r="C1022" s="104">
        <f t="shared" si="498"/>
        <v>0</v>
      </c>
      <c r="D1022" s="104">
        <f t="shared" si="498"/>
        <v>0</v>
      </c>
      <c r="E1022" s="105">
        <f t="shared" si="498"/>
        <v>0</v>
      </c>
      <c r="F1022" s="104">
        <f t="shared" si="498"/>
        <v>0</v>
      </c>
      <c r="G1022" s="104">
        <f t="shared" si="498"/>
        <v>0</v>
      </c>
      <c r="H1022" s="106">
        <f t="shared" si="498"/>
        <v>0</v>
      </c>
      <c r="I1022" s="104">
        <f t="shared" si="498"/>
        <v>0</v>
      </c>
      <c r="J1022" s="107">
        <f>J493-SUMIF(Sales!$D$22:$D$2500,$D493,Sales!J$22:J$2500)</f>
        <v>0</v>
      </c>
      <c r="K1022" s="107">
        <f>K493-SUMIF(Sales!$D$22:$D$2500,$D493,Sales!K$22:K$2500)</f>
        <v>0</v>
      </c>
      <c r="L1022" s="107">
        <f>L493-SUMIF(Sales!$D$22:$D$2500,$D493,Sales!L$22:L$2500)</f>
        <v>0</v>
      </c>
      <c r="M1022" s="107">
        <f>M493-SUMIF(Sales!$D$22:$D$2500,$D493,Sales!M$22:M$2500)</f>
        <v>0</v>
      </c>
      <c r="N1022" s="107">
        <f>N493-SUMIF(Sales!$D$22:$D$2500,$D493,Sales!N$22:N$2500)</f>
        <v>0</v>
      </c>
    </row>
    <row r="1023" spans="2:14">
      <c r="B1023" s="103">
        <f t="shared" ref="B1023:I1023" si="499">B494</f>
        <v>0</v>
      </c>
      <c r="C1023" s="104">
        <f t="shared" si="499"/>
        <v>0</v>
      </c>
      <c r="D1023" s="104">
        <f t="shared" si="499"/>
        <v>0</v>
      </c>
      <c r="E1023" s="105">
        <f t="shared" si="499"/>
        <v>0</v>
      </c>
      <c r="F1023" s="104">
        <f t="shared" si="499"/>
        <v>0</v>
      </c>
      <c r="G1023" s="104">
        <f t="shared" si="499"/>
        <v>0</v>
      </c>
      <c r="H1023" s="106">
        <f t="shared" si="499"/>
        <v>0</v>
      </c>
      <c r="I1023" s="104">
        <f t="shared" si="499"/>
        <v>0</v>
      </c>
      <c r="J1023" s="107">
        <f>J494-SUMIF(Sales!$D$22:$D$2500,$D494,Sales!J$22:J$2500)</f>
        <v>0</v>
      </c>
      <c r="K1023" s="107">
        <f>K494-SUMIF(Sales!$D$22:$D$2500,$D494,Sales!K$22:K$2500)</f>
        <v>0</v>
      </c>
      <c r="L1023" s="107">
        <f>L494-SUMIF(Sales!$D$22:$D$2500,$D494,Sales!L$22:L$2500)</f>
        <v>0</v>
      </c>
      <c r="M1023" s="107">
        <f>M494-SUMIF(Sales!$D$22:$D$2500,$D494,Sales!M$22:M$2500)</f>
        <v>0</v>
      </c>
      <c r="N1023" s="107">
        <f>N494-SUMIF(Sales!$D$22:$D$2500,$D494,Sales!N$22:N$2500)</f>
        <v>0</v>
      </c>
    </row>
    <row r="1024" spans="2:14">
      <c r="B1024" s="103">
        <f t="shared" ref="B1024:I1024" si="500">B495</f>
        <v>0</v>
      </c>
      <c r="C1024" s="104">
        <f t="shared" si="500"/>
        <v>0</v>
      </c>
      <c r="D1024" s="104">
        <f t="shared" si="500"/>
        <v>0</v>
      </c>
      <c r="E1024" s="105">
        <f t="shared" si="500"/>
        <v>0</v>
      </c>
      <c r="F1024" s="104">
        <f t="shared" si="500"/>
        <v>0</v>
      </c>
      <c r="G1024" s="104">
        <f t="shared" si="500"/>
        <v>0</v>
      </c>
      <c r="H1024" s="106">
        <f t="shared" si="500"/>
        <v>0</v>
      </c>
      <c r="I1024" s="104">
        <f t="shared" si="500"/>
        <v>0</v>
      </c>
      <c r="J1024" s="107">
        <f>J495-SUMIF(Sales!$D$22:$D$2500,$D495,Sales!J$22:J$2500)</f>
        <v>0</v>
      </c>
      <c r="K1024" s="107">
        <f>K495-SUMIF(Sales!$D$22:$D$2500,$D495,Sales!K$22:K$2500)</f>
        <v>0</v>
      </c>
      <c r="L1024" s="107">
        <f>L495-SUMIF(Sales!$D$22:$D$2500,$D495,Sales!L$22:L$2500)</f>
        <v>0</v>
      </c>
      <c r="M1024" s="107">
        <f>M495-SUMIF(Sales!$D$22:$D$2500,$D495,Sales!M$22:M$2500)</f>
        <v>0</v>
      </c>
      <c r="N1024" s="107">
        <f>N495-SUMIF(Sales!$D$22:$D$2500,$D495,Sales!N$22:N$2500)</f>
        <v>0</v>
      </c>
    </row>
    <row r="1025" spans="2:14">
      <c r="B1025" s="103">
        <f t="shared" ref="B1025:I1025" si="501">B496</f>
        <v>0</v>
      </c>
      <c r="C1025" s="104">
        <f t="shared" si="501"/>
        <v>0</v>
      </c>
      <c r="D1025" s="104">
        <f t="shared" si="501"/>
        <v>0</v>
      </c>
      <c r="E1025" s="105">
        <f t="shared" si="501"/>
        <v>0</v>
      </c>
      <c r="F1025" s="104">
        <f t="shared" si="501"/>
        <v>0</v>
      </c>
      <c r="G1025" s="104">
        <f t="shared" si="501"/>
        <v>0</v>
      </c>
      <c r="H1025" s="106">
        <f t="shared" si="501"/>
        <v>0</v>
      </c>
      <c r="I1025" s="104">
        <f t="shared" si="501"/>
        <v>0</v>
      </c>
      <c r="J1025" s="107">
        <f>J496-SUMIF(Sales!$D$22:$D$2500,$D496,Sales!J$22:J$2500)</f>
        <v>0</v>
      </c>
      <c r="K1025" s="107">
        <f>K496-SUMIF(Sales!$D$22:$D$2500,$D496,Sales!K$22:K$2500)</f>
        <v>0</v>
      </c>
      <c r="L1025" s="107">
        <f>L496-SUMIF(Sales!$D$22:$D$2500,$D496,Sales!L$22:L$2500)</f>
        <v>0</v>
      </c>
      <c r="M1025" s="107">
        <f>M496-SUMIF(Sales!$D$22:$D$2500,$D496,Sales!M$22:M$2500)</f>
        <v>0</v>
      </c>
      <c r="N1025" s="107">
        <f>N496-SUMIF(Sales!$D$22:$D$2500,$D496,Sales!N$22:N$2500)</f>
        <v>0</v>
      </c>
    </row>
    <row r="1026" spans="2:14">
      <c r="B1026" s="103">
        <f t="shared" ref="B1026:I1026" si="502">B497</f>
        <v>0</v>
      </c>
      <c r="C1026" s="104">
        <f t="shared" si="502"/>
        <v>0</v>
      </c>
      <c r="D1026" s="104">
        <f t="shared" si="502"/>
        <v>0</v>
      </c>
      <c r="E1026" s="105">
        <f t="shared" si="502"/>
        <v>0</v>
      </c>
      <c r="F1026" s="104">
        <f t="shared" si="502"/>
        <v>0</v>
      </c>
      <c r="G1026" s="104">
        <f t="shared" si="502"/>
        <v>0</v>
      </c>
      <c r="H1026" s="106">
        <f t="shared" si="502"/>
        <v>0</v>
      </c>
      <c r="I1026" s="104">
        <f t="shared" si="502"/>
        <v>0</v>
      </c>
      <c r="J1026" s="107">
        <f>J497-SUMIF(Sales!$D$22:$D$2500,$D497,Sales!J$22:J$2500)</f>
        <v>0</v>
      </c>
      <c r="K1026" s="107">
        <f>K497-SUMIF(Sales!$D$22:$D$2500,$D497,Sales!K$22:K$2500)</f>
        <v>0</v>
      </c>
      <c r="L1026" s="107">
        <f>L497-SUMIF(Sales!$D$22:$D$2500,$D497,Sales!L$22:L$2500)</f>
        <v>0</v>
      </c>
      <c r="M1026" s="107">
        <f>M497-SUMIF(Sales!$D$22:$D$2500,$D497,Sales!M$22:M$2500)</f>
        <v>0</v>
      </c>
      <c r="N1026" s="107">
        <f>N497-SUMIF(Sales!$D$22:$D$2500,$D497,Sales!N$22:N$2500)</f>
        <v>0</v>
      </c>
    </row>
    <row r="1027" spans="2:14">
      <c r="B1027" s="103">
        <f t="shared" ref="B1027:I1027" si="503">B498</f>
        <v>0</v>
      </c>
      <c r="C1027" s="104">
        <f t="shared" si="503"/>
        <v>0</v>
      </c>
      <c r="D1027" s="104">
        <f t="shared" si="503"/>
        <v>0</v>
      </c>
      <c r="E1027" s="105">
        <f t="shared" si="503"/>
        <v>0</v>
      </c>
      <c r="F1027" s="104">
        <f t="shared" si="503"/>
        <v>0</v>
      </c>
      <c r="G1027" s="104">
        <f t="shared" si="503"/>
        <v>0</v>
      </c>
      <c r="H1027" s="106">
        <f t="shared" si="503"/>
        <v>0</v>
      </c>
      <c r="I1027" s="104">
        <f t="shared" si="503"/>
        <v>0</v>
      </c>
      <c r="J1027" s="107">
        <f>J498-SUMIF(Sales!$D$22:$D$2500,$D498,Sales!J$22:J$2500)</f>
        <v>0</v>
      </c>
      <c r="K1027" s="107">
        <f>K498-SUMIF(Sales!$D$22:$D$2500,$D498,Sales!K$22:K$2500)</f>
        <v>0</v>
      </c>
      <c r="L1027" s="107">
        <f>L498-SUMIF(Sales!$D$22:$D$2500,$D498,Sales!L$22:L$2500)</f>
        <v>0</v>
      </c>
      <c r="M1027" s="107">
        <f>M498-SUMIF(Sales!$D$22:$D$2500,$D498,Sales!M$22:M$2500)</f>
        <v>0</v>
      </c>
      <c r="N1027" s="107">
        <f>N498-SUMIF(Sales!$D$22:$D$2500,$D498,Sales!N$22:N$2500)</f>
        <v>0</v>
      </c>
    </row>
    <row r="1028" spans="2:14">
      <c r="B1028" s="103">
        <f t="shared" ref="B1028:I1028" si="504">B499</f>
        <v>0</v>
      </c>
      <c r="C1028" s="104">
        <f t="shared" si="504"/>
        <v>0</v>
      </c>
      <c r="D1028" s="104">
        <f t="shared" si="504"/>
        <v>0</v>
      </c>
      <c r="E1028" s="105">
        <f t="shared" si="504"/>
        <v>0</v>
      </c>
      <c r="F1028" s="104">
        <f t="shared" si="504"/>
        <v>0</v>
      </c>
      <c r="G1028" s="104">
        <f t="shared" si="504"/>
        <v>0</v>
      </c>
      <c r="H1028" s="106">
        <f t="shared" si="504"/>
        <v>0</v>
      </c>
      <c r="I1028" s="104">
        <f t="shared" si="504"/>
        <v>0</v>
      </c>
      <c r="J1028" s="107">
        <f>J499-SUMIF(Sales!$D$22:$D$2500,$D499,Sales!J$22:J$2500)</f>
        <v>0</v>
      </c>
      <c r="K1028" s="107">
        <f>K499-SUMIF(Sales!$D$22:$D$2500,$D499,Sales!K$22:K$2500)</f>
        <v>0</v>
      </c>
      <c r="L1028" s="107">
        <f>L499-SUMIF(Sales!$D$22:$D$2500,$D499,Sales!L$22:L$2500)</f>
        <v>0</v>
      </c>
      <c r="M1028" s="107">
        <f>M499-SUMIF(Sales!$D$22:$D$2500,$D499,Sales!M$22:M$2500)</f>
        <v>0</v>
      </c>
      <c r="N1028" s="107">
        <f>N499-SUMIF(Sales!$D$22:$D$2500,$D499,Sales!N$22:N$2500)</f>
        <v>0</v>
      </c>
    </row>
    <row r="1029" spans="2:14">
      <c r="B1029" s="103">
        <f t="shared" ref="B1029:I1029" si="505">B500</f>
        <v>0</v>
      </c>
      <c r="C1029" s="104">
        <f t="shared" si="505"/>
        <v>0</v>
      </c>
      <c r="D1029" s="104">
        <f t="shared" si="505"/>
        <v>0</v>
      </c>
      <c r="E1029" s="105">
        <f t="shared" si="505"/>
        <v>0</v>
      </c>
      <c r="F1029" s="104">
        <f t="shared" si="505"/>
        <v>0</v>
      </c>
      <c r="G1029" s="104">
        <f t="shared" si="505"/>
        <v>0</v>
      </c>
      <c r="H1029" s="106">
        <f t="shared" si="505"/>
        <v>0</v>
      </c>
      <c r="I1029" s="104">
        <f t="shared" si="505"/>
        <v>0</v>
      </c>
      <c r="J1029" s="107">
        <f>J500-SUMIF(Sales!$D$22:$D$2500,$D500,Sales!J$22:J$2500)</f>
        <v>0</v>
      </c>
      <c r="K1029" s="107">
        <f>K500-SUMIF(Sales!$D$22:$D$2500,$D500,Sales!K$22:K$2500)</f>
        <v>0</v>
      </c>
      <c r="L1029" s="107">
        <f>L500-SUMIF(Sales!$D$22:$D$2500,$D500,Sales!L$22:L$2500)</f>
        <v>0</v>
      </c>
      <c r="M1029" s="107">
        <f>M500-SUMIF(Sales!$D$22:$D$2500,$D500,Sales!M$22:M$2500)</f>
        <v>0</v>
      </c>
      <c r="N1029" s="107">
        <f>N500-SUMIF(Sales!$D$22:$D$2500,$D500,Sales!N$22:N$2500)</f>
        <v>0</v>
      </c>
    </row>
    <row r="1030" spans="2:14">
      <c r="B1030" s="103">
        <f t="shared" ref="B1030:I1030" si="506">B501</f>
        <v>0</v>
      </c>
      <c r="C1030" s="104">
        <f t="shared" si="506"/>
        <v>0</v>
      </c>
      <c r="D1030" s="104">
        <f t="shared" si="506"/>
        <v>0</v>
      </c>
      <c r="E1030" s="105">
        <f t="shared" si="506"/>
        <v>0</v>
      </c>
      <c r="F1030" s="104">
        <f t="shared" si="506"/>
        <v>0</v>
      </c>
      <c r="G1030" s="104">
        <f t="shared" si="506"/>
        <v>0</v>
      </c>
      <c r="H1030" s="106">
        <f t="shared" si="506"/>
        <v>0</v>
      </c>
      <c r="I1030" s="104">
        <f t="shared" si="506"/>
        <v>0</v>
      </c>
      <c r="J1030" s="107">
        <f>J501-SUMIF(Sales!$D$22:$D$2500,$D501,Sales!J$22:J$2500)</f>
        <v>0</v>
      </c>
      <c r="K1030" s="107">
        <f>K501-SUMIF(Sales!$D$22:$D$2500,$D501,Sales!K$22:K$2500)</f>
        <v>0</v>
      </c>
      <c r="L1030" s="107">
        <f>L501-SUMIF(Sales!$D$22:$D$2500,$D501,Sales!L$22:L$2500)</f>
        <v>0</v>
      </c>
      <c r="M1030" s="107">
        <f>M501-SUMIF(Sales!$D$22:$D$2500,$D501,Sales!M$22:M$2500)</f>
        <v>0</v>
      </c>
      <c r="N1030" s="107">
        <f>N501-SUMIF(Sales!$D$22:$D$2500,$D501,Sales!N$22:N$2500)</f>
        <v>0</v>
      </c>
    </row>
    <row r="1031" spans="2:14">
      <c r="B1031" s="103">
        <f t="shared" ref="B1031:I1031" si="507">B502</f>
        <v>0</v>
      </c>
      <c r="C1031" s="104">
        <f t="shared" si="507"/>
        <v>0</v>
      </c>
      <c r="D1031" s="104">
        <f t="shared" si="507"/>
        <v>0</v>
      </c>
      <c r="E1031" s="105">
        <f t="shared" si="507"/>
        <v>0</v>
      </c>
      <c r="F1031" s="104">
        <f t="shared" si="507"/>
        <v>0</v>
      </c>
      <c r="G1031" s="104">
        <f t="shared" si="507"/>
        <v>0</v>
      </c>
      <c r="H1031" s="106">
        <f t="shared" si="507"/>
        <v>0</v>
      </c>
      <c r="I1031" s="104">
        <f t="shared" si="507"/>
        <v>0</v>
      </c>
      <c r="J1031" s="107">
        <f>J502-SUMIF(Sales!$D$22:$D$2500,$D502,Sales!J$22:J$2500)</f>
        <v>0</v>
      </c>
      <c r="K1031" s="107">
        <f>K502-SUMIF(Sales!$D$22:$D$2500,$D502,Sales!K$22:K$2500)</f>
        <v>0</v>
      </c>
      <c r="L1031" s="107">
        <f>L502-SUMIF(Sales!$D$22:$D$2500,$D502,Sales!L$22:L$2500)</f>
        <v>0</v>
      </c>
      <c r="M1031" s="107">
        <f>M502-SUMIF(Sales!$D$22:$D$2500,$D502,Sales!M$22:M$2500)</f>
        <v>0</v>
      </c>
      <c r="N1031" s="107">
        <f>N502-SUMIF(Sales!$D$22:$D$2500,$D502,Sales!N$22:N$2500)</f>
        <v>0</v>
      </c>
    </row>
    <row r="1032" spans="2:14">
      <c r="B1032" s="103">
        <f t="shared" ref="B1032:I1032" si="508">B503</f>
        <v>0</v>
      </c>
      <c r="C1032" s="104">
        <f t="shared" si="508"/>
        <v>0</v>
      </c>
      <c r="D1032" s="104">
        <f t="shared" si="508"/>
        <v>0</v>
      </c>
      <c r="E1032" s="105">
        <f t="shared" si="508"/>
        <v>0</v>
      </c>
      <c r="F1032" s="104">
        <f t="shared" si="508"/>
        <v>0</v>
      </c>
      <c r="G1032" s="104">
        <f t="shared" si="508"/>
        <v>0</v>
      </c>
      <c r="H1032" s="106">
        <f t="shared" si="508"/>
        <v>0</v>
      </c>
      <c r="I1032" s="104">
        <f t="shared" si="508"/>
        <v>0</v>
      </c>
      <c r="J1032" s="107">
        <f>J503-SUMIF(Sales!$D$22:$D$2500,$D503,Sales!J$22:J$2500)</f>
        <v>0</v>
      </c>
      <c r="K1032" s="107">
        <f>K503-SUMIF(Sales!$D$22:$D$2500,$D503,Sales!K$22:K$2500)</f>
        <v>0</v>
      </c>
      <c r="L1032" s="107">
        <f>L503-SUMIF(Sales!$D$22:$D$2500,$D503,Sales!L$22:L$2500)</f>
        <v>0</v>
      </c>
      <c r="M1032" s="107">
        <f>M503-SUMIF(Sales!$D$22:$D$2500,$D503,Sales!M$22:M$2500)</f>
        <v>0</v>
      </c>
      <c r="N1032" s="107">
        <f>N503-SUMIF(Sales!$D$22:$D$2500,$D503,Sales!N$22:N$2500)</f>
        <v>0</v>
      </c>
    </row>
    <row r="1033" spans="2:14">
      <c r="B1033" s="103">
        <f t="shared" ref="B1033:I1033" si="509">B504</f>
        <v>0</v>
      </c>
      <c r="C1033" s="104">
        <f t="shared" si="509"/>
        <v>0</v>
      </c>
      <c r="D1033" s="104">
        <f t="shared" si="509"/>
        <v>0</v>
      </c>
      <c r="E1033" s="105">
        <f t="shared" si="509"/>
        <v>0</v>
      </c>
      <c r="F1033" s="104">
        <f t="shared" si="509"/>
        <v>0</v>
      </c>
      <c r="G1033" s="104">
        <f t="shared" si="509"/>
        <v>0</v>
      </c>
      <c r="H1033" s="106">
        <f t="shared" si="509"/>
        <v>0</v>
      </c>
      <c r="I1033" s="104">
        <f t="shared" si="509"/>
        <v>0</v>
      </c>
      <c r="J1033" s="107">
        <f>J504-SUMIF(Sales!$D$22:$D$2500,$D504,Sales!J$22:J$2500)</f>
        <v>0</v>
      </c>
      <c r="K1033" s="107">
        <f>K504-SUMIF(Sales!$D$22:$D$2500,$D504,Sales!K$22:K$2500)</f>
        <v>0</v>
      </c>
      <c r="L1033" s="107">
        <f>L504-SUMIF(Sales!$D$22:$D$2500,$D504,Sales!L$22:L$2500)</f>
        <v>0</v>
      </c>
      <c r="M1033" s="107">
        <f>M504-SUMIF(Sales!$D$22:$D$2500,$D504,Sales!M$22:M$2500)</f>
        <v>0</v>
      </c>
      <c r="N1033" s="107">
        <f>N504-SUMIF(Sales!$D$22:$D$2500,$D504,Sales!N$22:N$2500)</f>
        <v>0</v>
      </c>
    </row>
    <row r="1034" spans="2:14">
      <c r="B1034" s="103">
        <f t="shared" ref="B1034:I1034" si="510">B505</f>
        <v>0</v>
      </c>
      <c r="C1034" s="104">
        <f t="shared" si="510"/>
        <v>0</v>
      </c>
      <c r="D1034" s="104">
        <f t="shared" si="510"/>
        <v>0</v>
      </c>
      <c r="E1034" s="105">
        <f t="shared" si="510"/>
        <v>0</v>
      </c>
      <c r="F1034" s="104">
        <f t="shared" si="510"/>
        <v>0</v>
      </c>
      <c r="G1034" s="104">
        <f t="shared" si="510"/>
        <v>0</v>
      </c>
      <c r="H1034" s="106">
        <f t="shared" si="510"/>
        <v>0</v>
      </c>
      <c r="I1034" s="104">
        <f t="shared" si="510"/>
        <v>0</v>
      </c>
      <c r="J1034" s="107">
        <f>J505-SUMIF(Sales!$D$22:$D$2500,$D505,Sales!J$22:J$2500)</f>
        <v>0</v>
      </c>
      <c r="K1034" s="107">
        <f>K505-SUMIF(Sales!$D$22:$D$2500,$D505,Sales!K$22:K$2500)</f>
        <v>0</v>
      </c>
      <c r="L1034" s="107">
        <f>L505-SUMIF(Sales!$D$22:$D$2500,$D505,Sales!L$22:L$2500)</f>
        <v>0</v>
      </c>
      <c r="M1034" s="107">
        <f>M505-SUMIF(Sales!$D$22:$D$2500,$D505,Sales!M$22:M$2500)</f>
        <v>0</v>
      </c>
      <c r="N1034" s="107">
        <f>N505-SUMIF(Sales!$D$22:$D$2500,$D505,Sales!N$22:N$2500)</f>
        <v>0</v>
      </c>
    </row>
    <row r="1035" spans="2:14">
      <c r="B1035" s="103">
        <f t="shared" ref="B1035:I1035" si="511">B506</f>
        <v>0</v>
      </c>
      <c r="C1035" s="104">
        <f t="shared" si="511"/>
        <v>0</v>
      </c>
      <c r="D1035" s="104">
        <f t="shared" si="511"/>
        <v>0</v>
      </c>
      <c r="E1035" s="105">
        <f t="shared" si="511"/>
        <v>0</v>
      </c>
      <c r="F1035" s="104">
        <f t="shared" si="511"/>
        <v>0</v>
      </c>
      <c r="G1035" s="104">
        <f t="shared" si="511"/>
        <v>0</v>
      </c>
      <c r="H1035" s="106">
        <f t="shared" si="511"/>
        <v>0</v>
      </c>
      <c r="I1035" s="104">
        <f t="shared" si="511"/>
        <v>0</v>
      </c>
      <c r="J1035" s="107">
        <f>J506-SUMIF(Sales!$D$22:$D$2500,$D506,Sales!J$22:J$2500)</f>
        <v>0</v>
      </c>
      <c r="K1035" s="107">
        <f>K506-SUMIF(Sales!$D$22:$D$2500,$D506,Sales!K$22:K$2500)</f>
        <v>0</v>
      </c>
      <c r="L1035" s="107">
        <f>L506-SUMIF(Sales!$D$22:$D$2500,$D506,Sales!L$22:L$2500)</f>
        <v>0</v>
      </c>
      <c r="M1035" s="107">
        <f>M506-SUMIF(Sales!$D$22:$D$2500,$D506,Sales!M$22:M$2500)</f>
        <v>0</v>
      </c>
      <c r="N1035" s="107">
        <f>N506-SUMIF(Sales!$D$22:$D$2500,$D506,Sales!N$22:N$2500)</f>
        <v>0</v>
      </c>
    </row>
    <row r="1036" spans="2:14">
      <c r="B1036" s="103">
        <f t="shared" ref="B1036:I1036" si="512">B507</f>
        <v>0</v>
      </c>
      <c r="C1036" s="104">
        <f t="shared" si="512"/>
        <v>0</v>
      </c>
      <c r="D1036" s="104">
        <f t="shared" si="512"/>
        <v>0</v>
      </c>
      <c r="E1036" s="105">
        <f t="shared" si="512"/>
        <v>0</v>
      </c>
      <c r="F1036" s="104">
        <f t="shared" si="512"/>
        <v>0</v>
      </c>
      <c r="G1036" s="104">
        <f t="shared" si="512"/>
        <v>0</v>
      </c>
      <c r="H1036" s="106">
        <f t="shared" si="512"/>
        <v>0</v>
      </c>
      <c r="I1036" s="104">
        <f t="shared" si="512"/>
        <v>0</v>
      </c>
      <c r="J1036" s="107">
        <f>J507-SUMIF(Sales!$D$22:$D$2500,$D507,Sales!J$22:J$2500)</f>
        <v>0</v>
      </c>
      <c r="K1036" s="107">
        <f>K507-SUMIF(Sales!$D$22:$D$2500,$D507,Sales!K$22:K$2500)</f>
        <v>0</v>
      </c>
      <c r="L1036" s="107">
        <f>L507-SUMIF(Sales!$D$22:$D$2500,$D507,Sales!L$22:L$2500)</f>
        <v>0</v>
      </c>
      <c r="M1036" s="107">
        <f>M507-SUMIF(Sales!$D$22:$D$2500,$D507,Sales!M$22:M$2500)</f>
        <v>0</v>
      </c>
      <c r="N1036" s="107">
        <f>N507-SUMIF(Sales!$D$22:$D$2500,$D507,Sales!N$22:N$2500)</f>
        <v>0</v>
      </c>
    </row>
    <row r="1037" spans="2:14">
      <c r="B1037" s="103">
        <f t="shared" ref="B1037:I1037" si="513">B508</f>
        <v>0</v>
      </c>
      <c r="C1037" s="104">
        <f t="shared" si="513"/>
        <v>0</v>
      </c>
      <c r="D1037" s="104">
        <f t="shared" si="513"/>
        <v>0</v>
      </c>
      <c r="E1037" s="105">
        <f t="shared" si="513"/>
        <v>0</v>
      </c>
      <c r="F1037" s="104">
        <f t="shared" si="513"/>
        <v>0</v>
      </c>
      <c r="G1037" s="104">
        <f t="shared" si="513"/>
        <v>0</v>
      </c>
      <c r="H1037" s="106">
        <f t="shared" si="513"/>
        <v>0</v>
      </c>
      <c r="I1037" s="104">
        <f t="shared" si="513"/>
        <v>0</v>
      </c>
      <c r="J1037" s="107">
        <f>J508-SUMIF(Sales!$D$22:$D$2500,$D508,Sales!J$22:J$2500)</f>
        <v>0</v>
      </c>
      <c r="K1037" s="107">
        <f>K508-SUMIF(Sales!$D$22:$D$2500,$D508,Sales!K$22:K$2500)</f>
        <v>0</v>
      </c>
      <c r="L1037" s="107">
        <f>L508-SUMIF(Sales!$D$22:$D$2500,$D508,Sales!L$22:L$2500)</f>
        <v>0</v>
      </c>
      <c r="M1037" s="107">
        <f>M508-SUMIF(Sales!$D$22:$D$2500,$D508,Sales!M$22:M$2500)</f>
        <v>0</v>
      </c>
      <c r="N1037" s="107">
        <f>N508-SUMIF(Sales!$D$22:$D$2500,$D508,Sales!N$22:N$2500)</f>
        <v>0</v>
      </c>
    </row>
    <row r="1038" spans="2:14">
      <c r="B1038" s="103">
        <f t="shared" ref="B1038:I1038" si="514">B509</f>
        <v>0</v>
      </c>
      <c r="C1038" s="104">
        <f t="shared" si="514"/>
        <v>0</v>
      </c>
      <c r="D1038" s="104">
        <f t="shared" si="514"/>
        <v>0</v>
      </c>
      <c r="E1038" s="105">
        <f t="shared" si="514"/>
        <v>0</v>
      </c>
      <c r="F1038" s="104">
        <f t="shared" si="514"/>
        <v>0</v>
      </c>
      <c r="G1038" s="104">
        <f t="shared" si="514"/>
        <v>0</v>
      </c>
      <c r="H1038" s="106">
        <f t="shared" si="514"/>
        <v>0</v>
      </c>
      <c r="I1038" s="104">
        <f t="shared" si="514"/>
        <v>0</v>
      </c>
      <c r="J1038" s="107">
        <f>J509-SUMIF(Sales!$D$22:$D$2500,$D509,Sales!J$22:J$2500)</f>
        <v>0</v>
      </c>
      <c r="K1038" s="107">
        <f>K509-SUMIF(Sales!$D$22:$D$2500,$D509,Sales!K$22:K$2500)</f>
        <v>0</v>
      </c>
      <c r="L1038" s="107">
        <f>L509-SUMIF(Sales!$D$22:$D$2500,$D509,Sales!L$22:L$2500)</f>
        <v>0</v>
      </c>
      <c r="M1038" s="107">
        <f>M509-SUMIF(Sales!$D$22:$D$2500,$D509,Sales!M$22:M$2500)</f>
        <v>0</v>
      </c>
      <c r="N1038" s="107">
        <f>N509-SUMIF(Sales!$D$22:$D$2500,$D509,Sales!N$22:N$2500)</f>
        <v>0</v>
      </c>
    </row>
    <row r="1039" spans="2:14">
      <c r="B1039" s="103">
        <f t="shared" ref="B1039:I1039" si="515">B510</f>
        <v>0</v>
      </c>
      <c r="C1039" s="104">
        <f t="shared" si="515"/>
        <v>0</v>
      </c>
      <c r="D1039" s="104">
        <f t="shared" si="515"/>
        <v>0</v>
      </c>
      <c r="E1039" s="105">
        <f t="shared" si="515"/>
        <v>0</v>
      </c>
      <c r="F1039" s="104">
        <f t="shared" si="515"/>
        <v>0</v>
      </c>
      <c r="G1039" s="104">
        <f t="shared" si="515"/>
        <v>0</v>
      </c>
      <c r="H1039" s="106">
        <f t="shared" si="515"/>
        <v>0</v>
      </c>
      <c r="I1039" s="104">
        <f t="shared" si="515"/>
        <v>0</v>
      </c>
      <c r="J1039" s="107">
        <f>J510-SUMIF(Sales!$D$22:$D$2500,$D510,Sales!J$22:J$2500)</f>
        <v>0</v>
      </c>
      <c r="K1039" s="107">
        <f>K510-SUMIF(Sales!$D$22:$D$2500,$D510,Sales!K$22:K$2500)</f>
        <v>0</v>
      </c>
      <c r="L1039" s="107">
        <f>L510-SUMIF(Sales!$D$22:$D$2500,$D510,Sales!L$22:L$2500)</f>
        <v>0</v>
      </c>
      <c r="M1039" s="107">
        <f>M510-SUMIF(Sales!$D$22:$D$2500,$D510,Sales!M$22:M$2500)</f>
        <v>0</v>
      </c>
      <c r="N1039" s="107">
        <f>N510-SUMIF(Sales!$D$22:$D$2500,$D510,Sales!N$22:N$2500)</f>
        <v>0</v>
      </c>
    </row>
    <row r="1040" spans="2:14">
      <c r="B1040" s="103">
        <f t="shared" ref="B1040:I1040" si="516">B511</f>
        <v>0</v>
      </c>
      <c r="C1040" s="104">
        <f t="shared" si="516"/>
        <v>0</v>
      </c>
      <c r="D1040" s="104">
        <f t="shared" si="516"/>
        <v>0</v>
      </c>
      <c r="E1040" s="105">
        <f t="shared" si="516"/>
        <v>0</v>
      </c>
      <c r="F1040" s="104">
        <f t="shared" si="516"/>
        <v>0</v>
      </c>
      <c r="G1040" s="104">
        <f t="shared" si="516"/>
        <v>0</v>
      </c>
      <c r="H1040" s="106">
        <f t="shared" si="516"/>
        <v>0</v>
      </c>
      <c r="I1040" s="104">
        <f t="shared" si="516"/>
        <v>0</v>
      </c>
      <c r="J1040" s="107">
        <f>J511-SUMIF(Sales!$D$22:$D$2500,$D511,Sales!J$22:J$2500)</f>
        <v>0</v>
      </c>
      <c r="K1040" s="107">
        <f>K511-SUMIF(Sales!$D$22:$D$2500,$D511,Sales!K$22:K$2500)</f>
        <v>0</v>
      </c>
      <c r="L1040" s="107">
        <f>L511-SUMIF(Sales!$D$22:$D$2500,$D511,Sales!L$22:L$2500)</f>
        <v>0</v>
      </c>
      <c r="M1040" s="107">
        <f>M511-SUMIF(Sales!$D$22:$D$2500,$D511,Sales!M$22:M$2500)</f>
        <v>0</v>
      </c>
      <c r="N1040" s="107">
        <f>N511-SUMIF(Sales!$D$22:$D$2500,$D511,Sales!N$22:N$2500)</f>
        <v>0</v>
      </c>
    </row>
    <row r="1041" spans="2:14">
      <c r="B1041" s="103">
        <f t="shared" ref="B1041:I1041" si="517">B512</f>
        <v>0</v>
      </c>
      <c r="C1041" s="104">
        <f t="shared" si="517"/>
        <v>0</v>
      </c>
      <c r="D1041" s="104">
        <f t="shared" si="517"/>
        <v>0</v>
      </c>
      <c r="E1041" s="105">
        <f t="shared" si="517"/>
        <v>0</v>
      </c>
      <c r="F1041" s="104">
        <f t="shared" si="517"/>
        <v>0</v>
      </c>
      <c r="G1041" s="104">
        <f t="shared" si="517"/>
        <v>0</v>
      </c>
      <c r="H1041" s="106">
        <f t="shared" si="517"/>
        <v>0</v>
      </c>
      <c r="I1041" s="104">
        <f t="shared" si="517"/>
        <v>0</v>
      </c>
      <c r="J1041" s="107">
        <f>J512-SUMIF(Sales!$D$22:$D$2500,$D512,Sales!J$22:J$2500)</f>
        <v>0</v>
      </c>
      <c r="K1041" s="107">
        <f>K512-SUMIF(Sales!$D$22:$D$2500,$D512,Sales!K$22:K$2500)</f>
        <v>0</v>
      </c>
      <c r="L1041" s="107">
        <f>L512-SUMIF(Sales!$D$22:$D$2500,$D512,Sales!L$22:L$2500)</f>
        <v>0</v>
      </c>
      <c r="M1041" s="107">
        <f>M512-SUMIF(Sales!$D$22:$D$2500,$D512,Sales!M$22:M$2500)</f>
        <v>0</v>
      </c>
      <c r="N1041" s="107">
        <f>N512-SUMIF(Sales!$D$22:$D$2500,$D512,Sales!N$22:N$2500)</f>
        <v>0</v>
      </c>
    </row>
    <row r="1042" spans="2:14">
      <c r="B1042" s="103">
        <f t="shared" ref="B1042:I1042" si="518">B513</f>
        <v>0</v>
      </c>
      <c r="C1042" s="104">
        <f t="shared" si="518"/>
        <v>0</v>
      </c>
      <c r="D1042" s="104">
        <f t="shared" si="518"/>
        <v>0</v>
      </c>
      <c r="E1042" s="105">
        <f t="shared" si="518"/>
        <v>0</v>
      </c>
      <c r="F1042" s="104">
        <f t="shared" si="518"/>
        <v>0</v>
      </c>
      <c r="G1042" s="104">
        <f t="shared" si="518"/>
        <v>0</v>
      </c>
      <c r="H1042" s="106">
        <f t="shared" si="518"/>
        <v>0</v>
      </c>
      <c r="I1042" s="104">
        <f t="shared" si="518"/>
        <v>0</v>
      </c>
      <c r="J1042" s="107">
        <f>J513-SUMIF(Sales!$D$22:$D$2500,$D513,Sales!J$22:J$2500)</f>
        <v>0</v>
      </c>
      <c r="K1042" s="107">
        <f>K513-SUMIF(Sales!$D$22:$D$2500,$D513,Sales!K$22:K$2500)</f>
        <v>0</v>
      </c>
      <c r="L1042" s="107">
        <f>L513-SUMIF(Sales!$D$22:$D$2500,$D513,Sales!L$22:L$2500)</f>
        <v>0</v>
      </c>
      <c r="M1042" s="107">
        <f>M513-SUMIF(Sales!$D$22:$D$2500,$D513,Sales!M$22:M$2500)</f>
        <v>0</v>
      </c>
      <c r="N1042" s="107">
        <f>N513-SUMIF(Sales!$D$22:$D$2500,$D513,Sales!N$22:N$2500)</f>
        <v>0</v>
      </c>
    </row>
    <row r="1043" spans="2:14">
      <c r="B1043" s="103">
        <f t="shared" ref="B1043:I1043" si="519">B514</f>
        <v>0</v>
      </c>
      <c r="C1043" s="104">
        <f t="shared" si="519"/>
        <v>0</v>
      </c>
      <c r="D1043" s="104">
        <f t="shared" si="519"/>
        <v>0</v>
      </c>
      <c r="E1043" s="105">
        <f t="shared" si="519"/>
        <v>0</v>
      </c>
      <c r="F1043" s="104">
        <f t="shared" si="519"/>
        <v>0</v>
      </c>
      <c r="G1043" s="104">
        <f t="shared" si="519"/>
        <v>0</v>
      </c>
      <c r="H1043" s="106">
        <f t="shared" si="519"/>
        <v>0</v>
      </c>
      <c r="I1043" s="104">
        <f t="shared" si="519"/>
        <v>0</v>
      </c>
      <c r="J1043" s="107">
        <f>J514-SUMIF(Sales!$D$22:$D$2500,$D514,Sales!J$22:J$2500)</f>
        <v>0</v>
      </c>
      <c r="K1043" s="107">
        <f>K514-SUMIF(Sales!$D$22:$D$2500,$D514,Sales!K$22:K$2500)</f>
        <v>0</v>
      </c>
      <c r="L1043" s="107">
        <f>L514-SUMIF(Sales!$D$22:$D$2500,$D514,Sales!L$22:L$2500)</f>
        <v>0</v>
      </c>
      <c r="M1043" s="107">
        <f>M514-SUMIF(Sales!$D$22:$D$2500,$D514,Sales!M$22:M$2500)</f>
        <v>0</v>
      </c>
      <c r="N1043" s="107">
        <f>N514-SUMIF(Sales!$D$22:$D$2500,$D514,Sales!N$22:N$2500)</f>
        <v>0</v>
      </c>
    </row>
    <row r="1044" spans="2:14">
      <c r="B1044" s="103">
        <f t="shared" ref="B1044:I1044" si="520">B515</f>
        <v>0</v>
      </c>
      <c r="C1044" s="104">
        <f t="shared" si="520"/>
        <v>0</v>
      </c>
      <c r="D1044" s="104">
        <f t="shared" si="520"/>
        <v>0</v>
      </c>
      <c r="E1044" s="105">
        <f t="shared" si="520"/>
        <v>0</v>
      </c>
      <c r="F1044" s="104">
        <f t="shared" si="520"/>
        <v>0</v>
      </c>
      <c r="G1044" s="104">
        <f t="shared" si="520"/>
        <v>0</v>
      </c>
      <c r="H1044" s="106">
        <f t="shared" si="520"/>
        <v>0</v>
      </c>
      <c r="I1044" s="104">
        <f t="shared" si="520"/>
        <v>0</v>
      </c>
      <c r="J1044" s="107">
        <f>J515-SUMIF(Sales!$D$22:$D$2500,$D515,Sales!J$22:J$2500)</f>
        <v>0</v>
      </c>
      <c r="K1044" s="107">
        <f>K515-SUMIF(Sales!$D$22:$D$2500,$D515,Sales!K$22:K$2500)</f>
        <v>0</v>
      </c>
      <c r="L1044" s="107">
        <f>L515-SUMIF(Sales!$D$22:$D$2500,$D515,Sales!L$22:L$2500)</f>
        <v>0</v>
      </c>
      <c r="M1044" s="107">
        <f>M515-SUMIF(Sales!$D$22:$D$2500,$D515,Sales!M$22:M$2500)</f>
        <v>0</v>
      </c>
      <c r="N1044" s="107">
        <f>N515-SUMIF(Sales!$D$22:$D$2500,$D515,Sales!N$22:N$2500)</f>
        <v>0</v>
      </c>
    </row>
    <row r="1045" spans="2:14">
      <c r="B1045" s="103">
        <f t="shared" ref="B1045:I1045" si="521">B516</f>
        <v>0</v>
      </c>
      <c r="C1045" s="104">
        <f t="shared" si="521"/>
        <v>0</v>
      </c>
      <c r="D1045" s="104">
        <f t="shared" si="521"/>
        <v>0</v>
      </c>
      <c r="E1045" s="105">
        <f t="shared" si="521"/>
        <v>0</v>
      </c>
      <c r="F1045" s="104">
        <f t="shared" si="521"/>
        <v>0</v>
      </c>
      <c r="G1045" s="104">
        <f t="shared" si="521"/>
        <v>0</v>
      </c>
      <c r="H1045" s="106">
        <f t="shared" si="521"/>
        <v>0</v>
      </c>
      <c r="I1045" s="104">
        <f t="shared" si="521"/>
        <v>0</v>
      </c>
      <c r="J1045" s="107">
        <f>J516-SUMIF(Sales!$D$22:$D$2500,$D516,Sales!J$22:J$2500)</f>
        <v>0</v>
      </c>
      <c r="K1045" s="107">
        <f>K516-SUMIF(Sales!$D$22:$D$2500,$D516,Sales!K$22:K$2500)</f>
        <v>0</v>
      </c>
      <c r="L1045" s="107">
        <f>L516-SUMIF(Sales!$D$22:$D$2500,$D516,Sales!L$22:L$2500)</f>
        <v>0</v>
      </c>
      <c r="M1045" s="107">
        <f>M516-SUMIF(Sales!$D$22:$D$2500,$D516,Sales!M$22:M$2500)</f>
        <v>0</v>
      </c>
      <c r="N1045" s="107">
        <f>N516-SUMIF(Sales!$D$22:$D$2500,$D516,Sales!N$22:N$2500)</f>
        <v>0</v>
      </c>
    </row>
    <row r="1046" spans="2:14">
      <c r="B1046" s="103">
        <f t="shared" ref="B1046:I1046" si="522">B517</f>
        <v>0</v>
      </c>
      <c r="C1046" s="104">
        <f t="shared" si="522"/>
        <v>0</v>
      </c>
      <c r="D1046" s="104">
        <f t="shared" si="522"/>
        <v>0</v>
      </c>
      <c r="E1046" s="105">
        <f t="shared" si="522"/>
        <v>0</v>
      </c>
      <c r="F1046" s="104">
        <f t="shared" si="522"/>
        <v>0</v>
      </c>
      <c r="G1046" s="104">
        <f t="shared" si="522"/>
        <v>0</v>
      </c>
      <c r="H1046" s="106">
        <f t="shared" si="522"/>
        <v>0</v>
      </c>
      <c r="I1046" s="104">
        <f t="shared" si="522"/>
        <v>0</v>
      </c>
      <c r="J1046" s="107">
        <f>J517-SUMIF(Sales!$D$22:$D$2500,$D517,Sales!J$22:J$2500)</f>
        <v>0</v>
      </c>
      <c r="K1046" s="107">
        <f>K517-SUMIF(Sales!$D$22:$D$2500,$D517,Sales!K$22:K$2500)</f>
        <v>0</v>
      </c>
      <c r="L1046" s="107">
        <f>L517-SUMIF(Sales!$D$22:$D$2500,$D517,Sales!L$22:L$2500)</f>
        <v>0</v>
      </c>
      <c r="M1046" s="107">
        <f>M517-SUMIF(Sales!$D$22:$D$2500,$D517,Sales!M$22:M$2500)</f>
        <v>0</v>
      </c>
      <c r="N1046" s="107">
        <f>N517-SUMIF(Sales!$D$22:$D$2500,$D517,Sales!N$22:N$2500)</f>
        <v>0</v>
      </c>
    </row>
    <row r="1047" spans="2:14">
      <c r="B1047" s="103">
        <f t="shared" ref="B1047:I1047" si="523">B518</f>
        <v>0</v>
      </c>
      <c r="C1047" s="104">
        <f t="shared" si="523"/>
        <v>0</v>
      </c>
      <c r="D1047" s="104">
        <f t="shared" si="523"/>
        <v>0</v>
      </c>
      <c r="E1047" s="105">
        <f t="shared" si="523"/>
        <v>0</v>
      </c>
      <c r="F1047" s="104">
        <f t="shared" si="523"/>
        <v>0</v>
      </c>
      <c r="G1047" s="104">
        <f t="shared" si="523"/>
        <v>0</v>
      </c>
      <c r="H1047" s="106">
        <f t="shared" si="523"/>
        <v>0</v>
      </c>
      <c r="I1047" s="104">
        <f t="shared" si="523"/>
        <v>0</v>
      </c>
      <c r="J1047" s="107">
        <f>J518-SUMIF(Sales!$D$22:$D$2500,$D518,Sales!J$22:J$2500)</f>
        <v>0</v>
      </c>
      <c r="K1047" s="107">
        <f>K518-SUMIF(Sales!$D$22:$D$2500,$D518,Sales!K$22:K$2500)</f>
        <v>0</v>
      </c>
      <c r="L1047" s="107">
        <f>L518-SUMIF(Sales!$D$22:$D$2500,$D518,Sales!L$22:L$2500)</f>
        <v>0</v>
      </c>
      <c r="M1047" s="107">
        <f>M518-SUMIF(Sales!$D$22:$D$2500,$D518,Sales!M$22:M$2500)</f>
        <v>0</v>
      </c>
      <c r="N1047" s="107">
        <f>N518-SUMIF(Sales!$D$22:$D$2500,$D518,Sales!N$22:N$2500)</f>
        <v>0</v>
      </c>
    </row>
    <row r="1048" spans="2:14">
      <c r="B1048" s="103">
        <f t="shared" ref="B1048:I1048" si="524">B519</f>
        <v>0</v>
      </c>
      <c r="C1048" s="104">
        <f t="shared" si="524"/>
        <v>0</v>
      </c>
      <c r="D1048" s="104">
        <f t="shared" si="524"/>
        <v>0</v>
      </c>
      <c r="E1048" s="105">
        <f t="shared" si="524"/>
        <v>0</v>
      </c>
      <c r="F1048" s="104">
        <f t="shared" si="524"/>
        <v>0</v>
      </c>
      <c r="G1048" s="104">
        <f t="shared" si="524"/>
        <v>0</v>
      </c>
      <c r="H1048" s="106">
        <f t="shared" si="524"/>
        <v>0</v>
      </c>
      <c r="I1048" s="104">
        <f t="shared" si="524"/>
        <v>0</v>
      </c>
      <c r="J1048" s="107">
        <f>J519-SUMIF(Sales!$D$22:$D$2500,$D519,Sales!J$22:J$2500)</f>
        <v>0</v>
      </c>
      <c r="K1048" s="107">
        <f>K519-SUMIF(Sales!$D$22:$D$2500,$D519,Sales!K$22:K$2500)</f>
        <v>0</v>
      </c>
      <c r="L1048" s="107">
        <f>L519-SUMIF(Sales!$D$22:$D$2500,$D519,Sales!L$22:L$2500)</f>
        <v>0</v>
      </c>
      <c r="M1048" s="107">
        <f>M519-SUMIF(Sales!$D$22:$D$2500,$D519,Sales!M$22:M$2500)</f>
        <v>0</v>
      </c>
      <c r="N1048" s="107">
        <f>N519-SUMIF(Sales!$D$22:$D$2500,$D519,Sales!N$22:N$2500)</f>
        <v>0</v>
      </c>
    </row>
    <row r="1049" spans="2:14">
      <c r="B1049" s="103">
        <f t="shared" ref="B1049:I1049" si="525">B520</f>
        <v>0</v>
      </c>
      <c r="C1049" s="104">
        <f t="shared" si="525"/>
        <v>0</v>
      </c>
      <c r="D1049" s="104">
        <f t="shared" si="525"/>
        <v>0</v>
      </c>
      <c r="E1049" s="105">
        <f t="shared" si="525"/>
        <v>0</v>
      </c>
      <c r="F1049" s="104">
        <f t="shared" si="525"/>
        <v>0</v>
      </c>
      <c r="G1049" s="104">
        <f t="shared" si="525"/>
        <v>0</v>
      </c>
      <c r="H1049" s="106">
        <f t="shared" si="525"/>
        <v>0</v>
      </c>
      <c r="I1049" s="104">
        <f t="shared" si="525"/>
        <v>0</v>
      </c>
      <c r="J1049" s="107">
        <f>J520-SUMIF(Sales!$D$22:$D$2500,$D520,Sales!J$22:J$2500)</f>
        <v>0</v>
      </c>
      <c r="K1049" s="107">
        <f>K520-SUMIF(Sales!$D$22:$D$2500,$D520,Sales!K$22:K$2500)</f>
        <v>0</v>
      </c>
      <c r="L1049" s="107">
        <f>L520-SUMIF(Sales!$D$22:$D$2500,$D520,Sales!L$22:L$2500)</f>
        <v>0</v>
      </c>
      <c r="M1049" s="107">
        <f>M520-SUMIF(Sales!$D$22:$D$2500,$D520,Sales!M$22:M$2500)</f>
        <v>0</v>
      </c>
      <c r="N1049" s="107">
        <f>N520-SUMIF(Sales!$D$22:$D$2500,$D520,Sales!N$22:N$2500)</f>
        <v>0</v>
      </c>
    </row>
    <row r="1050" spans="2:14">
      <c r="B1050" s="103">
        <f t="shared" ref="B1050:I1050" si="526">B521</f>
        <v>0</v>
      </c>
      <c r="C1050" s="104">
        <f t="shared" si="526"/>
        <v>0</v>
      </c>
      <c r="D1050" s="104">
        <f t="shared" si="526"/>
        <v>0</v>
      </c>
      <c r="E1050" s="105">
        <f t="shared" si="526"/>
        <v>0</v>
      </c>
      <c r="F1050" s="104">
        <f t="shared" si="526"/>
        <v>0</v>
      </c>
      <c r="G1050" s="104">
        <f t="shared" si="526"/>
        <v>0</v>
      </c>
      <c r="H1050" s="106">
        <f t="shared" si="526"/>
        <v>0</v>
      </c>
      <c r="I1050" s="104">
        <f t="shared" si="526"/>
        <v>0</v>
      </c>
      <c r="J1050" s="107">
        <f>J521-SUMIF(Sales!$D$22:$D$2500,$D521,Sales!J$22:J$2500)</f>
        <v>0</v>
      </c>
      <c r="K1050" s="107">
        <f>K521-SUMIF(Sales!$D$22:$D$2500,$D521,Sales!K$22:K$2500)</f>
        <v>0</v>
      </c>
      <c r="L1050" s="107">
        <f>L521-SUMIF(Sales!$D$22:$D$2500,$D521,Sales!L$22:L$2500)</f>
        <v>0</v>
      </c>
      <c r="M1050" s="107">
        <f>M521-SUMIF(Sales!$D$22:$D$2500,$D521,Sales!M$22:M$2500)</f>
        <v>0</v>
      </c>
      <c r="N1050" s="107">
        <f>N521-SUMIF(Sales!$D$22:$D$2500,$D521,Sales!N$22:N$2500)</f>
        <v>0</v>
      </c>
    </row>
  </sheetData>
  <sheetProtection password="CE28" sheet="1" objects="1" scenarios="1" insertRows="0" deleteRows="0" sort="0" autoFilter="0"/>
  <protectedRanges>
    <protectedRange sqref="G6" name="Range2"/>
    <protectedRange sqref="O22:O521 B22:J521" name="Range1"/>
  </protectedRanges>
  <autoFilter ref="B21:O21"/>
  <mergeCells count="4">
    <mergeCell ref="B2:N2"/>
    <mergeCell ref="B3:N3"/>
    <mergeCell ref="B4:N4"/>
    <mergeCell ref="B549:O549"/>
  </mergeCells>
  <conditionalFormatting sqref="C19:G19 J19:N19">
    <cfRule type="cellIs" dxfId="579" priority="83" stopIfTrue="1" operator="equal">
      <formula>0</formula>
    </cfRule>
    <cfRule type="cellIs" dxfId="578" priority="84" stopIfTrue="1" operator="notEqual">
      <formula>0</formula>
    </cfRule>
  </conditionalFormatting>
  <conditionalFormatting sqref="C19:G19 J19:N19">
    <cfRule type="cellIs" dxfId="577" priority="82" stopIfTrue="1" operator="greaterThan">
      <formula>0.1</formula>
    </cfRule>
  </conditionalFormatting>
  <conditionalFormatting sqref="J522:J547">
    <cfRule type="cellIs" dxfId="576" priority="71" stopIfTrue="1" operator="equal">
      <formula>0</formula>
    </cfRule>
    <cfRule type="cellIs" dxfId="575" priority="72" stopIfTrue="1" operator="notEqual">
      <formula>0</formula>
    </cfRule>
  </conditionalFormatting>
  <conditionalFormatting sqref="J522:J547">
    <cfRule type="cellIs" dxfId="574" priority="70" stopIfTrue="1" operator="greaterThan">
      <formula>0.1</formula>
    </cfRule>
  </conditionalFormatting>
  <conditionalFormatting sqref="K522:N547">
    <cfRule type="cellIs" dxfId="573" priority="68" stopIfTrue="1" operator="equal">
      <formula>0</formula>
    </cfRule>
    <cfRule type="cellIs" dxfId="572" priority="69" stopIfTrue="1" operator="notEqual">
      <formula>0</formula>
    </cfRule>
  </conditionalFormatting>
  <conditionalFormatting sqref="K522:N547">
    <cfRule type="cellIs" dxfId="571" priority="67" stopIfTrue="1" operator="greaterThan">
      <formula>0.1</formula>
    </cfRule>
  </conditionalFormatting>
  <conditionalFormatting sqref="G522:G547">
    <cfRule type="cellIs" dxfId="570" priority="62" stopIfTrue="1" operator="equal">
      <formula>0</formula>
    </cfRule>
    <cfRule type="cellIs" dxfId="569" priority="63" stopIfTrue="1" operator="notEqual">
      <formula>0</formula>
    </cfRule>
  </conditionalFormatting>
  <conditionalFormatting sqref="G522:G547">
    <cfRule type="cellIs" dxfId="568" priority="61" stopIfTrue="1" operator="greaterThan">
      <formula>0.1</formula>
    </cfRule>
  </conditionalFormatting>
  <conditionalFormatting sqref="G522:G547">
    <cfRule type="cellIs" dxfId="567" priority="56" stopIfTrue="1" operator="equal">
      <formula>0</formula>
    </cfRule>
    <cfRule type="cellIs" dxfId="566" priority="57" stopIfTrue="1" operator="notEqual">
      <formula>0</formula>
    </cfRule>
  </conditionalFormatting>
  <conditionalFormatting sqref="G522:G547">
    <cfRule type="cellIs" dxfId="565" priority="55" stopIfTrue="1" operator="greaterThan">
      <formula>0.1</formula>
    </cfRule>
  </conditionalFormatting>
  <conditionalFormatting sqref="K522:K547">
    <cfRule type="cellIs" dxfId="564" priority="53" stopIfTrue="1" operator="equal">
      <formula>0</formula>
    </cfRule>
    <cfRule type="cellIs" dxfId="563" priority="54" stopIfTrue="1" operator="notEqual">
      <formula>0</formula>
    </cfRule>
  </conditionalFormatting>
  <conditionalFormatting sqref="K522:K547">
    <cfRule type="cellIs" dxfId="562" priority="52" stopIfTrue="1" operator="greaterThan">
      <formula>0.1</formula>
    </cfRule>
  </conditionalFormatting>
  <conditionalFormatting sqref="L522:L547">
    <cfRule type="cellIs" dxfId="561" priority="50" stopIfTrue="1" operator="equal">
      <formula>0</formula>
    </cfRule>
    <cfRule type="cellIs" dxfId="560" priority="51" stopIfTrue="1" operator="notEqual">
      <formula>0</formula>
    </cfRule>
  </conditionalFormatting>
  <conditionalFormatting sqref="L522:L547">
    <cfRule type="cellIs" dxfId="559" priority="49" stopIfTrue="1" operator="greaterThan">
      <formula>0.1</formula>
    </cfRule>
  </conditionalFormatting>
  <conditionalFormatting sqref="M522:M547">
    <cfRule type="cellIs" dxfId="558" priority="47" stopIfTrue="1" operator="equal">
      <formula>0</formula>
    </cfRule>
    <cfRule type="cellIs" dxfId="557" priority="48" stopIfTrue="1" operator="notEqual">
      <formula>0</formula>
    </cfRule>
  </conditionalFormatting>
  <conditionalFormatting sqref="M522:M547">
    <cfRule type="cellIs" dxfId="556" priority="46" stopIfTrue="1" operator="greaterThan">
      <formula>0.1</formula>
    </cfRule>
  </conditionalFormatting>
  <conditionalFormatting sqref="N522:N547">
    <cfRule type="cellIs" dxfId="555" priority="44" stopIfTrue="1" operator="equal">
      <formula>0</formula>
    </cfRule>
    <cfRule type="cellIs" dxfId="554" priority="45" stopIfTrue="1" operator="notEqual">
      <formula>0</formula>
    </cfRule>
  </conditionalFormatting>
  <conditionalFormatting sqref="N522:N547">
    <cfRule type="cellIs" dxfId="553" priority="43" stopIfTrue="1" operator="greaterThan">
      <formula>0.1</formula>
    </cfRule>
  </conditionalFormatting>
  <conditionalFormatting sqref="K522:N547">
    <cfRule type="cellIs" dxfId="552" priority="41" stopIfTrue="1" operator="equal">
      <formula>0</formula>
    </cfRule>
    <cfRule type="cellIs" dxfId="551" priority="42" stopIfTrue="1" operator="notEqual">
      <formula>0</formula>
    </cfRule>
  </conditionalFormatting>
  <conditionalFormatting sqref="K522:N547">
    <cfRule type="cellIs" dxfId="550" priority="40" stopIfTrue="1" operator="greaterThan">
      <formula>0.1</formula>
    </cfRule>
  </conditionalFormatting>
  <conditionalFormatting sqref="G522:G547">
    <cfRule type="cellIs" dxfId="549" priority="17" stopIfTrue="1" operator="equal">
      <formula>0</formula>
    </cfRule>
    <cfRule type="cellIs" dxfId="548" priority="18" stopIfTrue="1" operator="notEqual">
      <formula>0</formula>
    </cfRule>
  </conditionalFormatting>
  <conditionalFormatting sqref="G522:G547">
    <cfRule type="cellIs" dxfId="547" priority="16" stopIfTrue="1" operator="greaterThan">
      <formula>0.1</formula>
    </cfRule>
  </conditionalFormatting>
  <conditionalFormatting sqref="G522:G547">
    <cfRule type="cellIs" dxfId="546" priority="14" stopIfTrue="1" operator="equal">
      <formula>0</formula>
    </cfRule>
    <cfRule type="cellIs" dxfId="545" priority="15" stopIfTrue="1" operator="notEqual">
      <formula>0</formula>
    </cfRule>
  </conditionalFormatting>
  <conditionalFormatting sqref="G522:G547">
    <cfRule type="cellIs" dxfId="544" priority="13" stopIfTrue="1" operator="greaterThan">
      <formula>0.1</formula>
    </cfRule>
  </conditionalFormatting>
  <conditionalFormatting sqref="B21">
    <cfRule type="cellIs" dxfId="543" priority="11" stopIfTrue="1" operator="equal">
      <formula>0</formula>
    </cfRule>
    <cfRule type="cellIs" dxfId="542" priority="12" stopIfTrue="1" operator="notEqual">
      <formula>0</formula>
    </cfRule>
  </conditionalFormatting>
  <conditionalFormatting sqref="B21">
    <cfRule type="cellIs" dxfId="541" priority="10" stopIfTrue="1" operator="greaterThan">
      <formula>0.1</formula>
    </cfRule>
  </conditionalFormatting>
  <conditionalFormatting sqref="B21">
    <cfRule type="cellIs" dxfId="540" priority="8" stopIfTrue="1" operator="equal">
      <formula>0</formula>
    </cfRule>
    <cfRule type="cellIs" dxfId="539" priority="9" stopIfTrue="1" operator="notEqual">
      <formula>0</formula>
    </cfRule>
  </conditionalFormatting>
  <conditionalFormatting sqref="B21">
    <cfRule type="cellIs" dxfId="538" priority="7" stopIfTrue="1" operator="greaterThan">
      <formula>0.1</formula>
    </cfRule>
  </conditionalFormatting>
  <conditionalFormatting sqref="C21:O21">
    <cfRule type="cellIs" dxfId="537" priority="5" stopIfTrue="1" operator="equal">
      <formula>0</formula>
    </cfRule>
    <cfRule type="cellIs" dxfId="536" priority="6" stopIfTrue="1" operator="notEqual">
      <formula>0</formula>
    </cfRule>
  </conditionalFormatting>
  <conditionalFormatting sqref="C21:O21">
    <cfRule type="cellIs" dxfId="535" priority="4" stopIfTrue="1" operator="greaterThan">
      <formula>0.1</formula>
    </cfRule>
  </conditionalFormatting>
  <conditionalFormatting sqref="C21:O21">
    <cfRule type="cellIs" dxfId="534" priority="2" stopIfTrue="1" operator="equal">
      <formula>0</formula>
    </cfRule>
    <cfRule type="cellIs" dxfId="533" priority="3" stopIfTrue="1" operator="notEqual">
      <formula>0</formula>
    </cfRule>
  </conditionalFormatting>
  <conditionalFormatting sqref="C21:O21">
    <cfRule type="cellIs" dxfId="532" priority="1" stopIfTrue="1" operator="greaterThan">
      <formula>0.1</formula>
    </cfRule>
  </conditionalFormatting>
  <dataValidations count="8">
    <dataValidation type="list" allowBlank="1" showInputMessage="1" showErrorMessage="1" sqref="G6">
      <formula1>Months_3B</formula1>
    </dataValidation>
    <dataValidation type="list" allowBlank="1" showInputMessage="1" showErrorMessage="1" sqref="G22:G521">
      <formula1>Place</formula1>
    </dataValidation>
    <dataValidation type="textLength" allowBlank="1" showInputMessage="1" showErrorMessage="1" sqref="D22:D521">
      <formula1>0</formula1>
      <formula2>16</formula2>
    </dataValidation>
    <dataValidation type="list" allowBlank="1" showInputMessage="1" showErrorMessage="1" sqref="I22:I521">
      <formula1>Transaction</formula1>
    </dataValidation>
    <dataValidation type="list" allowBlank="1" showInputMessage="1" showErrorMessage="1" sqref="H22:H521">
      <formula1>Rate</formula1>
    </dataValidation>
    <dataValidation type="list" allowBlank="1" showInputMessage="1" showErrorMessage="1" sqref="B22:B521">
      <formula1>Months</formula1>
    </dataValidation>
    <dataValidation type="date" allowBlank="1" showInputMessage="1" showErrorMessage="1" sqref="E23:E521">
      <formula1>43556</formula1>
      <formula2>43921</formula2>
    </dataValidation>
    <dataValidation type="date" allowBlank="1" showInputMessage="1" showErrorMessage="1" sqref="E22">
      <formula1>43556</formula1>
      <formula2>43921</formula2>
    </dataValidation>
  </dataValidations>
  <pageMargins left="0" right="0" top="0" bottom="0" header="0" footer="0"/>
  <pageSetup paperSize="9" scale="61" orientation="landscape" r:id="rId1"/>
</worksheet>
</file>

<file path=xl/worksheets/sheet4.xml><?xml version="1.0" encoding="utf-8"?>
<worksheet xmlns="http://schemas.openxmlformats.org/spreadsheetml/2006/main" xmlns:r="http://schemas.openxmlformats.org/officeDocument/2006/relationships">
  <dimension ref="A1:P121"/>
  <sheetViews>
    <sheetView view="pageBreakPreview" zoomScale="75" zoomScaleNormal="75" zoomScaleSheetLayoutView="75" workbookViewId="0">
      <pane ySplit="18" topLeftCell="A19" activePane="bottomLeft" state="frozen"/>
      <selection pane="bottomLeft" activeCell="B3" sqref="B3:N3"/>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42578125" style="17" customWidth="1"/>
    <col min="8" max="8" width="8.5703125" style="20" bestFit="1" customWidth="1"/>
    <col min="9" max="9" width="23.5703125"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6384" width="9.140625" style="14"/>
  </cols>
  <sheetData>
    <row r="1" spans="1:16" ht="11.1" customHeight="1">
      <c r="A1" s="78"/>
      <c r="B1" s="75"/>
      <c r="C1" s="76"/>
      <c r="D1" s="76"/>
      <c r="E1" s="77"/>
      <c r="F1" s="78"/>
      <c r="G1" s="76"/>
      <c r="H1" s="79"/>
      <c r="I1" s="80"/>
      <c r="J1" s="72"/>
      <c r="K1" s="72"/>
      <c r="L1" s="72"/>
      <c r="M1" s="72"/>
      <c r="N1" s="72"/>
      <c r="O1" s="72"/>
    </row>
    <row r="2" spans="1:16">
      <c r="A2" s="78"/>
      <c r="B2" s="168" t="str">
        <f>Summary!C6</f>
        <v>XYZ Pvt. Ltd.</v>
      </c>
      <c r="C2" s="168"/>
      <c r="D2" s="168"/>
      <c r="E2" s="168"/>
      <c r="F2" s="168"/>
      <c r="G2" s="168"/>
      <c r="H2" s="168"/>
      <c r="I2" s="168"/>
      <c r="J2" s="168"/>
      <c r="K2" s="168"/>
      <c r="L2" s="168"/>
      <c r="M2" s="168"/>
      <c r="N2" s="168"/>
      <c r="O2" s="81"/>
    </row>
    <row r="3" spans="1:16">
      <c r="A3" s="78"/>
      <c r="B3" s="168" t="str">
        <f>Summary!C7</f>
        <v>27AAAAA5987A1Z1</v>
      </c>
      <c r="C3" s="168"/>
      <c r="D3" s="168"/>
      <c r="E3" s="168"/>
      <c r="F3" s="168"/>
      <c r="G3" s="168"/>
      <c r="H3" s="168"/>
      <c r="I3" s="168"/>
      <c r="J3" s="168"/>
      <c r="K3" s="168"/>
      <c r="L3" s="168"/>
      <c r="M3" s="168"/>
      <c r="N3" s="168"/>
      <c r="O3" s="82"/>
      <c r="P3" s="15"/>
    </row>
    <row r="4" spans="1:16">
      <c r="A4" s="78"/>
      <c r="B4" s="169" t="s">
        <v>259</v>
      </c>
      <c r="C4" s="169"/>
      <c r="D4" s="169"/>
      <c r="E4" s="169"/>
      <c r="F4" s="169"/>
      <c r="G4" s="169"/>
      <c r="H4" s="169"/>
      <c r="I4" s="169"/>
      <c r="J4" s="169"/>
      <c r="K4" s="169"/>
      <c r="L4" s="169"/>
      <c r="M4" s="169"/>
      <c r="N4" s="169"/>
      <c r="O4" s="83"/>
      <c r="P4" s="16"/>
    </row>
    <row r="5" spans="1:16">
      <c r="A5" s="78"/>
      <c r="B5" s="102"/>
      <c r="C5" s="102"/>
      <c r="D5" s="102"/>
      <c r="E5" s="102"/>
      <c r="F5" s="102"/>
      <c r="G5" s="102"/>
      <c r="H5" s="102"/>
      <c r="I5" s="102"/>
      <c r="J5" s="102"/>
      <c r="K5" s="102"/>
      <c r="L5" s="102"/>
      <c r="M5" s="102"/>
      <c r="N5" s="102"/>
      <c r="O5" s="85"/>
      <c r="P5" s="16"/>
    </row>
    <row r="6" spans="1:16">
      <c r="A6" s="78"/>
      <c r="B6" s="86"/>
      <c r="C6" s="87" t="s">
        <v>241</v>
      </c>
      <c r="D6" s="76"/>
      <c r="E6" s="77"/>
      <c r="F6" s="78"/>
      <c r="G6" s="88" t="s">
        <v>195</v>
      </c>
      <c r="H6" s="79"/>
      <c r="I6" s="80" t="s">
        <v>34</v>
      </c>
      <c r="J6" s="89">
        <f>ROUND(IF($G$6="Annual",SUMIF($I$20:$I$120,$I6,J$20:J$120),SUMIFS(J$20:J$120,$I$20:$I$120,$I6,$B$20:$B$120,$G$6)),0)</f>
        <v>0</v>
      </c>
      <c r="K6" s="89">
        <f t="shared" ref="K6:N14" si="0">ROUND(IF($G$6="Annual",SUMIF($I$20:$I$120,$I6,K$20:K$120),SUMIFS(K$20:K$120,$I$20:$I$120,$I6,$B$20:$B$120,$G$6)),0)</f>
        <v>0</v>
      </c>
      <c r="L6" s="89">
        <f t="shared" si="0"/>
        <v>0</v>
      </c>
      <c r="M6" s="89">
        <f t="shared" si="0"/>
        <v>0</v>
      </c>
      <c r="N6" s="89">
        <f t="shared" si="0"/>
        <v>0</v>
      </c>
      <c r="O6" s="72"/>
    </row>
    <row r="7" spans="1:16">
      <c r="A7" s="78"/>
      <c r="B7" s="90"/>
      <c r="C7" s="87" t="s">
        <v>240</v>
      </c>
      <c r="D7" s="76"/>
      <c r="E7" s="77"/>
      <c r="F7" s="78"/>
      <c r="G7" s="76"/>
      <c r="H7" s="79"/>
      <c r="I7" s="80" t="s">
        <v>35</v>
      </c>
      <c r="J7" s="89">
        <f t="shared" ref="J7:J14" si="1">ROUND(IF($G$6="Annual",SUMIF($I$20:$I$120,$I7,J$20:J$120),SUMIFS(J$20:J$120,$I$20:$I$120,$I7,$B$20:$B$120,$G$6)),0)</f>
        <v>0</v>
      </c>
      <c r="K7" s="89">
        <f t="shared" si="0"/>
        <v>0</v>
      </c>
      <c r="L7" s="89">
        <f t="shared" si="0"/>
        <v>0</v>
      </c>
      <c r="M7" s="89">
        <f t="shared" si="0"/>
        <v>0</v>
      </c>
      <c r="N7" s="89">
        <f t="shared" si="0"/>
        <v>0</v>
      </c>
      <c r="O7" s="72"/>
    </row>
    <row r="8" spans="1:16">
      <c r="A8" s="78"/>
      <c r="B8" s="91"/>
      <c r="C8" s="87" t="s">
        <v>242</v>
      </c>
      <c r="D8" s="76"/>
      <c r="E8" s="77"/>
      <c r="F8" s="78"/>
      <c r="G8" s="76"/>
      <c r="H8" s="79"/>
      <c r="I8" s="80" t="s">
        <v>36</v>
      </c>
      <c r="J8" s="89">
        <f t="shared" si="1"/>
        <v>0</v>
      </c>
      <c r="K8" s="89">
        <f t="shared" si="0"/>
        <v>0</v>
      </c>
      <c r="L8" s="89">
        <f t="shared" si="0"/>
        <v>0</v>
      </c>
      <c r="M8" s="89">
        <f t="shared" si="0"/>
        <v>0</v>
      </c>
      <c r="N8" s="89">
        <f t="shared" si="0"/>
        <v>0</v>
      </c>
      <c r="O8" s="72"/>
    </row>
    <row r="9" spans="1:16">
      <c r="A9" s="78"/>
      <c r="B9" s="76"/>
      <c r="C9" s="76"/>
      <c r="D9" s="76"/>
      <c r="E9" s="77"/>
      <c r="F9" s="78"/>
      <c r="G9" s="76"/>
      <c r="H9" s="79"/>
      <c r="I9" s="80" t="s">
        <v>37</v>
      </c>
      <c r="J9" s="89">
        <f t="shared" si="1"/>
        <v>0</v>
      </c>
      <c r="K9" s="89">
        <f t="shared" si="0"/>
        <v>0</v>
      </c>
      <c r="L9" s="89">
        <f t="shared" si="0"/>
        <v>0</v>
      </c>
      <c r="M9" s="89">
        <f t="shared" si="0"/>
        <v>0</v>
      </c>
      <c r="N9" s="89">
        <f t="shared" si="0"/>
        <v>0</v>
      </c>
      <c r="O9" s="72"/>
    </row>
    <row r="10" spans="1:16">
      <c r="A10" s="78"/>
      <c r="B10" s="75"/>
      <c r="C10" s="74" t="s">
        <v>9</v>
      </c>
      <c r="D10" s="74" t="s">
        <v>3</v>
      </c>
      <c r="E10" s="74" t="s">
        <v>10</v>
      </c>
      <c r="F10" s="74" t="s">
        <v>2</v>
      </c>
      <c r="G10" s="74" t="s">
        <v>198</v>
      </c>
      <c r="H10" s="74" t="s">
        <v>199</v>
      </c>
      <c r="I10" s="80" t="s">
        <v>248</v>
      </c>
      <c r="J10" s="89">
        <f t="shared" si="1"/>
        <v>0</v>
      </c>
      <c r="K10" s="89">
        <f t="shared" si="0"/>
        <v>0</v>
      </c>
      <c r="L10" s="89">
        <f t="shared" si="0"/>
        <v>0</v>
      </c>
      <c r="M10" s="89">
        <f t="shared" si="0"/>
        <v>0</v>
      </c>
      <c r="N10" s="89">
        <f t="shared" si="0"/>
        <v>0</v>
      </c>
      <c r="O10" s="72"/>
    </row>
    <row r="11" spans="1:16">
      <c r="A11" s="78"/>
      <c r="B11" s="75"/>
      <c r="C11" s="76"/>
      <c r="D11" s="76"/>
      <c r="E11" s="77"/>
      <c r="F11" s="78"/>
      <c r="G11" s="76"/>
      <c r="H11" s="79"/>
      <c r="I11" s="80" t="s">
        <v>39</v>
      </c>
      <c r="J11" s="89">
        <f t="shared" si="1"/>
        <v>0</v>
      </c>
      <c r="K11" s="89">
        <f t="shared" si="0"/>
        <v>0</v>
      </c>
      <c r="L11" s="89">
        <f t="shared" si="0"/>
        <v>0</v>
      </c>
      <c r="M11" s="89">
        <f t="shared" si="0"/>
        <v>0</v>
      </c>
      <c r="N11" s="89">
        <f t="shared" si="0"/>
        <v>0</v>
      </c>
      <c r="O11" s="72"/>
    </row>
    <row r="12" spans="1:16">
      <c r="A12" s="78"/>
      <c r="B12" s="75"/>
      <c r="C12" s="89">
        <f t="shared" ref="C12:G14" si="2">ROUND(IF($G$6="Annual",SUMIF($H$20:$H$120,$H12,J$20:J$120),SUMIFS(J$20:J$120,$H$20:$H$120,$H12,$B$20:$B$120,$G$6)),0)</f>
        <v>0</v>
      </c>
      <c r="D12" s="89">
        <f t="shared" si="2"/>
        <v>0</v>
      </c>
      <c r="E12" s="89">
        <f t="shared" si="2"/>
        <v>0</v>
      </c>
      <c r="F12" s="89">
        <f t="shared" si="2"/>
        <v>0</v>
      </c>
      <c r="G12" s="89">
        <f t="shared" si="2"/>
        <v>0</v>
      </c>
      <c r="H12" s="79">
        <v>0.05</v>
      </c>
      <c r="I12" s="80" t="s">
        <v>249</v>
      </c>
      <c r="J12" s="89">
        <f t="shared" si="1"/>
        <v>0</v>
      </c>
      <c r="K12" s="89">
        <f t="shared" si="0"/>
        <v>0</v>
      </c>
      <c r="L12" s="89">
        <f t="shared" si="0"/>
        <v>0</v>
      </c>
      <c r="M12" s="89">
        <f t="shared" si="0"/>
        <v>0</v>
      </c>
      <c r="N12" s="89">
        <f t="shared" si="0"/>
        <v>0</v>
      </c>
      <c r="O12" s="72"/>
    </row>
    <row r="13" spans="1:16">
      <c r="A13" s="78"/>
      <c r="B13" s="75"/>
      <c r="C13" s="89">
        <f t="shared" si="2"/>
        <v>0</v>
      </c>
      <c r="D13" s="89">
        <f t="shared" si="2"/>
        <v>0</v>
      </c>
      <c r="E13" s="89">
        <f t="shared" si="2"/>
        <v>0</v>
      </c>
      <c r="F13" s="89">
        <f t="shared" si="2"/>
        <v>0</v>
      </c>
      <c r="G13" s="89">
        <f t="shared" si="2"/>
        <v>0</v>
      </c>
      <c r="H13" s="79">
        <v>0.12</v>
      </c>
      <c r="I13" s="80" t="s">
        <v>250</v>
      </c>
      <c r="J13" s="89">
        <f t="shared" si="1"/>
        <v>0</v>
      </c>
      <c r="K13" s="89">
        <f t="shared" si="0"/>
        <v>0</v>
      </c>
      <c r="L13" s="89">
        <f t="shared" si="0"/>
        <v>0</v>
      </c>
      <c r="M13" s="89">
        <f t="shared" si="0"/>
        <v>0</v>
      </c>
      <c r="N13" s="89">
        <f t="shared" si="0"/>
        <v>0</v>
      </c>
      <c r="O13" s="72"/>
    </row>
    <row r="14" spans="1:16">
      <c r="A14" s="78"/>
      <c r="B14" s="75"/>
      <c r="C14" s="89">
        <f t="shared" si="2"/>
        <v>0</v>
      </c>
      <c r="D14" s="89">
        <f t="shared" si="2"/>
        <v>0</v>
      </c>
      <c r="E14" s="89">
        <f t="shared" si="2"/>
        <v>0</v>
      </c>
      <c r="F14" s="89">
        <f t="shared" si="2"/>
        <v>0</v>
      </c>
      <c r="G14" s="89">
        <f t="shared" si="2"/>
        <v>0</v>
      </c>
      <c r="H14" s="79">
        <v>0.18</v>
      </c>
      <c r="I14" s="80" t="s">
        <v>42</v>
      </c>
      <c r="J14" s="89">
        <f t="shared" si="1"/>
        <v>0</v>
      </c>
      <c r="K14" s="89">
        <f t="shared" si="0"/>
        <v>0</v>
      </c>
      <c r="L14" s="89">
        <f t="shared" si="0"/>
        <v>0</v>
      </c>
      <c r="M14" s="89">
        <f t="shared" si="0"/>
        <v>0</v>
      </c>
      <c r="N14" s="89">
        <f t="shared" si="0"/>
        <v>0</v>
      </c>
      <c r="O14" s="72"/>
    </row>
    <row r="15" spans="1:16" ht="11.1" customHeight="1">
      <c r="A15" s="78"/>
      <c r="B15" s="75"/>
      <c r="C15" s="76"/>
      <c r="D15" s="76"/>
      <c r="E15" s="77"/>
      <c r="F15" s="78"/>
      <c r="G15" s="76"/>
      <c r="H15" s="79"/>
      <c r="I15" s="80"/>
      <c r="J15" s="72"/>
      <c r="K15" s="72"/>
      <c r="L15" s="72"/>
      <c r="M15" s="72"/>
      <c r="N15" s="72"/>
      <c r="O15" s="72"/>
    </row>
    <row r="16" spans="1:16" ht="15.75" thickBot="1">
      <c r="A16" s="78"/>
      <c r="B16" s="75"/>
      <c r="C16" s="92">
        <f>ROUND(SUM(C12:C14),0)</f>
        <v>0</v>
      </c>
      <c r="D16" s="92">
        <f>ROUND(SUM(D12:D14),0)</f>
        <v>0</v>
      </c>
      <c r="E16" s="92">
        <f>ROUND(SUM(E12:E14),0)</f>
        <v>0</v>
      </c>
      <c r="F16" s="92">
        <f>ROUND(SUM(F12:F14),0)</f>
        <v>0</v>
      </c>
      <c r="G16" s="92">
        <f>ROUND(SUM(G12:G14),0)</f>
        <v>0</v>
      </c>
      <c r="H16" s="79"/>
      <c r="I16" s="93" t="s">
        <v>18</v>
      </c>
      <c r="J16" s="92">
        <f>ROUND(SUM(J6:J14),0)</f>
        <v>0</v>
      </c>
      <c r="K16" s="92">
        <f>ROUND(SUM(K6:K14),0)</f>
        <v>0</v>
      </c>
      <c r="L16" s="92">
        <f>ROUND(SUM(L6:L14),0)</f>
        <v>0</v>
      </c>
      <c r="M16" s="92">
        <f>ROUND(SUM(M6:M14),0)</f>
        <v>0</v>
      </c>
      <c r="N16" s="92">
        <f>ROUND(SUM(N6:N14),0)</f>
        <v>0</v>
      </c>
      <c r="O16" s="72"/>
    </row>
    <row r="17" spans="1:15" ht="11.1" customHeight="1" thickTop="1">
      <c r="A17" s="78"/>
      <c r="B17" s="75"/>
      <c r="C17" s="94"/>
      <c r="D17" s="94"/>
      <c r="E17" s="94"/>
      <c r="F17" s="94"/>
      <c r="G17" s="94"/>
      <c r="H17" s="79"/>
      <c r="I17" s="80"/>
      <c r="J17" s="94"/>
      <c r="K17" s="94"/>
      <c r="L17" s="94"/>
      <c r="M17" s="94"/>
      <c r="N17" s="94"/>
      <c r="O17" s="72"/>
    </row>
    <row r="18" spans="1:15" s="17" customFormat="1">
      <c r="A18" s="76"/>
      <c r="B18" s="101" t="s">
        <v>4</v>
      </c>
      <c r="C18" s="96" t="s">
        <v>5</v>
      </c>
      <c r="D18" s="96" t="s">
        <v>6</v>
      </c>
      <c r="E18" s="97" t="s">
        <v>7</v>
      </c>
      <c r="F18" s="96" t="s">
        <v>0</v>
      </c>
      <c r="G18" s="96" t="s">
        <v>1</v>
      </c>
      <c r="H18" s="98" t="s">
        <v>8</v>
      </c>
      <c r="I18" s="99" t="s">
        <v>13</v>
      </c>
      <c r="J18" s="74" t="s">
        <v>9</v>
      </c>
      <c r="K18" s="74" t="s">
        <v>3</v>
      </c>
      <c r="L18" s="74" t="s">
        <v>10</v>
      </c>
      <c r="M18" s="74" t="s">
        <v>2</v>
      </c>
      <c r="N18" s="74" t="s">
        <v>11</v>
      </c>
      <c r="O18" s="74" t="s">
        <v>12</v>
      </c>
    </row>
    <row r="19" spans="1:15" ht="11.1" customHeight="1">
      <c r="B19" s="73">
        <v>0</v>
      </c>
      <c r="C19" s="73">
        <v>0</v>
      </c>
      <c r="D19" s="73">
        <v>0</v>
      </c>
      <c r="E19" s="73">
        <v>0</v>
      </c>
      <c r="F19" s="73">
        <v>0</v>
      </c>
      <c r="G19" s="73">
        <v>0</v>
      </c>
      <c r="H19" s="73">
        <v>0</v>
      </c>
      <c r="I19" s="73">
        <v>0</v>
      </c>
      <c r="J19" s="73">
        <v>0</v>
      </c>
      <c r="K19" s="73">
        <v>0</v>
      </c>
      <c r="L19" s="73">
        <v>0</v>
      </c>
      <c r="M19" s="73">
        <v>0</v>
      </c>
      <c r="N19" s="73">
        <v>0</v>
      </c>
      <c r="O19" s="73">
        <v>0</v>
      </c>
    </row>
    <row r="20" spans="1:15">
      <c r="B20" s="63">
        <v>43556</v>
      </c>
      <c r="C20" s="64"/>
      <c r="D20" s="65"/>
      <c r="E20" s="66"/>
      <c r="F20" s="67"/>
      <c r="G20" s="69"/>
      <c r="H20" s="70"/>
      <c r="I20" s="71"/>
      <c r="J20" s="68">
        <v>0</v>
      </c>
      <c r="K20" s="89">
        <f>ROUND(IF(AND($G20&lt;&gt;Summary!$C$11),IF(OR($I20=$I$6,$I20=$I$7,$I20=$I$8,$I20=$I$9,$I20=$I$10,$I20=$I$11,$I20=$I$12,$I20=$I$13,$I20=$I$14),($J20*$H20),0),0),2)</f>
        <v>0</v>
      </c>
      <c r="L20" s="89">
        <f>ROUND(IF(AND($G20=Summary!$C$11),IF(OR($I20=$I$6,$I20=$I$7,$I20=$I$8,$I20=$I$9,$I20=$I$10,$I20=$I$11,$I20=$I$12,$I20=$I$13,$I20=$I$14),(($J20*$H20)/2),0),0),2)</f>
        <v>0</v>
      </c>
      <c r="M20" s="89">
        <f t="shared" ref="M20" si="3">L20</f>
        <v>0</v>
      </c>
      <c r="N20" s="100">
        <f>SUM(J20:M20)</f>
        <v>0</v>
      </c>
      <c r="O20" s="67"/>
    </row>
    <row r="21" spans="1:15">
      <c r="B21" s="63">
        <v>43586</v>
      </c>
      <c r="C21" s="64"/>
      <c r="D21" s="65"/>
      <c r="E21" s="66"/>
      <c r="F21" s="67"/>
      <c r="G21" s="69"/>
      <c r="H21" s="70"/>
      <c r="I21" s="71"/>
      <c r="J21" s="68">
        <v>0</v>
      </c>
      <c r="K21" s="89">
        <f>ROUND(IF(AND($G21&lt;&gt;Summary!$C$11),IF(OR($I21=$I$6,$I21=$I$7,$I21=$I$8,$I21=$I$9,$I21=$I$10,$I21=$I$11,$I21=$I$12,$I21=$I$13,$I21=$I$14),($J21*$H21),0),0),2)</f>
        <v>0</v>
      </c>
      <c r="L21" s="89">
        <f>ROUND(IF(AND($G21=Summary!$C$11),IF(OR($I21=$I$6,$I21=$I$7,$I21=$I$8,$I21=$I$9,$I21=$I$10,$I21=$I$11,$I21=$I$12,$I21=$I$13,$I21=$I$14),(($J21*$H21)/2),0),0),2)</f>
        <v>0</v>
      </c>
      <c r="M21" s="89">
        <f t="shared" ref="M21:M84" si="4">L21</f>
        <v>0</v>
      </c>
      <c r="N21" s="100">
        <f t="shared" ref="N21:N84" si="5">SUM(J21:M21)</f>
        <v>0</v>
      </c>
      <c r="O21" s="67"/>
    </row>
    <row r="22" spans="1:15">
      <c r="B22" s="63">
        <v>43952</v>
      </c>
      <c r="C22" s="64"/>
      <c r="D22" s="65"/>
      <c r="E22" s="66"/>
      <c r="F22" s="67"/>
      <c r="G22" s="69"/>
      <c r="H22" s="70"/>
      <c r="I22" s="71"/>
      <c r="J22" s="68">
        <v>0</v>
      </c>
      <c r="K22" s="89">
        <f>ROUND(IF(AND($G22&lt;&gt;Summary!$C$11),IF(OR($I22=$I$6,$I22=$I$7,$I22=$I$8,$I22=$I$9,$I22=$I$10,$I22=$I$11,$I22=$I$12,$I22=$I$13,$I22=$I$14),($J22*$H22),0),0),2)</f>
        <v>0</v>
      </c>
      <c r="L22" s="89">
        <f>ROUND(IF(AND($G22=Summary!$C$11),IF(OR($I22=$I$6,$I22=$I$7,$I22=$I$8,$I22=$I$9,$I22=$I$10,$I22=$I$11,$I22=$I$12,$I22=$I$13,$I22=$I$14),(($J22*$H22)/2),0),0),2)</f>
        <v>0</v>
      </c>
      <c r="M22" s="89">
        <f t="shared" si="4"/>
        <v>0</v>
      </c>
      <c r="N22" s="100">
        <f t="shared" si="5"/>
        <v>0</v>
      </c>
      <c r="O22" s="67"/>
    </row>
    <row r="23" spans="1:15">
      <c r="B23" s="63">
        <v>44013</v>
      </c>
      <c r="C23" s="64"/>
      <c r="D23" s="65"/>
      <c r="E23" s="66"/>
      <c r="F23" s="67"/>
      <c r="G23" s="69"/>
      <c r="H23" s="70"/>
      <c r="I23" s="71"/>
      <c r="J23" s="68">
        <v>0</v>
      </c>
      <c r="K23" s="89">
        <f>ROUND(IF(AND($G23&lt;&gt;Summary!$C$11),IF(OR($I23=$I$6,$I23=$I$7,$I23=$I$8,$I23=$I$9,$I23=$I$10,$I23=$I$11,$I23=$I$12,$I23=$I$13,$I23=$I$14),($J23*$H23),0),0),2)</f>
        <v>0</v>
      </c>
      <c r="L23" s="89">
        <f>ROUND(IF(AND($G23=Summary!$C$11),IF(OR($I23=$I$6,$I23=$I$7,$I23=$I$8,$I23=$I$9,$I23=$I$10,$I23=$I$11,$I23=$I$12,$I23=$I$13,$I23=$I$14),(($J23*$H23)/2),0),0),2)</f>
        <v>0</v>
      </c>
      <c r="M23" s="89">
        <f t="shared" si="4"/>
        <v>0</v>
      </c>
      <c r="N23" s="100">
        <f t="shared" si="5"/>
        <v>0</v>
      </c>
      <c r="O23" s="67"/>
    </row>
    <row r="24" spans="1:15">
      <c r="B24" s="63">
        <v>44044</v>
      </c>
      <c r="C24" s="65"/>
      <c r="D24" s="65"/>
      <c r="E24" s="66"/>
      <c r="F24" s="67"/>
      <c r="G24" s="69"/>
      <c r="H24" s="70"/>
      <c r="I24" s="71"/>
      <c r="J24" s="68">
        <v>0</v>
      </c>
      <c r="K24" s="89">
        <f>ROUND(IF(AND($G24&lt;&gt;Summary!$C$11),IF(OR($I24=$I$6,$I24=$I$7,$I24=$I$8,$I24=$I$9,$I24=$I$10,$I24=$I$11,$I24=$I$12,$I24=$I$13,$I24=$I$14),($J24*$H24),0),0),2)</f>
        <v>0</v>
      </c>
      <c r="L24" s="89">
        <f>ROUND(IF(AND($G24=Summary!$C$11),IF(OR($I24=$I$6,$I24=$I$7,$I24=$I$8,$I24=$I$9,$I24=$I$10,$I24=$I$11,$I24=$I$12,$I24=$I$13,$I24=$I$14),(($J24*$H24)/2),0),0),2)</f>
        <v>0</v>
      </c>
      <c r="M24" s="89">
        <f t="shared" si="4"/>
        <v>0</v>
      </c>
      <c r="N24" s="100">
        <f t="shared" si="5"/>
        <v>0</v>
      </c>
      <c r="O24" s="67"/>
    </row>
    <row r="25" spans="1:15">
      <c r="B25" s="63">
        <v>44075</v>
      </c>
      <c r="C25" s="65"/>
      <c r="D25" s="65"/>
      <c r="E25" s="66"/>
      <c r="F25" s="67"/>
      <c r="G25" s="69"/>
      <c r="H25" s="70"/>
      <c r="I25" s="71"/>
      <c r="J25" s="68">
        <v>0</v>
      </c>
      <c r="K25" s="89">
        <f>ROUND(IF(AND($G25&lt;&gt;Summary!$C$11),IF(OR($I25=$I$6,$I25=$I$7,$I25=$I$8,$I25=$I$9,$I25=$I$10,$I25=$I$11,$I25=$I$12,$I25=$I$13,$I25=$I$14),($J25*$H25),0),0),2)</f>
        <v>0</v>
      </c>
      <c r="L25" s="89">
        <f>ROUND(IF(AND($G25=Summary!$C$11),IF(OR($I25=$I$6,$I25=$I$7,$I25=$I$8,$I25=$I$9,$I25=$I$10,$I25=$I$11,$I25=$I$12,$I25=$I$13,$I25=$I$14),(($J25*$H25)/2),0),0),2)</f>
        <v>0</v>
      </c>
      <c r="M25" s="89">
        <f t="shared" si="4"/>
        <v>0</v>
      </c>
      <c r="N25" s="100">
        <f t="shared" si="5"/>
        <v>0</v>
      </c>
      <c r="O25" s="67"/>
    </row>
    <row r="26" spans="1:15">
      <c r="B26" s="63">
        <v>44105</v>
      </c>
      <c r="C26" s="65"/>
      <c r="D26" s="65"/>
      <c r="E26" s="66"/>
      <c r="F26" s="67"/>
      <c r="G26" s="69"/>
      <c r="H26" s="70"/>
      <c r="I26" s="71"/>
      <c r="J26" s="68">
        <v>0</v>
      </c>
      <c r="K26" s="89">
        <f>ROUND(IF(AND($G26&lt;&gt;Summary!$C$11),IF(OR($I26=$I$6,$I26=$I$7,$I26=$I$8,$I26=$I$9,$I26=$I$10,$I26=$I$11,$I26=$I$12,$I26=$I$13,$I26=$I$14),($J26*$H26),0),0),2)</f>
        <v>0</v>
      </c>
      <c r="L26" s="89">
        <f>ROUND(IF(AND($G26=Summary!$C$11),IF(OR($I26=$I$6,$I26=$I$7,$I26=$I$8,$I26=$I$9,$I26=$I$10,$I26=$I$11,$I26=$I$12,$I26=$I$13,$I26=$I$14),(($J26*$H26)/2),0),0),2)</f>
        <v>0</v>
      </c>
      <c r="M26" s="89">
        <f t="shared" si="4"/>
        <v>0</v>
      </c>
      <c r="N26" s="100">
        <f t="shared" si="5"/>
        <v>0</v>
      </c>
      <c r="O26" s="67"/>
    </row>
    <row r="27" spans="1:15">
      <c r="B27" s="63">
        <v>44136</v>
      </c>
      <c r="C27" s="65"/>
      <c r="D27" s="65"/>
      <c r="E27" s="66"/>
      <c r="F27" s="67"/>
      <c r="G27" s="69"/>
      <c r="H27" s="70"/>
      <c r="I27" s="71"/>
      <c r="J27" s="68">
        <v>0</v>
      </c>
      <c r="K27" s="89">
        <f>ROUND(IF(AND($G27&lt;&gt;Summary!$C$11),IF(OR($I27=$I$6,$I27=$I$7,$I27=$I$8,$I27=$I$9,$I27=$I$10,$I27=$I$11,$I27=$I$12,$I27=$I$13,$I27=$I$14),($J27*$H27),0),0),2)</f>
        <v>0</v>
      </c>
      <c r="L27" s="89">
        <f>ROUND(IF(AND($G27=Summary!$C$11),IF(OR($I27=$I$6,$I27=$I$7,$I27=$I$8,$I27=$I$9,$I27=$I$10,$I27=$I$11,$I27=$I$12,$I27=$I$13,$I27=$I$14),(($J27*$H27)/2),0),0),2)</f>
        <v>0</v>
      </c>
      <c r="M27" s="89">
        <f t="shared" si="4"/>
        <v>0</v>
      </c>
      <c r="N27" s="100">
        <f t="shared" si="5"/>
        <v>0</v>
      </c>
      <c r="O27" s="67"/>
    </row>
    <row r="28" spans="1:15">
      <c r="B28" s="63">
        <v>44166</v>
      </c>
      <c r="C28" s="65"/>
      <c r="D28" s="65"/>
      <c r="E28" s="66"/>
      <c r="F28" s="67"/>
      <c r="G28" s="69"/>
      <c r="H28" s="70"/>
      <c r="I28" s="71"/>
      <c r="J28" s="68">
        <v>0</v>
      </c>
      <c r="K28" s="89">
        <f>ROUND(IF(AND($G28&lt;&gt;Summary!$C$11),IF(OR($I28=$I$6,$I28=$I$7,$I28=$I$8,$I28=$I$9,$I28=$I$10,$I28=$I$11,$I28=$I$12,$I28=$I$13,$I28=$I$14),($J28*$H28),0),0),2)</f>
        <v>0</v>
      </c>
      <c r="L28" s="89">
        <f>ROUND(IF(AND($G28=Summary!$C$11),IF(OR($I28=$I$6,$I28=$I$7,$I28=$I$8,$I28=$I$9,$I28=$I$10,$I28=$I$11,$I28=$I$12,$I28=$I$13,$I28=$I$14),(($J28*$H28)/2),0),0),2)</f>
        <v>0</v>
      </c>
      <c r="M28" s="89">
        <f t="shared" si="4"/>
        <v>0</v>
      </c>
      <c r="N28" s="100">
        <f t="shared" si="5"/>
        <v>0</v>
      </c>
      <c r="O28" s="67"/>
    </row>
    <row r="29" spans="1:15">
      <c r="B29" s="63">
        <v>44197</v>
      </c>
      <c r="C29" s="65"/>
      <c r="D29" s="65"/>
      <c r="E29" s="66"/>
      <c r="F29" s="67"/>
      <c r="G29" s="69"/>
      <c r="H29" s="70"/>
      <c r="I29" s="71"/>
      <c r="J29" s="68">
        <v>0</v>
      </c>
      <c r="K29" s="89">
        <f>ROUND(IF(AND($G29&lt;&gt;Summary!$C$11),IF(OR($I29=$I$6,$I29=$I$7,$I29=$I$8,$I29=$I$9,$I29=$I$10,$I29=$I$11,$I29=$I$12,$I29=$I$13,$I29=$I$14),($J29*$H29),0),0),2)</f>
        <v>0</v>
      </c>
      <c r="L29" s="89">
        <f>ROUND(IF(AND($G29=Summary!$C$11),IF(OR($I29=$I$6,$I29=$I$7,$I29=$I$8,$I29=$I$9,$I29=$I$10,$I29=$I$11,$I29=$I$12,$I29=$I$13,$I29=$I$14),(($J29*$H29)/2),0),0),2)</f>
        <v>0</v>
      </c>
      <c r="M29" s="89">
        <f t="shared" si="4"/>
        <v>0</v>
      </c>
      <c r="N29" s="100">
        <f t="shared" si="5"/>
        <v>0</v>
      </c>
      <c r="O29" s="67"/>
    </row>
    <row r="30" spans="1:15">
      <c r="B30" s="63">
        <v>44228</v>
      </c>
      <c r="C30" s="65"/>
      <c r="D30" s="65"/>
      <c r="E30" s="66"/>
      <c r="F30" s="67"/>
      <c r="G30" s="69"/>
      <c r="H30" s="70"/>
      <c r="I30" s="71"/>
      <c r="J30" s="68">
        <v>0</v>
      </c>
      <c r="K30" s="89">
        <f>ROUND(IF(AND($G30&lt;&gt;Summary!$C$11),IF(OR($I30=$I$6,$I30=$I$7,$I30=$I$8,$I30=$I$9,$I30=$I$10,$I30=$I$11,$I30=$I$12,$I30=$I$13,$I30=$I$14),($J30*$H30),0),0),2)</f>
        <v>0</v>
      </c>
      <c r="L30" s="89">
        <f>ROUND(IF(AND($G30=Summary!$C$11),IF(OR($I30=$I$6,$I30=$I$7,$I30=$I$8,$I30=$I$9,$I30=$I$10,$I30=$I$11,$I30=$I$12,$I30=$I$13,$I30=$I$14),(($J30*$H30)/2),0),0),2)</f>
        <v>0</v>
      </c>
      <c r="M30" s="89">
        <f t="shared" si="4"/>
        <v>0</v>
      </c>
      <c r="N30" s="100">
        <f t="shared" si="5"/>
        <v>0</v>
      </c>
      <c r="O30" s="67"/>
    </row>
    <row r="31" spans="1:15">
      <c r="B31" s="63">
        <v>44256</v>
      </c>
      <c r="C31" s="65"/>
      <c r="D31" s="65"/>
      <c r="E31" s="66"/>
      <c r="F31" s="67"/>
      <c r="G31" s="69"/>
      <c r="H31" s="70"/>
      <c r="I31" s="71"/>
      <c r="J31" s="68">
        <v>0</v>
      </c>
      <c r="K31" s="89">
        <f>ROUND(IF(AND($G31&lt;&gt;Summary!$C$11),IF(OR($I31=$I$6,$I31=$I$7,$I31=$I$8,$I31=$I$9,$I31=$I$10,$I31=$I$11,$I31=$I$12,$I31=$I$13,$I31=$I$14),($J31*$H31),0),0),2)</f>
        <v>0</v>
      </c>
      <c r="L31" s="89">
        <f>ROUND(IF(AND($G31=Summary!$C$11),IF(OR($I31=$I$6,$I31=$I$7,$I31=$I$8,$I31=$I$9,$I31=$I$10,$I31=$I$11,$I31=$I$12,$I31=$I$13,$I31=$I$14),(($J31*$H31)/2),0),0),2)</f>
        <v>0</v>
      </c>
      <c r="M31" s="89">
        <f t="shared" si="4"/>
        <v>0</v>
      </c>
      <c r="N31" s="100">
        <f t="shared" si="5"/>
        <v>0</v>
      </c>
      <c r="O31" s="67"/>
    </row>
    <row r="32" spans="1:15">
      <c r="B32" s="63"/>
      <c r="C32" s="65"/>
      <c r="D32" s="65"/>
      <c r="E32" s="66"/>
      <c r="F32" s="67"/>
      <c r="G32" s="69"/>
      <c r="H32" s="70"/>
      <c r="I32" s="71"/>
      <c r="J32" s="68">
        <v>0</v>
      </c>
      <c r="K32" s="89">
        <f>ROUND(IF(AND($G32&lt;&gt;Summary!$C$11),IF(OR($I32=$I$6,$I32=$I$7,$I32=$I$8,$I32=$I$9,$I32=$I$10,$I32=$I$11,$I32=$I$12,$I32=$I$13,$I32=$I$14),($J32*$H32),0),0),2)</f>
        <v>0</v>
      </c>
      <c r="L32" s="89">
        <f>ROUND(IF(AND($G32=Summary!$C$11),IF(OR($I32=$I$6,$I32=$I$7,$I32=$I$8,$I32=$I$9,$I32=$I$10,$I32=$I$11,$I32=$I$12,$I32=$I$13,$I32=$I$14),(($J32*$H32)/2),0),0),2)</f>
        <v>0</v>
      </c>
      <c r="M32" s="89">
        <f t="shared" si="4"/>
        <v>0</v>
      </c>
      <c r="N32" s="100">
        <f t="shared" si="5"/>
        <v>0</v>
      </c>
      <c r="O32" s="67"/>
    </row>
    <row r="33" spans="2:15">
      <c r="B33" s="63"/>
      <c r="C33" s="65"/>
      <c r="D33" s="65"/>
      <c r="E33" s="66"/>
      <c r="F33" s="67"/>
      <c r="G33" s="69"/>
      <c r="H33" s="70"/>
      <c r="I33" s="71"/>
      <c r="J33" s="68">
        <v>0</v>
      </c>
      <c r="K33" s="89">
        <f>ROUND(IF(AND($G33&lt;&gt;Summary!$C$11),IF(OR($I33=$I$6,$I33=$I$7,$I33=$I$8,$I33=$I$9,$I33=$I$10,$I33=$I$11,$I33=$I$12,$I33=$I$13,$I33=$I$14),($J33*$H33),0),0),2)</f>
        <v>0</v>
      </c>
      <c r="L33" s="89">
        <f>ROUND(IF(AND($G33=Summary!$C$11),IF(OR($I33=$I$6,$I33=$I$7,$I33=$I$8,$I33=$I$9,$I33=$I$10,$I33=$I$11,$I33=$I$12,$I33=$I$13,$I33=$I$14),(($J33*$H33)/2),0),0),2)</f>
        <v>0</v>
      </c>
      <c r="M33" s="89">
        <f t="shared" si="4"/>
        <v>0</v>
      </c>
      <c r="N33" s="100">
        <f t="shared" si="5"/>
        <v>0</v>
      </c>
      <c r="O33" s="67"/>
    </row>
    <row r="34" spans="2:15">
      <c r="B34" s="63"/>
      <c r="C34" s="65"/>
      <c r="D34" s="65"/>
      <c r="E34" s="66"/>
      <c r="F34" s="67"/>
      <c r="G34" s="69"/>
      <c r="H34" s="70"/>
      <c r="I34" s="71"/>
      <c r="J34" s="68">
        <v>0</v>
      </c>
      <c r="K34" s="89">
        <f>ROUND(IF(AND($G34&lt;&gt;Summary!$C$11),IF(OR($I34=$I$6,$I34=$I$7,$I34=$I$8,$I34=$I$9,$I34=$I$10,$I34=$I$11,$I34=$I$12,$I34=$I$13,$I34=$I$14),($J34*$H34),0),0),2)</f>
        <v>0</v>
      </c>
      <c r="L34" s="89">
        <f>ROUND(IF(AND($G34=Summary!$C$11),IF(OR($I34=$I$6,$I34=$I$7,$I34=$I$8,$I34=$I$9,$I34=$I$10,$I34=$I$11,$I34=$I$12,$I34=$I$13,$I34=$I$14),(($J34*$H34)/2),0),0),2)</f>
        <v>0</v>
      </c>
      <c r="M34" s="89">
        <f t="shared" si="4"/>
        <v>0</v>
      </c>
      <c r="N34" s="100">
        <f t="shared" si="5"/>
        <v>0</v>
      </c>
      <c r="O34" s="67"/>
    </row>
    <row r="35" spans="2:15">
      <c r="B35" s="63"/>
      <c r="C35" s="65"/>
      <c r="D35" s="65"/>
      <c r="E35" s="66"/>
      <c r="F35" s="67"/>
      <c r="G35" s="69"/>
      <c r="H35" s="70"/>
      <c r="I35" s="71"/>
      <c r="J35" s="68">
        <v>0</v>
      </c>
      <c r="K35" s="89">
        <f>ROUND(IF(AND($G35&lt;&gt;Summary!$C$11),IF(OR($I35=$I$6,$I35=$I$7,$I35=$I$8,$I35=$I$9,$I35=$I$10,$I35=$I$11,$I35=$I$12,$I35=$I$13,$I35=$I$14),($J35*$H35),0),0),2)</f>
        <v>0</v>
      </c>
      <c r="L35" s="89">
        <f>ROUND(IF(AND($G35=Summary!$C$11),IF(OR($I35=$I$6,$I35=$I$7,$I35=$I$8,$I35=$I$9,$I35=$I$10,$I35=$I$11,$I35=$I$12,$I35=$I$13,$I35=$I$14),(($J35*$H35)/2),0),0),2)</f>
        <v>0</v>
      </c>
      <c r="M35" s="89">
        <f t="shared" si="4"/>
        <v>0</v>
      </c>
      <c r="N35" s="100">
        <f t="shared" si="5"/>
        <v>0</v>
      </c>
      <c r="O35" s="67"/>
    </row>
    <row r="36" spans="2:15">
      <c r="B36" s="63"/>
      <c r="C36" s="65"/>
      <c r="D36" s="65"/>
      <c r="E36" s="66"/>
      <c r="F36" s="67"/>
      <c r="G36" s="69"/>
      <c r="H36" s="70"/>
      <c r="I36" s="71"/>
      <c r="J36" s="68">
        <v>0</v>
      </c>
      <c r="K36" s="89">
        <f>ROUND(IF(AND($G36&lt;&gt;Summary!$C$11),IF(OR($I36=$I$6,$I36=$I$7,$I36=$I$8,$I36=$I$9,$I36=$I$10,$I36=$I$11,$I36=$I$12,$I36=$I$13,$I36=$I$14),($J36*$H36),0),0),2)</f>
        <v>0</v>
      </c>
      <c r="L36" s="89">
        <f>ROUND(IF(AND($G36=Summary!$C$11),IF(OR($I36=$I$6,$I36=$I$7,$I36=$I$8,$I36=$I$9,$I36=$I$10,$I36=$I$11,$I36=$I$12,$I36=$I$13,$I36=$I$14),(($J36*$H36)/2),0),0),2)</f>
        <v>0</v>
      </c>
      <c r="M36" s="89">
        <f t="shared" si="4"/>
        <v>0</v>
      </c>
      <c r="N36" s="100">
        <f t="shared" si="5"/>
        <v>0</v>
      </c>
      <c r="O36" s="67"/>
    </row>
    <row r="37" spans="2:15">
      <c r="B37" s="63"/>
      <c r="C37" s="65"/>
      <c r="D37" s="65"/>
      <c r="E37" s="66"/>
      <c r="F37" s="67"/>
      <c r="G37" s="69"/>
      <c r="H37" s="70"/>
      <c r="I37" s="71"/>
      <c r="J37" s="68">
        <v>0</v>
      </c>
      <c r="K37" s="89">
        <f>ROUND(IF(AND($G37&lt;&gt;Summary!$C$11),IF(OR($I37=$I$6,$I37=$I$7,$I37=$I$8,$I37=$I$9,$I37=$I$10,$I37=$I$11,$I37=$I$12,$I37=$I$13,$I37=$I$14),($J37*$H37),0),0),2)</f>
        <v>0</v>
      </c>
      <c r="L37" s="89">
        <f>ROUND(IF(AND($G37=Summary!$C$11),IF(OR($I37=$I$6,$I37=$I$7,$I37=$I$8,$I37=$I$9,$I37=$I$10,$I37=$I$11,$I37=$I$12,$I37=$I$13,$I37=$I$14),(($J37*$H37)/2),0),0),2)</f>
        <v>0</v>
      </c>
      <c r="M37" s="89">
        <f t="shared" si="4"/>
        <v>0</v>
      </c>
      <c r="N37" s="100">
        <f t="shared" si="5"/>
        <v>0</v>
      </c>
      <c r="O37" s="67"/>
    </row>
    <row r="38" spans="2:15">
      <c r="B38" s="63"/>
      <c r="C38" s="65"/>
      <c r="D38" s="65"/>
      <c r="E38" s="66"/>
      <c r="F38" s="67"/>
      <c r="G38" s="69"/>
      <c r="H38" s="70"/>
      <c r="I38" s="71"/>
      <c r="J38" s="68">
        <v>0</v>
      </c>
      <c r="K38" s="89">
        <f>ROUND(IF(AND($G38&lt;&gt;Summary!$C$11),IF(OR($I38=$I$6,$I38=$I$7,$I38=$I$8,$I38=$I$9,$I38=$I$10,$I38=$I$11,$I38=$I$12,$I38=$I$13,$I38=$I$14),($J38*$H38),0),0),2)</f>
        <v>0</v>
      </c>
      <c r="L38" s="89">
        <f>ROUND(IF(AND($G38=Summary!$C$11),IF(OR($I38=$I$6,$I38=$I$7,$I38=$I$8,$I38=$I$9,$I38=$I$10,$I38=$I$11,$I38=$I$12,$I38=$I$13,$I38=$I$14),(($J38*$H38)/2),0),0),2)</f>
        <v>0</v>
      </c>
      <c r="M38" s="89">
        <f t="shared" si="4"/>
        <v>0</v>
      </c>
      <c r="N38" s="100">
        <f t="shared" si="5"/>
        <v>0</v>
      </c>
      <c r="O38" s="67"/>
    </row>
    <row r="39" spans="2:15">
      <c r="B39" s="63"/>
      <c r="C39" s="65"/>
      <c r="D39" s="65"/>
      <c r="E39" s="66"/>
      <c r="F39" s="67"/>
      <c r="G39" s="69"/>
      <c r="H39" s="70"/>
      <c r="I39" s="71"/>
      <c r="J39" s="68">
        <v>0</v>
      </c>
      <c r="K39" s="89">
        <f>ROUND(IF(AND($G39&lt;&gt;Summary!$C$11),IF(OR($I39=$I$6,$I39=$I$7,$I39=$I$8,$I39=$I$9,$I39=$I$10,$I39=$I$11,$I39=$I$12,$I39=$I$13,$I39=$I$14),($J39*$H39),0),0),2)</f>
        <v>0</v>
      </c>
      <c r="L39" s="89">
        <f>ROUND(IF(AND($G39=Summary!$C$11),IF(OR($I39=$I$6,$I39=$I$7,$I39=$I$8,$I39=$I$9,$I39=$I$10,$I39=$I$11,$I39=$I$12,$I39=$I$13,$I39=$I$14),(($J39*$H39)/2),0),0),2)</f>
        <v>0</v>
      </c>
      <c r="M39" s="89">
        <f t="shared" si="4"/>
        <v>0</v>
      </c>
      <c r="N39" s="100">
        <f t="shared" si="5"/>
        <v>0</v>
      </c>
      <c r="O39" s="67"/>
    </row>
    <row r="40" spans="2:15">
      <c r="B40" s="63"/>
      <c r="C40" s="65"/>
      <c r="D40" s="65"/>
      <c r="E40" s="66"/>
      <c r="F40" s="67"/>
      <c r="G40" s="69"/>
      <c r="H40" s="70"/>
      <c r="I40" s="71"/>
      <c r="J40" s="68">
        <v>0</v>
      </c>
      <c r="K40" s="89">
        <f>ROUND(IF(AND($G40&lt;&gt;Summary!$C$11),IF(OR($I40=$I$6,$I40=$I$7,$I40=$I$8,$I40=$I$9,$I40=$I$10,$I40=$I$11,$I40=$I$12,$I40=$I$13,$I40=$I$14),($J40*$H40),0),0),2)</f>
        <v>0</v>
      </c>
      <c r="L40" s="89">
        <f>ROUND(IF(AND($G40=Summary!$C$11),IF(OR($I40=$I$6,$I40=$I$7,$I40=$I$8,$I40=$I$9,$I40=$I$10,$I40=$I$11,$I40=$I$12,$I40=$I$13,$I40=$I$14),(($J40*$H40)/2),0),0),2)</f>
        <v>0</v>
      </c>
      <c r="M40" s="89">
        <f t="shared" si="4"/>
        <v>0</v>
      </c>
      <c r="N40" s="100">
        <f t="shared" si="5"/>
        <v>0</v>
      </c>
      <c r="O40" s="67"/>
    </row>
    <row r="41" spans="2:15">
      <c r="B41" s="63"/>
      <c r="C41" s="65"/>
      <c r="D41" s="65"/>
      <c r="E41" s="66"/>
      <c r="F41" s="67"/>
      <c r="G41" s="69"/>
      <c r="H41" s="70"/>
      <c r="I41" s="71"/>
      <c r="J41" s="68">
        <v>0</v>
      </c>
      <c r="K41" s="89">
        <f>ROUND(IF(AND($G41&lt;&gt;Summary!$C$11),IF(OR($I41=$I$6,$I41=$I$7,$I41=$I$8,$I41=$I$9,$I41=$I$10,$I41=$I$11,$I41=$I$12,$I41=$I$13,$I41=$I$14),($J41*$H41),0),0),2)</f>
        <v>0</v>
      </c>
      <c r="L41" s="89">
        <f>ROUND(IF(AND($G41=Summary!$C$11),IF(OR($I41=$I$6,$I41=$I$7,$I41=$I$8,$I41=$I$9,$I41=$I$10,$I41=$I$11,$I41=$I$12,$I41=$I$13,$I41=$I$14),(($J41*$H41)/2),0),0),2)</f>
        <v>0</v>
      </c>
      <c r="M41" s="89">
        <f t="shared" si="4"/>
        <v>0</v>
      </c>
      <c r="N41" s="100">
        <f t="shared" si="5"/>
        <v>0</v>
      </c>
      <c r="O41" s="67"/>
    </row>
    <row r="42" spans="2:15">
      <c r="B42" s="63"/>
      <c r="C42" s="65"/>
      <c r="D42" s="65"/>
      <c r="E42" s="66"/>
      <c r="F42" s="67"/>
      <c r="G42" s="69"/>
      <c r="H42" s="70"/>
      <c r="I42" s="71"/>
      <c r="J42" s="68">
        <v>0</v>
      </c>
      <c r="K42" s="89">
        <f>ROUND(IF(AND($G42&lt;&gt;Summary!$C$11),IF(OR($I42=$I$6,$I42=$I$7,$I42=$I$8,$I42=$I$9,$I42=$I$10,$I42=$I$11,$I42=$I$12,$I42=$I$13,$I42=$I$14),($J42*$H42),0),0),2)</f>
        <v>0</v>
      </c>
      <c r="L42" s="89">
        <f>ROUND(IF(AND($G42=Summary!$C$11),IF(OR($I42=$I$6,$I42=$I$7,$I42=$I$8,$I42=$I$9,$I42=$I$10,$I42=$I$11,$I42=$I$12,$I42=$I$13,$I42=$I$14),(($J42*$H42)/2),0),0),2)</f>
        <v>0</v>
      </c>
      <c r="M42" s="89">
        <f t="shared" si="4"/>
        <v>0</v>
      </c>
      <c r="N42" s="100">
        <f t="shared" si="5"/>
        <v>0</v>
      </c>
      <c r="O42" s="67"/>
    </row>
    <row r="43" spans="2:15">
      <c r="B43" s="63"/>
      <c r="C43" s="65"/>
      <c r="D43" s="65"/>
      <c r="E43" s="66"/>
      <c r="F43" s="67"/>
      <c r="G43" s="69"/>
      <c r="H43" s="70"/>
      <c r="I43" s="71"/>
      <c r="J43" s="68">
        <v>0</v>
      </c>
      <c r="K43" s="89">
        <f>ROUND(IF(AND($G43&lt;&gt;Summary!$C$11),IF(OR($I43=$I$6,$I43=$I$7,$I43=$I$8,$I43=$I$9,$I43=$I$10,$I43=$I$11,$I43=$I$12,$I43=$I$13,$I43=$I$14),($J43*$H43),0),0),2)</f>
        <v>0</v>
      </c>
      <c r="L43" s="89">
        <f>ROUND(IF(AND($G43=Summary!$C$11),IF(OR($I43=$I$6,$I43=$I$7,$I43=$I$8,$I43=$I$9,$I43=$I$10,$I43=$I$11,$I43=$I$12,$I43=$I$13,$I43=$I$14),(($J43*$H43)/2),0),0),2)</f>
        <v>0</v>
      </c>
      <c r="M43" s="89">
        <f t="shared" si="4"/>
        <v>0</v>
      </c>
      <c r="N43" s="100">
        <f t="shared" si="5"/>
        <v>0</v>
      </c>
      <c r="O43" s="67"/>
    </row>
    <row r="44" spans="2:15">
      <c r="B44" s="63"/>
      <c r="C44" s="65"/>
      <c r="D44" s="65"/>
      <c r="E44" s="66"/>
      <c r="F44" s="67"/>
      <c r="G44" s="69"/>
      <c r="H44" s="70"/>
      <c r="I44" s="71"/>
      <c r="J44" s="68">
        <v>0</v>
      </c>
      <c r="K44" s="89">
        <f>ROUND(IF(AND($G44&lt;&gt;Summary!$C$11),IF(OR($I44=$I$6,$I44=$I$7,$I44=$I$8,$I44=$I$9,$I44=$I$10,$I44=$I$11,$I44=$I$12,$I44=$I$13,$I44=$I$14),($J44*$H44),0),0),2)</f>
        <v>0</v>
      </c>
      <c r="L44" s="89">
        <f>ROUND(IF(AND($G44=Summary!$C$11),IF(OR($I44=$I$6,$I44=$I$7,$I44=$I$8,$I44=$I$9,$I44=$I$10,$I44=$I$11,$I44=$I$12,$I44=$I$13,$I44=$I$14),(($J44*$H44)/2),0),0),2)</f>
        <v>0</v>
      </c>
      <c r="M44" s="89">
        <f t="shared" si="4"/>
        <v>0</v>
      </c>
      <c r="N44" s="100">
        <f t="shared" si="5"/>
        <v>0</v>
      </c>
      <c r="O44" s="67"/>
    </row>
    <row r="45" spans="2:15">
      <c r="B45" s="63"/>
      <c r="C45" s="65"/>
      <c r="D45" s="65"/>
      <c r="E45" s="66"/>
      <c r="F45" s="67"/>
      <c r="G45" s="69"/>
      <c r="H45" s="70"/>
      <c r="I45" s="71"/>
      <c r="J45" s="68">
        <v>0</v>
      </c>
      <c r="K45" s="89">
        <f>ROUND(IF(AND($G45&lt;&gt;Summary!$C$11),IF(OR($I45=$I$6,$I45=$I$7,$I45=$I$8,$I45=$I$9,$I45=$I$10,$I45=$I$11,$I45=$I$12,$I45=$I$13,$I45=$I$14),($J45*$H45),0),0),2)</f>
        <v>0</v>
      </c>
      <c r="L45" s="89">
        <f>ROUND(IF(AND($G45=Summary!$C$11),IF(OR($I45=$I$6,$I45=$I$7,$I45=$I$8,$I45=$I$9,$I45=$I$10,$I45=$I$11,$I45=$I$12,$I45=$I$13,$I45=$I$14),(($J45*$H45)/2),0),0),2)</f>
        <v>0</v>
      </c>
      <c r="M45" s="89">
        <f t="shared" si="4"/>
        <v>0</v>
      </c>
      <c r="N45" s="100">
        <f t="shared" si="5"/>
        <v>0</v>
      </c>
      <c r="O45" s="67"/>
    </row>
    <row r="46" spans="2:15">
      <c r="B46" s="63"/>
      <c r="C46" s="65"/>
      <c r="D46" s="65"/>
      <c r="E46" s="66"/>
      <c r="F46" s="67"/>
      <c r="G46" s="69"/>
      <c r="H46" s="70"/>
      <c r="I46" s="71"/>
      <c r="J46" s="68">
        <v>0</v>
      </c>
      <c r="K46" s="89">
        <f>ROUND(IF(AND($G46&lt;&gt;Summary!$C$11),IF(OR($I46=$I$6,$I46=$I$7,$I46=$I$8,$I46=$I$9,$I46=$I$10,$I46=$I$11,$I46=$I$12,$I46=$I$13,$I46=$I$14),($J46*$H46),0),0),2)</f>
        <v>0</v>
      </c>
      <c r="L46" s="89">
        <f>ROUND(IF(AND($G46=Summary!$C$11),IF(OR($I46=$I$6,$I46=$I$7,$I46=$I$8,$I46=$I$9,$I46=$I$10,$I46=$I$11,$I46=$I$12,$I46=$I$13,$I46=$I$14),(($J46*$H46)/2),0),0),2)</f>
        <v>0</v>
      </c>
      <c r="M46" s="89">
        <f t="shared" si="4"/>
        <v>0</v>
      </c>
      <c r="N46" s="100">
        <f t="shared" si="5"/>
        <v>0</v>
      </c>
      <c r="O46" s="67"/>
    </row>
    <row r="47" spans="2:15">
      <c r="B47" s="63"/>
      <c r="C47" s="65"/>
      <c r="D47" s="65"/>
      <c r="E47" s="66"/>
      <c r="F47" s="67"/>
      <c r="G47" s="69"/>
      <c r="H47" s="70"/>
      <c r="I47" s="71"/>
      <c r="J47" s="68">
        <v>0</v>
      </c>
      <c r="K47" s="89">
        <f>ROUND(IF(AND($G47&lt;&gt;Summary!$C$11),IF(OR($I47=$I$6,$I47=$I$7,$I47=$I$8,$I47=$I$9,$I47=$I$10,$I47=$I$11,$I47=$I$12,$I47=$I$13,$I47=$I$14),($J47*$H47),0),0),2)</f>
        <v>0</v>
      </c>
      <c r="L47" s="89">
        <f>ROUND(IF(AND($G47=Summary!$C$11),IF(OR($I47=$I$6,$I47=$I$7,$I47=$I$8,$I47=$I$9,$I47=$I$10,$I47=$I$11,$I47=$I$12,$I47=$I$13,$I47=$I$14),(($J47*$H47)/2),0),0),2)</f>
        <v>0</v>
      </c>
      <c r="M47" s="89">
        <f t="shared" si="4"/>
        <v>0</v>
      </c>
      <c r="N47" s="100">
        <f t="shared" si="5"/>
        <v>0</v>
      </c>
      <c r="O47" s="67"/>
    </row>
    <row r="48" spans="2:15">
      <c r="B48" s="63"/>
      <c r="C48" s="65"/>
      <c r="D48" s="65"/>
      <c r="E48" s="66"/>
      <c r="F48" s="67"/>
      <c r="G48" s="69"/>
      <c r="H48" s="70"/>
      <c r="I48" s="71"/>
      <c r="J48" s="68">
        <v>0</v>
      </c>
      <c r="K48" s="89">
        <f>ROUND(IF(AND($G48&lt;&gt;Summary!$C$11),IF(OR($I48=$I$6,$I48=$I$7,$I48=$I$8,$I48=$I$9,$I48=$I$10,$I48=$I$11,$I48=$I$12,$I48=$I$13,$I48=$I$14),($J48*$H48),0),0),2)</f>
        <v>0</v>
      </c>
      <c r="L48" s="89">
        <f>ROUND(IF(AND($G48=Summary!$C$11),IF(OR($I48=$I$6,$I48=$I$7,$I48=$I$8,$I48=$I$9,$I48=$I$10,$I48=$I$11,$I48=$I$12,$I48=$I$13,$I48=$I$14),(($J48*$H48)/2),0),0),2)</f>
        <v>0</v>
      </c>
      <c r="M48" s="89">
        <f t="shared" si="4"/>
        <v>0</v>
      </c>
      <c r="N48" s="100">
        <f t="shared" si="5"/>
        <v>0</v>
      </c>
      <c r="O48" s="67"/>
    </row>
    <row r="49" spans="2:15">
      <c r="B49" s="63"/>
      <c r="C49" s="65"/>
      <c r="D49" s="65"/>
      <c r="E49" s="66"/>
      <c r="F49" s="67"/>
      <c r="G49" s="69"/>
      <c r="H49" s="70"/>
      <c r="I49" s="71"/>
      <c r="J49" s="68">
        <v>0</v>
      </c>
      <c r="K49" s="89">
        <f>ROUND(IF(AND($G49&lt;&gt;Summary!$C$11),IF(OR($I49=$I$6,$I49=$I$7,$I49=$I$8,$I49=$I$9,$I49=$I$10,$I49=$I$11,$I49=$I$12,$I49=$I$13,$I49=$I$14),($J49*$H49),0),0),2)</f>
        <v>0</v>
      </c>
      <c r="L49" s="89">
        <f>ROUND(IF(AND($G49=Summary!$C$11),IF(OR($I49=$I$6,$I49=$I$7,$I49=$I$8,$I49=$I$9,$I49=$I$10,$I49=$I$11,$I49=$I$12,$I49=$I$13,$I49=$I$14),(($J49*$H49)/2),0),0),2)</f>
        <v>0</v>
      </c>
      <c r="M49" s="89">
        <f t="shared" si="4"/>
        <v>0</v>
      </c>
      <c r="N49" s="100">
        <f t="shared" si="5"/>
        <v>0</v>
      </c>
      <c r="O49" s="67"/>
    </row>
    <row r="50" spans="2:15">
      <c r="B50" s="63"/>
      <c r="C50" s="65"/>
      <c r="D50" s="65"/>
      <c r="E50" s="66"/>
      <c r="F50" s="67"/>
      <c r="G50" s="69"/>
      <c r="H50" s="70"/>
      <c r="I50" s="71"/>
      <c r="J50" s="68">
        <v>0</v>
      </c>
      <c r="K50" s="89">
        <f>ROUND(IF(AND($G50&lt;&gt;Summary!$C$11),IF(OR($I50=$I$6,$I50=$I$7,$I50=$I$8,$I50=$I$9,$I50=$I$10,$I50=$I$11,$I50=$I$12,$I50=$I$13,$I50=$I$14),($J50*$H50),0),0),2)</f>
        <v>0</v>
      </c>
      <c r="L50" s="89">
        <f>ROUND(IF(AND($G50=Summary!$C$11),IF(OR($I50=$I$6,$I50=$I$7,$I50=$I$8,$I50=$I$9,$I50=$I$10,$I50=$I$11,$I50=$I$12,$I50=$I$13,$I50=$I$14),(($J50*$H50)/2),0),0),2)</f>
        <v>0</v>
      </c>
      <c r="M50" s="89">
        <f t="shared" si="4"/>
        <v>0</v>
      </c>
      <c r="N50" s="100">
        <f t="shared" si="5"/>
        <v>0</v>
      </c>
      <c r="O50" s="67"/>
    </row>
    <row r="51" spans="2:15">
      <c r="B51" s="63"/>
      <c r="C51" s="65"/>
      <c r="D51" s="65"/>
      <c r="E51" s="66"/>
      <c r="F51" s="67"/>
      <c r="G51" s="69"/>
      <c r="H51" s="70"/>
      <c r="I51" s="71"/>
      <c r="J51" s="68">
        <v>0</v>
      </c>
      <c r="K51" s="89">
        <f>ROUND(IF(AND($G51&lt;&gt;Summary!$C$11),IF(OR($I51=$I$6,$I51=$I$7,$I51=$I$8,$I51=$I$9,$I51=$I$10,$I51=$I$11,$I51=$I$12,$I51=$I$13,$I51=$I$14),($J51*$H51),0),0),2)</f>
        <v>0</v>
      </c>
      <c r="L51" s="89">
        <f>ROUND(IF(AND($G51=Summary!$C$11),IF(OR($I51=$I$6,$I51=$I$7,$I51=$I$8,$I51=$I$9,$I51=$I$10,$I51=$I$11,$I51=$I$12,$I51=$I$13,$I51=$I$14),(($J51*$H51)/2),0),0),2)</f>
        <v>0</v>
      </c>
      <c r="M51" s="89">
        <f t="shared" si="4"/>
        <v>0</v>
      </c>
      <c r="N51" s="100">
        <f t="shared" si="5"/>
        <v>0</v>
      </c>
      <c r="O51" s="67"/>
    </row>
    <row r="52" spans="2:15">
      <c r="B52" s="63"/>
      <c r="C52" s="65"/>
      <c r="D52" s="65"/>
      <c r="E52" s="66"/>
      <c r="F52" s="67"/>
      <c r="G52" s="69"/>
      <c r="H52" s="70"/>
      <c r="I52" s="71"/>
      <c r="J52" s="68">
        <v>0</v>
      </c>
      <c r="K52" s="89">
        <f>ROUND(IF(AND($G52&lt;&gt;Summary!$C$11),IF(OR($I52=$I$6,$I52=$I$7,$I52=$I$8,$I52=$I$9,$I52=$I$10,$I52=$I$11,$I52=$I$12,$I52=$I$13,$I52=$I$14),($J52*$H52),0),0),2)</f>
        <v>0</v>
      </c>
      <c r="L52" s="89">
        <f>ROUND(IF(AND($G52=Summary!$C$11),IF(OR($I52=$I$6,$I52=$I$7,$I52=$I$8,$I52=$I$9,$I52=$I$10,$I52=$I$11,$I52=$I$12,$I52=$I$13,$I52=$I$14),(($J52*$H52)/2),0),0),2)</f>
        <v>0</v>
      </c>
      <c r="M52" s="89">
        <f t="shared" si="4"/>
        <v>0</v>
      </c>
      <c r="N52" s="100">
        <f t="shared" si="5"/>
        <v>0</v>
      </c>
      <c r="O52" s="67"/>
    </row>
    <row r="53" spans="2:15">
      <c r="B53" s="63"/>
      <c r="C53" s="65"/>
      <c r="D53" s="65"/>
      <c r="E53" s="66"/>
      <c r="F53" s="67"/>
      <c r="G53" s="69"/>
      <c r="H53" s="70"/>
      <c r="I53" s="71"/>
      <c r="J53" s="68">
        <v>0</v>
      </c>
      <c r="K53" s="89">
        <f>ROUND(IF(AND($G53&lt;&gt;Summary!$C$11),IF(OR($I53=$I$6,$I53=$I$7,$I53=$I$8,$I53=$I$9,$I53=$I$10,$I53=$I$11,$I53=$I$12,$I53=$I$13,$I53=$I$14),($J53*$H53),0),0),2)</f>
        <v>0</v>
      </c>
      <c r="L53" s="89">
        <f>ROUND(IF(AND($G53=Summary!$C$11),IF(OR($I53=$I$6,$I53=$I$7,$I53=$I$8,$I53=$I$9,$I53=$I$10,$I53=$I$11,$I53=$I$12,$I53=$I$13,$I53=$I$14),(($J53*$H53)/2),0),0),2)</f>
        <v>0</v>
      </c>
      <c r="M53" s="89">
        <f t="shared" si="4"/>
        <v>0</v>
      </c>
      <c r="N53" s="100">
        <f t="shared" si="5"/>
        <v>0</v>
      </c>
      <c r="O53" s="67"/>
    </row>
    <row r="54" spans="2:15">
      <c r="B54" s="63"/>
      <c r="C54" s="65"/>
      <c r="D54" s="65"/>
      <c r="E54" s="66"/>
      <c r="F54" s="67"/>
      <c r="G54" s="69"/>
      <c r="H54" s="70"/>
      <c r="I54" s="71"/>
      <c r="J54" s="68">
        <v>0</v>
      </c>
      <c r="K54" s="89">
        <f>ROUND(IF(AND($G54&lt;&gt;Summary!$C$11),IF(OR($I54=$I$6,$I54=$I$7,$I54=$I$8,$I54=$I$9,$I54=$I$10,$I54=$I$11,$I54=$I$12,$I54=$I$13,$I54=$I$14),($J54*$H54),0),0),2)</f>
        <v>0</v>
      </c>
      <c r="L54" s="89">
        <f>ROUND(IF(AND($G54=Summary!$C$11),IF(OR($I54=$I$6,$I54=$I$7,$I54=$I$8,$I54=$I$9,$I54=$I$10,$I54=$I$11,$I54=$I$12,$I54=$I$13,$I54=$I$14),(($J54*$H54)/2),0),0),2)</f>
        <v>0</v>
      </c>
      <c r="M54" s="89">
        <f t="shared" si="4"/>
        <v>0</v>
      </c>
      <c r="N54" s="100">
        <f t="shared" si="5"/>
        <v>0</v>
      </c>
      <c r="O54" s="67"/>
    </row>
    <row r="55" spans="2:15">
      <c r="B55" s="63"/>
      <c r="C55" s="65"/>
      <c r="D55" s="65"/>
      <c r="E55" s="66"/>
      <c r="F55" s="67"/>
      <c r="G55" s="69"/>
      <c r="H55" s="70"/>
      <c r="I55" s="71"/>
      <c r="J55" s="68">
        <v>0</v>
      </c>
      <c r="K55" s="89">
        <f>ROUND(IF(AND($G55&lt;&gt;Summary!$C$11),IF(OR($I55=$I$6,$I55=$I$7,$I55=$I$8,$I55=$I$9,$I55=$I$10,$I55=$I$11,$I55=$I$12,$I55=$I$13,$I55=$I$14),($J55*$H55),0),0),2)</f>
        <v>0</v>
      </c>
      <c r="L55" s="89">
        <f>ROUND(IF(AND($G55=Summary!$C$11),IF(OR($I55=$I$6,$I55=$I$7,$I55=$I$8,$I55=$I$9,$I55=$I$10,$I55=$I$11,$I55=$I$12,$I55=$I$13,$I55=$I$14),(($J55*$H55)/2),0),0),2)</f>
        <v>0</v>
      </c>
      <c r="M55" s="89">
        <f t="shared" si="4"/>
        <v>0</v>
      </c>
      <c r="N55" s="100">
        <f t="shared" si="5"/>
        <v>0</v>
      </c>
      <c r="O55" s="67"/>
    </row>
    <row r="56" spans="2:15">
      <c r="B56" s="63"/>
      <c r="C56" s="65"/>
      <c r="D56" s="65"/>
      <c r="E56" s="66"/>
      <c r="F56" s="67"/>
      <c r="G56" s="69"/>
      <c r="H56" s="70"/>
      <c r="I56" s="71"/>
      <c r="J56" s="68">
        <v>0</v>
      </c>
      <c r="K56" s="89">
        <f>ROUND(IF(AND($G56&lt;&gt;Summary!$C$11),IF(OR($I56=$I$6,$I56=$I$7,$I56=$I$8,$I56=$I$9,$I56=$I$10,$I56=$I$11,$I56=$I$12,$I56=$I$13,$I56=$I$14),($J56*$H56),0),0),2)</f>
        <v>0</v>
      </c>
      <c r="L56" s="89">
        <f>ROUND(IF(AND($G56=Summary!$C$11),IF(OR($I56=$I$6,$I56=$I$7,$I56=$I$8,$I56=$I$9,$I56=$I$10,$I56=$I$11,$I56=$I$12,$I56=$I$13,$I56=$I$14),(($J56*$H56)/2),0),0),2)</f>
        <v>0</v>
      </c>
      <c r="M56" s="89">
        <f t="shared" si="4"/>
        <v>0</v>
      </c>
      <c r="N56" s="100">
        <f t="shared" si="5"/>
        <v>0</v>
      </c>
      <c r="O56" s="67"/>
    </row>
    <row r="57" spans="2:15">
      <c r="B57" s="63"/>
      <c r="C57" s="65"/>
      <c r="D57" s="65"/>
      <c r="E57" s="66"/>
      <c r="F57" s="67"/>
      <c r="G57" s="69"/>
      <c r="H57" s="70"/>
      <c r="I57" s="71"/>
      <c r="J57" s="68">
        <v>0</v>
      </c>
      <c r="K57" s="89">
        <f>ROUND(IF(AND($G57&lt;&gt;Summary!$C$11),IF(OR($I57=$I$6,$I57=$I$7,$I57=$I$8,$I57=$I$9,$I57=$I$10,$I57=$I$11,$I57=$I$12,$I57=$I$13,$I57=$I$14),($J57*$H57),0),0),2)</f>
        <v>0</v>
      </c>
      <c r="L57" s="89">
        <f>ROUND(IF(AND($G57=Summary!$C$11),IF(OR($I57=$I$6,$I57=$I$7,$I57=$I$8,$I57=$I$9,$I57=$I$10,$I57=$I$11,$I57=$I$12,$I57=$I$13,$I57=$I$14),(($J57*$H57)/2),0),0),2)</f>
        <v>0</v>
      </c>
      <c r="M57" s="89">
        <f t="shared" si="4"/>
        <v>0</v>
      </c>
      <c r="N57" s="100">
        <f t="shared" si="5"/>
        <v>0</v>
      </c>
      <c r="O57" s="67"/>
    </row>
    <row r="58" spans="2:15">
      <c r="B58" s="63"/>
      <c r="C58" s="65"/>
      <c r="D58" s="65"/>
      <c r="E58" s="66"/>
      <c r="F58" s="67"/>
      <c r="G58" s="69"/>
      <c r="H58" s="70"/>
      <c r="I58" s="71"/>
      <c r="J58" s="68">
        <v>0</v>
      </c>
      <c r="K58" s="89">
        <f>ROUND(IF(AND($G58&lt;&gt;Summary!$C$11),IF(OR($I58=$I$6,$I58=$I$7,$I58=$I$8,$I58=$I$9,$I58=$I$10,$I58=$I$11,$I58=$I$12,$I58=$I$13,$I58=$I$14),($J58*$H58),0),0),2)</f>
        <v>0</v>
      </c>
      <c r="L58" s="89">
        <f>ROUND(IF(AND($G58=Summary!$C$11),IF(OR($I58=$I$6,$I58=$I$7,$I58=$I$8,$I58=$I$9,$I58=$I$10,$I58=$I$11,$I58=$I$12,$I58=$I$13,$I58=$I$14),(($J58*$H58)/2),0),0),2)</f>
        <v>0</v>
      </c>
      <c r="M58" s="89">
        <f t="shared" si="4"/>
        <v>0</v>
      </c>
      <c r="N58" s="100">
        <f t="shared" si="5"/>
        <v>0</v>
      </c>
      <c r="O58" s="67"/>
    </row>
    <row r="59" spans="2:15">
      <c r="B59" s="63"/>
      <c r="C59" s="65"/>
      <c r="D59" s="65"/>
      <c r="E59" s="66"/>
      <c r="F59" s="67"/>
      <c r="G59" s="69"/>
      <c r="H59" s="70"/>
      <c r="I59" s="71"/>
      <c r="J59" s="68">
        <v>0</v>
      </c>
      <c r="K59" s="89">
        <f>ROUND(IF(AND($G59&lt;&gt;Summary!$C$11),IF(OR($I59=$I$6,$I59=$I$7,$I59=$I$8,$I59=$I$9,$I59=$I$10,$I59=$I$11,$I59=$I$12,$I59=$I$13,$I59=$I$14),($J59*$H59),0),0),2)</f>
        <v>0</v>
      </c>
      <c r="L59" s="89">
        <f>ROUND(IF(AND($G59=Summary!$C$11),IF(OR($I59=$I$6,$I59=$I$7,$I59=$I$8,$I59=$I$9,$I59=$I$10,$I59=$I$11,$I59=$I$12,$I59=$I$13,$I59=$I$14),(($J59*$H59)/2),0),0),2)</f>
        <v>0</v>
      </c>
      <c r="M59" s="89">
        <f t="shared" si="4"/>
        <v>0</v>
      </c>
      <c r="N59" s="100">
        <f t="shared" si="5"/>
        <v>0</v>
      </c>
      <c r="O59" s="67"/>
    </row>
    <row r="60" spans="2:15">
      <c r="B60" s="63"/>
      <c r="C60" s="65"/>
      <c r="D60" s="65"/>
      <c r="E60" s="66"/>
      <c r="F60" s="67"/>
      <c r="G60" s="69"/>
      <c r="H60" s="70"/>
      <c r="I60" s="71"/>
      <c r="J60" s="68">
        <v>0</v>
      </c>
      <c r="K60" s="89">
        <f>ROUND(IF(AND($G60&lt;&gt;Summary!$C$11),IF(OR($I60=$I$6,$I60=$I$7,$I60=$I$8,$I60=$I$9,$I60=$I$10,$I60=$I$11,$I60=$I$12,$I60=$I$13,$I60=$I$14),($J60*$H60),0),0),2)</f>
        <v>0</v>
      </c>
      <c r="L60" s="89">
        <f>ROUND(IF(AND($G60=Summary!$C$11),IF(OR($I60=$I$6,$I60=$I$7,$I60=$I$8,$I60=$I$9,$I60=$I$10,$I60=$I$11,$I60=$I$12,$I60=$I$13,$I60=$I$14),(($J60*$H60)/2),0),0),2)</f>
        <v>0</v>
      </c>
      <c r="M60" s="89">
        <f t="shared" si="4"/>
        <v>0</v>
      </c>
      <c r="N60" s="100">
        <f t="shared" si="5"/>
        <v>0</v>
      </c>
      <c r="O60" s="67"/>
    </row>
    <row r="61" spans="2:15">
      <c r="B61" s="63"/>
      <c r="C61" s="65"/>
      <c r="D61" s="65"/>
      <c r="E61" s="66"/>
      <c r="F61" s="67"/>
      <c r="G61" s="69"/>
      <c r="H61" s="70"/>
      <c r="I61" s="71"/>
      <c r="J61" s="68">
        <v>0</v>
      </c>
      <c r="K61" s="89">
        <f>ROUND(IF(AND($G61&lt;&gt;Summary!$C$11),IF(OR($I61=$I$6,$I61=$I$7,$I61=$I$8,$I61=$I$9,$I61=$I$10,$I61=$I$11,$I61=$I$12,$I61=$I$13,$I61=$I$14),($J61*$H61),0),0),2)</f>
        <v>0</v>
      </c>
      <c r="L61" s="89">
        <f>ROUND(IF(AND($G61=Summary!$C$11),IF(OR($I61=$I$6,$I61=$I$7,$I61=$I$8,$I61=$I$9,$I61=$I$10,$I61=$I$11,$I61=$I$12,$I61=$I$13,$I61=$I$14),(($J61*$H61)/2),0),0),2)</f>
        <v>0</v>
      </c>
      <c r="M61" s="89">
        <f t="shared" si="4"/>
        <v>0</v>
      </c>
      <c r="N61" s="100">
        <f t="shared" si="5"/>
        <v>0</v>
      </c>
      <c r="O61" s="67"/>
    </row>
    <row r="62" spans="2:15">
      <c r="B62" s="63"/>
      <c r="C62" s="65"/>
      <c r="D62" s="65"/>
      <c r="E62" s="66"/>
      <c r="F62" s="67"/>
      <c r="G62" s="69"/>
      <c r="H62" s="70"/>
      <c r="I62" s="71"/>
      <c r="J62" s="68">
        <v>0</v>
      </c>
      <c r="K62" s="89">
        <f>ROUND(IF(AND($G62&lt;&gt;Summary!$C$11),IF(OR($I62=$I$6,$I62=$I$7,$I62=$I$8,$I62=$I$9,$I62=$I$10,$I62=$I$11,$I62=$I$12,$I62=$I$13,$I62=$I$14),($J62*$H62),0),0),2)</f>
        <v>0</v>
      </c>
      <c r="L62" s="89">
        <f>ROUND(IF(AND($G62=Summary!$C$11),IF(OR($I62=$I$6,$I62=$I$7,$I62=$I$8,$I62=$I$9,$I62=$I$10,$I62=$I$11,$I62=$I$12,$I62=$I$13,$I62=$I$14),(($J62*$H62)/2),0),0),2)</f>
        <v>0</v>
      </c>
      <c r="M62" s="89">
        <f t="shared" si="4"/>
        <v>0</v>
      </c>
      <c r="N62" s="100">
        <f t="shared" si="5"/>
        <v>0</v>
      </c>
      <c r="O62" s="67"/>
    </row>
    <row r="63" spans="2:15">
      <c r="B63" s="63"/>
      <c r="C63" s="65"/>
      <c r="D63" s="65"/>
      <c r="E63" s="66"/>
      <c r="F63" s="67"/>
      <c r="G63" s="69"/>
      <c r="H63" s="70"/>
      <c r="I63" s="71"/>
      <c r="J63" s="68">
        <v>0</v>
      </c>
      <c r="K63" s="89">
        <f>ROUND(IF(AND($G63&lt;&gt;Summary!$C$11),IF(OR($I63=$I$6,$I63=$I$7,$I63=$I$8,$I63=$I$9,$I63=$I$10,$I63=$I$11,$I63=$I$12,$I63=$I$13,$I63=$I$14),($J63*$H63),0),0),2)</f>
        <v>0</v>
      </c>
      <c r="L63" s="89">
        <f>ROUND(IF(AND($G63=Summary!$C$11),IF(OR($I63=$I$6,$I63=$I$7,$I63=$I$8,$I63=$I$9,$I63=$I$10,$I63=$I$11,$I63=$I$12,$I63=$I$13,$I63=$I$14),(($J63*$H63)/2),0),0),2)</f>
        <v>0</v>
      </c>
      <c r="M63" s="89">
        <f t="shared" si="4"/>
        <v>0</v>
      </c>
      <c r="N63" s="100">
        <f t="shared" si="5"/>
        <v>0</v>
      </c>
      <c r="O63" s="67"/>
    </row>
    <row r="64" spans="2:15">
      <c r="B64" s="63"/>
      <c r="C64" s="65"/>
      <c r="D64" s="65"/>
      <c r="E64" s="66"/>
      <c r="F64" s="67"/>
      <c r="G64" s="69"/>
      <c r="H64" s="70"/>
      <c r="I64" s="71"/>
      <c r="J64" s="68">
        <v>0</v>
      </c>
      <c r="K64" s="89">
        <f>ROUND(IF(AND($G64&lt;&gt;Summary!$C$11),IF(OR($I64=$I$6,$I64=$I$7,$I64=$I$8,$I64=$I$9,$I64=$I$10,$I64=$I$11,$I64=$I$12,$I64=$I$13,$I64=$I$14),($J64*$H64),0),0),2)</f>
        <v>0</v>
      </c>
      <c r="L64" s="89">
        <f>ROUND(IF(AND($G64=Summary!$C$11),IF(OR($I64=$I$6,$I64=$I$7,$I64=$I$8,$I64=$I$9,$I64=$I$10,$I64=$I$11,$I64=$I$12,$I64=$I$13,$I64=$I$14),(($J64*$H64)/2),0),0),2)</f>
        <v>0</v>
      </c>
      <c r="M64" s="89">
        <f t="shared" si="4"/>
        <v>0</v>
      </c>
      <c r="N64" s="100">
        <f t="shared" si="5"/>
        <v>0</v>
      </c>
      <c r="O64" s="67"/>
    </row>
    <row r="65" spans="2:15">
      <c r="B65" s="63"/>
      <c r="C65" s="65"/>
      <c r="D65" s="65"/>
      <c r="E65" s="66"/>
      <c r="F65" s="67"/>
      <c r="G65" s="69"/>
      <c r="H65" s="70"/>
      <c r="I65" s="71"/>
      <c r="J65" s="68">
        <v>0</v>
      </c>
      <c r="K65" s="89">
        <f>ROUND(IF(AND($G65&lt;&gt;Summary!$C$11),IF(OR($I65=$I$6,$I65=$I$7,$I65=$I$8,$I65=$I$9,$I65=$I$10,$I65=$I$11,$I65=$I$12,$I65=$I$13,$I65=$I$14),($J65*$H65),0),0),2)</f>
        <v>0</v>
      </c>
      <c r="L65" s="89">
        <f>ROUND(IF(AND($G65=Summary!$C$11),IF(OR($I65=$I$6,$I65=$I$7,$I65=$I$8,$I65=$I$9,$I65=$I$10,$I65=$I$11,$I65=$I$12,$I65=$I$13,$I65=$I$14),(($J65*$H65)/2),0),0),2)</f>
        <v>0</v>
      </c>
      <c r="M65" s="89">
        <f t="shared" si="4"/>
        <v>0</v>
      </c>
      <c r="N65" s="100">
        <f t="shared" si="5"/>
        <v>0</v>
      </c>
      <c r="O65" s="67"/>
    </row>
    <row r="66" spans="2:15">
      <c r="B66" s="63"/>
      <c r="C66" s="65"/>
      <c r="D66" s="65"/>
      <c r="E66" s="66"/>
      <c r="F66" s="67"/>
      <c r="G66" s="69"/>
      <c r="H66" s="70"/>
      <c r="I66" s="71"/>
      <c r="J66" s="68">
        <v>0</v>
      </c>
      <c r="K66" s="89">
        <f>ROUND(IF(AND($G66&lt;&gt;Summary!$C$11),IF(OR($I66=$I$6,$I66=$I$7,$I66=$I$8,$I66=$I$9,$I66=$I$10,$I66=$I$11,$I66=$I$12,$I66=$I$13,$I66=$I$14),($J66*$H66),0),0),2)</f>
        <v>0</v>
      </c>
      <c r="L66" s="89">
        <f>ROUND(IF(AND($G66=Summary!$C$11),IF(OR($I66=$I$6,$I66=$I$7,$I66=$I$8,$I66=$I$9,$I66=$I$10,$I66=$I$11,$I66=$I$12,$I66=$I$13,$I66=$I$14),(($J66*$H66)/2),0),0),2)</f>
        <v>0</v>
      </c>
      <c r="M66" s="89">
        <f t="shared" si="4"/>
        <v>0</v>
      </c>
      <c r="N66" s="100">
        <f t="shared" si="5"/>
        <v>0</v>
      </c>
      <c r="O66" s="67"/>
    </row>
    <row r="67" spans="2:15">
      <c r="B67" s="63"/>
      <c r="C67" s="65"/>
      <c r="D67" s="65"/>
      <c r="E67" s="66"/>
      <c r="F67" s="67"/>
      <c r="G67" s="69"/>
      <c r="H67" s="70"/>
      <c r="I67" s="71"/>
      <c r="J67" s="68">
        <v>0</v>
      </c>
      <c r="K67" s="89">
        <f>ROUND(IF(AND($G67&lt;&gt;Summary!$C$11),IF(OR($I67=$I$6,$I67=$I$7,$I67=$I$8,$I67=$I$9,$I67=$I$10,$I67=$I$11,$I67=$I$12,$I67=$I$13,$I67=$I$14),($J67*$H67),0),0),2)</f>
        <v>0</v>
      </c>
      <c r="L67" s="89">
        <f>ROUND(IF(AND($G67=Summary!$C$11),IF(OR($I67=$I$6,$I67=$I$7,$I67=$I$8,$I67=$I$9,$I67=$I$10,$I67=$I$11,$I67=$I$12,$I67=$I$13,$I67=$I$14),(($J67*$H67)/2),0),0),2)</f>
        <v>0</v>
      </c>
      <c r="M67" s="89">
        <f t="shared" si="4"/>
        <v>0</v>
      </c>
      <c r="N67" s="100">
        <f t="shared" si="5"/>
        <v>0</v>
      </c>
      <c r="O67" s="67"/>
    </row>
    <row r="68" spans="2:15">
      <c r="B68" s="63"/>
      <c r="C68" s="65"/>
      <c r="D68" s="65"/>
      <c r="E68" s="66"/>
      <c r="F68" s="67"/>
      <c r="G68" s="69"/>
      <c r="H68" s="70"/>
      <c r="I68" s="71"/>
      <c r="J68" s="68">
        <v>0</v>
      </c>
      <c r="K68" s="89">
        <f>ROUND(IF(AND($G68&lt;&gt;Summary!$C$11),IF(OR($I68=$I$6,$I68=$I$7,$I68=$I$8,$I68=$I$9,$I68=$I$10,$I68=$I$11,$I68=$I$12,$I68=$I$13,$I68=$I$14),($J68*$H68),0),0),2)</f>
        <v>0</v>
      </c>
      <c r="L68" s="89">
        <f>ROUND(IF(AND($G68=Summary!$C$11),IF(OR($I68=$I$6,$I68=$I$7,$I68=$I$8,$I68=$I$9,$I68=$I$10,$I68=$I$11,$I68=$I$12,$I68=$I$13,$I68=$I$14),(($J68*$H68)/2),0),0),2)</f>
        <v>0</v>
      </c>
      <c r="M68" s="89">
        <f t="shared" si="4"/>
        <v>0</v>
      </c>
      <c r="N68" s="100">
        <f t="shared" si="5"/>
        <v>0</v>
      </c>
      <c r="O68" s="67"/>
    </row>
    <row r="69" spans="2:15">
      <c r="B69" s="63"/>
      <c r="C69" s="65"/>
      <c r="D69" s="65"/>
      <c r="E69" s="66"/>
      <c r="F69" s="67"/>
      <c r="G69" s="69"/>
      <c r="H69" s="70"/>
      <c r="I69" s="71"/>
      <c r="J69" s="68">
        <v>0</v>
      </c>
      <c r="K69" s="89">
        <f>ROUND(IF(AND($G69&lt;&gt;Summary!$C$11),IF(OR($I69=$I$6,$I69=$I$7,$I69=$I$8,$I69=$I$9,$I69=$I$10,$I69=$I$11,$I69=$I$12,$I69=$I$13,$I69=$I$14),($J69*$H69),0),0),2)</f>
        <v>0</v>
      </c>
      <c r="L69" s="89">
        <f>ROUND(IF(AND($G69=Summary!$C$11),IF(OR($I69=$I$6,$I69=$I$7,$I69=$I$8,$I69=$I$9,$I69=$I$10,$I69=$I$11,$I69=$I$12,$I69=$I$13,$I69=$I$14),(($J69*$H69)/2),0),0),2)</f>
        <v>0</v>
      </c>
      <c r="M69" s="89">
        <f t="shared" si="4"/>
        <v>0</v>
      </c>
      <c r="N69" s="100">
        <f t="shared" si="5"/>
        <v>0</v>
      </c>
      <c r="O69" s="67"/>
    </row>
    <row r="70" spans="2:15">
      <c r="B70" s="63"/>
      <c r="C70" s="65"/>
      <c r="D70" s="65"/>
      <c r="E70" s="66"/>
      <c r="F70" s="67"/>
      <c r="G70" s="69"/>
      <c r="H70" s="70"/>
      <c r="I70" s="71"/>
      <c r="J70" s="68">
        <v>0</v>
      </c>
      <c r="K70" s="89">
        <f>ROUND(IF(AND($G70&lt;&gt;Summary!$C$11),IF(OR($I70=$I$6,$I70=$I$7,$I70=$I$8,$I70=$I$9,$I70=$I$10,$I70=$I$11,$I70=$I$12,$I70=$I$13,$I70=$I$14),($J70*$H70),0),0),2)</f>
        <v>0</v>
      </c>
      <c r="L70" s="89">
        <f>ROUND(IF(AND($G70=Summary!$C$11),IF(OR($I70=$I$6,$I70=$I$7,$I70=$I$8,$I70=$I$9,$I70=$I$10,$I70=$I$11,$I70=$I$12,$I70=$I$13,$I70=$I$14),(($J70*$H70)/2),0),0),2)</f>
        <v>0</v>
      </c>
      <c r="M70" s="89">
        <f t="shared" si="4"/>
        <v>0</v>
      </c>
      <c r="N70" s="100">
        <f t="shared" si="5"/>
        <v>0</v>
      </c>
      <c r="O70" s="67"/>
    </row>
    <row r="71" spans="2:15">
      <c r="B71" s="63"/>
      <c r="C71" s="65"/>
      <c r="D71" s="65"/>
      <c r="E71" s="66"/>
      <c r="F71" s="67"/>
      <c r="G71" s="69"/>
      <c r="H71" s="70"/>
      <c r="I71" s="71"/>
      <c r="J71" s="68">
        <v>0</v>
      </c>
      <c r="K71" s="89">
        <f>ROUND(IF(AND($G71&lt;&gt;Summary!$C$11),IF(OR($I71=$I$6,$I71=$I$7,$I71=$I$8,$I71=$I$9,$I71=$I$10,$I71=$I$11,$I71=$I$12,$I71=$I$13,$I71=$I$14),($J71*$H71),0),0),2)</f>
        <v>0</v>
      </c>
      <c r="L71" s="89">
        <f>ROUND(IF(AND($G71=Summary!$C$11),IF(OR($I71=$I$6,$I71=$I$7,$I71=$I$8,$I71=$I$9,$I71=$I$10,$I71=$I$11,$I71=$I$12,$I71=$I$13,$I71=$I$14),(($J71*$H71)/2),0),0),2)</f>
        <v>0</v>
      </c>
      <c r="M71" s="89">
        <f t="shared" si="4"/>
        <v>0</v>
      </c>
      <c r="N71" s="100">
        <f t="shared" si="5"/>
        <v>0</v>
      </c>
      <c r="O71" s="67"/>
    </row>
    <row r="72" spans="2:15">
      <c r="B72" s="63"/>
      <c r="C72" s="65"/>
      <c r="D72" s="65"/>
      <c r="E72" s="66"/>
      <c r="F72" s="67"/>
      <c r="G72" s="69"/>
      <c r="H72" s="70"/>
      <c r="I72" s="71"/>
      <c r="J72" s="68">
        <v>0</v>
      </c>
      <c r="K72" s="89">
        <f>ROUND(IF(AND($G72&lt;&gt;Summary!$C$11),IF(OR($I72=$I$6,$I72=$I$7,$I72=$I$8,$I72=$I$9,$I72=$I$10,$I72=$I$11,$I72=$I$12,$I72=$I$13,$I72=$I$14),($J72*$H72),0),0),2)</f>
        <v>0</v>
      </c>
      <c r="L72" s="89">
        <f>ROUND(IF(AND($G72=Summary!$C$11),IF(OR($I72=$I$6,$I72=$I$7,$I72=$I$8,$I72=$I$9,$I72=$I$10,$I72=$I$11,$I72=$I$12,$I72=$I$13,$I72=$I$14),(($J72*$H72)/2),0),0),2)</f>
        <v>0</v>
      </c>
      <c r="M72" s="89">
        <f t="shared" si="4"/>
        <v>0</v>
      </c>
      <c r="N72" s="100">
        <f t="shared" si="5"/>
        <v>0</v>
      </c>
      <c r="O72" s="67"/>
    </row>
    <row r="73" spans="2:15">
      <c r="B73" s="63"/>
      <c r="C73" s="65"/>
      <c r="D73" s="65"/>
      <c r="E73" s="66"/>
      <c r="F73" s="67"/>
      <c r="G73" s="69"/>
      <c r="H73" s="70"/>
      <c r="I73" s="71"/>
      <c r="J73" s="68">
        <v>0</v>
      </c>
      <c r="K73" s="89">
        <f>ROUND(IF(AND($G73&lt;&gt;Summary!$C$11),IF(OR($I73=$I$6,$I73=$I$7,$I73=$I$8,$I73=$I$9,$I73=$I$10,$I73=$I$11,$I73=$I$12,$I73=$I$13,$I73=$I$14),($J73*$H73),0),0),2)</f>
        <v>0</v>
      </c>
      <c r="L73" s="89">
        <f>ROUND(IF(AND($G73=Summary!$C$11),IF(OR($I73=$I$6,$I73=$I$7,$I73=$I$8,$I73=$I$9,$I73=$I$10,$I73=$I$11,$I73=$I$12,$I73=$I$13,$I73=$I$14),(($J73*$H73)/2),0),0),2)</f>
        <v>0</v>
      </c>
      <c r="M73" s="89">
        <f t="shared" si="4"/>
        <v>0</v>
      </c>
      <c r="N73" s="100">
        <f t="shared" si="5"/>
        <v>0</v>
      </c>
      <c r="O73" s="67"/>
    </row>
    <row r="74" spans="2:15">
      <c r="B74" s="63"/>
      <c r="C74" s="65"/>
      <c r="D74" s="65"/>
      <c r="E74" s="66"/>
      <c r="F74" s="67"/>
      <c r="G74" s="69"/>
      <c r="H74" s="70"/>
      <c r="I74" s="71"/>
      <c r="J74" s="68">
        <v>0</v>
      </c>
      <c r="K74" s="89">
        <f>ROUND(IF(AND($G74&lt;&gt;Summary!$C$11),IF(OR($I74=$I$6,$I74=$I$7,$I74=$I$8,$I74=$I$9,$I74=$I$10,$I74=$I$11,$I74=$I$12,$I74=$I$13,$I74=$I$14),($J74*$H74),0),0),2)</f>
        <v>0</v>
      </c>
      <c r="L74" s="89">
        <f>ROUND(IF(AND($G74=Summary!$C$11),IF(OR($I74=$I$6,$I74=$I$7,$I74=$I$8,$I74=$I$9,$I74=$I$10,$I74=$I$11,$I74=$I$12,$I74=$I$13,$I74=$I$14),(($J74*$H74)/2),0),0),2)</f>
        <v>0</v>
      </c>
      <c r="M74" s="89">
        <f t="shared" si="4"/>
        <v>0</v>
      </c>
      <c r="N74" s="100">
        <f t="shared" si="5"/>
        <v>0</v>
      </c>
      <c r="O74" s="67"/>
    </row>
    <row r="75" spans="2:15">
      <c r="B75" s="63"/>
      <c r="C75" s="65"/>
      <c r="D75" s="65"/>
      <c r="E75" s="66"/>
      <c r="F75" s="67"/>
      <c r="G75" s="69"/>
      <c r="H75" s="70"/>
      <c r="I75" s="71"/>
      <c r="J75" s="68">
        <v>0</v>
      </c>
      <c r="K75" s="89">
        <f>ROUND(IF(AND($G75&lt;&gt;Summary!$C$11),IF(OR($I75=$I$6,$I75=$I$7,$I75=$I$8,$I75=$I$9,$I75=$I$10,$I75=$I$11,$I75=$I$12,$I75=$I$13,$I75=$I$14),($J75*$H75),0),0),2)</f>
        <v>0</v>
      </c>
      <c r="L75" s="89">
        <f>ROUND(IF(AND($G75=Summary!$C$11),IF(OR($I75=$I$6,$I75=$I$7,$I75=$I$8,$I75=$I$9,$I75=$I$10,$I75=$I$11,$I75=$I$12,$I75=$I$13,$I75=$I$14),(($J75*$H75)/2),0),0),2)</f>
        <v>0</v>
      </c>
      <c r="M75" s="89">
        <f t="shared" si="4"/>
        <v>0</v>
      </c>
      <c r="N75" s="100">
        <f t="shared" si="5"/>
        <v>0</v>
      </c>
      <c r="O75" s="67"/>
    </row>
    <row r="76" spans="2:15">
      <c r="B76" s="63"/>
      <c r="C76" s="65"/>
      <c r="D76" s="65"/>
      <c r="E76" s="66"/>
      <c r="F76" s="67"/>
      <c r="G76" s="69"/>
      <c r="H76" s="70"/>
      <c r="I76" s="71"/>
      <c r="J76" s="68">
        <v>0</v>
      </c>
      <c r="K76" s="89">
        <f>ROUND(IF(AND($G76&lt;&gt;Summary!$C$11),IF(OR($I76=$I$6,$I76=$I$7,$I76=$I$8,$I76=$I$9,$I76=$I$10,$I76=$I$11,$I76=$I$12,$I76=$I$13,$I76=$I$14),($J76*$H76),0),0),2)</f>
        <v>0</v>
      </c>
      <c r="L76" s="89">
        <f>ROUND(IF(AND($G76=Summary!$C$11),IF(OR($I76=$I$6,$I76=$I$7,$I76=$I$8,$I76=$I$9,$I76=$I$10,$I76=$I$11,$I76=$I$12,$I76=$I$13,$I76=$I$14),(($J76*$H76)/2),0),0),2)</f>
        <v>0</v>
      </c>
      <c r="M76" s="89">
        <f t="shared" si="4"/>
        <v>0</v>
      </c>
      <c r="N76" s="100">
        <f t="shared" si="5"/>
        <v>0</v>
      </c>
      <c r="O76" s="67"/>
    </row>
    <row r="77" spans="2:15">
      <c r="B77" s="63"/>
      <c r="C77" s="65"/>
      <c r="D77" s="65"/>
      <c r="E77" s="66"/>
      <c r="F77" s="67"/>
      <c r="G77" s="69"/>
      <c r="H77" s="70"/>
      <c r="I77" s="71"/>
      <c r="J77" s="68">
        <v>0</v>
      </c>
      <c r="K77" s="89">
        <f>ROUND(IF(AND($G77&lt;&gt;Summary!$C$11),IF(OR($I77=$I$6,$I77=$I$7,$I77=$I$8,$I77=$I$9,$I77=$I$10,$I77=$I$11,$I77=$I$12,$I77=$I$13,$I77=$I$14),($J77*$H77),0),0),2)</f>
        <v>0</v>
      </c>
      <c r="L77" s="89">
        <f>ROUND(IF(AND($G77=Summary!$C$11),IF(OR($I77=$I$6,$I77=$I$7,$I77=$I$8,$I77=$I$9,$I77=$I$10,$I77=$I$11,$I77=$I$12,$I77=$I$13,$I77=$I$14),(($J77*$H77)/2),0),0),2)</f>
        <v>0</v>
      </c>
      <c r="M77" s="89">
        <f t="shared" si="4"/>
        <v>0</v>
      </c>
      <c r="N77" s="100">
        <f t="shared" si="5"/>
        <v>0</v>
      </c>
      <c r="O77" s="67"/>
    </row>
    <row r="78" spans="2:15">
      <c r="B78" s="63"/>
      <c r="C78" s="65"/>
      <c r="D78" s="65"/>
      <c r="E78" s="66"/>
      <c r="F78" s="67"/>
      <c r="G78" s="69"/>
      <c r="H78" s="70"/>
      <c r="I78" s="71"/>
      <c r="J78" s="68">
        <v>0</v>
      </c>
      <c r="K78" s="89">
        <f>ROUND(IF(AND($G78&lt;&gt;Summary!$C$11),IF(OR($I78=$I$6,$I78=$I$7,$I78=$I$8,$I78=$I$9,$I78=$I$10,$I78=$I$11,$I78=$I$12,$I78=$I$13,$I78=$I$14),($J78*$H78),0),0),2)</f>
        <v>0</v>
      </c>
      <c r="L78" s="89">
        <f>ROUND(IF(AND($G78=Summary!$C$11),IF(OR($I78=$I$6,$I78=$I$7,$I78=$I$8,$I78=$I$9,$I78=$I$10,$I78=$I$11,$I78=$I$12,$I78=$I$13,$I78=$I$14),(($J78*$H78)/2),0),0),2)</f>
        <v>0</v>
      </c>
      <c r="M78" s="89">
        <f t="shared" si="4"/>
        <v>0</v>
      </c>
      <c r="N78" s="100">
        <f t="shared" si="5"/>
        <v>0</v>
      </c>
      <c r="O78" s="67"/>
    </row>
    <row r="79" spans="2:15">
      <c r="B79" s="63"/>
      <c r="C79" s="65"/>
      <c r="D79" s="65"/>
      <c r="E79" s="66"/>
      <c r="F79" s="67"/>
      <c r="G79" s="69"/>
      <c r="H79" s="70"/>
      <c r="I79" s="71"/>
      <c r="J79" s="68">
        <v>0</v>
      </c>
      <c r="K79" s="89">
        <f>ROUND(IF(AND($G79&lt;&gt;Summary!$C$11),IF(OR($I79=$I$6,$I79=$I$7,$I79=$I$8,$I79=$I$9,$I79=$I$10,$I79=$I$11,$I79=$I$12,$I79=$I$13,$I79=$I$14),($J79*$H79),0),0),2)</f>
        <v>0</v>
      </c>
      <c r="L79" s="89">
        <f>ROUND(IF(AND($G79=Summary!$C$11),IF(OR($I79=$I$6,$I79=$I$7,$I79=$I$8,$I79=$I$9,$I79=$I$10,$I79=$I$11,$I79=$I$12,$I79=$I$13,$I79=$I$14),(($J79*$H79)/2),0),0),2)</f>
        <v>0</v>
      </c>
      <c r="M79" s="89">
        <f t="shared" si="4"/>
        <v>0</v>
      </c>
      <c r="N79" s="100">
        <f t="shared" si="5"/>
        <v>0</v>
      </c>
      <c r="O79" s="67"/>
    </row>
    <row r="80" spans="2:15">
      <c r="B80" s="63"/>
      <c r="C80" s="65"/>
      <c r="D80" s="65"/>
      <c r="E80" s="66"/>
      <c r="F80" s="67"/>
      <c r="G80" s="69"/>
      <c r="H80" s="70"/>
      <c r="I80" s="71"/>
      <c r="J80" s="68">
        <v>0</v>
      </c>
      <c r="K80" s="89">
        <f>ROUND(IF(AND($G80&lt;&gt;Summary!$C$11),IF(OR($I80=$I$6,$I80=$I$7,$I80=$I$8,$I80=$I$9,$I80=$I$10,$I80=$I$11,$I80=$I$12,$I80=$I$13,$I80=$I$14),($J80*$H80),0),0),2)</f>
        <v>0</v>
      </c>
      <c r="L80" s="89">
        <f>ROUND(IF(AND($G80=Summary!$C$11),IF(OR($I80=$I$6,$I80=$I$7,$I80=$I$8,$I80=$I$9,$I80=$I$10,$I80=$I$11,$I80=$I$12,$I80=$I$13,$I80=$I$14),(($J80*$H80)/2),0),0),2)</f>
        <v>0</v>
      </c>
      <c r="M80" s="89">
        <f t="shared" si="4"/>
        <v>0</v>
      </c>
      <c r="N80" s="100">
        <f t="shared" si="5"/>
        <v>0</v>
      </c>
      <c r="O80" s="67"/>
    </row>
    <row r="81" spans="2:15">
      <c r="B81" s="63"/>
      <c r="C81" s="65"/>
      <c r="D81" s="65"/>
      <c r="E81" s="66"/>
      <c r="F81" s="67"/>
      <c r="G81" s="69"/>
      <c r="H81" s="70"/>
      <c r="I81" s="71"/>
      <c r="J81" s="68">
        <v>0</v>
      </c>
      <c r="K81" s="89">
        <f>ROUND(IF(AND($G81&lt;&gt;Summary!$C$11),IF(OR($I81=$I$6,$I81=$I$7,$I81=$I$8,$I81=$I$9,$I81=$I$10,$I81=$I$11,$I81=$I$12,$I81=$I$13,$I81=$I$14),($J81*$H81),0),0),2)</f>
        <v>0</v>
      </c>
      <c r="L81" s="89">
        <f>ROUND(IF(AND($G81=Summary!$C$11),IF(OR($I81=$I$6,$I81=$I$7,$I81=$I$8,$I81=$I$9,$I81=$I$10,$I81=$I$11,$I81=$I$12,$I81=$I$13,$I81=$I$14),(($J81*$H81)/2),0),0),2)</f>
        <v>0</v>
      </c>
      <c r="M81" s="89">
        <f t="shared" si="4"/>
        <v>0</v>
      </c>
      <c r="N81" s="100">
        <f t="shared" si="5"/>
        <v>0</v>
      </c>
      <c r="O81" s="67"/>
    </row>
    <row r="82" spans="2:15">
      <c r="B82" s="63"/>
      <c r="C82" s="65"/>
      <c r="D82" s="65"/>
      <c r="E82" s="66"/>
      <c r="F82" s="67"/>
      <c r="G82" s="69"/>
      <c r="H82" s="70"/>
      <c r="I82" s="71"/>
      <c r="J82" s="68">
        <v>0</v>
      </c>
      <c r="K82" s="89">
        <f>ROUND(IF(AND($G82&lt;&gt;Summary!$C$11),IF(OR($I82=$I$6,$I82=$I$7,$I82=$I$8,$I82=$I$9,$I82=$I$10,$I82=$I$11,$I82=$I$12,$I82=$I$13,$I82=$I$14),($J82*$H82),0),0),2)</f>
        <v>0</v>
      </c>
      <c r="L82" s="89">
        <f>ROUND(IF(AND($G82=Summary!$C$11),IF(OR($I82=$I$6,$I82=$I$7,$I82=$I$8,$I82=$I$9,$I82=$I$10,$I82=$I$11,$I82=$I$12,$I82=$I$13,$I82=$I$14),(($J82*$H82)/2),0),0),2)</f>
        <v>0</v>
      </c>
      <c r="M82" s="89">
        <f t="shared" si="4"/>
        <v>0</v>
      </c>
      <c r="N82" s="100">
        <f t="shared" si="5"/>
        <v>0</v>
      </c>
      <c r="O82" s="67"/>
    </row>
    <row r="83" spans="2:15">
      <c r="B83" s="63"/>
      <c r="C83" s="65"/>
      <c r="D83" s="65"/>
      <c r="E83" s="66"/>
      <c r="F83" s="67"/>
      <c r="G83" s="69"/>
      <c r="H83" s="70"/>
      <c r="I83" s="71"/>
      <c r="J83" s="68">
        <v>0</v>
      </c>
      <c r="K83" s="89">
        <f>ROUND(IF(AND($G83&lt;&gt;Summary!$C$11),IF(OR($I83=$I$6,$I83=$I$7,$I83=$I$8,$I83=$I$9,$I83=$I$10,$I83=$I$11,$I83=$I$12,$I83=$I$13,$I83=$I$14),($J83*$H83),0),0),2)</f>
        <v>0</v>
      </c>
      <c r="L83" s="89">
        <f>ROUND(IF(AND($G83=Summary!$C$11),IF(OR($I83=$I$6,$I83=$I$7,$I83=$I$8,$I83=$I$9,$I83=$I$10,$I83=$I$11,$I83=$I$12,$I83=$I$13,$I83=$I$14),(($J83*$H83)/2),0),0),2)</f>
        <v>0</v>
      </c>
      <c r="M83" s="89">
        <f t="shared" si="4"/>
        <v>0</v>
      </c>
      <c r="N83" s="100">
        <f t="shared" si="5"/>
        <v>0</v>
      </c>
      <c r="O83" s="67"/>
    </row>
    <row r="84" spans="2:15">
      <c r="B84" s="63"/>
      <c r="C84" s="65"/>
      <c r="D84" s="65"/>
      <c r="E84" s="66"/>
      <c r="F84" s="67"/>
      <c r="G84" s="69"/>
      <c r="H84" s="70"/>
      <c r="I84" s="71"/>
      <c r="J84" s="68">
        <v>0</v>
      </c>
      <c r="K84" s="89">
        <f>ROUND(IF(AND($G84&lt;&gt;Summary!$C$11),IF(OR($I84=$I$6,$I84=$I$7,$I84=$I$8,$I84=$I$9,$I84=$I$10,$I84=$I$11,$I84=$I$12,$I84=$I$13,$I84=$I$14),($J84*$H84),0),0),2)</f>
        <v>0</v>
      </c>
      <c r="L84" s="89">
        <f>ROUND(IF(AND($G84=Summary!$C$11),IF(OR($I84=$I$6,$I84=$I$7,$I84=$I$8,$I84=$I$9,$I84=$I$10,$I84=$I$11,$I84=$I$12,$I84=$I$13,$I84=$I$14),(($J84*$H84)/2),0),0),2)</f>
        <v>0</v>
      </c>
      <c r="M84" s="89">
        <f t="shared" si="4"/>
        <v>0</v>
      </c>
      <c r="N84" s="100">
        <f t="shared" si="5"/>
        <v>0</v>
      </c>
      <c r="O84" s="67"/>
    </row>
    <row r="85" spans="2:15">
      <c r="B85" s="63"/>
      <c r="C85" s="65"/>
      <c r="D85" s="65"/>
      <c r="E85" s="66"/>
      <c r="F85" s="67"/>
      <c r="G85" s="69"/>
      <c r="H85" s="70"/>
      <c r="I85" s="71"/>
      <c r="J85" s="68">
        <v>0</v>
      </c>
      <c r="K85" s="89">
        <f>ROUND(IF(AND($G85&lt;&gt;Summary!$C$11),IF(OR($I85=$I$6,$I85=$I$7,$I85=$I$8,$I85=$I$9,$I85=$I$10,$I85=$I$11,$I85=$I$12,$I85=$I$13,$I85=$I$14),($J85*$H85),0),0),2)</f>
        <v>0</v>
      </c>
      <c r="L85" s="89">
        <f>ROUND(IF(AND($G85=Summary!$C$11),IF(OR($I85=$I$6,$I85=$I$7,$I85=$I$8,$I85=$I$9,$I85=$I$10,$I85=$I$11,$I85=$I$12,$I85=$I$13,$I85=$I$14),(($J85*$H85)/2),0),0),2)</f>
        <v>0</v>
      </c>
      <c r="M85" s="89">
        <f t="shared" ref="M85:M120" si="6">L85</f>
        <v>0</v>
      </c>
      <c r="N85" s="100">
        <f t="shared" ref="N85:N120" si="7">SUM(J85:M85)</f>
        <v>0</v>
      </c>
      <c r="O85" s="67"/>
    </row>
    <row r="86" spans="2:15">
      <c r="B86" s="63"/>
      <c r="C86" s="65"/>
      <c r="D86" s="65"/>
      <c r="E86" s="66"/>
      <c r="F86" s="67"/>
      <c r="G86" s="69"/>
      <c r="H86" s="70"/>
      <c r="I86" s="71"/>
      <c r="J86" s="68">
        <v>0</v>
      </c>
      <c r="K86" s="89">
        <f>ROUND(IF(AND($G86&lt;&gt;Summary!$C$11),IF(OR($I86=$I$6,$I86=$I$7,$I86=$I$8,$I86=$I$9,$I86=$I$10,$I86=$I$11,$I86=$I$12,$I86=$I$13,$I86=$I$14),($J86*$H86),0),0),2)</f>
        <v>0</v>
      </c>
      <c r="L86" s="89">
        <f>ROUND(IF(AND($G86=Summary!$C$11),IF(OR($I86=$I$6,$I86=$I$7,$I86=$I$8,$I86=$I$9,$I86=$I$10,$I86=$I$11,$I86=$I$12,$I86=$I$13,$I86=$I$14),(($J86*$H86)/2),0),0),2)</f>
        <v>0</v>
      </c>
      <c r="M86" s="89">
        <f t="shared" si="6"/>
        <v>0</v>
      </c>
      <c r="N86" s="100">
        <f t="shared" si="7"/>
        <v>0</v>
      </c>
      <c r="O86" s="67"/>
    </row>
    <row r="87" spans="2:15">
      <c r="B87" s="63"/>
      <c r="C87" s="65"/>
      <c r="D87" s="65"/>
      <c r="E87" s="66"/>
      <c r="F87" s="67"/>
      <c r="G87" s="69"/>
      <c r="H87" s="70"/>
      <c r="I87" s="71"/>
      <c r="J87" s="68">
        <v>0</v>
      </c>
      <c r="K87" s="89">
        <f>ROUND(IF(AND($G87&lt;&gt;Summary!$C$11),IF(OR($I87=$I$6,$I87=$I$7,$I87=$I$8,$I87=$I$9,$I87=$I$10,$I87=$I$11,$I87=$I$12,$I87=$I$13,$I87=$I$14),($J87*$H87),0),0),2)</f>
        <v>0</v>
      </c>
      <c r="L87" s="89">
        <f>ROUND(IF(AND($G87=Summary!$C$11),IF(OR($I87=$I$6,$I87=$I$7,$I87=$I$8,$I87=$I$9,$I87=$I$10,$I87=$I$11,$I87=$I$12,$I87=$I$13,$I87=$I$14),(($J87*$H87)/2),0),0),2)</f>
        <v>0</v>
      </c>
      <c r="M87" s="89">
        <f t="shared" si="6"/>
        <v>0</v>
      </c>
      <c r="N87" s="100">
        <f t="shared" si="7"/>
        <v>0</v>
      </c>
      <c r="O87" s="67"/>
    </row>
    <row r="88" spans="2:15">
      <c r="B88" s="63"/>
      <c r="C88" s="65"/>
      <c r="D88" s="65"/>
      <c r="E88" s="66"/>
      <c r="F88" s="67"/>
      <c r="G88" s="69"/>
      <c r="H88" s="70"/>
      <c r="I88" s="71"/>
      <c r="J88" s="68">
        <v>0</v>
      </c>
      <c r="K88" s="89">
        <f>ROUND(IF(AND($G88&lt;&gt;Summary!$C$11),IF(OR($I88=$I$6,$I88=$I$7,$I88=$I$8,$I88=$I$9,$I88=$I$10,$I88=$I$11,$I88=$I$12,$I88=$I$13,$I88=$I$14),($J88*$H88),0),0),2)</f>
        <v>0</v>
      </c>
      <c r="L88" s="89">
        <f>ROUND(IF(AND($G88=Summary!$C$11),IF(OR($I88=$I$6,$I88=$I$7,$I88=$I$8,$I88=$I$9,$I88=$I$10,$I88=$I$11,$I88=$I$12,$I88=$I$13,$I88=$I$14),(($J88*$H88)/2),0),0),2)</f>
        <v>0</v>
      </c>
      <c r="M88" s="89">
        <f t="shared" si="6"/>
        <v>0</v>
      </c>
      <c r="N88" s="100">
        <f t="shared" si="7"/>
        <v>0</v>
      </c>
      <c r="O88" s="67"/>
    </row>
    <row r="89" spans="2:15">
      <c r="B89" s="63"/>
      <c r="C89" s="65"/>
      <c r="D89" s="65"/>
      <c r="E89" s="66"/>
      <c r="F89" s="67"/>
      <c r="G89" s="69"/>
      <c r="H89" s="70"/>
      <c r="I89" s="71"/>
      <c r="J89" s="68">
        <v>0</v>
      </c>
      <c r="K89" s="89">
        <f>ROUND(IF(AND($G89&lt;&gt;Summary!$C$11),IF(OR($I89=$I$6,$I89=$I$7,$I89=$I$8,$I89=$I$9,$I89=$I$10,$I89=$I$11,$I89=$I$12,$I89=$I$13,$I89=$I$14),($J89*$H89),0),0),2)</f>
        <v>0</v>
      </c>
      <c r="L89" s="89">
        <f>ROUND(IF(AND($G89=Summary!$C$11),IF(OR($I89=$I$6,$I89=$I$7,$I89=$I$8,$I89=$I$9,$I89=$I$10,$I89=$I$11,$I89=$I$12,$I89=$I$13,$I89=$I$14),(($J89*$H89)/2),0),0),2)</f>
        <v>0</v>
      </c>
      <c r="M89" s="89">
        <f t="shared" si="6"/>
        <v>0</v>
      </c>
      <c r="N89" s="100">
        <f t="shared" si="7"/>
        <v>0</v>
      </c>
      <c r="O89" s="67"/>
    </row>
    <row r="90" spans="2:15">
      <c r="B90" s="63"/>
      <c r="C90" s="65"/>
      <c r="D90" s="65"/>
      <c r="E90" s="66"/>
      <c r="F90" s="67"/>
      <c r="G90" s="69"/>
      <c r="H90" s="70"/>
      <c r="I90" s="71"/>
      <c r="J90" s="68">
        <v>0</v>
      </c>
      <c r="K90" s="89">
        <f>ROUND(IF(AND($G90&lt;&gt;Summary!$C$11),IF(OR($I90=$I$6,$I90=$I$7,$I90=$I$8,$I90=$I$9,$I90=$I$10,$I90=$I$11,$I90=$I$12,$I90=$I$13,$I90=$I$14),($J90*$H90),0),0),2)</f>
        <v>0</v>
      </c>
      <c r="L90" s="89">
        <f>ROUND(IF(AND($G90=Summary!$C$11),IF(OR($I90=$I$6,$I90=$I$7,$I90=$I$8,$I90=$I$9,$I90=$I$10,$I90=$I$11,$I90=$I$12,$I90=$I$13,$I90=$I$14),(($J90*$H90)/2),0),0),2)</f>
        <v>0</v>
      </c>
      <c r="M90" s="89">
        <f t="shared" si="6"/>
        <v>0</v>
      </c>
      <c r="N90" s="100">
        <f t="shared" si="7"/>
        <v>0</v>
      </c>
      <c r="O90" s="67"/>
    </row>
    <row r="91" spans="2:15">
      <c r="B91" s="63"/>
      <c r="C91" s="65"/>
      <c r="D91" s="65"/>
      <c r="E91" s="66"/>
      <c r="F91" s="67"/>
      <c r="G91" s="69"/>
      <c r="H91" s="70"/>
      <c r="I91" s="71"/>
      <c r="J91" s="68">
        <v>0</v>
      </c>
      <c r="K91" s="89">
        <f>ROUND(IF(AND($G91&lt;&gt;Summary!$C$11),IF(OR($I91=$I$6,$I91=$I$7,$I91=$I$8,$I91=$I$9,$I91=$I$10,$I91=$I$11,$I91=$I$12,$I91=$I$13,$I91=$I$14),($J91*$H91),0),0),2)</f>
        <v>0</v>
      </c>
      <c r="L91" s="89">
        <f>ROUND(IF(AND($G91=Summary!$C$11),IF(OR($I91=$I$6,$I91=$I$7,$I91=$I$8,$I91=$I$9,$I91=$I$10,$I91=$I$11,$I91=$I$12,$I91=$I$13,$I91=$I$14),(($J91*$H91)/2),0),0),2)</f>
        <v>0</v>
      </c>
      <c r="M91" s="89">
        <f t="shared" si="6"/>
        <v>0</v>
      </c>
      <c r="N91" s="100">
        <f t="shared" si="7"/>
        <v>0</v>
      </c>
      <c r="O91" s="67"/>
    </row>
    <row r="92" spans="2:15">
      <c r="B92" s="63"/>
      <c r="C92" s="65"/>
      <c r="D92" s="65"/>
      <c r="E92" s="66"/>
      <c r="F92" s="67"/>
      <c r="G92" s="69"/>
      <c r="H92" s="70"/>
      <c r="I92" s="71"/>
      <c r="J92" s="68">
        <v>0</v>
      </c>
      <c r="K92" s="89">
        <f>ROUND(IF(AND($G92&lt;&gt;Summary!$C$11),IF(OR($I92=$I$6,$I92=$I$7,$I92=$I$8,$I92=$I$9,$I92=$I$10,$I92=$I$11,$I92=$I$12,$I92=$I$13,$I92=$I$14),($J92*$H92),0),0),2)</f>
        <v>0</v>
      </c>
      <c r="L92" s="89">
        <f>ROUND(IF(AND($G92=Summary!$C$11),IF(OR($I92=$I$6,$I92=$I$7,$I92=$I$8,$I92=$I$9,$I92=$I$10,$I92=$I$11,$I92=$I$12,$I92=$I$13,$I92=$I$14),(($J92*$H92)/2),0),0),2)</f>
        <v>0</v>
      </c>
      <c r="M92" s="89">
        <f t="shared" si="6"/>
        <v>0</v>
      </c>
      <c r="N92" s="100">
        <f t="shared" si="7"/>
        <v>0</v>
      </c>
      <c r="O92" s="67"/>
    </row>
    <row r="93" spans="2:15">
      <c r="B93" s="63"/>
      <c r="C93" s="65"/>
      <c r="D93" s="65"/>
      <c r="E93" s="66"/>
      <c r="F93" s="67"/>
      <c r="G93" s="69"/>
      <c r="H93" s="70"/>
      <c r="I93" s="71"/>
      <c r="J93" s="68">
        <v>0</v>
      </c>
      <c r="K93" s="89">
        <f>ROUND(IF(AND($G93&lt;&gt;Summary!$C$11),IF(OR($I93=$I$6,$I93=$I$7,$I93=$I$8,$I93=$I$9,$I93=$I$10,$I93=$I$11,$I93=$I$12,$I93=$I$13,$I93=$I$14),($J93*$H93),0),0),2)</f>
        <v>0</v>
      </c>
      <c r="L93" s="89">
        <f>ROUND(IF(AND($G93=Summary!$C$11),IF(OR($I93=$I$6,$I93=$I$7,$I93=$I$8,$I93=$I$9,$I93=$I$10,$I93=$I$11,$I93=$I$12,$I93=$I$13,$I93=$I$14),(($J93*$H93)/2),0),0),2)</f>
        <v>0</v>
      </c>
      <c r="M93" s="89">
        <f t="shared" si="6"/>
        <v>0</v>
      </c>
      <c r="N93" s="100">
        <f t="shared" si="7"/>
        <v>0</v>
      </c>
      <c r="O93" s="67"/>
    </row>
    <row r="94" spans="2:15">
      <c r="B94" s="63"/>
      <c r="C94" s="65"/>
      <c r="D94" s="65"/>
      <c r="E94" s="66"/>
      <c r="F94" s="67"/>
      <c r="G94" s="69"/>
      <c r="H94" s="70"/>
      <c r="I94" s="71"/>
      <c r="J94" s="68">
        <v>0</v>
      </c>
      <c r="K94" s="89">
        <f>ROUND(IF(AND($G94&lt;&gt;Summary!$C$11),IF(OR($I94=$I$6,$I94=$I$7,$I94=$I$8,$I94=$I$9,$I94=$I$10,$I94=$I$11,$I94=$I$12,$I94=$I$13,$I94=$I$14),($J94*$H94),0),0),2)</f>
        <v>0</v>
      </c>
      <c r="L94" s="89">
        <f>ROUND(IF(AND($G94=Summary!$C$11),IF(OR($I94=$I$6,$I94=$I$7,$I94=$I$8,$I94=$I$9,$I94=$I$10,$I94=$I$11,$I94=$I$12,$I94=$I$13,$I94=$I$14),(($J94*$H94)/2),0),0),2)</f>
        <v>0</v>
      </c>
      <c r="M94" s="89">
        <f t="shared" si="6"/>
        <v>0</v>
      </c>
      <c r="N94" s="100">
        <f t="shared" si="7"/>
        <v>0</v>
      </c>
      <c r="O94" s="67"/>
    </row>
    <row r="95" spans="2:15">
      <c r="B95" s="63"/>
      <c r="C95" s="65"/>
      <c r="D95" s="65"/>
      <c r="E95" s="66"/>
      <c r="F95" s="67"/>
      <c r="G95" s="69"/>
      <c r="H95" s="70"/>
      <c r="I95" s="71"/>
      <c r="J95" s="68">
        <v>0</v>
      </c>
      <c r="K95" s="89">
        <f>ROUND(IF(AND($G95&lt;&gt;Summary!$C$11),IF(OR($I95=$I$6,$I95=$I$7,$I95=$I$8,$I95=$I$9,$I95=$I$10,$I95=$I$11,$I95=$I$12,$I95=$I$13,$I95=$I$14),($J95*$H95),0),0),2)</f>
        <v>0</v>
      </c>
      <c r="L95" s="89">
        <f>ROUND(IF(AND($G95=Summary!$C$11),IF(OR($I95=$I$6,$I95=$I$7,$I95=$I$8,$I95=$I$9,$I95=$I$10,$I95=$I$11,$I95=$I$12,$I95=$I$13,$I95=$I$14),(($J95*$H95)/2),0),0),2)</f>
        <v>0</v>
      </c>
      <c r="M95" s="89">
        <f t="shared" si="6"/>
        <v>0</v>
      </c>
      <c r="N95" s="100">
        <f t="shared" si="7"/>
        <v>0</v>
      </c>
      <c r="O95" s="67"/>
    </row>
    <row r="96" spans="2:15">
      <c r="B96" s="63"/>
      <c r="C96" s="65"/>
      <c r="D96" s="65"/>
      <c r="E96" s="66"/>
      <c r="F96" s="67"/>
      <c r="G96" s="69"/>
      <c r="H96" s="70"/>
      <c r="I96" s="71"/>
      <c r="J96" s="68">
        <v>0</v>
      </c>
      <c r="K96" s="89">
        <f>ROUND(IF(AND($G96&lt;&gt;Summary!$C$11),IF(OR($I96=$I$6,$I96=$I$7,$I96=$I$8,$I96=$I$9,$I96=$I$10,$I96=$I$11,$I96=$I$12,$I96=$I$13,$I96=$I$14),($J96*$H96),0),0),2)</f>
        <v>0</v>
      </c>
      <c r="L96" s="89">
        <f>ROUND(IF(AND($G96=Summary!$C$11),IF(OR($I96=$I$6,$I96=$I$7,$I96=$I$8,$I96=$I$9,$I96=$I$10,$I96=$I$11,$I96=$I$12,$I96=$I$13,$I96=$I$14),(($J96*$H96)/2),0),0),2)</f>
        <v>0</v>
      </c>
      <c r="M96" s="89">
        <f t="shared" si="6"/>
        <v>0</v>
      </c>
      <c r="N96" s="100">
        <f t="shared" si="7"/>
        <v>0</v>
      </c>
      <c r="O96" s="67"/>
    </row>
    <row r="97" spans="2:15">
      <c r="B97" s="63"/>
      <c r="C97" s="65"/>
      <c r="D97" s="65"/>
      <c r="E97" s="66"/>
      <c r="F97" s="67"/>
      <c r="G97" s="69"/>
      <c r="H97" s="70"/>
      <c r="I97" s="71"/>
      <c r="J97" s="68">
        <v>0</v>
      </c>
      <c r="K97" s="89">
        <f>ROUND(IF(AND($G97&lt;&gt;Summary!$C$11),IF(OR($I97=$I$6,$I97=$I$7,$I97=$I$8,$I97=$I$9,$I97=$I$10,$I97=$I$11,$I97=$I$12,$I97=$I$13,$I97=$I$14),($J97*$H97),0),0),2)</f>
        <v>0</v>
      </c>
      <c r="L97" s="89">
        <f>ROUND(IF(AND($G97=Summary!$C$11),IF(OR($I97=$I$6,$I97=$I$7,$I97=$I$8,$I97=$I$9,$I97=$I$10,$I97=$I$11,$I97=$I$12,$I97=$I$13,$I97=$I$14),(($J97*$H97)/2),0),0),2)</f>
        <v>0</v>
      </c>
      <c r="M97" s="89">
        <f t="shared" si="6"/>
        <v>0</v>
      </c>
      <c r="N97" s="100">
        <f t="shared" si="7"/>
        <v>0</v>
      </c>
      <c r="O97" s="67"/>
    </row>
    <row r="98" spans="2:15">
      <c r="B98" s="63"/>
      <c r="C98" s="65"/>
      <c r="D98" s="65"/>
      <c r="E98" s="66"/>
      <c r="F98" s="67"/>
      <c r="G98" s="69"/>
      <c r="H98" s="70"/>
      <c r="I98" s="71"/>
      <c r="J98" s="68">
        <v>0</v>
      </c>
      <c r="K98" s="89">
        <f>ROUND(IF(AND($G98&lt;&gt;Summary!$C$11),IF(OR($I98=$I$6,$I98=$I$7,$I98=$I$8,$I98=$I$9,$I98=$I$10,$I98=$I$11,$I98=$I$12,$I98=$I$13,$I98=$I$14),($J98*$H98),0),0),2)</f>
        <v>0</v>
      </c>
      <c r="L98" s="89">
        <f>ROUND(IF(AND($G98=Summary!$C$11),IF(OR($I98=$I$6,$I98=$I$7,$I98=$I$8,$I98=$I$9,$I98=$I$10,$I98=$I$11,$I98=$I$12,$I98=$I$13,$I98=$I$14),(($J98*$H98)/2),0),0),2)</f>
        <v>0</v>
      </c>
      <c r="M98" s="89">
        <f t="shared" si="6"/>
        <v>0</v>
      </c>
      <c r="N98" s="100">
        <f t="shared" si="7"/>
        <v>0</v>
      </c>
      <c r="O98" s="67"/>
    </row>
    <row r="99" spans="2:15">
      <c r="B99" s="63"/>
      <c r="C99" s="65"/>
      <c r="D99" s="65"/>
      <c r="E99" s="66"/>
      <c r="F99" s="67"/>
      <c r="G99" s="69"/>
      <c r="H99" s="70"/>
      <c r="I99" s="71"/>
      <c r="J99" s="68">
        <v>0</v>
      </c>
      <c r="K99" s="89">
        <f>ROUND(IF(AND($G99&lt;&gt;Summary!$C$11),IF(OR($I99=$I$6,$I99=$I$7,$I99=$I$8,$I99=$I$9,$I99=$I$10,$I99=$I$11,$I99=$I$12,$I99=$I$13,$I99=$I$14),($J99*$H99),0),0),2)</f>
        <v>0</v>
      </c>
      <c r="L99" s="89">
        <f>ROUND(IF(AND($G99=Summary!$C$11),IF(OR($I99=$I$6,$I99=$I$7,$I99=$I$8,$I99=$I$9,$I99=$I$10,$I99=$I$11,$I99=$I$12,$I99=$I$13,$I99=$I$14),(($J99*$H99)/2),0),0),2)</f>
        <v>0</v>
      </c>
      <c r="M99" s="89">
        <f t="shared" si="6"/>
        <v>0</v>
      </c>
      <c r="N99" s="100">
        <f t="shared" si="7"/>
        <v>0</v>
      </c>
      <c r="O99" s="67"/>
    </row>
    <row r="100" spans="2:15">
      <c r="B100" s="63"/>
      <c r="C100" s="65"/>
      <c r="D100" s="65"/>
      <c r="E100" s="66"/>
      <c r="F100" s="67"/>
      <c r="G100" s="69"/>
      <c r="H100" s="70"/>
      <c r="I100" s="71"/>
      <c r="J100" s="68">
        <v>0</v>
      </c>
      <c r="K100" s="89">
        <f>ROUND(IF(AND($G100&lt;&gt;Summary!$C$11),IF(OR($I100=$I$6,$I100=$I$7,$I100=$I$8,$I100=$I$9,$I100=$I$10,$I100=$I$11,$I100=$I$12,$I100=$I$13,$I100=$I$14),($J100*$H100),0),0),2)</f>
        <v>0</v>
      </c>
      <c r="L100" s="89">
        <f>ROUND(IF(AND($G100=Summary!$C$11),IF(OR($I100=$I$6,$I100=$I$7,$I100=$I$8,$I100=$I$9,$I100=$I$10,$I100=$I$11,$I100=$I$12,$I100=$I$13,$I100=$I$14),(($J100*$H100)/2),0),0),2)</f>
        <v>0</v>
      </c>
      <c r="M100" s="89">
        <f t="shared" si="6"/>
        <v>0</v>
      </c>
      <c r="N100" s="100">
        <f t="shared" si="7"/>
        <v>0</v>
      </c>
      <c r="O100" s="67"/>
    </row>
    <row r="101" spans="2:15">
      <c r="B101" s="63"/>
      <c r="C101" s="65"/>
      <c r="D101" s="65"/>
      <c r="E101" s="66"/>
      <c r="F101" s="67"/>
      <c r="G101" s="69"/>
      <c r="H101" s="70"/>
      <c r="I101" s="71"/>
      <c r="J101" s="68">
        <v>0</v>
      </c>
      <c r="K101" s="89">
        <f>ROUND(IF(AND($G101&lt;&gt;Summary!$C$11),IF(OR($I101=$I$6,$I101=$I$7,$I101=$I$8,$I101=$I$9,$I101=$I$10,$I101=$I$11,$I101=$I$12,$I101=$I$13,$I101=$I$14),($J101*$H101),0),0),2)</f>
        <v>0</v>
      </c>
      <c r="L101" s="89">
        <f>ROUND(IF(AND($G101=Summary!$C$11),IF(OR($I101=$I$6,$I101=$I$7,$I101=$I$8,$I101=$I$9,$I101=$I$10,$I101=$I$11,$I101=$I$12,$I101=$I$13,$I101=$I$14),(($J101*$H101)/2),0),0),2)</f>
        <v>0</v>
      </c>
      <c r="M101" s="89">
        <f t="shared" si="6"/>
        <v>0</v>
      </c>
      <c r="N101" s="100">
        <f t="shared" si="7"/>
        <v>0</v>
      </c>
      <c r="O101" s="67"/>
    </row>
    <row r="102" spans="2:15">
      <c r="B102" s="63"/>
      <c r="C102" s="65"/>
      <c r="D102" s="65"/>
      <c r="E102" s="66"/>
      <c r="F102" s="67"/>
      <c r="G102" s="69"/>
      <c r="H102" s="70"/>
      <c r="I102" s="71"/>
      <c r="J102" s="68">
        <v>0</v>
      </c>
      <c r="K102" s="89">
        <f>ROUND(IF(AND($G102&lt;&gt;Summary!$C$11),IF(OR($I102=$I$6,$I102=$I$7,$I102=$I$8,$I102=$I$9,$I102=$I$10,$I102=$I$11,$I102=$I$12,$I102=$I$13,$I102=$I$14),($J102*$H102),0),0),2)</f>
        <v>0</v>
      </c>
      <c r="L102" s="89">
        <f>ROUND(IF(AND($G102=Summary!$C$11),IF(OR($I102=$I$6,$I102=$I$7,$I102=$I$8,$I102=$I$9,$I102=$I$10,$I102=$I$11,$I102=$I$12,$I102=$I$13,$I102=$I$14),(($J102*$H102)/2),0),0),2)</f>
        <v>0</v>
      </c>
      <c r="M102" s="89">
        <f t="shared" si="6"/>
        <v>0</v>
      </c>
      <c r="N102" s="100">
        <f t="shared" si="7"/>
        <v>0</v>
      </c>
      <c r="O102" s="67"/>
    </row>
    <row r="103" spans="2:15">
      <c r="B103" s="63"/>
      <c r="C103" s="65"/>
      <c r="D103" s="65"/>
      <c r="E103" s="66"/>
      <c r="F103" s="67"/>
      <c r="G103" s="69"/>
      <c r="H103" s="70"/>
      <c r="I103" s="71"/>
      <c r="J103" s="68">
        <v>0</v>
      </c>
      <c r="K103" s="89">
        <f>ROUND(IF(AND($G103&lt;&gt;Summary!$C$11),IF(OR($I103=$I$6,$I103=$I$7,$I103=$I$8,$I103=$I$9,$I103=$I$10,$I103=$I$11,$I103=$I$12,$I103=$I$13,$I103=$I$14),($J103*$H103),0),0),2)</f>
        <v>0</v>
      </c>
      <c r="L103" s="89">
        <f>ROUND(IF(AND($G103=Summary!$C$11),IF(OR($I103=$I$6,$I103=$I$7,$I103=$I$8,$I103=$I$9,$I103=$I$10,$I103=$I$11,$I103=$I$12,$I103=$I$13,$I103=$I$14),(($J103*$H103)/2),0),0),2)</f>
        <v>0</v>
      </c>
      <c r="M103" s="89">
        <f t="shared" si="6"/>
        <v>0</v>
      </c>
      <c r="N103" s="100">
        <f t="shared" si="7"/>
        <v>0</v>
      </c>
      <c r="O103" s="67"/>
    </row>
    <row r="104" spans="2:15">
      <c r="B104" s="63"/>
      <c r="C104" s="65"/>
      <c r="D104" s="65"/>
      <c r="E104" s="66"/>
      <c r="F104" s="67"/>
      <c r="G104" s="69"/>
      <c r="H104" s="70"/>
      <c r="I104" s="71"/>
      <c r="J104" s="68">
        <v>0</v>
      </c>
      <c r="K104" s="89">
        <f>ROUND(IF(AND($G104&lt;&gt;Summary!$C$11),IF(OR($I104=$I$6,$I104=$I$7,$I104=$I$8,$I104=$I$9,$I104=$I$10,$I104=$I$11,$I104=$I$12,$I104=$I$13,$I104=$I$14),($J104*$H104),0),0),2)</f>
        <v>0</v>
      </c>
      <c r="L104" s="89">
        <f>ROUND(IF(AND($G104=Summary!$C$11),IF(OR($I104=$I$6,$I104=$I$7,$I104=$I$8,$I104=$I$9,$I104=$I$10,$I104=$I$11,$I104=$I$12,$I104=$I$13,$I104=$I$14),(($J104*$H104)/2),0),0),2)</f>
        <v>0</v>
      </c>
      <c r="M104" s="89">
        <f t="shared" si="6"/>
        <v>0</v>
      </c>
      <c r="N104" s="100">
        <f t="shared" si="7"/>
        <v>0</v>
      </c>
      <c r="O104" s="67"/>
    </row>
    <row r="105" spans="2:15">
      <c r="B105" s="63"/>
      <c r="C105" s="65"/>
      <c r="D105" s="65"/>
      <c r="E105" s="66"/>
      <c r="F105" s="67"/>
      <c r="G105" s="69"/>
      <c r="H105" s="70"/>
      <c r="I105" s="71"/>
      <c r="J105" s="68">
        <v>0</v>
      </c>
      <c r="K105" s="89">
        <f>ROUND(IF(AND($G105&lt;&gt;Summary!$C$11),IF(OR($I105=$I$6,$I105=$I$7,$I105=$I$8,$I105=$I$9,$I105=$I$10,$I105=$I$11,$I105=$I$12,$I105=$I$13,$I105=$I$14),($J105*$H105),0),0),2)</f>
        <v>0</v>
      </c>
      <c r="L105" s="89">
        <f>ROUND(IF(AND($G105=Summary!$C$11),IF(OR($I105=$I$6,$I105=$I$7,$I105=$I$8,$I105=$I$9,$I105=$I$10,$I105=$I$11,$I105=$I$12,$I105=$I$13,$I105=$I$14),(($J105*$H105)/2),0),0),2)</f>
        <v>0</v>
      </c>
      <c r="M105" s="89">
        <f t="shared" si="6"/>
        <v>0</v>
      </c>
      <c r="N105" s="100">
        <f t="shared" si="7"/>
        <v>0</v>
      </c>
      <c r="O105" s="67"/>
    </row>
    <row r="106" spans="2:15">
      <c r="B106" s="63"/>
      <c r="C106" s="65"/>
      <c r="D106" s="65"/>
      <c r="E106" s="66"/>
      <c r="F106" s="67"/>
      <c r="G106" s="69"/>
      <c r="H106" s="70"/>
      <c r="I106" s="71"/>
      <c r="J106" s="68">
        <v>0</v>
      </c>
      <c r="K106" s="89">
        <f>ROUND(IF(AND($G106&lt;&gt;Summary!$C$11),IF(OR($I106=$I$6,$I106=$I$7,$I106=$I$8,$I106=$I$9,$I106=$I$10,$I106=$I$11,$I106=$I$12,$I106=$I$13,$I106=$I$14),($J106*$H106),0),0),2)</f>
        <v>0</v>
      </c>
      <c r="L106" s="89">
        <f>ROUND(IF(AND($G106=Summary!$C$11),IF(OR($I106=$I$6,$I106=$I$7,$I106=$I$8,$I106=$I$9,$I106=$I$10,$I106=$I$11,$I106=$I$12,$I106=$I$13,$I106=$I$14),(($J106*$H106)/2),0),0),2)</f>
        <v>0</v>
      </c>
      <c r="M106" s="89">
        <f t="shared" si="6"/>
        <v>0</v>
      </c>
      <c r="N106" s="100">
        <f t="shared" si="7"/>
        <v>0</v>
      </c>
      <c r="O106" s="67"/>
    </row>
    <row r="107" spans="2:15">
      <c r="B107" s="63"/>
      <c r="C107" s="65"/>
      <c r="D107" s="65"/>
      <c r="E107" s="66"/>
      <c r="F107" s="67"/>
      <c r="G107" s="69"/>
      <c r="H107" s="70"/>
      <c r="I107" s="71"/>
      <c r="J107" s="68">
        <v>0</v>
      </c>
      <c r="K107" s="89">
        <f>ROUND(IF(AND($G107&lt;&gt;Summary!$C$11),IF(OR($I107=$I$6,$I107=$I$7,$I107=$I$8,$I107=$I$9,$I107=$I$10,$I107=$I$11,$I107=$I$12,$I107=$I$13,$I107=$I$14),($J107*$H107),0),0),2)</f>
        <v>0</v>
      </c>
      <c r="L107" s="89">
        <f>ROUND(IF(AND($G107=Summary!$C$11),IF(OR($I107=$I$6,$I107=$I$7,$I107=$I$8,$I107=$I$9,$I107=$I$10,$I107=$I$11,$I107=$I$12,$I107=$I$13,$I107=$I$14),(($J107*$H107)/2),0),0),2)</f>
        <v>0</v>
      </c>
      <c r="M107" s="89">
        <f t="shared" si="6"/>
        <v>0</v>
      </c>
      <c r="N107" s="100">
        <f t="shared" si="7"/>
        <v>0</v>
      </c>
      <c r="O107" s="67"/>
    </row>
    <row r="108" spans="2:15">
      <c r="B108" s="63"/>
      <c r="C108" s="65"/>
      <c r="D108" s="65"/>
      <c r="E108" s="66"/>
      <c r="F108" s="67"/>
      <c r="G108" s="69"/>
      <c r="H108" s="70"/>
      <c r="I108" s="71"/>
      <c r="J108" s="68">
        <v>0</v>
      </c>
      <c r="K108" s="89">
        <f>ROUND(IF(AND($G108&lt;&gt;Summary!$C$11),IF(OR($I108=$I$6,$I108=$I$7,$I108=$I$8,$I108=$I$9,$I108=$I$10,$I108=$I$11,$I108=$I$12,$I108=$I$13,$I108=$I$14),($J108*$H108),0),0),2)</f>
        <v>0</v>
      </c>
      <c r="L108" s="89">
        <f>ROUND(IF(AND($G108=Summary!$C$11),IF(OR($I108=$I$6,$I108=$I$7,$I108=$I$8,$I108=$I$9,$I108=$I$10,$I108=$I$11,$I108=$I$12,$I108=$I$13,$I108=$I$14),(($J108*$H108)/2),0),0),2)</f>
        <v>0</v>
      </c>
      <c r="M108" s="89">
        <f t="shared" si="6"/>
        <v>0</v>
      </c>
      <c r="N108" s="100">
        <f t="shared" si="7"/>
        <v>0</v>
      </c>
      <c r="O108" s="67"/>
    </row>
    <row r="109" spans="2:15">
      <c r="B109" s="63"/>
      <c r="C109" s="65"/>
      <c r="D109" s="65"/>
      <c r="E109" s="66"/>
      <c r="F109" s="67"/>
      <c r="G109" s="69"/>
      <c r="H109" s="70"/>
      <c r="I109" s="71"/>
      <c r="J109" s="68">
        <v>0</v>
      </c>
      <c r="K109" s="89">
        <f>ROUND(IF(AND($G109&lt;&gt;Summary!$C$11),IF(OR($I109=$I$6,$I109=$I$7,$I109=$I$8,$I109=$I$9,$I109=$I$10,$I109=$I$11,$I109=$I$12,$I109=$I$13,$I109=$I$14),($J109*$H109),0),0),2)</f>
        <v>0</v>
      </c>
      <c r="L109" s="89">
        <f>ROUND(IF(AND($G109=Summary!$C$11),IF(OR($I109=$I$6,$I109=$I$7,$I109=$I$8,$I109=$I$9,$I109=$I$10,$I109=$I$11,$I109=$I$12,$I109=$I$13,$I109=$I$14),(($J109*$H109)/2),0),0),2)</f>
        <v>0</v>
      </c>
      <c r="M109" s="89">
        <f t="shared" si="6"/>
        <v>0</v>
      </c>
      <c r="N109" s="100">
        <f t="shared" si="7"/>
        <v>0</v>
      </c>
      <c r="O109" s="67"/>
    </row>
    <row r="110" spans="2:15">
      <c r="B110" s="63"/>
      <c r="C110" s="65"/>
      <c r="D110" s="65"/>
      <c r="E110" s="66"/>
      <c r="F110" s="67"/>
      <c r="G110" s="69"/>
      <c r="H110" s="70"/>
      <c r="I110" s="71"/>
      <c r="J110" s="68">
        <v>0</v>
      </c>
      <c r="K110" s="89">
        <f>ROUND(IF(AND($G110&lt;&gt;Summary!$C$11),IF(OR($I110=$I$6,$I110=$I$7,$I110=$I$8,$I110=$I$9,$I110=$I$10,$I110=$I$11,$I110=$I$12,$I110=$I$13,$I110=$I$14),($J110*$H110),0),0),2)</f>
        <v>0</v>
      </c>
      <c r="L110" s="89">
        <f>ROUND(IF(AND($G110=Summary!$C$11),IF(OR($I110=$I$6,$I110=$I$7,$I110=$I$8,$I110=$I$9,$I110=$I$10,$I110=$I$11,$I110=$I$12,$I110=$I$13,$I110=$I$14),(($J110*$H110)/2),0),0),2)</f>
        <v>0</v>
      </c>
      <c r="M110" s="89">
        <f t="shared" si="6"/>
        <v>0</v>
      </c>
      <c r="N110" s="100">
        <f t="shared" si="7"/>
        <v>0</v>
      </c>
      <c r="O110" s="67"/>
    </row>
    <row r="111" spans="2:15">
      <c r="B111" s="63"/>
      <c r="C111" s="65"/>
      <c r="D111" s="65"/>
      <c r="E111" s="66"/>
      <c r="F111" s="67"/>
      <c r="G111" s="69"/>
      <c r="H111" s="70"/>
      <c r="I111" s="71"/>
      <c r="J111" s="68">
        <v>0</v>
      </c>
      <c r="K111" s="89">
        <f>ROUND(IF(AND($G111&lt;&gt;Summary!$C$11),IF(OR($I111=$I$6,$I111=$I$7,$I111=$I$8,$I111=$I$9,$I111=$I$10,$I111=$I$11,$I111=$I$12,$I111=$I$13,$I111=$I$14),($J111*$H111),0),0),2)</f>
        <v>0</v>
      </c>
      <c r="L111" s="89">
        <f>ROUND(IF(AND($G111=Summary!$C$11),IF(OR($I111=$I$6,$I111=$I$7,$I111=$I$8,$I111=$I$9,$I111=$I$10,$I111=$I$11,$I111=$I$12,$I111=$I$13,$I111=$I$14),(($J111*$H111)/2),0),0),2)</f>
        <v>0</v>
      </c>
      <c r="M111" s="89">
        <f t="shared" si="6"/>
        <v>0</v>
      </c>
      <c r="N111" s="100">
        <f t="shared" si="7"/>
        <v>0</v>
      </c>
      <c r="O111" s="67"/>
    </row>
    <row r="112" spans="2:15">
      <c r="B112" s="63"/>
      <c r="C112" s="65"/>
      <c r="D112" s="65"/>
      <c r="E112" s="66"/>
      <c r="F112" s="67"/>
      <c r="G112" s="69"/>
      <c r="H112" s="70"/>
      <c r="I112" s="71"/>
      <c r="J112" s="68">
        <v>0</v>
      </c>
      <c r="K112" s="89">
        <f>ROUND(IF(AND($G112&lt;&gt;Summary!$C$11),IF(OR($I112=$I$6,$I112=$I$7,$I112=$I$8,$I112=$I$9,$I112=$I$10,$I112=$I$11,$I112=$I$12,$I112=$I$13,$I112=$I$14),($J112*$H112),0),0),2)</f>
        <v>0</v>
      </c>
      <c r="L112" s="89">
        <f>ROUND(IF(AND($G112=Summary!$C$11),IF(OR($I112=$I$6,$I112=$I$7,$I112=$I$8,$I112=$I$9,$I112=$I$10,$I112=$I$11,$I112=$I$12,$I112=$I$13,$I112=$I$14),(($J112*$H112)/2),0),0),2)</f>
        <v>0</v>
      </c>
      <c r="M112" s="89">
        <f t="shared" si="6"/>
        <v>0</v>
      </c>
      <c r="N112" s="100">
        <f t="shared" si="7"/>
        <v>0</v>
      </c>
      <c r="O112" s="67"/>
    </row>
    <row r="113" spans="1:15">
      <c r="B113" s="63"/>
      <c r="C113" s="65"/>
      <c r="D113" s="65"/>
      <c r="E113" s="66"/>
      <c r="F113" s="67"/>
      <c r="G113" s="69"/>
      <c r="H113" s="70"/>
      <c r="I113" s="71"/>
      <c r="J113" s="68">
        <v>0</v>
      </c>
      <c r="K113" s="89">
        <f>ROUND(IF(AND($G113&lt;&gt;Summary!$C$11),IF(OR($I113=$I$6,$I113=$I$7,$I113=$I$8,$I113=$I$9,$I113=$I$10,$I113=$I$11,$I113=$I$12,$I113=$I$13,$I113=$I$14),($J113*$H113),0),0),2)</f>
        <v>0</v>
      </c>
      <c r="L113" s="89">
        <f>ROUND(IF(AND($G113=Summary!$C$11),IF(OR($I113=$I$6,$I113=$I$7,$I113=$I$8,$I113=$I$9,$I113=$I$10,$I113=$I$11,$I113=$I$12,$I113=$I$13,$I113=$I$14),(($J113*$H113)/2),0),0),2)</f>
        <v>0</v>
      </c>
      <c r="M113" s="89">
        <f t="shared" si="6"/>
        <v>0</v>
      </c>
      <c r="N113" s="100">
        <f t="shared" si="7"/>
        <v>0</v>
      </c>
      <c r="O113" s="67"/>
    </row>
    <row r="114" spans="1:15">
      <c r="B114" s="63"/>
      <c r="C114" s="65"/>
      <c r="D114" s="65"/>
      <c r="E114" s="66"/>
      <c r="F114" s="67"/>
      <c r="G114" s="69"/>
      <c r="H114" s="70"/>
      <c r="I114" s="71"/>
      <c r="J114" s="68">
        <v>0</v>
      </c>
      <c r="K114" s="89">
        <f>ROUND(IF(AND($G114&lt;&gt;Summary!$C$11),IF(OR($I114=$I$6,$I114=$I$7,$I114=$I$8,$I114=$I$9,$I114=$I$10,$I114=$I$11,$I114=$I$12,$I114=$I$13,$I114=$I$14),($J114*$H114),0),0),2)</f>
        <v>0</v>
      </c>
      <c r="L114" s="89">
        <f>ROUND(IF(AND($G114=Summary!$C$11),IF(OR($I114=$I$6,$I114=$I$7,$I114=$I$8,$I114=$I$9,$I114=$I$10,$I114=$I$11,$I114=$I$12,$I114=$I$13,$I114=$I$14),(($J114*$H114)/2),0),0),2)</f>
        <v>0</v>
      </c>
      <c r="M114" s="89">
        <f t="shared" si="6"/>
        <v>0</v>
      </c>
      <c r="N114" s="100">
        <f t="shared" si="7"/>
        <v>0</v>
      </c>
      <c r="O114" s="67"/>
    </row>
    <row r="115" spans="1:15">
      <c r="B115" s="63"/>
      <c r="C115" s="65"/>
      <c r="D115" s="65"/>
      <c r="E115" s="66"/>
      <c r="F115" s="67"/>
      <c r="G115" s="69"/>
      <c r="H115" s="70"/>
      <c r="I115" s="71"/>
      <c r="J115" s="68">
        <v>0</v>
      </c>
      <c r="K115" s="89">
        <f>ROUND(IF(AND($G115&lt;&gt;Summary!$C$11),IF(OR($I115=$I$6,$I115=$I$7,$I115=$I$8,$I115=$I$9,$I115=$I$10,$I115=$I$11,$I115=$I$12,$I115=$I$13,$I115=$I$14),($J115*$H115),0),0),2)</f>
        <v>0</v>
      </c>
      <c r="L115" s="89">
        <f>ROUND(IF(AND($G115=Summary!$C$11),IF(OR($I115=$I$6,$I115=$I$7,$I115=$I$8,$I115=$I$9,$I115=$I$10,$I115=$I$11,$I115=$I$12,$I115=$I$13,$I115=$I$14),(($J115*$H115)/2),0),0),2)</f>
        <v>0</v>
      </c>
      <c r="M115" s="89">
        <f t="shared" si="6"/>
        <v>0</v>
      </c>
      <c r="N115" s="100">
        <f t="shared" si="7"/>
        <v>0</v>
      </c>
      <c r="O115" s="67"/>
    </row>
    <row r="116" spans="1:15">
      <c r="B116" s="63"/>
      <c r="C116" s="65"/>
      <c r="D116" s="65"/>
      <c r="E116" s="66"/>
      <c r="F116" s="67"/>
      <c r="G116" s="69"/>
      <c r="H116" s="70"/>
      <c r="I116" s="71"/>
      <c r="J116" s="68">
        <v>0</v>
      </c>
      <c r="K116" s="89">
        <f>ROUND(IF(AND($G116&lt;&gt;Summary!$C$11),IF(OR($I116=$I$6,$I116=$I$7,$I116=$I$8,$I116=$I$9,$I116=$I$10,$I116=$I$11,$I116=$I$12,$I116=$I$13,$I116=$I$14),($J116*$H116),0),0),2)</f>
        <v>0</v>
      </c>
      <c r="L116" s="89">
        <f>ROUND(IF(AND($G116=Summary!$C$11),IF(OR($I116=$I$6,$I116=$I$7,$I116=$I$8,$I116=$I$9,$I116=$I$10,$I116=$I$11,$I116=$I$12,$I116=$I$13,$I116=$I$14),(($J116*$H116)/2),0),0),2)</f>
        <v>0</v>
      </c>
      <c r="M116" s="89">
        <f t="shared" si="6"/>
        <v>0</v>
      </c>
      <c r="N116" s="100">
        <f t="shared" si="7"/>
        <v>0</v>
      </c>
      <c r="O116" s="67"/>
    </row>
    <row r="117" spans="1:15">
      <c r="B117" s="63"/>
      <c r="C117" s="65"/>
      <c r="D117" s="65"/>
      <c r="E117" s="66"/>
      <c r="F117" s="67"/>
      <c r="G117" s="69"/>
      <c r="H117" s="70"/>
      <c r="I117" s="71"/>
      <c r="J117" s="68">
        <v>0</v>
      </c>
      <c r="K117" s="89">
        <f>ROUND(IF(AND($G117&lt;&gt;Summary!$C$11),IF(OR($I117=$I$6,$I117=$I$7,$I117=$I$8,$I117=$I$9,$I117=$I$10,$I117=$I$11,$I117=$I$12,$I117=$I$13,$I117=$I$14),($J117*$H117),0),0),2)</f>
        <v>0</v>
      </c>
      <c r="L117" s="89">
        <f>ROUND(IF(AND($G117=Summary!$C$11),IF(OR($I117=$I$6,$I117=$I$7,$I117=$I$8,$I117=$I$9,$I117=$I$10,$I117=$I$11,$I117=$I$12,$I117=$I$13,$I117=$I$14),(($J117*$H117)/2),0),0),2)</f>
        <v>0</v>
      </c>
      <c r="M117" s="89">
        <f t="shared" si="6"/>
        <v>0</v>
      </c>
      <c r="N117" s="100">
        <f t="shared" si="7"/>
        <v>0</v>
      </c>
      <c r="O117" s="67"/>
    </row>
    <row r="118" spans="1:15">
      <c r="B118" s="63"/>
      <c r="C118" s="65"/>
      <c r="D118" s="65"/>
      <c r="E118" s="66"/>
      <c r="F118" s="67"/>
      <c r="G118" s="69"/>
      <c r="H118" s="70"/>
      <c r="I118" s="71"/>
      <c r="J118" s="68">
        <v>0</v>
      </c>
      <c r="K118" s="89">
        <f>ROUND(IF(AND($G118&lt;&gt;Summary!$C$11),IF(OR($I118=$I$6,$I118=$I$7,$I118=$I$8,$I118=$I$9,$I118=$I$10,$I118=$I$11,$I118=$I$12,$I118=$I$13,$I118=$I$14),($J118*$H118),0),0),2)</f>
        <v>0</v>
      </c>
      <c r="L118" s="89">
        <f>ROUND(IF(AND($G118=Summary!$C$11),IF(OR($I118=$I$6,$I118=$I$7,$I118=$I$8,$I118=$I$9,$I118=$I$10,$I118=$I$11,$I118=$I$12,$I118=$I$13,$I118=$I$14),(($J118*$H118)/2),0),0),2)</f>
        <v>0</v>
      </c>
      <c r="M118" s="89">
        <f t="shared" si="6"/>
        <v>0</v>
      </c>
      <c r="N118" s="100">
        <f t="shared" si="7"/>
        <v>0</v>
      </c>
      <c r="O118" s="67"/>
    </row>
    <row r="119" spans="1:15">
      <c r="B119" s="63"/>
      <c r="C119" s="65"/>
      <c r="D119" s="65"/>
      <c r="E119" s="66"/>
      <c r="F119" s="67"/>
      <c r="G119" s="69"/>
      <c r="H119" s="70"/>
      <c r="I119" s="71"/>
      <c r="J119" s="68">
        <v>0</v>
      </c>
      <c r="K119" s="89">
        <f>ROUND(IF(AND($G119&lt;&gt;Summary!$C$11),IF(OR($I119=$I$6,$I119=$I$7,$I119=$I$8,$I119=$I$9,$I119=$I$10,$I119=$I$11,$I119=$I$12,$I119=$I$13,$I119=$I$14),($J119*$H119),0),0),2)</f>
        <v>0</v>
      </c>
      <c r="L119" s="89">
        <f>ROUND(IF(AND($G119=Summary!$C$11),IF(OR($I119=$I$6,$I119=$I$7,$I119=$I$8,$I119=$I$9,$I119=$I$10,$I119=$I$11,$I119=$I$12,$I119=$I$13,$I119=$I$14),(($J119*$H119)/2),0),0),2)</f>
        <v>0</v>
      </c>
      <c r="M119" s="89">
        <f t="shared" si="6"/>
        <v>0</v>
      </c>
      <c r="N119" s="100">
        <f t="shared" si="7"/>
        <v>0</v>
      </c>
      <c r="O119" s="67"/>
    </row>
    <row r="120" spans="1:15">
      <c r="B120" s="63"/>
      <c r="C120" s="65"/>
      <c r="D120" s="65"/>
      <c r="E120" s="66"/>
      <c r="F120" s="67"/>
      <c r="G120" s="69"/>
      <c r="H120" s="70"/>
      <c r="I120" s="71"/>
      <c r="J120" s="68">
        <v>0</v>
      </c>
      <c r="K120" s="89">
        <f>ROUND(IF(AND($G120&lt;&gt;Summary!$C$11),IF(OR($I120=$I$6,$I120=$I$7,$I120=$I$8,$I120=$I$9,$I120=$I$10,$I120=$I$11,$I120=$I$12,$I120=$I$13,$I120=$I$14),($J120*$H120),0),0),2)</f>
        <v>0</v>
      </c>
      <c r="L120" s="89">
        <f>ROUND(IF(AND($G120=Summary!$C$11),IF(OR($I120=$I$6,$I120=$I$7,$I120=$I$8,$I120=$I$9,$I120=$I$10,$I120=$I$11,$I120=$I$12,$I120=$I$13,$I120=$I$14),(($J120*$H120)/2),0),0),2)</f>
        <v>0</v>
      </c>
      <c r="M120" s="89">
        <f t="shared" si="6"/>
        <v>0</v>
      </c>
      <c r="N120" s="100">
        <f t="shared" si="7"/>
        <v>0</v>
      </c>
      <c r="O120" s="67"/>
    </row>
    <row r="121" spans="1:15">
      <c r="A121" s="72">
        <v>0</v>
      </c>
      <c r="B121" s="72">
        <v>0</v>
      </c>
      <c r="C121" s="73">
        <f>C16-SUM(J20:J120)</f>
        <v>0</v>
      </c>
      <c r="D121" s="73">
        <f>D16-SUM(K20:K120)</f>
        <v>0</v>
      </c>
      <c r="E121" s="73">
        <f>E16-SUM(L20:L120)</f>
        <v>0</v>
      </c>
      <c r="F121" s="73">
        <f>F16-SUM(M20:M120)</f>
        <v>0</v>
      </c>
      <c r="G121" s="73">
        <f>G16-SUM(N20:N120)</f>
        <v>0</v>
      </c>
      <c r="H121" s="72">
        <v>0</v>
      </c>
      <c r="I121" s="74">
        <v>0</v>
      </c>
      <c r="J121" s="73">
        <f>J16-SUM(J20:J120)</f>
        <v>0</v>
      </c>
      <c r="K121" s="73">
        <f>K16-SUM(K20:K120)</f>
        <v>0</v>
      </c>
      <c r="L121" s="73">
        <f>L16-SUM(L20:L120)</f>
        <v>0</v>
      </c>
      <c r="M121" s="73">
        <f>M16-SUM(M20:M120)</f>
        <v>0</v>
      </c>
      <c r="N121" s="73">
        <f>N16-SUM(N20:N120)</f>
        <v>0</v>
      </c>
      <c r="O121" s="72">
        <v>0</v>
      </c>
    </row>
  </sheetData>
  <sheetProtection password="CE28" sheet="1" objects="1" scenarios="1" insertRows="0" deleteRows="0" sort="0" autoFilter="0"/>
  <protectedRanges>
    <protectedRange sqref="G6" name="Range2"/>
    <protectedRange sqref="B20:J120 O20:O120" name="Range1"/>
  </protectedRanges>
  <autoFilter ref="B19:O19"/>
  <mergeCells count="3">
    <mergeCell ref="B2:N2"/>
    <mergeCell ref="B3:N3"/>
    <mergeCell ref="B4:N4"/>
  </mergeCells>
  <conditionalFormatting sqref="C17:G17 J17:N17">
    <cfRule type="cellIs" dxfId="531" priority="83" stopIfTrue="1" operator="equal">
      <formula>0</formula>
    </cfRule>
    <cfRule type="cellIs" dxfId="530" priority="84" stopIfTrue="1" operator="notEqual">
      <formula>0</formula>
    </cfRule>
  </conditionalFormatting>
  <conditionalFormatting sqref="C17:G17 J17:N17">
    <cfRule type="cellIs" dxfId="529" priority="82" stopIfTrue="1" operator="greaterThan">
      <formula>0.1</formula>
    </cfRule>
  </conditionalFormatting>
  <conditionalFormatting sqref="J121">
    <cfRule type="cellIs" dxfId="528" priority="71" stopIfTrue="1" operator="equal">
      <formula>0</formula>
    </cfRule>
    <cfRule type="cellIs" dxfId="527" priority="72" stopIfTrue="1" operator="notEqual">
      <formula>0</formula>
    </cfRule>
  </conditionalFormatting>
  <conditionalFormatting sqref="J121">
    <cfRule type="cellIs" dxfId="526" priority="70" stopIfTrue="1" operator="greaterThan">
      <formula>0.1</formula>
    </cfRule>
  </conditionalFormatting>
  <conditionalFormatting sqref="K121:N121">
    <cfRule type="cellIs" dxfId="525" priority="68" stopIfTrue="1" operator="equal">
      <formula>0</formula>
    </cfRule>
    <cfRule type="cellIs" dxfId="524" priority="69" stopIfTrue="1" operator="notEqual">
      <formula>0</formula>
    </cfRule>
  </conditionalFormatting>
  <conditionalFormatting sqref="K121:N121">
    <cfRule type="cellIs" dxfId="523" priority="67" stopIfTrue="1" operator="greaterThan">
      <formula>0.1</formula>
    </cfRule>
  </conditionalFormatting>
  <conditionalFormatting sqref="C121">
    <cfRule type="cellIs" dxfId="522" priority="65" stopIfTrue="1" operator="equal">
      <formula>0</formula>
    </cfRule>
    <cfRule type="cellIs" dxfId="521" priority="66" stopIfTrue="1" operator="notEqual">
      <formula>0</formula>
    </cfRule>
  </conditionalFormatting>
  <conditionalFormatting sqref="C121">
    <cfRule type="cellIs" dxfId="520" priority="64" stopIfTrue="1" operator="greaterThan">
      <formula>0.1</formula>
    </cfRule>
  </conditionalFormatting>
  <conditionalFormatting sqref="D121:G121">
    <cfRule type="cellIs" dxfId="519" priority="62" stopIfTrue="1" operator="equal">
      <formula>0</formula>
    </cfRule>
    <cfRule type="cellIs" dxfId="518" priority="63" stopIfTrue="1" operator="notEqual">
      <formula>0</formula>
    </cfRule>
  </conditionalFormatting>
  <conditionalFormatting sqref="D121:G121">
    <cfRule type="cellIs" dxfId="517" priority="61" stopIfTrue="1" operator="greaterThan">
      <formula>0.1</formula>
    </cfRule>
  </conditionalFormatting>
  <conditionalFormatting sqref="D121:F121">
    <cfRule type="cellIs" dxfId="516" priority="59" stopIfTrue="1" operator="equal">
      <formula>0</formula>
    </cfRule>
    <cfRule type="cellIs" dxfId="515" priority="60" stopIfTrue="1" operator="notEqual">
      <formula>0</formula>
    </cfRule>
  </conditionalFormatting>
  <conditionalFormatting sqref="D121:F121">
    <cfRule type="cellIs" dxfId="514" priority="58" stopIfTrue="1" operator="greaterThan">
      <formula>0.1</formula>
    </cfRule>
  </conditionalFormatting>
  <conditionalFormatting sqref="G121">
    <cfRule type="cellIs" dxfId="513" priority="56" stopIfTrue="1" operator="equal">
      <formula>0</formula>
    </cfRule>
    <cfRule type="cellIs" dxfId="512" priority="57" stopIfTrue="1" operator="notEqual">
      <formula>0</formula>
    </cfRule>
  </conditionalFormatting>
  <conditionalFormatting sqref="G121">
    <cfRule type="cellIs" dxfId="511" priority="55" stopIfTrue="1" operator="greaterThan">
      <formula>0.1</formula>
    </cfRule>
  </conditionalFormatting>
  <conditionalFormatting sqref="K121">
    <cfRule type="cellIs" dxfId="510" priority="53" stopIfTrue="1" operator="equal">
      <formula>0</formula>
    </cfRule>
    <cfRule type="cellIs" dxfId="509" priority="54" stopIfTrue="1" operator="notEqual">
      <formula>0</formula>
    </cfRule>
  </conditionalFormatting>
  <conditionalFormatting sqref="K121">
    <cfRule type="cellIs" dxfId="508" priority="52" stopIfTrue="1" operator="greaterThan">
      <formula>0.1</formula>
    </cfRule>
  </conditionalFormatting>
  <conditionalFormatting sqref="L121">
    <cfRule type="cellIs" dxfId="507" priority="50" stopIfTrue="1" operator="equal">
      <formula>0</formula>
    </cfRule>
    <cfRule type="cellIs" dxfId="506" priority="51" stopIfTrue="1" operator="notEqual">
      <formula>0</formula>
    </cfRule>
  </conditionalFormatting>
  <conditionalFormatting sqref="L121">
    <cfRule type="cellIs" dxfId="505" priority="49" stopIfTrue="1" operator="greaterThan">
      <formula>0.1</formula>
    </cfRule>
  </conditionalFormatting>
  <conditionalFormatting sqref="M121">
    <cfRule type="cellIs" dxfId="504" priority="47" stopIfTrue="1" operator="equal">
      <formula>0</formula>
    </cfRule>
    <cfRule type="cellIs" dxfId="503" priority="48" stopIfTrue="1" operator="notEqual">
      <formula>0</formula>
    </cfRule>
  </conditionalFormatting>
  <conditionalFormatting sqref="M121">
    <cfRule type="cellIs" dxfId="502" priority="46" stopIfTrue="1" operator="greaterThan">
      <formula>0.1</formula>
    </cfRule>
  </conditionalFormatting>
  <conditionalFormatting sqref="N121">
    <cfRule type="cellIs" dxfId="501" priority="44" stopIfTrue="1" operator="equal">
      <formula>0</formula>
    </cfRule>
    <cfRule type="cellIs" dxfId="500" priority="45" stopIfTrue="1" operator="notEqual">
      <formula>0</formula>
    </cfRule>
  </conditionalFormatting>
  <conditionalFormatting sqref="N121">
    <cfRule type="cellIs" dxfId="499" priority="43" stopIfTrue="1" operator="greaterThan">
      <formula>0.1</formula>
    </cfRule>
  </conditionalFormatting>
  <conditionalFormatting sqref="K121:N121">
    <cfRule type="cellIs" dxfId="498" priority="41" stopIfTrue="1" operator="equal">
      <formula>0</formula>
    </cfRule>
    <cfRule type="cellIs" dxfId="497" priority="42" stopIfTrue="1" operator="notEqual">
      <formula>0</formula>
    </cfRule>
  </conditionalFormatting>
  <conditionalFormatting sqref="K121:N121">
    <cfRule type="cellIs" dxfId="496" priority="40" stopIfTrue="1" operator="greaterThan">
      <formula>0.1</formula>
    </cfRule>
  </conditionalFormatting>
  <conditionalFormatting sqref="C121">
    <cfRule type="cellIs" dxfId="495" priority="38" stopIfTrue="1" operator="equal">
      <formula>0</formula>
    </cfRule>
    <cfRule type="cellIs" dxfId="494" priority="39" stopIfTrue="1" operator="notEqual">
      <formula>0</formula>
    </cfRule>
  </conditionalFormatting>
  <conditionalFormatting sqref="C121">
    <cfRule type="cellIs" dxfId="493" priority="37" stopIfTrue="1" operator="greaterThan">
      <formula>0.1</formula>
    </cfRule>
  </conditionalFormatting>
  <conditionalFormatting sqref="D121">
    <cfRule type="cellIs" dxfId="492" priority="35" stopIfTrue="1" operator="equal">
      <formula>0</formula>
    </cfRule>
    <cfRule type="cellIs" dxfId="491" priority="36" stopIfTrue="1" operator="notEqual">
      <formula>0</formula>
    </cfRule>
  </conditionalFormatting>
  <conditionalFormatting sqref="D121">
    <cfRule type="cellIs" dxfId="490" priority="34" stopIfTrue="1" operator="greaterThan">
      <formula>0.1</formula>
    </cfRule>
  </conditionalFormatting>
  <conditionalFormatting sqref="D121">
    <cfRule type="cellIs" dxfId="489" priority="32" stopIfTrue="1" operator="equal">
      <formula>0</formula>
    </cfRule>
    <cfRule type="cellIs" dxfId="488" priority="33" stopIfTrue="1" operator="notEqual">
      <formula>0</formula>
    </cfRule>
  </conditionalFormatting>
  <conditionalFormatting sqref="D121">
    <cfRule type="cellIs" dxfId="487" priority="31" stopIfTrue="1" operator="greaterThan">
      <formula>0.1</formula>
    </cfRule>
  </conditionalFormatting>
  <conditionalFormatting sqref="E121">
    <cfRule type="cellIs" dxfId="486" priority="29" stopIfTrue="1" operator="equal">
      <formula>0</formula>
    </cfRule>
    <cfRule type="cellIs" dxfId="485" priority="30" stopIfTrue="1" operator="notEqual">
      <formula>0</formula>
    </cfRule>
  </conditionalFormatting>
  <conditionalFormatting sqref="E121">
    <cfRule type="cellIs" dxfId="484" priority="28" stopIfTrue="1" operator="greaterThan">
      <formula>0.1</formula>
    </cfRule>
  </conditionalFormatting>
  <conditionalFormatting sqref="E121">
    <cfRule type="cellIs" dxfId="483" priority="26" stopIfTrue="1" operator="equal">
      <formula>0</formula>
    </cfRule>
    <cfRule type="cellIs" dxfId="482" priority="27" stopIfTrue="1" operator="notEqual">
      <formula>0</formula>
    </cfRule>
  </conditionalFormatting>
  <conditionalFormatting sqref="E121">
    <cfRule type="cellIs" dxfId="481" priority="25" stopIfTrue="1" operator="greaterThan">
      <formula>0.1</formula>
    </cfRule>
  </conditionalFormatting>
  <conditionalFormatting sqref="F121">
    <cfRule type="cellIs" dxfId="480" priority="23" stopIfTrue="1" operator="equal">
      <formula>0</formula>
    </cfRule>
    <cfRule type="cellIs" dxfId="479" priority="24" stopIfTrue="1" operator="notEqual">
      <formula>0</formula>
    </cfRule>
  </conditionalFormatting>
  <conditionalFormatting sqref="F121">
    <cfRule type="cellIs" dxfId="478" priority="22" stopIfTrue="1" operator="greaterThan">
      <formula>0.1</formula>
    </cfRule>
  </conditionalFormatting>
  <conditionalFormatting sqref="F121">
    <cfRule type="cellIs" dxfId="477" priority="20" stopIfTrue="1" operator="equal">
      <formula>0</formula>
    </cfRule>
    <cfRule type="cellIs" dxfId="476" priority="21" stopIfTrue="1" operator="notEqual">
      <formula>0</formula>
    </cfRule>
  </conditionalFormatting>
  <conditionalFormatting sqref="F121">
    <cfRule type="cellIs" dxfId="475" priority="19" stopIfTrue="1" operator="greaterThan">
      <formula>0.1</formula>
    </cfRule>
  </conditionalFormatting>
  <conditionalFormatting sqref="G121">
    <cfRule type="cellIs" dxfId="474" priority="17" stopIfTrue="1" operator="equal">
      <formula>0</formula>
    </cfRule>
    <cfRule type="cellIs" dxfId="473" priority="18" stopIfTrue="1" operator="notEqual">
      <formula>0</formula>
    </cfRule>
  </conditionalFormatting>
  <conditionalFormatting sqref="G121">
    <cfRule type="cellIs" dxfId="472" priority="16" stopIfTrue="1" operator="greaterThan">
      <formula>0.1</formula>
    </cfRule>
  </conditionalFormatting>
  <conditionalFormatting sqref="G121">
    <cfRule type="cellIs" dxfId="471" priority="14" stopIfTrue="1" operator="equal">
      <formula>0</formula>
    </cfRule>
    <cfRule type="cellIs" dxfId="470" priority="15" stopIfTrue="1" operator="notEqual">
      <formula>0</formula>
    </cfRule>
  </conditionalFormatting>
  <conditionalFormatting sqref="G121">
    <cfRule type="cellIs" dxfId="469" priority="13" stopIfTrue="1" operator="greaterThan">
      <formula>0.1</formula>
    </cfRule>
  </conditionalFormatting>
  <conditionalFormatting sqref="B19">
    <cfRule type="cellIs" dxfId="468" priority="11" stopIfTrue="1" operator="equal">
      <formula>0</formula>
    </cfRule>
    <cfRule type="cellIs" dxfId="467" priority="12" stopIfTrue="1" operator="notEqual">
      <formula>0</formula>
    </cfRule>
  </conditionalFormatting>
  <conditionalFormatting sqref="B19">
    <cfRule type="cellIs" dxfId="466" priority="10" stopIfTrue="1" operator="greaterThan">
      <formula>0.1</formula>
    </cfRule>
  </conditionalFormatting>
  <conditionalFormatting sqref="B19">
    <cfRule type="cellIs" dxfId="465" priority="8" stopIfTrue="1" operator="equal">
      <formula>0</formula>
    </cfRule>
    <cfRule type="cellIs" dxfId="464" priority="9" stopIfTrue="1" operator="notEqual">
      <formula>0</formula>
    </cfRule>
  </conditionalFormatting>
  <conditionalFormatting sqref="B19">
    <cfRule type="cellIs" dxfId="463" priority="7" stopIfTrue="1" operator="greaterThan">
      <formula>0.1</formula>
    </cfRule>
  </conditionalFormatting>
  <conditionalFormatting sqref="C19:O19">
    <cfRule type="cellIs" dxfId="462" priority="5" stopIfTrue="1" operator="equal">
      <formula>0</formula>
    </cfRule>
    <cfRule type="cellIs" dxfId="461" priority="6" stopIfTrue="1" operator="notEqual">
      <formula>0</formula>
    </cfRule>
  </conditionalFormatting>
  <conditionalFormatting sqref="C19:O19">
    <cfRule type="cellIs" dxfId="460" priority="4" stopIfTrue="1" operator="greaterThan">
      <formula>0.1</formula>
    </cfRule>
  </conditionalFormatting>
  <conditionalFormatting sqref="C19:O19">
    <cfRule type="cellIs" dxfId="459" priority="2" stopIfTrue="1" operator="equal">
      <formula>0</formula>
    </cfRule>
    <cfRule type="cellIs" dxfId="458" priority="3" stopIfTrue="1" operator="notEqual">
      <formula>0</formula>
    </cfRule>
  </conditionalFormatting>
  <conditionalFormatting sqref="C19:O19">
    <cfRule type="cellIs" dxfId="457" priority="1" stopIfTrue="1" operator="greaterThan">
      <formula>0.1</formula>
    </cfRule>
  </conditionalFormatting>
  <dataValidations count="7">
    <dataValidation type="list" allowBlank="1" showInputMessage="1" showErrorMessage="1" sqref="G20:G120">
      <formula1>Place</formula1>
    </dataValidation>
    <dataValidation type="textLength" allowBlank="1" showInputMessage="1" showErrorMessage="1" sqref="D20:D120">
      <formula1>0</formula1>
      <formula2>16</formula2>
    </dataValidation>
    <dataValidation type="list" allowBlank="1" showInputMessage="1" showErrorMessage="1" sqref="H20:H120">
      <formula1>Rate</formula1>
    </dataValidation>
    <dataValidation type="list" allowBlank="1" showInputMessage="1" showErrorMessage="1" sqref="B20:B120">
      <formula1>Months</formula1>
    </dataValidation>
    <dataValidation type="date" allowBlank="1" showInputMessage="1" showErrorMessage="1" sqref="E20:E120">
      <formula1>43556</formula1>
      <formula2>43921</formula2>
    </dataValidation>
    <dataValidation type="list" allowBlank="1" showInputMessage="1" showErrorMessage="1" sqref="I20:I120">
      <formula1>RCM_List</formula1>
    </dataValidation>
    <dataValidation type="list" allowBlank="1" showInputMessage="1" showErrorMessage="1" sqref="G6">
      <formula1>Months_3B</formula1>
    </dataValidation>
  </dataValidations>
  <pageMargins left="0" right="0" top="0" bottom="0" header="0" footer="0"/>
  <pageSetup paperSize="9" scale="61" orientation="landscape" r:id="rId1"/>
</worksheet>
</file>

<file path=xl/worksheets/sheet5.xml><?xml version="1.0" encoding="utf-8"?>
<worksheet xmlns="http://schemas.openxmlformats.org/spreadsheetml/2006/main" xmlns:r="http://schemas.openxmlformats.org/officeDocument/2006/relationships">
  <dimension ref="A1:R1021"/>
  <sheetViews>
    <sheetView view="pageBreakPreview" zoomScale="75" zoomScaleNormal="75" zoomScaleSheetLayoutView="75" workbookViewId="0">
      <pane ySplit="19" topLeftCell="A20" activePane="bottomLeft" state="frozen"/>
      <selection activeCell="B3" sqref="B3:N3"/>
      <selection pane="bottomLeft" activeCell="B23" sqref="B23"/>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2.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7.28515625" style="13" customWidth="1"/>
    <col min="15" max="15" width="13.42578125" style="72" bestFit="1" customWidth="1"/>
    <col min="16" max="16" width="10.7109375" style="13" customWidth="1"/>
    <col min="17" max="17" width="1.7109375" style="14" customWidth="1"/>
    <col min="18" max="18" width="11.5703125" style="14" bestFit="1" customWidth="1"/>
    <col min="19" max="16384" width="9.140625" style="14"/>
  </cols>
  <sheetData>
    <row r="1" spans="1:17" ht="11.1" customHeight="1">
      <c r="A1" s="78"/>
      <c r="B1" s="75"/>
      <c r="C1" s="76"/>
      <c r="D1" s="76"/>
      <c r="E1" s="77"/>
      <c r="F1" s="78"/>
      <c r="G1" s="76"/>
      <c r="H1" s="79"/>
      <c r="I1" s="80"/>
      <c r="J1" s="72"/>
      <c r="K1" s="72"/>
      <c r="L1" s="72"/>
      <c r="M1" s="72"/>
      <c r="N1" s="72"/>
      <c r="P1" s="72"/>
    </row>
    <row r="2" spans="1:17">
      <c r="A2" s="78"/>
      <c r="B2" s="168" t="str">
        <f>Summary!C6</f>
        <v>XYZ Pvt. Ltd.</v>
      </c>
      <c r="C2" s="168"/>
      <c r="D2" s="168"/>
      <c r="E2" s="168"/>
      <c r="F2" s="168"/>
      <c r="G2" s="168"/>
      <c r="H2" s="168"/>
      <c r="I2" s="168"/>
      <c r="J2" s="168"/>
      <c r="K2" s="168"/>
      <c r="L2" s="168"/>
      <c r="M2" s="168"/>
      <c r="N2" s="168"/>
      <c r="O2" s="81"/>
      <c r="P2" s="81"/>
    </row>
    <row r="3" spans="1:17">
      <c r="A3" s="78"/>
      <c r="B3" s="168" t="str">
        <f>Summary!C7</f>
        <v>27AAAAA5987A1Z1</v>
      </c>
      <c r="C3" s="168"/>
      <c r="D3" s="168"/>
      <c r="E3" s="168"/>
      <c r="F3" s="168"/>
      <c r="G3" s="168"/>
      <c r="H3" s="168"/>
      <c r="I3" s="168"/>
      <c r="J3" s="168"/>
      <c r="K3" s="168"/>
      <c r="L3" s="168"/>
      <c r="M3" s="168"/>
      <c r="N3" s="168"/>
      <c r="O3" s="82"/>
      <c r="P3" s="82"/>
      <c r="Q3" s="15"/>
    </row>
    <row r="4" spans="1:17">
      <c r="A4" s="78"/>
      <c r="B4" s="169" t="s">
        <v>260</v>
      </c>
      <c r="C4" s="169"/>
      <c r="D4" s="169"/>
      <c r="E4" s="169"/>
      <c r="F4" s="169"/>
      <c r="G4" s="169"/>
      <c r="H4" s="169"/>
      <c r="I4" s="169"/>
      <c r="J4" s="169"/>
      <c r="K4" s="169"/>
      <c r="L4" s="169"/>
      <c r="M4" s="169"/>
      <c r="N4" s="169"/>
      <c r="O4" s="83"/>
      <c r="P4" s="83"/>
      <c r="Q4" s="16"/>
    </row>
    <row r="5" spans="1:17">
      <c r="A5" s="78"/>
      <c r="B5" s="109"/>
      <c r="C5" s="109"/>
      <c r="D5" s="109"/>
      <c r="E5" s="109"/>
      <c r="F5" s="109"/>
      <c r="G5" s="109"/>
      <c r="H5" s="109"/>
      <c r="I5" s="109"/>
      <c r="J5" s="109"/>
      <c r="K5" s="109"/>
      <c r="L5" s="109"/>
      <c r="M5" s="109"/>
      <c r="N5" s="109"/>
      <c r="O5" s="85"/>
      <c r="P5" s="85"/>
      <c r="Q5" s="16"/>
    </row>
    <row r="6" spans="1:17">
      <c r="A6" s="78"/>
      <c r="B6" s="86"/>
      <c r="C6" s="87" t="s">
        <v>241</v>
      </c>
      <c r="D6" s="76"/>
      <c r="E6" s="77"/>
      <c r="F6" s="78"/>
      <c r="G6" s="88" t="s">
        <v>195</v>
      </c>
      <c r="H6" s="79"/>
      <c r="I6" s="80"/>
      <c r="J6" s="89"/>
      <c r="K6" s="89"/>
      <c r="L6" s="89"/>
      <c r="M6" s="89"/>
      <c r="N6" s="89"/>
      <c r="P6" s="72"/>
    </row>
    <row r="7" spans="1:17">
      <c r="A7" s="78"/>
      <c r="B7" s="90"/>
      <c r="C7" s="87" t="s">
        <v>240</v>
      </c>
      <c r="D7" s="76"/>
      <c r="E7" s="77"/>
      <c r="F7" s="78"/>
      <c r="G7" s="76"/>
      <c r="H7" s="79"/>
      <c r="I7" s="80"/>
      <c r="J7" s="89"/>
      <c r="K7" s="89"/>
      <c r="L7" s="89"/>
      <c r="M7" s="89"/>
      <c r="N7" s="89"/>
      <c r="P7" s="72"/>
    </row>
    <row r="8" spans="1:17">
      <c r="A8" s="78"/>
      <c r="B8" s="91"/>
      <c r="C8" s="87" t="s">
        <v>242</v>
      </c>
      <c r="D8" s="76"/>
      <c r="E8" s="77"/>
      <c r="F8" s="78"/>
      <c r="G8" s="76"/>
      <c r="H8" s="79"/>
      <c r="I8" s="80" t="s">
        <v>100</v>
      </c>
      <c r="J8" s="89">
        <f>ROUND(IF($G$6="Annual",SUMIF($I$21:$I$1020,$I8,J$21:J$1020),SUMIFS(J$21:J$1020,$I$21:$I$1020,$I8,$B$21:$B$1020,$G$6)),0)</f>
        <v>0</v>
      </c>
      <c r="K8" s="89">
        <f t="shared" ref="K8:N15" si="0">ROUND(IF($G$6="Annual",SUMIF($I$21:$I$1020,$I8,K$21:K$1020),SUMIFS(K$21:K$1020,$I$21:$I$1020,$I8,$B$21:$B$1020,$G$6)),0)</f>
        <v>0</v>
      </c>
      <c r="L8" s="89">
        <f t="shared" si="0"/>
        <v>0</v>
      </c>
      <c r="M8" s="89">
        <f t="shared" si="0"/>
        <v>0</v>
      </c>
      <c r="N8" s="89">
        <f t="shared" si="0"/>
        <v>0</v>
      </c>
      <c r="P8" s="72"/>
    </row>
    <row r="9" spans="1:17">
      <c r="A9" s="78"/>
      <c r="B9" s="76"/>
      <c r="C9" s="76"/>
      <c r="D9" s="76"/>
      <c r="E9" s="77"/>
      <c r="F9" s="78"/>
      <c r="G9" s="76"/>
      <c r="H9" s="79"/>
      <c r="I9" s="80" t="s">
        <v>101</v>
      </c>
      <c r="J9" s="89">
        <f t="shared" ref="J9:J15" si="1">ROUND(IF($G$6="Annual",SUMIF($I$21:$I$1020,$I9,J$21:J$1020),SUMIFS(J$21:J$1020,$I$21:$I$1020,$I9,$B$21:$B$1020,$G$6)),0)</f>
        <v>0</v>
      </c>
      <c r="K9" s="89">
        <f t="shared" si="0"/>
        <v>0</v>
      </c>
      <c r="L9" s="89">
        <f t="shared" si="0"/>
        <v>0</v>
      </c>
      <c r="M9" s="89">
        <f t="shared" si="0"/>
        <v>0</v>
      </c>
      <c r="N9" s="89">
        <f t="shared" si="0"/>
        <v>0</v>
      </c>
      <c r="P9" s="72"/>
    </row>
    <row r="10" spans="1:17">
      <c r="A10" s="78"/>
      <c r="B10" s="75"/>
      <c r="C10" s="74" t="s">
        <v>9</v>
      </c>
      <c r="D10" s="74" t="s">
        <v>3</v>
      </c>
      <c r="E10" s="74" t="s">
        <v>10</v>
      </c>
      <c r="F10" s="74" t="s">
        <v>2</v>
      </c>
      <c r="G10" s="74" t="s">
        <v>198</v>
      </c>
      <c r="H10" s="74" t="s">
        <v>199</v>
      </c>
      <c r="I10" s="80" t="s">
        <v>20</v>
      </c>
      <c r="J10" s="89">
        <f t="shared" si="1"/>
        <v>0</v>
      </c>
      <c r="K10" s="89">
        <f t="shared" si="0"/>
        <v>0</v>
      </c>
      <c r="L10" s="89">
        <f t="shared" si="0"/>
        <v>0</v>
      </c>
      <c r="M10" s="89">
        <f t="shared" si="0"/>
        <v>0</v>
      </c>
      <c r="N10" s="89">
        <f t="shared" si="0"/>
        <v>0</v>
      </c>
      <c r="P10" s="72"/>
    </row>
    <row r="11" spans="1:17">
      <c r="A11" s="78"/>
      <c r="B11" s="75"/>
      <c r="C11" s="76"/>
      <c r="D11" s="76"/>
      <c r="E11" s="77"/>
      <c r="F11" s="78"/>
      <c r="G11" s="76"/>
      <c r="H11" s="79"/>
      <c r="I11" s="80" t="s">
        <v>254</v>
      </c>
      <c r="J11" s="89">
        <f t="shared" si="1"/>
        <v>0</v>
      </c>
      <c r="K11" s="89">
        <f t="shared" si="0"/>
        <v>0</v>
      </c>
      <c r="L11" s="89">
        <f t="shared" si="0"/>
        <v>0</v>
      </c>
      <c r="M11" s="89">
        <f t="shared" si="0"/>
        <v>0</v>
      </c>
      <c r="N11" s="89">
        <f t="shared" si="0"/>
        <v>0</v>
      </c>
      <c r="P11" s="72"/>
    </row>
    <row r="12" spans="1:17">
      <c r="A12" s="78"/>
      <c r="B12" s="75"/>
      <c r="C12" s="89">
        <f>ROUND(IF($G$6="Annual",SUMIF($H$21:$H$1020,$H12,J$21:J$1020),SUMIFS(J$21:J$1020,$H$21:$H$1020,$H12,$B$21:$B$1020,$G$6)),0)</f>
        <v>0</v>
      </c>
      <c r="D12" s="89">
        <f t="shared" ref="D12:G12" si="2">ROUND(IF($G$6="Annual",SUMIF($H$21:$H$1020,$H12,K$21:K$1020),SUMIFS(K$21:K$1020,$H$21:$H$1020,$H12,$B$21:$B$1020,$G$6)),0)</f>
        <v>0</v>
      </c>
      <c r="E12" s="89">
        <f t="shared" si="2"/>
        <v>0</v>
      </c>
      <c r="F12" s="89">
        <f t="shared" si="2"/>
        <v>0</v>
      </c>
      <c r="G12" s="89">
        <f t="shared" si="2"/>
        <v>0</v>
      </c>
      <c r="H12" s="79">
        <v>0.05</v>
      </c>
      <c r="I12" s="80" t="s">
        <v>256</v>
      </c>
      <c r="J12" s="89">
        <f t="shared" si="1"/>
        <v>0</v>
      </c>
      <c r="K12" s="89">
        <f t="shared" si="0"/>
        <v>0</v>
      </c>
      <c r="L12" s="89">
        <f t="shared" si="0"/>
        <v>0</v>
      </c>
      <c r="M12" s="89">
        <f t="shared" si="0"/>
        <v>0</v>
      </c>
      <c r="N12" s="89">
        <f t="shared" si="0"/>
        <v>0</v>
      </c>
      <c r="P12" s="72"/>
    </row>
    <row r="13" spans="1:17">
      <c r="A13" s="78"/>
      <c r="B13" s="75"/>
      <c r="C13" s="89">
        <f t="shared" ref="C13:C15" si="3">ROUND(IF($G$6="Annual",SUMIF($H$21:$H$1020,$H13,J$21:J$1020),SUMIFS(J$21:J$1020,$H$21:$H$1020,$H13,$B$21:$B$1020,$G$6)),0)</f>
        <v>0</v>
      </c>
      <c r="D13" s="89">
        <f t="shared" ref="D13:D15" si="4">ROUND(IF($G$6="Annual",SUMIF($H$21:$H$1020,$H13,K$21:K$1020),SUMIFS(K$21:K$1020,$H$21:$H$1020,$H13,$B$21:$B$1020,$G$6)),0)</f>
        <v>0</v>
      </c>
      <c r="E13" s="89">
        <f t="shared" ref="E13:E15" si="5">ROUND(IF($G$6="Annual",SUMIF($H$21:$H$1020,$H13,L$21:L$1020),SUMIFS(L$21:L$1020,$H$21:$H$1020,$H13,$B$21:$B$1020,$G$6)),0)</f>
        <v>0</v>
      </c>
      <c r="F13" s="89">
        <f t="shared" ref="F13:F15" si="6">ROUND(IF($G$6="Annual",SUMIF($H$21:$H$1020,$H13,M$21:M$1020),SUMIFS(M$21:M$1020,$H$21:$H$1020,$H13,$B$21:$B$1020,$G$6)),0)</f>
        <v>0</v>
      </c>
      <c r="G13" s="89">
        <f t="shared" ref="G13:G15" si="7">ROUND(IF($G$6="Annual",SUMIF($H$21:$H$1020,$H13,N$21:N$1020),SUMIFS(N$21:N$1020,$H$21:$H$1020,$H13,$B$21:$B$1020,$G$6)),0)</f>
        <v>0</v>
      </c>
      <c r="H13" s="79">
        <v>0.12</v>
      </c>
      <c r="I13" s="80" t="s">
        <v>252</v>
      </c>
      <c r="J13" s="89">
        <f t="shared" si="1"/>
        <v>0</v>
      </c>
      <c r="K13" s="89">
        <f t="shared" si="0"/>
        <v>0</v>
      </c>
      <c r="L13" s="89">
        <f t="shared" si="0"/>
        <v>0</v>
      </c>
      <c r="M13" s="89">
        <f t="shared" si="0"/>
        <v>0</v>
      </c>
      <c r="N13" s="89">
        <f t="shared" si="0"/>
        <v>0</v>
      </c>
      <c r="P13" s="72"/>
    </row>
    <row r="14" spans="1:17">
      <c r="A14" s="78"/>
      <c r="B14" s="75"/>
      <c r="C14" s="89">
        <f t="shared" si="3"/>
        <v>0</v>
      </c>
      <c r="D14" s="89">
        <f t="shared" si="4"/>
        <v>0</v>
      </c>
      <c r="E14" s="89">
        <f t="shared" si="5"/>
        <v>0</v>
      </c>
      <c r="F14" s="89">
        <f t="shared" si="6"/>
        <v>0</v>
      </c>
      <c r="G14" s="89">
        <f t="shared" si="7"/>
        <v>0</v>
      </c>
      <c r="H14" s="79">
        <v>0.18</v>
      </c>
      <c r="I14" s="80" t="s">
        <v>253</v>
      </c>
      <c r="J14" s="89">
        <f t="shared" si="1"/>
        <v>0</v>
      </c>
      <c r="K14" s="89">
        <f t="shared" si="0"/>
        <v>0</v>
      </c>
      <c r="L14" s="89">
        <f t="shared" si="0"/>
        <v>0</v>
      </c>
      <c r="M14" s="89">
        <f t="shared" si="0"/>
        <v>0</v>
      </c>
      <c r="N14" s="89">
        <f t="shared" si="0"/>
        <v>0</v>
      </c>
      <c r="P14" s="72"/>
    </row>
    <row r="15" spans="1:17">
      <c r="A15" s="78"/>
      <c r="B15" s="75"/>
      <c r="C15" s="89">
        <f t="shared" si="3"/>
        <v>0</v>
      </c>
      <c r="D15" s="89">
        <f t="shared" si="4"/>
        <v>0</v>
      </c>
      <c r="E15" s="89">
        <f t="shared" si="5"/>
        <v>0</v>
      </c>
      <c r="F15" s="89">
        <f t="shared" si="6"/>
        <v>0</v>
      </c>
      <c r="G15" s="89">
        <f t="shared" si="7"/>
        <v>0</v>
      </c>
      <c r="H15" s="79">
        <v>0.28000000000000003</v>
      </c>
      <c r="I15" s="80" t="s">
        <v>255</v>
      </c>
      <c r="J15" s="89">
        <f t="shared" si="1"/>
        <v>0</v>
      </c>
      <c r="K15" s="89">
        <f t="shared" si="0"/>
        <v>0</v>
      </c>
      <c r="L15" s="89">
        <f t="shared" si="0"/>
        <v>0</v>
      </c>
      <c r="M15" s="89">
        <f t="shared" si="0"/>
        <v>0</v>
      </c>
      <c r="N15" s="89">
        <f t="shared" si="0"/>
        <v>0</v>
      </c>
      <c r="P15" s="72"/>
    </row>
    <row r="16" spans="1:17" ht="11.1" customHeight="1">
      <c r="A16" s="78"/>
      <c r="B16" s="75"/>
      <c r="C16" s="76"/>
      <c r="D16" s="76"/>
      <c r="E16" s="77"/>
      <c r="F16" s="78"/>
      <c r="G16" s="76"/>
      <c r="H16" s="79"/>
      <c r="I16" s="80"/>
      <c r="J16" s="72"/>
      <c r="K16" s="72"/>
      <c r="L16" s="72"/>
      <c r="M16" s="72"/>
      <c r="N16" s="72"/>
      <c r="P16" s="72"/>
    </row>
    <row r="17" spans="1:18" ht="15.75" thickBot="1">
      <c r="A17" s="78"/>
      <c r="B17" s="75"/>
      <c r="C17" s="92">
        <f>ROUND(SUM(C12:C15),0)</f>
        <v>0</v>
      </c>
      <c r="D17" s="92">
        <f>ROUND(SUM(D12:D15),0)</f>
        <v>0</v>
      </c>
      <c r="E17" s="92">
        <f>ROUND(SUM(E12:E15),0)</f>
        <v>0</v>
      </c>
      <c r="F17" s="92">
        <f>ROUND(SUM(F12:F15),0)</f>
        <v>0</v>
      </c>
      <c r="G17" s="92">
        <f>ROUND(SUM(G12:G15),0)</f>
        <v>0</v>
      </c>
      <c r="H17" s="79"/>
      <c r="I17" s="93" t="s">
        <v>18</v>
      </c>
      <c r="J17" s="92">
        <f>ROUND(SUM(J6:J15),0)</f>
        <v>0</v>
      </c>
      <c r="K17" s="92">
        <f t="shared" ref="K17:N17" si="8">ROUND(SUM(K6:K15),0)</f>
        <v>0</v>
      </c>
      <c r="L17" s="92">
        <f t="shared" si="8"/>
        <v>0</v>
      </c>
      <c r="M17" s="92">
        <f t="shared" si="8"/>
        <v>0</v>
      </c>
      <c r="N17" s="92">
        <f t="shared" si="8"/>
        <v>0</v>
      </c>
      <c r="P17" s="72"/>
    </row>
    <row r="18" spans="1:18" ht="11.1" customHeight="1" thickTop="1">
      <c r="A18" s="78"/>
      <c r="B18" s="75"/>
      <c r="C18" s="94"/>
      <c r="D18" s="94"/>
      <c r="E18" s="94"/>
      <c r="F18" s="94"/>
      <c r="G18" s="94"/>
      <c r="H18" s="79"/>
      <c r="I18" s="80"/>
      <c r="J18" s="94"/>
      <c r="K18" s="94"/>
      <c r="L18" s="94"/>
      <c r="M18" s="94"/>
      <c r="N18" s="94"/>
      <c r="P18" s="72"/>
    </row>
    <row r="19" spans="1:18" s="17" customFormat="1">
      <c r="A19" s="76"/>
      <c r="B19" s="108" t="s">
        <v>4</v>
      </c>
      <c r="C19" s="96" t="s">
        <v>5</v>
      </c>
      <c r="D19" s="96" t="s">
        <v>6</v>
      </c>
      <c r="E19" s="97" t="s">
        <v>7</v>
      </c>
      <c r="F19" s="96" t="s">
        <v>0</v>
      </c>
      <c r="G19" s="96" t="s">
        <v>41</v>
      </c>
      <c r="H19" s="98" t="s">
        <v>8</v>
      </c>
      <c r="I19" s="99" t="s">
        <v>13</v>
      </c>
      <c r="J19" s="74" t="s">
        <v>9</v>
      </c>
      <c r="K19" s="74" t="s">
        <v>3</v>
      </c>
      <c r="L19" s="74" t="s">
        <v>10</v>
      </c>
      <c r="M19" s="74" t="s">
        <v>2</v>
      </c>
      <c r="N19" s="74" t="s">
        <v>428</v>
      </c>
      <c r="O19" s="74" t="s">
        <v>257</v>
      </c>
      <c r="P19" s="74" t="s">
        <v>429</v>
      </c>
    </row>
    <row r="20" spans="1:18" ht="11.1" customHeight="1">
      <c r="B20" s="73">
        <v>0</v>
      </c>
      <c r="C20" s="73">
        <v>0</v>
      </c>
      <c r="D20" s="73">
        <v>0</v>
      </c>
      <c r="E20" s="73">
        <v>0</v>
      </c>
      <c r="F20" s="73">
        <v>0</v>
      </c>
      <c r="G20" s="73">
        <v>0</v>
      </c>
      <c r="H20" s="73">
        <v>0</v>
      </c>
      <c r="I20" s="73">
        <v>0</v>
      </c>
      <c r="J20" s="73">
        <v>0</v>
      </c>
      <c r="K20" s="73">
        <v>0</v>
      </c>
      <c r="L20" s="73">
        <v>0</v>
      </c>
      <c r="M20" s="73">
        <v>0</v>
      </c>
      <c r="N20" s="73">
        <v>0</v>
      </c>
      <c r="O20" s="73">
        <v>0</v>
      </c>
      <c r="P20" s="73">
        <v>0</v>
      </c>
    </row>
    <row r="21" spans="1:18">
      <c r="B21" s="63"/>
      <c r="C21" s="64"/>
      <c r="D21" s="65"/>
      <c r="E21" s="66"/>
      <c r="F21" s="67"/>
      <c r="G21" s="65"/>
      <c r="H21" s="70"/>
      <c r="I21" s="71"/>
      <c r="J21" s="68">
        <v>0</v>
      </c>
      <c r="K21" s="68">
        <v>0</v>
      </c>
      <c r="L21" s="68">
        <v>0</v>
      </c>
      <c r="M21" s="89">
        <f t="shared" ref="M21:M84" si="9">L21</f>
        <v>0</v>
      </c>
      <c r="N21" s="100">
        <f>SUM(J21:M21)</f>
        <v>0</v>
      </c>
      <c r="O21" s="166" t="str">
        <f>IFERROR(INDEX('2A-2B'!$B$21:$B$1020,MATCH(D21,'2A-2B'!$D$21:$D$1020,0)),"Not in 2A-2B")</f>
        <v>Not in 2A-2B</v>
      </c>
      <c r="P21" s="73">
        <f>IFERROR(VLOOKUP(D21,'2A-2B'!$D$19:$N$1020,11,0)-N21,SUM(K21:M21))</f>
        <v>0</v>
      </c>
      <c r="Q21" s="167" t="e">
        <f t="shared" ref="Q21:Q84" si="10">H21-(SUM(K21:M21)/J21)</f>
        <v>#DIV/0!</v>
      </c>
      <c r="R21" s="73"/>
    </row>
    <row r="22" spans="1:18">
      <c r="B22" s="63"/>
      <c r="C22" s="64"/>
      <c r="D22" s="65"/>
      <c r="E22" s="66"/>
      <c r="F22" s="67"/>
      <c r="G22" s="65"/>
      <c r="H22" s="70"/>
      <c r="I22" s="71"/>
      <c r="J22" s="68">
        <v>0</v>
      </c>
      <c r="K22" s="68">
        <v>0</v>
      </c>
      <c r="L22" s="68">
        <v>0</v>
      </c>
      <c r="M22" s="89">
        <f t="shared" si="9"/>
        <v>0</v>
      </c>
      <c r="N22" s="100">
        <f t="shared" ref="N22:N85" si="11">SUM(J22:M22)</f>
        <v>0</v>
      </c>
      <c r="O22" s="166" t="str">
        <f>IFERROR(INDEX('2A-2B'!$B$21:$B$1020,MATCH(D22,'2A-2B'!$D$21:$D$1020,0)),"Not in 2A-2B")</f>
        <v>Not in 2A-2B</v>
      </c>
      <c r="P22" s="73">
        <f>IFERROR(VLOOKUP(D22,'2A-2B'!$D$19:$N$1020,11,0)-N22,SUM(K22:M22))</f>
        <v>0</v>
      </c>
      <c r="Q22" s="167" t="e">
        <f t="shared" si="10"/>
        <v>#DIV/0!</v>
      </c>
    </row>
    <row r="23" spans="1:18">
      <c r="B23" s="63"/>
      <c r="C23" s="64"/>
      <c r="D23" s="65"/>
      <c r="E23" s="66"/>
      <c r="F23" s="67"/>
      <c r="G23" s="65"/>
      <c r="H23" s="70"/>
      <c r="I23" s="71"/>
      <c r="J23" s="68">
        <v>0</v>
      </c>
      <c r="K23" s="68">
        <v>0</v>
      </c>
      <c r="L23" s="68">
        <v>0</v>
      </c>
      <c r="M23" s="89">
        <f t="shared" si="9"/>
        <v>0</v>
      </c>
      <c r="N23" s="100">
        <f t="shared" si="11"/>
        <v>0</v>
      </c>
      <c r="O23" s="166" t="str">
        <f>IFERROR(INDEX('2A-2B'!$B$21:$B$1020,MATCH(D23,'2A-2B'!$D$21:$D$1020,0)),"Not in 2A-2B")</f>
        <v>Not in 2A-2B</v>
      </c>
      <c r="P23" s="73">
        <f>IFERROR(VLOOKUP(D23,'2A-2B'!$D$19:$N$1020,11,0)-N23,SUM(K23:M23))</f>
        <v>0</v>
      </c>
      <c r="Q23" s="167" t="e">
        <f t="shared" si="10"/>
        <v>#DIV/0!</v>
      </c>
    </row>
    <row r="24" spans="1:18">
      <c r="B24" s="63"/>
      <c r="C24" s="64"/>
      <c r="D24" s="65"/>
      <c r="E24" s="66"/>
      <c r="F24" s="67"/>
      <c r="G24" s="65"/>
      <c r="H24" s="70"/>
      <c r="I24" s="71"/>
      <c r="J24" s="68">
        <v>0</v>
      </c>
      <c r="K24" s="68">
        <v>0</v>
      </c>
      <c r="L24" s="68">
        <v>0</v>
      </c>
      <c r="M24" s="89">
        <f t="shared" si="9"/>
        <v>0</v>
      </c>
      <c r="N24" s="100">
        <f t="shared" si="11"/>
        <v>0</v>
      </c>
      <c r="O24" s="166" t="str">
        <f>IFERROR(INDEX('2A-2B'!$B$21:$B$1020,MATCH(D24,'2A-2B'!$D$21:$D$1020,0)),"Not in 2A-2B")</f>
        <v>Not in 2A-2B</v>
      </c>
      <c r="P24" s="73">
        <f>IFERROR(VLOOKUP(D24,'2A-2B'!$D$19:$N$1020,11,0)-N24,SUM(K24:M24))</f>
        <v>0</v>
      </c>
      <c r="Q24" s="167" t="e">
        <f t="shared" si="10"/>
        <v>#DIV/0!</v>
      </c>
    </row>
    <row r="25" spans="1:18">
      <c r="B25" s="63"/>
      <c r="C25" s="65"/>
      <c r="D25" s="65"/>
      <c r="E25" s="66"/>
      <c r="F25" s="67"/>
      <c r="G25" s="65"/>
      <c r="H25" s="70"/>
      <c r="I25" s="71"/>
      <c r="J25" s="68">
        <v>0</v>
      </c>
      <c r="K25" s="68">
        <v>0</v>
      </c>
      <c r="L25" s="68">
        <v>0</v>
      </c>
      <c r="M25" s="89">
        <f t="shared" si="9"/>
        <v>0</v>
      </c>
      <c r="N25" s="100">
        <f t="shared" si="11"/>
        <v>0</v>
      </c>
      <c r="O25" s="166" t="str">
        <f>IFERROR(INDEX('2A-2B'!$B$21:$B$1020,MATCH(D25,'2A-2B'!$D$21:$D$1020,0)),"Not in 2A-2B")</f>
        <v>Not in 2A-2B</v>
      </c>
      <c r="P25" s="73">
        <f>IFERROR(VLOOKUP(D25,'2A-2B'!$D$19:$N$1020,11,0)-N25,SUM(K25:M25))</f>
        <v>0</v>
      </c>
      <c r="Q25" s="167" t="e">
        <f t="shared" si="10"/>
        <v>#DIV/0!</v>
      </c>
    </row>
    <row r="26" spans="1:18">
      <c r="B26" s="63"/>
      <c r="C26" s="65"/>
      <c r="D26" s="65"/>
      <c r="E26" s="66"/>
      <c r="F26" s="67"/>
      <c r="G26" s="65"/>
      <c r="H26" s="70"/>
      <c r="I26" s="71"/>
      <c r="J26" s="68">
        <v>0</v>
      </c>
      <c r="K26" s="68">
        <v>0</v>
      </c>
      <c r="L26" s="68">
        <v>0</v>
      </c>
      <c r="M26" s="89">
        <f t="shared" si="9"/>
        <v>0</v>
      </c>
      <c r="N26" s="100">
        <f t="shared" si="11"/>
        <v>0</v>
      </c>
      <c r="O26" s="166" t="str">
        <f>IFERROR(INDEX('2A-2B'!$B$21:$B$1020,MATCH(D26,'2A-2B'!$D$21:$D$1020,0)),"Not in 2A-2B")</f>
        <v>Not in 2A-2B</v>
      </c>
      <c r="P26" s="73">
        <f>IFERROR(VLOOKUP(D26,'2A-2B'!$D$19:$N$1020,11,0)-N26,SUM(K26:M26))</f>
        <v>0</v>
      </c>
      <c r="Q26" s="167" t="e">
        <f t="shared" si="10"/>
        <v>#DIV/0!</v>
      </c>
    </row>
    <row r="27" spans="1:18">
      <c r="B27" s="63"/>
      <c r="C27" s="65"/>
      <c r="D27" s="65"/>
      <c r="E27" s="66"/>
      <c r="F27" s="67"/>
      <c r="G27" s="65"/>
      <c r="H27" s="70"/>
      <c r="I27" s="71"/>
      <c r="J27" s="68">
        <v>0</v>
      </c>
      <c r="K27" s="68">
        <v>0</v>
      </c>
      <c r="L27" s="68">
        <v>0</v>
      </c>
      <c r="M27" s="89">
        <f t="shared" si="9"/>
        <v>0</v>
      </c>
      <c r="N27" s="100">
        <f t="shared" si="11"/>
        <v>0</v>
      </c>
      <c r="O27" s="166" t="str">
        <f>IFERROR(INDEX('2A-2B'!$B$21:$B$1020,MATCH(D27,'2A-2B'!$D$21:$D$1020,0)),"Not in 2A-2B")</f>
        <v>Not in 2A-2B</v>
      </c>
      <c r="P27" s="73">
        <f>IFERROR(VLOOKUP(D27,'2A-2B'!$D$19:$N$1020,11,0)-N27,SUM(K27:M27))</f>
        <v>0</v>
      </c>
      <c r="Q27" s="167" t="e">
        <f t="shared" si="10"/>
        <v>#DIV/0!</v>
      </c>
    </row>
    <row r="28" spans="1:18">
      <c r="B28" s="63"/>
      <c r="C28" s="65"/>
      <c r="D28" s="65"/>
      <c r="E28" s="66"/>
      <c r="F28" s="67"/>
      <c r="G28" s="65"/>
      <c r="H28" s="70"/>
      <c r="I28" s="71"/>
      <c r="J28" s="68">
        <v>0</v>
      </c>
      <c r="K28" s="68">
        <v>0</v>
      </c>
      <c r="L28" s="68">
        <v>0</v>
      </c>
      <c r="M28" s="89">
        <f t="shared" si="9"/>
        <v>0</v>
      </c>
      <c r="N28" s="100">
        <f t="shared" si="11"/>
        <v>0</v>
      </c>
      <c r="O28" s="166" t="str">
        <f>IFERROR(INDEX('2A-2B'!$B$21:$B$1020,MATCH(D28,'2A-2B'!$D$21:$D$1020,0)),"Not in 2A-2B")</f>
        <v>Not in 2A-2B</v>
      </c>
      <c r="P28" s="73">
        <f>IFERROR(VLOOKUP(D28,'2A-2B'!$D$19:$N$1020,11,0)-N28,SUM(K28:M28))</f>
        <v>0</v>
      </c>
      <c r="Q28" s="167" t="e">
        <f t="shared" si="10"/>
        <v>#DIV/0!</v>
      </c>
    </row>
    <row r="29" spans="1:18">
      <c r="B29" s="63"/>
      <c r="C29" s="65"/>
      <c r="D29" s="65"/>
      <c r="E29" s="66"/>
      <c r="F29" s="67"/>
      <c r="G29" s="65"/>
      <c r="H29" s="70"/>
      <c r="I29" s="71"/>
      <c r="J29" s="68">
        <v>0</v>
      </c>
      <c r="K29" s="68">
        <v>0</v>
      </c>
      <c r="L29" s="68">
        <v>0</v>
      </c>
      <c r="M29" s="89">
        <f t="shared" si="9"/>
        <v>0</v>
      </c>
      <c r="N29" s="100">
        <f t="shared" si="11"/>
        <v>0</v>
      </c>
      <c r="O29" s="166" t="str">
        <f>IFERROR(INDEX('2A-2B'!$B$21:$B$1020,MATCH(D29,'2A-2B'!$D$21:$D$1020,0)),"Not in 2A-2B")</f>
        <v>Not in 2A-2B</v>
      </c>
      <c r="P29" s="73">
        <f>IFERROR(VLOOKUP(D29,'2A-2B'!$D$19:$N$1020,11,0)-N29,SUM(K29:M29))</f>
        <v>0</v>
      </c>
      <c r="Q29" s="167" t="e">
        <f t="shared" si="10"/>
        <v>#DIV/0!</v>
      </c>
    </row>
    <row r="30" spans="1:18">
      <c r="B30" s="63"/>
      <c r="C30" s="65"/>
      <c r="D30" s="65"/>
      <c r="E30" s="66"/>
      <c r="F30" s="67"/>
      <c r="G30" s="65"/>
      <c r="H30" s="70"/>
      <c r="I30" s="71"/>
      <c r="J30" s="68">
        <v>0</v>
      </c>
      <c r="K30" s="68">
        <v>0</v>
      </c>
      <c r="L30" s="68">
        <v>0</v>
      </c>
      <c r="M30" s="89">
        <f t="shared" si="9"/>
        <v>0</v>
      </c>
      <c r="N30" s="100">
        <f t="shared" si="11"/>
        <v>0</v>
      </c>
      <c r="O30" s="166" t="str">
        <f>IFERROR(INDEX('2A-2B'!$B$21:$B$1020,MATCH(D30,'2A-2B'!$D$21:$D$1020,0)),"Not in 2A-2B")</f>
        <v>Not in 2A-2B</v>
      </c>
      <c r="P30" s="73">
        <f>IFERROR(VLOOKUP(D30,'2A-2B'!$D$19:$N$1020,11,0)-N30,SUM(K30:M30))</f>
        <v>0</v>
      </c>
      <c r="Q30" s="167" t="e">
        <f t="shared" si="10"/>
        <v>#DIV/0!</v>
      </c>
    </row>
    <row r="31" spans="1:18">
      <c r="B31" s="63"/>
      <c r="C31" s="65"/>
      <c r="D31" s="65"/>
      <c r="E31" s="66"/>
      <c r="F31" s="67"/>
      <c r="G31" s="65"/>
      <c r="H31" s="70"/>
      <c r="I31" s="71"/>
      <c r="J31" s="68">
        <v>0</v>
      </c>
      <c r="K31" s="68">
        <v>0</v>
      </c>
      <c r="L31" s="68">
        <v>0</v>
      </c>
      <c r="M31" s="89">
        <f t="shared" si="9"/>
        <v>0</v>
      </c>
      <c r="N31" s="100">
        <f t="shared" si="11"/>
        <v>0</v>
      </c>
      <c r="O31" s="166" t="str">
        <f>IFERROR(INDEX('2A-2B'!$B$21:$B$1020,MATCH(D31,'2A-2B'!$D$21:$D$1020,0)),"Not in 2A-2B")</f>
        <v>Not in 2A-2B</v>
      </c>
      <c r="P31" s="73">
        <f>IFERROR(VLOOKUP(D31,'2A-2B'!$D$19:$N$1020,11,0)-N31,SUM(K31:M31))</f>
        <v>0</v>
      </c>
      <c r="Q31" s="167" t="e">
        <f t="shared" si="10"/>
        <v>#DIV/0!</v>
      </c>
    </row>
    <row r="32" spans="1:18">
      <c r="B32" s="63"/>
      <c r="C32" s="64"/>
      <c r="D32" s="65"/>
      <c r="E32" s="66"/>
      <c r="F32" s="67"/>
      <c r="G32" s="65"/>
      <c r="H32" s="70"/>
      <c r="I32" s="71"/>
      <c r="J32" s="68">
        <v>0</v>
      </c>
      <c r="K32" s="68">
        <v>0</v>
      </c>
      <c r="L32" s="68">
        <v>0</v>
      </c>
      <c r="M32" s="89">
        <f t="shared" si="9"/>
        <v>0</v>
      </c>
      <c r="N32" s="100">
        <f t="shared" si="11"/>
        <v>0</v>
      </c>
      <c r="O32" s="166" t="str">
        <f>IFERROR(INDEX('2A-2B'!$B$21:$B$1020,MATCH(D32,'2A-2B'!$D$21:$D$1020,0)),"Not in 2A-2B")</f>
        <v>Not in 2A-2B</v>
      </c>
      <c r="P32" s="73">
        <f>IFERROR(VLOOKUP(D32,'2A-2B'!$D$19:$N$1020,11,0)-N32,SUM(K32:M32))</f>
        <v>0</v>
      </c>
      <c r="Q32" s="167" t="e">
        <f t="shared" si="10"/>
        <v>#DIV/0!</v>
      </c>
    </row>
    <row r="33" spans="2:17">
      <c r="B33" s="63"/>
      <c r="C33" s="65"/>
      <c r="D33" s="65"/>
      <c r="E33" s="66"/>
      <c r="F33" s="67"/>
      <c r="G33" s="65"/>
      <c r="H33" s="70"/>
      <c r="I33" s="71"/>
      <c r="J33" s="68">
        <v>0</v>
      </c>
      <c r="K33" s="68">
        <v>0</v>
      </c>
      <c r="L33" s="68">
        <v>0</v>
      </c>
      <c r="M33" s="89">
        <f t="shared" si="9"/>
        <v>0</v>
      </c>
      <c r="N33" s="100">
        <f t="shared" si="11"/>
        <v>0</v>
      </c>
      <c r="O33" s="166" t="str">
        <f>IFERROR(INDEX('2A-2B'!$B$21:$B$1020,MATCH(D33,'2A-2B'!$D$21:$D$1020,0)),"Not in 2A-2B")</f>
        <v>Not in 2A-2B</v>
      </c>
      <c r="P33" s="73">
        <f>IFERROR(VLOOKUP(D33,'2A-2B'!$D$19:$N$1020,11,0)-N33,SUM(K33:M33))</f>
        <v>0</v>
      </c>
      <c r="Q33" s="167" t="e">
        <f t="shared" si="10"/>
        <v>#DIV/0!</v>
      </c>
    </row>
    <row r="34" spans="2:17">
      <c r="B34" s="63"/>
      <c r="C34" s="65"/>
      <c r="D34" s="65"/>
      <c r="E34" s="66"/>
      <c r="F34" s="67"/>
      <c r="G34" s="65"/>
      <c r="H34" s="70"/>
      <c r="I34" s="71"/>
      <c r="J34" s="68">
        <v>0</v>
      </c>
      <c r="K34" s="68">
        <v>0</v>
      </c>
      <c r="L34" s="68">
        <v>0</v>
      </c>
      <c r="M34" s="89">
        <f t="shared" si="9"/>
        <v>0</v>
      </c>
      <c r="N34" s="100">
        <f t="shared" si="11"/>
        <v>0</v>
      </c>
      <c r="O34" s="166" t="str">
        <f>IFERROR(INDEX('2A-2B'!$B$21:$B$1020,MATCH(D34,'2A-2B'!$D$21:$D$1020,0)),"Not in 2A-2B")</f>
        <v>Not in 2A-2B</v>
      </c>
      <c r="P34" s="73">
        <f>IFERROR(VLOOKUP(D34,'2A-2B'!$D$19:$N$1020,11,0)-N34,SUM(K34:M34))</f>
        <v>0</v>
      </c>
      <c r="Q34" s="167" t="e">
        <f t="shared" si="10"/>
        <v>#DIV/0!</v>
      </c>
    </row>
    <row r="35" spans="2:17">
      <c r="B35" s="63"/>
      <c r="C35" s="65"/>
      <c r="D35" s="65"/>
      <c r="E35" s="66"/>
      <c r="F35" s="67"/>
      <c r="G35" s="65"/>
      <c r="H35" s="70"/>
      <c r="I35" s="71"/>
      <c r="J35" s="68">
        <v>0</v>
      </c>
      <c r="K35" s="68">
        <v>0</v>
      </c>
      <c r="L35" s="68">
        <v>0</v>
      </c>
      <c r="M35" s="89">
        <f t="shared" si="9"/>
        <v>0</v>
      </c>
      <c r="N35" s="100">
        <f t="shared" si="11"/>
        <v>0</v>
      </c>
      <c r="O35" s="166" t="str">
        <f>IFERROR(INDEX('2A-2B'!$B$21:$B$1020,MATCH(D35,'2A-2B'!$D$21:$D$1020,0)),"Not in 2A-2B")</f>
        <v>Not in 2A-2B</v>
      </c>
      <c r="P35" s="73">
        <f>IFERROR(VLOOKUP(D35,'2A-2B'!$D$19:$N$1020,11,0)-N35,SUM(K35:M35))</f>
        <v>0</v>
      </c>
      <c r="Q35" s="167" t="e">
        <f t="shared" si="10"/>
        <v>#DIV/0!</v>
      </c>
    </row>
    <row r="36" spans="2:17">
      <c r="B36" s="63"/>
      <c r="C36" s="65"/>
      <c r="D36" s="65"/>
      <c r="E36" s="66"/>
      <c r="F36" s="67"/>
      <c r="G36" s="65"/>
      <c r="H36" s="70"/>
      <c r="I36" s="71"/>
      <c r="J36" s="68">
        <v>0</v>
      </c>
      <c r="K36" s="68">
        <v>0</v>
      </c>
      <c r="L36" s="68">
        <v>0</v>
      </c>
      <c r="M36" s="89">
        <f t="shared" si="9"/>
        <v>0</v>
      </c>
      <c r="N36" s="100">
        <f t="shared" si="11"/>
        <v>0</v>
      </c>
      <c r="O36" s="166" t="str">
        <f>IFERROR(INDEX('2A-2B'!$B$21:$B$1020,MATCH(D36,'2A-2B'!$D$21:$D$1020,0)),"Not in 2A-2B")</f>
        <v>Not in 2A-2B</v>
      </c>
      <c r="P36" s="73">
        <f>IFERROR(VLOOKUP(D36,'2A-2B'!$D$19:$N$1020,11,0)-N36,SUM(K36:M36))</f>
        <v>0</v>
      </c>
      <c r="Q36" s="167" t="e">
        <f t="shared" si="10"/>
        <v>#DIV/0!</v>
      </c>
    </row>
    <row r="37" spans="2:17">
      <c r="B37" s="63"/>
      <c r="C37" s="65"/>
      <c r="D37" s="65"/>
      <c r="E37" s="66"/>
      <c r="F37" s="67"/>
      <c r="G37" s="65"/>
      <c r="H37" s="70"/>
      <c r="I37" s="71"/>
      <c r="J37" s="68">
        <v>0</v>
      </c>
      <c r="K37" s="68">
        <v>0</v>
      </c>
      <c r="L37" s="68">
        <v>0</v>
      </c>
      <c r="M37" s="89">
        <f t="shared" si="9"/>
        <v>0</v>
      </c>
      <c r="N37" s="100">
        <f t="shared" si="11"/>
        <v>0</v>
      </c>
      <c r="O37" s="166" t="str">
        <f>IFERROR(INDEX('2A-2B'!$B$21:$B$1020,MATCH(D37,'2A-2B'!$D$21:$D$1020,0)),"Not in 2A-2B")</f>
        <v>Not in 2A-2B</v>
      </c>
      <c r="P37" s="73">
        <f>IFERROR(VLOOKUP(D37,'2A-2B'!$D$19:$N$1020,11,0)-N37,SUM(K37:M37))</f>
        <v>0</v>
      </c>
      <c r="Q37" s="167" t="e">
        <f t="shared" si="10"/>
        <v>#DIV/0!</v>
      </c>
    </row>
    <row r="38" spans="2:17">
      <c r="B38" s="63"/>
      <c r="C38" s="65"/>
      <c r="D38" s="65"/>
      <c r="E38" s="66"/>
      <c r="F38" s="67"/>
      <c r="G38" s="65"/>
      <c r="H38" s="70"/>
      <c r="I38" s="71"/>
      <c r="J38" s="68">
        <v>0</v>
      </c>
      <c r="K38" s="68">
        <v>0</v>
      </c>
      <c r="L38" s="68">
        <v>0</v>
      </c>
      <c r="M38" s="89">
        <f t="shared" si="9"/>
        <v>0</v>
      </c>
      <c r="N38" s="100">
        <f t="shared" si="11"/>
        <v>0</v>
      </c>
      <c r="O38" s="166" t="str">
        <f>IFERROR(INDEX('2A-2B'!$B$21:$B$1020,MATCH(D38,'2A-2B'!$D$21:$D$1020,0)),"Not in 2A-2B")</f>
        <v>Not in 2A-2B</v>
      </c>
      <c r="P38" s="73">
        <f>IFERROR(VLOOKUP(D38,'2A-2B'!$D$19:$N$1020,11,0)-N38,SUM(K38:M38))</f>
        <v>0</v>
      </c>
      <c r="Q38" s="167" t="e">
        <f t="shared" si="10"/>
        <v>#DIV/0!</v>
      </c>
    </row>
    <row r="39" spans="2:17">
      <c r="B39" s="63"/>
      <c r="C39" s="65"/>
      <c r="D39" s="65"/>
      <c r="E39" s="66"/>
      <c r="F39" s="67"/>
      <c r="G39" s="65"/>
      <c r="H39" s="70"/>
      <c r="I39" s="71"/>
      <c r="J39" s="68">
        <v>0</v>
      </c>
      <c r="K39" s="68">
        <v>0</v>
      </c>
      <c r="L39" s="68">
        <v>0</v>
      </c>
      <c r="M39" s="89">
        <f t="shared" si="9"/>
        <v>0</v>
      </c>
      <c r="N39" s="100">
        <f t="shared" si="11"/>
        <v>0</v>
      </c>
      <c r="O39" s="166" t="str">
        <f>IFERROR(INDEX('2A-2B'!$B$21:$B$1020,MATCH(D39,'2A-2B'!$D$21:$D$1020,0)),"Not in 2A-2B")</f>
        <v>Not in 2A-2B</v>
      </c>
      <c r="P39" s="73">
        <f>IFERROR(VLOOKUP(D39,'2A-2B'!$D$19:$N$1020,11,0)-N39,SUM(K39:M39))</f>
        <v>0</v>
      </c>
      <c r="Q39" s="167" t="e">
        <f t="shared" si="10"/>
        <v>#DIV/0!</v>
      </c>
    </row>
    <row r="40" spans="2:17">
      <c r="B40" s="63"/>
      <c r="C40" s="65"/>
      <c r="D40" s="65"/>
      <c r="E40" s="66"/>
      <c r="F40" s="67"/>
      <c r="G40" s="65"/>
      <c r="H40" s="70"/>
      <c r="I40" s="71"/>
      <c r="J40" s="68">
        <v>0</v>
      </c>
      <c r="K40" s="68">
        <v>0</v>
      </c>
      <c r="L40" s="68">
        <v>0</v>
      </c>
      <c r="M40" s="89">
        <f t="shared" si="9"/>
        <v>0</v>
      </c>
      <c r="N40" s="100">
        <f t="shared" si="11"/>
        <v>0</v>
      </c>
      <c r="O40" s="166" t="str">
        <f>IFERROR(INDEX('2A-2B'!$B$21:$B$1020,MATCH(D40,'2A-2B'!$D$21:$D$1020,0)),"Not in 2A-2B")</f>
        <v>Not in 2A-2B</v>
      </c>
      <c r="P40" s="73">
        <f>IFERROR(VLOOKUP(D40,'2A-2B'!$D$19:$N$1020,11,0)-N40,SUM(K40:M40))</f>
        <v>0</v>
      </c>
      <c r="Q40" s="167" t="e">
        <f t="shared" si="10"/>
        <v>#DIV/0!</v>
      </c>
    </row>
    <row r="41" spans="2:17">
      <c r="B41" s="63"/>
      <c r="C41" s="65"/>
      <c r="D41" s="65"/>
      <c r="E41" s="66"/>
      <c r="F41" s="67"/>
      <c r="G41" s="65"/>
      <c r="H41" s="70"/>
      <c r="I41" s="71"/>
      <c r="J41" s="68">
        <v>0</v>
      </c>
      <c r="K41" s="68">
        <v>0</v>
      </c>
      <c r="L41" s="68">
        <v>0</v>
      </c>
      <c r="M41" s="89">
        <f t="shared" si="9"/>
        <v>0</v>
      </c>
      <c r="N41" s="100">
        <f t="shared" si="11"/>
        <v>0</v>
      </c>
      <c r="O41" s="166" t="str">
        <f>IFERROR(INDEX('2A-2B'!$B$21:$B$1020,MATCH(D41,'2A-2B'!$D$21:$D$1020,0)),"Not in 2A-2B")</f>
        <v>Not in 2A-2B</v>
      </c>
      <c r="P41" s="73">
        <f>IFERROR(VLOOKUP(D41,'2A-2B'!$D$19:$N$1020,11,0)-N41,SUM(K41:M41))</f>
        <v>0</v>
      </c>
      <c r="Q41" s="167" t="e">
        <f t="shared" si="10"/>
        <v>#DIV/0!</v>
      </c>
    </row>
    <row r="42" spans="2:17">
      <c r="B42" s="63"/>
      <c r="C42" s="65"/>
      <c r="D42" s="65"/>
      <c r="E42" s="66"/>
      <c r="F42" s="67"/>
      <c r="G42" s="65"/>
      <c r="H42" s="70"/>
      <c r="I42" s="71"/>
      <c r="J42" s="68">
        <v>0</v>
      </c>
      <c r="K42" s="68">
        <v>0</v>
      </c>
      <c r="L42" s="68">
        <v>0</v>
      </c>
      <c r="M42" s="89">
        <f t="shared" si="9"/>
        <v>0</v>
      </c>
      <c r="N42" s="100">
        <f t="shared" si="11"/>
        <v>0</v>
      </c>
      <c r="O42" s="166" t="str">
        <f>IFERROR(INDEX('2A-2B'!$B$21:$B$1020,MATCH(D42,'2A-2B'!$D$21:$D$1020,0)),"Not in 2A-2B")</f>
        <v>Not in 2A-2B</v>
      </c>
      <c r="P42" s="73">
        <f>IFERROR(VLOOKUP(D42,'2A-2B'!$D$19:$N$1020,11,0)-N42,SUM(K42:M42))</f>
        <v>0</v>
      </c>
      <c r="Q42" s="167" t="e">
        <f t="shared" si="10"/>
        <v>#DIV/0!</v>
      </c>
    </row>
    <row r="43" spans="2:17">
      <c r="B43" s="63"/>
      <c r="C43" s="65"/>
      <c r="D43" s="65"/>
      <c r="E43" s="66"/>
      <c r="F43" s="67"/>
      <c r="G43" s="65"/>
      <c r="H43" s="70"/>
      <c r="I43" s="71"/>
      <c r="J43" s="68">
        <v>0</v>
      </c>
      <c r="K43" s="68">
        <v>0</v>
      </c>
      <c r="L43" s="68">
        <v>0</v>
      </c>
      <c r="M43" s="89">
        <f t="shared" si="9"/>
        <v>0</v>
      </c>
      <c r="N43" s="100">
        <f t="shared" si="11"/>
        <v>0</v>
      </c>
      <c r="O43" s="166" t="str">
        <f>IFERROR(INDEX('2A-2B'!$B$21:$B$1020,MATCH(D43,'2A-2B'!$D$21:$D$1020,0)),"Not in 2A-2B")</f>
        <v>Not in 2A-2B</v>
      </c>
      <c r="P43" s="73">
        <f>IFERROR(VLOOKUP(D43,'2A-2B'!$D$19:$N$1020,11,0)-N43,SUM(K43:M43))</f>
        <v>0</v>
      </c>
      <c r="Q43" s="167" t="e">
        <f t="shared" si="10"/>
        <v>#DIV/0!</v>
      </c>
    </row>
    <row r="44" spans="2:17">
      <c r="B44" s="63"/>
      <c r="C44" s="65"/>
      <c r="D44" s="65"/>
      <c r="E44" s="66"/>
      <c r="F44" s="67"/>
      <c r="G44" s="65"/>
      <c r="H44" s="70"/>
      <c r="I44" s="71"/>
      <c r="J44" s="68">
        <v>0</v>
      </c>
      <c r="K44" s="68">
        <v>0</v>
      </c>
      <c r="L44" s="68">
        <v>0</v>
      </c>
      <c r="M44" s="89">
        <f t="shared" si="9"/>
        <v>0</v>
      </c>
      <c r="N44" s="100">
        <f t="shared" si="11"/>
        <v>0</v>
      </c>
      <c r="O44" s="166" t="str">
        <f>IFERROR(INDEX('2A-2B'!$B$21:$B$1020,MATCH(D44,'2A-2B'!$D$21:$D$1020,0)),"Not in 2A-2B")</f>
        <v>Not in 2A-2B</v>
      </c>
      <c r="P44" s="73">
        <f>IFERROR(VLOOKUP(D44,'2A-2B'!$D$19:$N$1020,11,0)-N44,SUM(K44:M44))</f>
        <v>0</v>
      </c>
      <c r="Q44" s="167" t="e">
        <f t="shared" si="10"/>
        <v>#DIV/0!</v>
      </c>
    </row>
    <row r="45" spans="2:17">
      <c r="B45" s="63"/>
      <c r="C45" s="65"/>
      <c r="D45" s="65"/>
      <c r="E45" s="66"/>
      <c r="F45" s="67"/>
      <c r="G45" s="65"/>
      <c r="H45" s="70"/>
      <c r="I45" s="71"/>
      <c r="J45" s="68">
        <v>0</v>
      </c>
      <c r="K45" s="68">
        <v>0</v>
      </c>
      <c r="L45" s="68">
        <v>0</v>
      </c>
      <c r="M45" s="89">
        <f t="shared" si="9"/>
        <v>0</v>
      </c>
      <c r="N45" s="100">
        <f t="shared" si="11"/>
        <v>0</v>
      </c>
      <c r="O45" s="166" t="str">
        <f>IFERROR(INDEX('2A-2B'!$B$21:$B$1020,MATCH(D45,'2A-2B'!$D$21:$D$1020,0)),"Not in 2A-2B")</f>
        <v>Not in 2A-2B</v>
      </c>
      <c r="P45" s="73">
        <f>IFERROR(VLOOKUP(D45,'2A-2B'!$D$19:$N$1020,11,0)-N45,SUM(K45:M45))</f>
        <v>0</v>
      </c>
      <c r="Q45" s="167" t="e">
        <f t="shared" si="10"/>
        <v>#DIV/0!</v>
      </c>
    </row>
    <row r="46" spans="2:17">
      <c r="B46" s="63"/>
      <c r="C46" s="65"/>
      <c r="D46" s="65"/>
      <c r="E46" s="66"/>
      <c r="F46" s="67"/>
      <c r="G46" s="65"/>
      <c r="H46" s="70"/>
      <c r="I46" s="71"/>
      <c r="J46" s="68">
        <v>0</v>
      </c>
      <c r="K46" s="68">
        <v>0</v>
      </c>
      <c r="L46" s="68">
        <v>0</v>
      </c>
      <c r="M46" s="89">
        <f t="shared" si="9"/>
        <v>0</v>
      </c>
      <c r="N46" s="100">
        <f t="shared" si="11"/>
        <v>0</v>
      </c>
      <c r="O46" s="166" t="str">
        <f>IFERROR(INDEX('2A-2B'!$B$21:$B$1020,MATCH(D46,'2A-2B'!$D$21:$D$1020,0)),"Not in 2A-2B")</f>
        <v>Not in 2A-2B</v>
      </c>
      <c r="P46" s="73">
        <f>IFERROR(VLOOKUP(D46,'2A-2B'!$D$19:$N$1020,11,0)-N46,SUM(K46:M46))</f>
        <v>0</v>
      </c>
      <c r="Q46" s="167" t="e">
        <f t="shared" si="10"/>
        <v>#DIV/0!</v>
      </c>
    </row>
    <row r="47" spans="2:17">
      <c r="B47" s="63"/>
      <c r="C47" s="65"/>
      <c r="D47" s="65"/>
      <c r="E47" s="66"/>
      <c r="F47" s="67"/>
      <c r="G47" s="65"/>
      <c r="H47" s="70"/>
      <c r="I47" s="71"/>
      <c r="J47" s="68">
        <v>0</v>
      </c>
      <c r="K47" s="68">
        <v>0</v>
      </c>
      <c r="L47" s="68">
        <v>0</v>
      </c>
      <c r="M47" s="89">
        <f t="shared" si="9"/>
        <v>0</v>
      </c>
      <c r="N47" s="100">
        <f t="shared" si="11"/>
        <v>0</v>
      </c>
      <c r="O47" s="166" t="str">
        <f>IFERROR(INDEX('2A-2B'!$B$21:$B$1020,MATCH(D47,'2A-2B'!$D$21:$D$1020,0)),"Not in 2A-2B")</f>
        <v>Not in 2A-2B</v>
      </c>
      <c r="P47" s="73">
        <f>IFERROR(VLOOKUP(D47,'2A-2B'!$D$19:$N$1020,11,0)-N47,SUM(K47:M47))</f>
        <v>0</v>
      </c>
      <c r="Q47" s="167" t="e">
        <f t="shared" si="10"/>
        <v>#DIV/0!</v>
      </c>
    </row>
    <row r="48" spans="2:17">
      <c r="B48" s="63"/>
      <c r="C48" s="65"/>
      <c r="D48" s="65"/>
      <c r="E48" s="66"/>
      <c r="F48" s="67"/>
      <c r="G48" s="65"/>
      <c r="H48" s="70"/>
      <c r="I48" s="71"/>
      <c r="J48" s="68">
        <v>0</v>
      </c>
      <c r="K48" s="68">
        <v>0</v>
      </c>
      <c r="L48" s="68">
        <v>0</v>
      </c>
      <c r="M48" s="89">
        <f t="shared" si="9"/>
        <v>0</v>
      </c>
      <c r="N48" s="100">
        <f t="shared" si="11"/>
        <v>0</v>
      </c>
      <c r="O48" s="166" t="str">
        <f>IFERROR(INDEX('2A-2B'!$B$21:$B$1020,MATCH(D48,'2A-2B'!$D$21:$D$1020,0)),"Not in 2A-2B")</f>
        <v>Not in 2A-2B</v>
      </c>
      <c r="P48" s="73">
        <f>IFERROR(VLOOKUP(D48,'2A-2B'!$D$19:$N$1020,11,0)-N48,SUM(K48:M48))</f>
        <v>0</v>
      </c>
      <c r="Q48" s="167" t="e">
        <f t="shared" si="10"/>
        <v>#DIV/0!</v>
      </c>
    </row>
    <row r="49" spans="2:17">
      <c r="B49" s="63"/>
      <c r="C49" s="65"/>
      <c r="D49" s="65"/>
      <c r="E49" s="66"/>
      <c r="F49" s="67"/>
      <c r="G49" s="65"/>
      <c r="H49" s="70"/>
      <c r="I49" s="71"/>
      <c r="J49" s="68">
        <v>0</v>
      </c>
      <c r="K49" s="68">
        <v>0</v>
      </c>
      <c r="L49" s="68">
        <v>0</v>
      </c>
      <c r="M49" s="89">
        <f t="shared" si="9"/>
        <v>0</v>
      </c>
      <c r="N49" s="100">
        <f t="shared" si="11"/>
        <v>0</v>
      </c>
      <c r="O49" s="166" t="str">
        <f>IFERROR(INDEX('2A-2B'!$B$21:$B$1020,MATCH(D49,'2A-2B'!$D$21:$D$1020,0)),"Not in 2A-2B")</f>
        <v>Not in 2A-2B</v>
      </c>
      <c r="P49" s="73">
        <f>IFERROR(VLOOKUP(D49,'2A-2B'!$D$19:$N$1020,11,0)-N49,SUM(K49:M49))</f>
        <v>0</v>
      </c>
      <c r="Q49" s="167" t="e">
        <f t="shared" si="10"/>
        <v>#DIV/0!</v>
      </c>
    </row>
    <row r="50" spans="2:17">
      <c r="B50" s="63"/>
      <c r="C50" s="65"/>
      <c r="D50" s="65"/>
      <c r="E50" s="66"/>
      <c r="F50" s="67"/>
      <c r="G50" s="65"/>
      <c r="H50" s="70"/>
      <c r="I50" s="71"/>
      <c r="J50" s="68">
        <v>0</v>
      </c>
      <c r="K50" s="68">
        <v>0</v>
      </c>
      <c r="L50" s="68">
        <v>0</v>
      </c>
      <c r="M50" s="89">
        <f t="shared" si="9"/>
        <v>0</v>
      </c>
      <c r="N50" s="100">
        <f t="shared" si="11"/>
        <v>0</v>
      </c>
      <c r="O50" s="166" t="str">
        <f>IFERROR(INDEX('2A-2B'!$B$21:$B$1020,MATCH(D50,'2A-2B'!$D$21:$D$1020,0)),"Not in 2A-2B")</f>
        <v>Not in 2A-2B</v>
      </c>
      <c r="P50" s="73">
        <f>IFERROR(VLOOKUP(D50,'2A-2B'!$D$19:$N$1020,11,0)-N50,SUM(K50:M50))</f>
        <v>0</v>
      </c>
      <c r="Q50" s="167" t="e">
        <f t="shared" si="10"/>
        <v>#DIV/0!</v>
      </c>
    </row>
    <row r="51" spans="2:17">
      <c r="B51" s="63"/>
      <c r="C51" s="65"/>
      <c r="D51" s="65"/>
      <c r="E51" s="66"/>
      <c r="F51" s="67"/>
      <c r="G51" s="65"/>
      <c r="H51" s="70"/>
      <c r="I51" s="71"/>
      <c r="J51" s="68">
        <v>0</v>
      </c>
      <c r="K51" s="68">
        <v>0</v>
      </c>
      <c r="L51" s="68">
        <v>0</v>
      </c>
      <c r="M51" s="89">
        <f t="shared" si="9"/>
        <v>0</v>
      </c>
      <c r="N51" s="100">
        <f t="shared" si="11"/>
        <v>0</v>
      </c>
      <c r="O51" s="166" t="str">
        <f>IFERROR(INDEX('2A-2B'!$B$21:$B$1020,MATCH(D51,'2A-2B'!$D$21:$D$1020,0)),"Not in 2A-2B")</f>
        <v>Not in 2A-2B</v>
      </c>
      <c r="P51" s="73">
        <f>IFERROR(VLOOKUP(D51,'2A-2B'!$D$19:$N$1020,11,0)-N51,SUM(K51:M51))</f>
        <v>0</v>
      </c>
      <c r="Q51" s="167" t="e">
        <f t="shared" si="10"/>
        <v>#DIV/0!</v>
      </c>
    </row>
    <row r="52" spans="2:17">
      <c r="B52" s="63"/>
      <c r="C52" s="65"/>
      <c r="D52" s="65"/>
      <c r="E52" s="66"/>
      <c r="F52" s="67"/>
      <c r="G52" s="65"/>
      <c r="H52" s="70"/>
      <c r="I52" s="71"/>
      <c r="J52" s="68">
        <v>0</v>
      </c>
      <c r="K52" s="68">
        <v>0</v>
      </c>
      <c r="L52" s="68">
        <v>0</v>
      </c>
      <c r="M52" s="89">
        <f t="shared" si="9"/>
        <v>0</v>
      </c>
      <c r="N52" s="100">
        <f t="shared" si="11"/>
        <v>0</v>
      </c>
      <c r="O52" s="166" t="str">
        <f>IFERROR(INDEX('2A-2B'!$B$21:$B$1020,MATCH(D52,'2A-2B'!$D$21:$D$1020,0)),"Not in 2A-2B")</f>
        <v>Not in 2A-2B</v>
      </c>
      <c r="P52" s="73">
        <f>IFERROR(VLOOKUP(D52,'2A-2B'!$D$19:$N$1020,11,0)-N52,SUM(K52:M52))</f>
        <v>0</v>
      </c>
      <c r="Q52" s="167" t="e">
        <f t="shared" si="10"/>
        <v>#DIV/0!</v>
      </c>
    </row>
    <row r="53" spans="2:17">
      <c r="B53" s="63"/>
      <c r="C53" s="65"/>
      <c r="D53" s="65"/>
      <c r="E53" s="66"/>
      <c r="F53" s="67"/>
      <c r="G53" s="65"/>
      <c r="H53" s="70"/>
      <c r="I53" s="71"/>
      <c r="J53" s="68">
        <v>0</v>
      </c>
      <c r="K53" s="68">
        <v>0</v>
      </c>
      <c r="L53" s="68">
        <v>0</v>
      </c>
      <c r="M53" s="89">
        <f t="shared" si="9"/>
        <v>0</v>
      </c>
      <c r="N53" s="100">
        <f t="shared" si="11"/>
        <v>0</v>
      </c>
      <c r="O53" s="166" t="str">
        <f>IFERROR(INDEX('2A-2B'!$B$21:$B$1020,MATCH(D53,'2A-2B'!$D$21:$D$1020,0)),"Not in 2A-2B")</f>
        <v>Not in 2A-2B</v>
      </c>
      <c r="P53" s="73">
        <f>IFERROR(VLOOKUP(D53,'2A-2B'!$D$19:$N$1020,11,0)-N53,SUM(K53:M53))</f>
        <v>0</v>
      </c>
      <c r="Q53" s="167" t="e">
        <f t="shared" si="10"/>
        <v>#DIV/0!</v>
      </c>
    </row>
    <row r="54" spans="2:17">
      <c r="B54" s="63"/>
      <c r="C54" s="65"/>
      <c r="D54" s="65"/>
      <c r="E54" s="66"/>
      <c r="F54" s="67"/>
      <c r="G54" s="65"/>
      <c r="H54" s="70"/>
      <c r="I54" s="71"/>
      <c r="J54" s="68">
        <v>0</v>
      </c>
      <c r="K54" s="68">
        <v>0</v>
      </c>
      <c r="L54" s="68">
        <v>0</v>
      </c>
      <c r="M54" s="89">
        <f t="shared" si="9"/>
        <v>0</v>
      </c>
      <c r="N54" s="100">
        <f t="shared" si="11"/>
        <v>0</v>
      </c>
      <c r="O54" s="166" t="str">
        <f>IFERROR(INDEX('2A-2B'!$B$21:$B$1020,MATCH(D54,'2A-2B'!$D$21:$D$1020,0)),"Not in 2A-2B")</f>
        <v>Not in 2A-2B</v>
      </c>
      <c r="P54" s="73">
        <f>IFERROR(VLOOKUP(D54,'2A-2B'!$D$19:$N$1020,11,0)-N54,SUM(K54:M54))</f>
        <v>0</v>
      </c>
      <c r="Q54" s="167" t="e">
        <f t="shared" si="10"/>
        <v>#DIV/0!</v>
      </c>
    </row>
    <row r="55" spans="2:17">
      <c r="B55" s="63"/>
      <c r="C55" s="65"/>
      <c r="D55" s="65"/>
      <c r="E55" s="66"/>
      <c r="F55" s="67"/>
      <c r="G55" s="65"/>
      <c r="H55" s="70"/>
      <c r="I55" s="71"/>
      <c r="J55" s="68">
        <v>0</v>
      </c>
      <c r="K55" s="68">
        <v>0</v>
      </c>
      <c r="L55" s="68">
        <v>0</v>
      </c>
      <c r="M55" s="89">
        <f t="shared" si="9"/>
        <v>0</v>
      </c>
      <c r="N55" s="100">
        <f t="shared" si="11"/>
        <v>0</v>
      </c>
      <c r="O55" s="166" t="str">
        <f>IFERROR(INDEX('2A-2B'!$B$21:$B$1020,MATCH(D55,'2A-2B'!$D$21:$D$1020,0)),"Not in 2A-2B")</f>
        <v>Not in 2A-2B</v>
      </c>
      <c r="P55" s="73">
        <f>IFERROR(VLOOKUP(D55,'2A-2B'!$D$19:$N$1020,11,0)-N55,SUM(K55:M55))</f>
        <v>0</v>
      </c>
      <c r="Q55" s="167" t="e">
        <f t="shared" si="10"/>
        <v>#DIV/0!</v>
      </c>
    </row>
    <row r="56" spans="2:17">
      <c r="B56" s="63"/>
      <c r="C56" s="65"/>
      <c r="D56" s="65"/>
      <c r="E56" s="66"/>
      <c r="F56" s="67"/>
      <c r="G56" s="65"/>
      <c r="H56" s="70"/>
      <c r="I56" s="71"/>
      <c r="J56" s="68">
        <v>0</v>
      </c>
      <c r="K56" s="68">
        <v>0</v>
      </c>
      <c r="L56" s="68">
        <v>0</v>
      </c>
      <c r="M56" s="89">
        <f t="shared" si="9"/>
        <v>0</v>
      </c>
      <c r="N56" s="100">
        <f t="shared" si="11"/>
        <v>0</v>
      </c>
      <c r="O56" s="166" t="str">
        <f>IFERROR(INDEX('2A-2B'!$B$21:$B$1020,MATCH(D56,'2A-2B'!$D$21:$D$1020,0)),"Not in 2A-2B")</f>
        <v>Not in 2A-2B</v>
      </c>
      <c r="P56" s="73">
        <f>IFERROR(VLOOKUP(D56,'2A-2B'!$D$19:$N$1020,11,0)-N56,SUM(K56:M56))</f>
        <v>0</v>
      </c>
      <c r="Q56" s="167" t="e">
        <f t="shared" si="10"/>
        <v>#DIV/0!</v>
      </c>
    </row>
    <row r="57" spans="2:17">
      <c r="B57" s="63"/>
      <c r="C57" s="65"/>
      <c r="D57" s="65"/>
      <c r="E57" s="66"/>
      <c r="F57" s="67"/>
      <c r="G57" s="65"/>
      <c r="H57" s="70"/>
      <c r="I57" s="71"/>
      <c r="J57" s="68">
        <v>0</v>
      </c>
      <c r="K57" s="68">
        <v>0</v>
      </c>
      <c r="L57" s="68">
        <v>0</v>
      </c>
      <c r="M57" s="89">
        <f t="shared" si="9"/>
        <v>0</v>
      </c>
      <c r="N57" s="100">
        <f t="shared" si="11"/>
        <v>0</v>
      </c>
      <c r="O57" s="166" t="str">
        <f>IFERROR(INDEX('2A-2B'!$B$21:$B$1020,MATCH(D57,'2A-2B'!$D$21:$D$1020,0)),"Not in 2A-2B")</f>
        <v>Not in 2A-2B</v>
      </c>
      <c r="P57" s="73">
        <f>IFERROR(VLOOKUP(D57,'2A-2B'!$D$19:$N$1020,11,0)-N57,SUM(K57:M57))</f>
        <v>0</v>
      </c>
      <c r="Q57" s="167" t="e">
        <f t="shared" si="10"/>
        <v>#DIV/0!</v>
      </c>
    </row>
    <row r="58" spans="2:17">
      <c r="B58" s="63"/>
      <c r="C58" s="65"/>
      <c r="D58" s="65"/>
      <c r="E58" s="66"/>
      <c r="F58" s="67"/>
      <c r="G58" s="65"/>
      <c r="H58" s="70"/>
      <c r="I58" s="71"/>
      <c r="J58" s="68">
        <v>0</v>
      </c>
      <c r="K58" s="68">
        <v>0</v>
      </c>
      <c r="L58" s="68">
        <v>0</v>
      </c>
      <c r="M58" s="89">
        <f t="shared" si="9"/>
        <v>0</v>
      </c>
      <c r="N58" s="100">
        <f t="shared" si="11"/>
        <v>0</v>
      </c>
      <c r="O58" s="166" t="str">
        <f>IFERROR(INDEX('2A-2B'!$B$21:$B$1020,MATCH(D58,'2A-2B'!$D$21:$D$1020,0)),"Not in 2A-2B")</f>
        <v>Not in 2A-2B</v>
      </c>
      <c r="P58" s="73">
        <f>IFERROR(VLOOKUP(D58,'2A-2B'!$D$19:$N$1020,11,0)-N58,SUM(K58:M58))</f>
        <v>0</v>
      </c>
      <c r="Q58" s="167" t="e">
        <f t="shared" si="10"/>
        <v>#DIV/0!</v>
      </c>
    </row>
    <row r="59" spans="2:17">
      <c r="B59" s="63"/>
      <c r="C59" s="65"/>
      <c r="D59" s="65"/>
      <c r="E59" s="66"/>
      <c r="F59" s="67"/>
      <c r="G59" s="65"/>
      <c r="H59" s="70"/>
      <c r="I59" s="71"/>
      <c r="J59" s="68">
        <v>0</v>
      </c>
      <c r="K59" s="68">
        <v>0</v>
      </c>
      <c r="L59" s="68">
        <v>0</v>
      </c>
      <c r="M59" s="89">
        <f t="shared" si="9"/>
        <v>0</v>
      </c>
      <c r="N59" s="100">
        <f t="shared" si="11"/>
        <v>0</v>
      </c>
      <c r="O59" s="166" t="str">
        <f>IFERROR(INDEX('2A-2B'!$B$21:$B$1020,MATCH(D59,'2A-2B'!$D$21:$D$1020,0)),"Not in 2A-2B")</f>
        <v>Not in 2A-2B</v>
      </c>
      <c r="P59" s="73">
        <f>IFERROR(VLOOKUP(D59,'2A-2B'!$D$19:$N$1020,11,0)-N59,SUM(K59:M59))</f>
        <v>0</v>
      </c>
      <c r="Q59" s="167" t="e">
        <f t="shared" si="10"/>
        <v>#DIV/0!</v>
      </c>
    </row>
    <row r="60" spans="2:17">
      <c r="B60" s="63"/>
      <c r="C60" s="65"/>
      <c r="D60" s="65"/>
      <c r="E60" s="66"/>
      <c r="F60" s="67"/>
      <c r="G60" s="65"/>
      <c r="H60" s="70"/>
      <c r="I60" s="71"/>
      <c r="J60" s="68">
        <v>0</v>
      </c>
      <c r="K60" s="68">
        <v>0</v>
      </c>
      <c r="L60" s="68">
        <v>0</v>
      </c>
      <c r="M60" s="89">
        <f t="shared" si="9"/>
        <v>0</v>
      </c>
      <c r="N60" s="100">
        <f t="shared" si="11"/>
        <v>0</v>
      </c>
      <c r="O60" s="166" t="str">
        <f>IFERROR(INDEX('2A-2B'!$B$21:$B$1020,MATCH(D60,'2A-2B'!$D$21:$D$1020,0)),"Not in 2A-2B")</f>
        <v>Not in 2A-2B</v>
      </c>
      <c r="P60" s="73">
        <f>IFERROR(VLOOKUP(D60,'2A-2B'!$D$19:$N$1020,11,0)-N60,SUM(K60:M60))</f>
        <v>0</v>
      </c>
      <c r="Q60" s="167" t="e">
        <f t="shared" si="10"/>
        <v>#DIV/0!</v>
      </c>
    </row>
    <row r="61" spans="2:17">
      <c r="B61" s="63"/>
      <c r="C61" s="65"/>
      <c r="D61" s="65"/>
      <c r="E61" s="66"/>
      <c r="F61" s="67"/>
      <c r="G61" s="65"/>
      <c r="H61" s="70"/>
      <c r="I61" s="71"/>
      <c r="J61" s="68">
        <v>0</v>
      </c>
      <c r="K61" s="68">
        <v>0</v>
      </c>
      <c r="L61" s="68">
        <v>0</v>
      </c>
      <c r="M61" s="89">
        <f t="shared" si="9"/>
        <v>0</v>
      </c>
      <c r="N61" s="100">
        <f t="shared" si="11"/>
        <v>0</v>
      </c>
      <c r="O61" s="166" t="str">
        <f>IFERROR(INDEX('2A-2B'!$B$21:$B$1020,MATCH(D61,'2A-2B'!$D$21:$D$1020,0)),"Not in 2A-2B")</f>
        <v>Not in 2A-2B</v>
      </c>
      <c r="P61" s="73">
        <f>IFERROR(VLOOKUP(D61,'2A-2B'!$D$19:$N$1020,11,0)-N61,SUM(K61:M61))</f>
        <v>0</v>
      </c>
      <c r="Q61" s="167" t="e">
        <f t="shared" si="10"/>
        <v>#DIV/0!</v>
      </c>
    </row>
    <row r="62" spans="2:17">
      <c r="B62" s="63"/>
      <c r="C62" s="65"/>
      <c r="D62" s="65"/>
      <c r="E62" s="66"/>
      <c r="F62" s="67"/>
      <c r="G62" s="65"/>
      <c r="H62" s="70"/>
      <c r="I62" s="71"/>
      <c r="J62" s="68">
        <v>0</v>
      </c>
      <c r="K62" s="68">
        <v>0</v>
      </c>
      <c r="L62" s="68">
        <v>0</v>
      </c>
      <c r="M62" s="89">
        <f t="shared" si="9"/>
        <v>0</v>
      </c>
      <c r="N62" s="100">
        <f t="shared" si="11"/>
        <v>0</v>
      </c>
      <c r="O62" s="166" t="str">
        <f>IFERROR(INDEX('2A-2B'!$B$21:$B$1020,MATCH(D62,'2A-2B'!$D$21:$D$1020,0)),"Not in 2A-2B")</f>
        <v>Not in 2A-2B</v>
      </c>
      <c r="P62" s="73">
        <f>IFERROR(VLOOKUP(D62,'2A-2B'!$D$19:$N$1020,11,0)-N62,SUM(K62:M62))</f>
        <v>0</v>
      </c>
      <c r="Q62" s="167" t="e">
        <f t="shared" si="10"/>
        <v>#DIV/0!</v>
      </c>
    </row>
    <row r="63" spans="2:17">
      <c r="B63" s="63"/>
      <c r="C63" s="65"/>
      <c r="D63" s="65"/>
      <c r="E63" s="66"/>
      <c r="F63" s="67"/>
      <c r="G63" s="65"/>
      <c r="H63" s="70"/>
      <c r="I63" s="71"/>
      <c r="J63" s="68">
        <v>0</v>
      </c>
      <c r="K63" s="68">
        <v>0</v>
      </c>
      <c r="L63" s="68">
        <v>0</v>
      </c>
      <c r="M63" s="89">
        <f t="shared" si="9"/>
        <v>0</v>
      </c>
      <c r="N63" s="100">
        <f t="shared" si="11"/>
        <v>0</v>
      </c>
      <c r="O63" s="166" t="str">
        <f>IFERROR(INDEX('2A-2B'!$B$21:$B$1020,MATCH(D63,'2A-2B'!$D$21:$D$1020,0)),"Not in 2A-2B")</f>
        <v>Not in 2A-2B</v>
      </c>
      <c r="P63" s="73">
        <f>IFERROR(VLOOKUP(D63,'2A-2B'!$D$19:$N$1020,11,0)-N63,SUM(K63:M63))</f>
        <v>0</v>
      </c>
      <c r="Q63" s="167" t="e">
        <f t="shared" si="10"/>
        <v>#DIV/0!</v>
      </c>
    </row>
    <row r="64" spans="2:17">
      <c r="B64" s="63"/>
      <c r="C64" s="65"/>
      <c r="D64" s="65"/>
      <c r="E64" s="66"/>
      <c r="F64" s="67"/>
      <c r="G64" s="65"/>
      <c r="H64" s="70"/>
      <c r="I64" s="71"/>
      <c r="J64" s="68">
        <v>0</v>
      </c>
      <c r="K64" s="68">
        <v>0</v>
      </c>
      <c r="L64" s="68">
        <v>0</v>
      </c>
      <c r="M64" s="89">
        <f t="shared" si="9"/>
        <v>0</v>
      </c>
      <c r="N64" s="100">
        <f t="shared" si="11"/>
        <v>0</v>
      </c>
      <c r="O64" s="166" t="str">
        <f>IFERROR(INDEX('2A-2B'!$B$21:$B$1020,MATCH(D64,'2A-2B'!$D$21:$D$1020,0)),"Not in 2A-2B")</f>
        <v>Not in 2A-2B</v>
      </c>
      <c r="P64" s="73">
        <f>IFERROR(VLOOKUP(D64,'2A-2B'!$D$19:$N$1020,11,0)-N64,SUM(K64:M64))</f>
        <v>0</v>
      </c>
      <c r="Q64" s="167" t="e">
        <f t="shared" si="10"/>
        <v>#DIV/0!</v>
      </c>
    </row>
    <row r="65" spans="2:17">
      <c r="B65" s="63"/>
      <c r="C65" s="65"/>
      <c r="D65" s="65"/>
      <c r="E65" s="66"/>
      <c r="F65" s="67"/>
      <c r="G65" s="65"/>
      <c r="H65" s="70"/>
      <c r="I65" s="71"/>
      <c r="J65" s="68">
        <v>0</v>
      </c>
      <c r="K65" s="68">
        <v>0</v>
      </c>
      <c r="L65" s="68">
        <v>0</v>
      </c>
      <c r="M65" s="89">
        <f t="shared" si="9"/>
        <v>0</v>
      </c>
      <c r="N65" s="100">
        <f t="shared" si="11"/>
        <v>0</v>
      </c>
      <c r="O65" s="166" t="str">
        <f>IFERROR(INDEX('2A-2B'!$B$21:$B$1020,MATCH(D65,'2A-2B'!$D$21:$D$1020,0)),"Not in 2A-2B")</f>
        <v>Not in 2A-2B</v>
      </c>
      <c r="P65" s="73">
        <f>IFERROR(VLOOKUP(D65,'2A-2B'!$D$19:$N$1020,11,0)-N65,SUM(K65:M65))</f>
        <v>0</v>
      </c>
      <c r="Q65" s="167" t="e">
        <f t="shared" si="10"/>
        <v>#DIV/0!</v>
      </c>
    </row>
    <row r="66" spans="2:17">
      <c r="B66" s="63"/>
      <c r="C66" s="65"/>
      <c r="D66" s="65"/>
      <c r="E66" s="66"/>
      <c r="F66" s="67"/>
      <c r="G66" s="65"/>
      <c r="H66" s="70"/>
      <c r="I66" s="71"/>
      <c r="J66" s="68">
        <v>0</v>
      </c>
      <c r="K66" s="68">
        <v>0</v>
      </c>
      <c r="L66" s="68">
        <v>0</v>
      </c>
      <c r="M66" s="89">
        <f t="shared" si="9"/>
        <v>0</v>
      </c>
      <c r="N66" s="100">
        <f t="shared" si="11"/>
        <v>0</v>
      </c>
      <c r="O66" s="166" t="str">
        <f>IFERROR(INDEX('2A-2B'!$B$21:$B$1020,MATCH(D66,'2A-2B'!$D$21:$D$1020,0)),"Not in 2A-2B")</f>
        <v>Not in 2A-2B</v>
      </c>
      <c r="P66" s="73">
        <f>IFERROR(VLOOKUP(D66,'2A-2B'!$D$19:$N$1020,11,0)-N66,SUM(K66:M66))</f>
        <v>0</v>
      </c>
      <c r="Q66" s="167" t="e">
        <f t="shared" si="10"/>
        <v>#DIV/0!</v>
      </c>
    </row>
    <row r="67" spans="2:17">
      <c r="B67" s="63"/>
      <c r="C67" s="65"/>
      <c r="D67" s="65"/>
      <c r="E67" s="66"/>
      <c r="F67" s="67"/>
      <c r="G67" s="65"/>
      <c r="H67" s="70"/>
      <c r="I67" s="71"/>
      <c r="J67" s="68">
        <v>0</v>
      </c>
      <c r="K67" s="68">
        <v>0</v>
      </c>
      <c r="L67" s="68">
        <v>0</v>
      </c>
      <c r="M67" s="89">
        <f t="shared" si="9"/>
        <v>0</v>
      </c>
      <c r="N67" s="100">
        <f t="shared" si="11"/>
        <v>0</v>
      </c>
      <c r="O67" s="166" t="str">
        <f>IFERROR(INDEX('2A-2B'!$B$21:$B$1020,MATCH(D67,'2A-2B'!$D$21:$D$1020,0)),"Not in 2A-2B")</f>
        <v>Not in 2A-2B</v>
      </c>
      <c r="P67" s="73">
        <f>IFERROR(VLOOKUP(D67,'2A-2B'!$D$19:$N$1020,11,0)-N67,SUM(K67:M67))</f>
        <v>0</v>
      </c>
      <c r="Q67" s="167" t="e">
        <f t="shared" si="10"/>
        <v>#DIV/0!</v>
      </c>
    </row>
    <row r="68" spans="2:17">
      <c r="B68" s="63"/>
      <c r="C68" s="65"/>
      <c r="D68" s="65"/>
      <c r="E68" s="66"/>
      <c r="F68" s="67"/>
      <c r="G68" s="65"/>
      <c r="H68" s="70"/>
      <c r="I68" s="71"/>
      <c r="J68" s="68">
        <v>0</v>
      </c>
      <c r="K68" s="68">
        <v>0</v>
      </c>
      <c r="L68" s="68">
        <v>0</v>
      </c>
      <c r="M68" s="89">
        <f t="shared" si="9"/>
        <v>0</v>
      </c>
      <c r="N68" s="100">
        <f t="shared" si="11"/>
        <v>0</v>
      </c>
      <c r="O68" s="166" t="str">
        <f>IFERROR(INDEX('2A-2B'!$B$21:$B$1020,MATCH(D68,'2A-2B'!$D$21:$D$1020,0)),"Not in 2A-2B")</f>
        <v>Not in 2A-2B</v>
      </c>
      <c r="P68" s="73">
        <f>IFERROR(VLOOKUP(D68,'2A-2B'!$D$19:$N$1020,11,0)-N68,SUM(K68:M68))</f>
        <v>0</v>
      </c>
      <c r="Q68" s="167" t="e">
        <f t="shared" si="10"/>
        <v>#DIV/0!</v>
      </c>
    </row>
    <row r="69" spans="2:17">
      <c r="B69" s="63"/>
      <c r="C69" s="65"/>
      <c r="D69" s="65"/>
      <c r="E69" s="66"/>
      <c r="F69" s="67"/>
      <c r="G69" s="65"/>
      <c r="H69" s="70"/>
      <c r="I69" s="71"/>
      <c r="J69" s="68">
        <v>0</v>
      </c>
      <c r="K69" s="68">
        <v>0</v>
      </c>
      <c r="L69" s="68">
        <v>0</v>
      </c>
      <c r="M69" s="89">
        <f t="shared" si="9"/>
        <v>0</v>
      </c>
      <c r="N69" s="100">
        <f t="shared" si="11"/>
        <v>0</v>
      </c>
      <c r="O69" s="166" t="str">
        <f>IFERROR(INDEX('2A-2B'!$B$21:$B$1020,MATCH(D69,'2A-2B'!$D$21:$D$1020,0)),"Not in 2A-2B")</f>
        <v>Not in 2A-2B</v>
      </c>
      <c r="P69" s="73">
        <f>IFERROR(VLOOKUP(D69,'2A-2B'!$D$19:$N$1020,11,0)-N69,SUM(K69:M69))</f>
        <v>0</v>
      </c>
      <c r="Q69" s="167" t="e">
        <f t="shared" si="10"/>
        <v>#DIV/0!</v>
      </c>
    </row>
    <row r="70" spans="2:17">
      <c r="B70" s="63"/>
      <c r="C70" s="65"/>
      <c r="D70" s="65"/>
      <c r="E70" s="66"/>
      <c r="F70" s="67"/>
      <c r="G70" s="65"/>
      <c r="H70" s="70"/>
      <c r="I70" s="71"/>
      <c r="J70" s="68">
        <v>0</v>
      </c>
      <c r="K70" s="68">
        <v>0</v>
      </c>
      <c r="L70" s="68">
        <v>0</v>
      </c>
      <c r="M70" s="89">
        <f t="shared" si="9"/>
        <v>0</v>
      </c>
      <c r="N70" s="100">
        <f t="shared" si="11"/>
        <v>0</v>
      </c>
      <c r="O70" s="166" t="str">
        <f>IFERROR(INDEX('2A-2B'!$B$21:$B$1020,MATCH(D70,'2A-2B'!$D$21:$D$1020,0)),"Not in 2A-2B")</f>
        <v>Not in 2A-2B</v>
      </c>
      <c r="P70" s="73">
        <f>IFERROR(VLOOKUP(D70,'2A-2B'!$D$19:$N$1020,11,0)-N70,SUM(K70:M70))</f>
        <v>0</v>
      </c>
      <c r="Q70" s="167" t="e">
        <f t="shared" si="10"/>
        <v>#DIV/0!</v>
      </c>
    </row>
    <row r="71" spans="2:17">
      <c r="B71" s="63"/>
      <c r="C71" s="65"/>
      <c r="D71" s="65"/>
      <c r="E71" s="66"/>
      <c r="F71" s="67"/>
      <c r="G71" s="65"/>
      <c r="H71" s="70"/>
      <c r="I71" s="71"/>
      <c r="J71" s="68">
        <v>0</v>
      </c>
      <c r="K71" s="68">
        <v>0</v>
      </c>
      <c r="L71" s="68">
        <v>0</v>
      </c>
      <c r="M71" s="89">
        <f t="shared" si="9"/>
        <v>0</v>
      </c>
      <c r="N71" s="100">
        <f t="shared" si="11"/>
        <v>0</v>
      </c>
      <c r="O71" s="166" t="str">
        <f>IFERROR(INDEX('2A-2B'!$B$21:$B$1020,MATCH(D71,'2A-2B'!$D$21:$D$1020,0)),"Not in 2A-2B")</f>
        <v>Not in 2A-2B</v>
      </c>
      <c r="P71" s="73">
        <f>IFERROR(VLOOKUP(D71,'2A-2B'!$D$19:$N$1020,11,0)-N71,SUM(K71:M71))</f>
        <v>0</v>
      </c>
      <c r="Q71" s="167" t="e">
        <f t="shared" si="10"/>
        <v>#DIV/0!</v>
      </c>
    </row>
    <row r="72" spans="2:17">
      <c r="B72" s="63"/>
      <c r="C72" s="65"/>
      <c r="D72" s="65"/>
      <c r="E72" s="66"/>
      <c r="F72" s="67"/>
      <c r="G72" s="65"/>
      <c r="H72" s="70"/>
      <c r="I72" s="71"/>
      <c r="J72" s="68">
        <v>0</v>
      </c>
      <c r="K72" s="68">
        <v>0</v>
      </c>
      <c r="L72" s="68">
        <v>0</v>
      </c>
      <c r="M72" s="89">
        <f t="shared" si="9"/>
        <v>0</v>
      </c>
      <c r="N72" s="100">
        <f t="shared" si="11"/>
        <v>0</v>
      </c>
      <c r="O72" s="166" t="str">
        <f>IFERROR(INDEX('2A-2B'!$B$21:$B$1020,MATCH(D72,'2A-2B'!$D$21:$D$1020,0)),"Not in 2A-2B")</f>
        <v>Not in 2A-2B</v>
      </c>
      <c r="P72" s="73">
        <f>IFERROR(VLOOKUP(D72,'2A-2B'!$D$19:$N$1020,11,0)-N72,SUM(K72:M72))</f>
        <v>0</v>
      </c>
      <c r="Q72" s="167" t="e">
        <f t="shared" si="10"/>
        <v>#DIV/0!</v>
      </c>
    </row>
    <row r="73" spans="2:17">
      <c r="B73" s="63"/>
      <c r="C73" s="65"/>
      <c r="D73" s="65"/>
      <c r="E73" s="66"/>
      <c r="F73" s="67"/>
      <c r="G73" s="65"/>
      <c r="H73" s="70"/>
      <c r="I73" s="71"/>
      <c r="J73" s="68">
        <v>0</v>
      </c>
      <c r="K73" s="68">
        <v>0</v>
      </c>
      <c r="L73" s="68">
        <v>0</v>
      </c>
      <c r="M73" s="89">
        <f t="shared" si="9"/>
        <v>0</v>
      </c>
      <c r="N73" s="100">
        <f t="shared" si="11"/>
        <v>0</v>
      </c>
      <c r="O73" s="166" t="str">
        <f>IFERROR(INDEX('2A-2B'!$B$21:$B$1020,MATCH(D73,'2A-2B'!$D$21:$D$1020,0)),"Not in 2A-2B")</f>
        <v>Not in 2A-2B</v>
      </c>
      <c r="P73" s="73">
        <f>IFERROR(VLOOKUP(D73,'2A-2B'!$D$19:$N$1020,11,0)-N73,SUM(K73:M73))</f>
        <v>0</v>
      </c>
      <c r="Q73" s="167" t="e">
        <f t="shared" si="10"/>
        <v>#DIV/0!</v>
      </c>
    </row>
    <row r="74" spans="2:17">
      <c r="B74" s="63"/>
      <c r="C74" s="65"/>
      <c r="D74" s="65"/>
      <c r="E74" s="66"/>
      <c r="F74" s="67"/>
      <c r="G74" s="65"/>
      <c r="H74" s="70"/>
      <c r="I74" s="71"/>
      <c r="J74" s="68">
        <v>0</v>
      </c>
      <c r="K74" s="68">
        <v>0</v>
      </c>
      <c r="L74" s="68">
        <v>0</v>
      </c>
      <c r="M74" s="89">
        <f t="shared" si="9"/>
        <v>0</v>
      </c>
      <c r="N74" s="100">
        <f t="shared" si="11"/>
        <v>0</v>
      </c>
      <c r="O74" s="166" t="str">
        <f>IFERROR(INDEX('2A-2B'!$B$21:$B$1020,MATCH(D74,'2A-2B'!$D$21:$D$1020,0)),"Not in 2A-2B")</f>
        <v>Not in 2A-2B</v>
      </c>
      <c r="P74" s="73">
        <f>IFERROR(VLOOKUP(D74,'2A-2B'!$D$19:$N$1020,11,0)-N74,SUM(K74:M74))</f>
        <v>0</v>
      </c>
      <c r="Q74" s="167" t="e">
        <f t="shared" si="10"/>
        <v>#DIV/0!</v>
      </c>
    </row>
    <row r="75" spans="2:17">
      <c r="B75" s="63"/>
      <c r="C75" s="65"/>
      <c r="D75" s="65"/>
      <c r="E75" s="66"/>
      <c r="F75" s="67"/>
      <c r="G75" s="65"/>
      <c r="H75" s="70"/>
      <c r="I75" s="71"/>
      <c r="J75" s="68">
        <v>0</v>
      </c>
      <c r="K75" s="68">
        <v>0</v>
      </c>
      <c r="L75" s="68">
        <v>0</v>
      </c>
      <c r="M75" s="89">
        <f t="shared" si="9"/>
        <v>0</v>
      </c>
      <c r="N75" s="100">
        <f t="shared" si="11"/>
        <v>0</v>
      </c>
      <c r="O75" s="166" t="str">
        <f>IFERROR(INDEX('2A-2B'!$B$21:$B$1020,MATCH(D75,'2A-2B'!$D$21:$D$1020,0)),"Not in 2A-2B")</f>
        <v>Not in 2A-2B</v>
      </c>
      <c r="P75" s="73">
        <f>IFERROR(VLOOKUP(D75,'2A-2B'!$D$19:$N$1020,11,0)-N75,SUM(K75:M75))</f>
        <v>0</v>
      </c>
      <c r="Q75" s="167" t="e">
        <f t="shared" si="10"/>
        <v>#DIV/0!</v>
      </c>
    </row>
    <row r="76" spans="2:17">
      <c r="B76" s="63"/>
      <c r="C76" s="65"/>
      <c r="D76" s="65"/>
      <c r="E76" s="66"/>
      <c r="F76" s="67"/>
      <c r="G76" s="65"/>
      <c r="H76" s="70"/>
      <c r="I76" s="71"/>
      <c r="J76" s="68">
        <v>0</v>
      </c>
      <c r="K76" s="68">
        <v>0</v>
      </c>
      <c r="L76" s="68">
        <v>0</v>
      </c>
      <c r="M76" s="89">
        <f t="shared" si="9"/>
        <v>0</v>
      </c>
      <c r="N76" s="100">
        <f t="shared" si="11"/>
        <v>0</v>
      </c>
      <c r="O76" s="166" t="str">
        <f>IFERROR(INDEX('2A-2B'!$B$21:$B$1020,MATCH(D76,'2A-2B'!$D$21:$D$1020,0)),"Not in 2A-2B")</f>
        <v>Not in 2A-2B</v>
      </c>
      <c r="P76" s="73">
        <f>IFERROR(VLOOKUP(D76,'2A-2B'!$D$19:$N$1020,11,0)-N76,SUM(K76:M76))</f>
        <v>0</v>
      </c>
      <c r="Q76" s="167" t="e">
        <f t="shared" si="10"/>
        <v>#DIV/0!</v>
      </c>
    </row>
    <row r="77" spans="2:17">
      <c r="B77" s="63"/>
      <c r="C77" s="65"/>
      <c r="D77" s="65"/>
      <c r="E77" s="66"/>
      <c r="F77" s="67"/>
      <c r="G77" s="65"/>
      <c r="H77" s="70"/>
      <c r="I77" s="71"/>
      <c r="J77" s="68">
        <v>0</v>
      </c>
      <c r="K77" s="68">
        <v>0</v>
      </c>
      <c r="L77" s="68">
        <v>0</v>
      </c>
      <c r="M77" s="89">
        <f t="shared" si="9"/>
        <v>0</v>
      </c>
      <c r="N77" s="100">
        <f t="shared" si="11"/>
        <v>0</v>
      </c>
      <c r="O77" s="166" t="str">
        <f>IFERROR(INDEX('2A-2B'!$B$21:$B$1020,MATCH(D77,'2A-2B'!$D$21:$D$1020,0)),"Not in 2A-2B")</f>
        <v>Not in 2A-2B</v>
      </c>
      <c r="P77" s="73">
        <f>IFERROR(VLOOKUP(D77,'2A-2B'!$D$19:$N$1020,11,0)-N77,SUM(K77:M77))</f>
        <v>0</v>
      </c>
      <c r="Q77" s="167" t="e">
        <f t="shared" si="10"/>
        <v>#DIV/0!</v>
      </c>
    </row>
    <row r="78" spans="2:17">
      <c r="B78" s="63"/>
      <c r="C78" s="65"/>
      <c r="D78" s="65"/>
      <c r="E78" s="66"/>
      <c r="F78" s="67"/>
      <c r="G78" s="65"/>
      <c r="H78" s="70"/>
      <c r="I78" s="71"/>
      <c r="J78" s="68">
        <v>0</v>
      </c>
      <c r="K78" s="68">
        <v>0</v>
      </c>
      <c r="L78" s="68">
        <v>0</v>
      </c>
      <c r="M78" s="89">
        <f t="shared" si="9"/>
        <v>0</v>
      </c>
      <c r="N78" s="100">
        <f t="shared" si="11"/>
        <v>0</v>
      </c>
      <c r="O78" s="166" t="str">
        <f>IFERROR(INDEX('2A-2B'!$B$21:$B$1020,MATCH(D78,'2A-2B'!$D$21:$D$1020,0)),"Not in 2A-2B")</f>
        <v>Not in 2A-2B</v>
      </c>
      <c r="P78" s="73">
        <f>IFERROR(VLOOKUP(D78,'2A-2B'!$D$19:$N$1020,11,0)-N78,SUM(K78:M78))</f>
        <v>0</v>
      </c>
      <c r="Q78" s="167" t="e">
        <f t="shared" si="10"/>
        <v>#DIV/0!</v>
      </c>
    </row>
    <row r="79" spans="2:17">
      <c r="B79" s="63"/>
      <c r="C79" s="65"/>
      <c r="D79" s="65"/>
      <c r="E79" s="66"/>
      <c r="F79" s="67"/>
      <c r="G79" s="65"/>
      <c r="H79" s="70"/>
      <c r="I79" s="71"/>
      <c r="J79" s="68">
        <v>0</v>
      </c>
      <c r="K79" s="68">
        <v>0</v>
      </c>
      <c r="L79" s="68">
        <v>0</v>
      </c>
      <c r="M79" s="89">
        <f t="shared" si="9"/>
        <v>0</v>
      </c>
      <c r="N79" s="100">
        <f t="shared" si="11"/>
        <v>0</v>
      </c>
      <c r="O79" s="166" t="str">
        <f>IFERROR(INDEX('2A-2B'!$B$21:$B$1020,MATCH(D79,'2A-2B'!$D$21:$D$1020,0)),"Not in 2A-2B")</f>
        <v>Not in 2A-2B</v>
      </c>
      <c r="P79" s="73">
        <f>IFERROR(VLOOKUP(D79,'2A-2B'!$D$19:$N$1020,11,0)-N79,SUM(K79:M79))</f>
        <v>0</v>
      </c>
      <c r="Q79" s="167" t="e">
        <f t="shared" si="10"/>
        <v>#DIV/0!</v>
      </c>
    </row>
    <row r="80" spans="2:17">
      <c r="B80" s="63"/>
      <c r="C80" s="65"/>
      <c r="D80" s="65"/>
      <c r="E80" s="66"/>
      <c r="F80" s="67"/>
      <c r="G80" s="65"/>
      <c r="H80" s="70"/>
      <c r="I80" s="71"/>
      <c r="J80" s="68">
        <v>0</v>
      </c>
      <c r="K80" s="68">
        <v>0</v>
      </c>
      <c r="L80" s="68">
        <v>0</v>
      </c>
      <c r="M80" s="89">
        <f t="shared" si="9"/>
        <v>0</v>
      </c>
      <c r="N80" s="100">
        <f t="shared" si="11"/>
        <v>0</v>
      </c>
      <c r="O80" s="166" t="str">
        <f>IFERROR(INDEX('2A-2B'!$B$21:$B$1020,MATCH(D80,'2A-2B'!$D$21:$D$1020,0)),"Not in 2A-2B")</f>
        <v>Not in 2A-2B</v>
      </c>
      <c r="P80" s="73">
        <f>IFERROR(VLOOKUP(D80,'2A-2B'!$D$19:$N$1020,11,0)-N80,SUM(K80:M80))</f>
        <v>0</v>
      </c>
      <c r="Q80" s="167" t="e">
        <f t="shared" si="10"/>
        <v>#DIV/0!</v>
      </c>
    </row>
    <row r="81" spans="2:17">
      <c r="B81" s="63"/>
      <c r="C81" s="65"/>
      <c r="D81" s="65"/>
      <c r="E81" s="66"/>
      <c r="F81" s="67"/>
      <c r="G81" s="65"/>
      <c r="H81" s="70"/>
      <c r="I81" s="71"/>
      <c r="J81" s="68">
        <v>0</v>
      </c>
      <c r="K81" s="68">
        <v>0</v>
      </c>
      <c r="L81" s="68">
        <v>0</v>
      </c>
      <c r="M81" s="89">
        <f t="shared" si="9"/>
        <v>0</v>
      </c>
      <c r="N81" s="100">
        <f t="shared" si="11"/>
        <v>0</v>
      </c>
      <c r="O81" s="166" t="str">
        <f>IFERROR(INDEX('2A-2B'!$B$21:$B$1020,MATCH(D81,'2A-2B'!$D$21:$D$1020,0)),"Not in 2A-2B")</f>
        <v>Not in 2A-2B</v>
      </c>
      <c r="P81" s="73">
        <f>IFERROR(VLOOKUP(D81,'2A-2B'!$D$19:$N$1020,11,0)-N81,SUM(K81:M81))</f>
        <v>0</v>
      </c>
      <c r="Q81" s="167" t="e">
        <f t="shared" si="10"/>
        <v>#DIV/0!</v>
      </c>
    </row>
    <row r="82" spans="2:17">
      <c r="B82" s="63"/>
      <c r="C82" s="65"/>
      <c r="D82" s="65"/>
      <c r="E82" s="66"/>
      <c r="F82" s="67"/>
      <c r="G82" s="65"/>
      <c r="H82" s="70"/>
      <c r="I82" s="71"/>
      <c r="J82" s="68">
        <v>0</v>
      </c>
      <c r="K82" s="68">
        <v>0</v>
      </c>
      <c r="L82" s="68">
        <v>0</v>
      </c>
      <c r="M82" s="89">
        <f t="shared" si="9"/>
        <v>0</v>
      </c>
      <c r="N82" s="100">
        <f t="shared" si="11"/>
        <v>0</v>
      </c>
      <c r="O82" s="166" t="str">
        <f>IFERROR(INDEX('2A-2B'!$B$21:$B$1020,MATCH(D82,'2A-2B'!$D$21:$D$1020,0)),"Not in 2A-2B")</f>
        <v>Not in 2A-2B</v>
      </c>
      <c r="P82" s="73">
        <f>IFERROR(VLOOKUP(D82,'2A-2B'!$D$19:$N$1020,11,0)-N82,SUM(K82:M82))</f>
        <v>0</v>
      </c>
      <c r="Q82" s="167" t="e">
        <f t="shared" si="10"/>
        <v>#DIV/0!</v>
      </c>
    </row>
    <row r="83" spans="2:17">
      <c r="B83" s="63"/>
      <c r="C83" s="65"/>
      <c r="D83" s="65"/>
      <c r="E83" s="66"/>
      <c r="F83" s="67"/>
      <c r="G83" s="65"/>
      <c r="H83" s="70"/>
      <c r="I83" s="71"/>
      <c r="J83" s="68">
        <v>0</v>
      </c>
      <c r="K83" s="68">
        <v>0</v>
      </c>
      <c r="L83" s="68">
        <v>0</v>
      </c>
      <c r="M83" s="89">
        <f t="shared" si="9"/>
        <v>0</v>
      </c>
      <c r="N83" s="100">
        <f t="shared" si="11"/>
        <v>0</v>
      </c>
      <c r="O83" s="166" t="str">
        <f>IFERROR(INDEX('2A-2B'!$B$21:$B$1020,MATCH(D83,'2A-2B'!$D$21:$D$1020,0)),"Not in 2A-2B")</f>
        <v>Not in 2A-2B</v>
      </c>
      <c r="P83" s="73">
        <f>IFERROR(VLOOKUP(D83,'2A-2B'!$D$19:$N$1020,11,0)-N83,SUM(K83:M83))</f>
        <v>0</v>
      </c>
      <c r="Q83" s="167" t="e">
        <f t="shared" si="10"/>
        <v>#DIV/0!</v>
      </c>
    </row>
    <row r="84" spans="2:17">
      <c r="B84" s="63"/>
      <c r="C84" s="65"/>
      <c r="D84" s="65"/>
      <c r="E84" s="66"/>
      <c r="F84" s="67"/>
      <c r="G84" s="65"/>
      <c r="H84" s="70"/>
      <c r="I84" s="71"/>
      <c r="J84" s="68">
        <v>0</v>
      </c>
      <c r="K84" s="68">
        <v>0</v>
      </c>
      <c r="L84" s="68">
        <v>0</v>
      </c>
      <c r="M84" s="89">
        <f t="shared" si="9"/>
        <v>0</v>
      </c>
      <c r="N84" s="100">
        <f t="shared" si="11"/>
        <v>0</v>
      </c>
      <c r="O84" s="166" t="str">
        <f>IFERROR(INDEX('2A-2B'!$B$21:$B$1020,MATCH(D84,'2A-2B'!$D$21:$D$1020,0)),"Not in 2A-2B")</f>
        <v>Not in 2A-2B</v>
      </c>
      <c r="P84" s="73">
        <f>IFERROR(VLOOKUP(D84,'2A-2B'!$D$19:$N$1020,11,0)-N84,SUM(K84:M84))</f>
        <v>0</v>
      </c>
      <c r="Q84" s="167" t="e">
        <f t="shared" si="10"/>
        <v>#DIV/0!</v>
      </c>
    </row>
    <row r="85" spans="2:17">
      <c r="B85" s="63"/>
      <c r="C85" s="65"/>
      <c r="D85" s="65"/>
      <c r="E85" s="66"/>
      <c r="F85" s="67"/>
      <c r="G85" s="65"/>
      <c r="H85" s="70"/>
      <c r="I85" s="71"/>
      <c r="J85" s="68">
        <v>0</v>
      </c>
      <c r="K85" s="68">
        <v>0</v>
      </c>
      <c r="L85" s="68">
        <v>0</v>
      </c>
      <c r="M85" s="89">
        <f t="shared" ref="M85:M148" si="12">L85</f>
        <v>0</v>
      </c>
      <c r="N85" s="100">
        <f t="shared" si="11"/>
        <v>0</v>
      </c>
      <c r="O85" s="166" t="str">
        <f>IFERROR(INDEX('2A-2B'!$B$21:$B$1020,MATCH(D85,'2A-2B'!$D$21:$D$1020,0)),"Not in 2A-2B")</f>
        <v>Not in 2A-2B</v>
      </c>
      <c r="P85" s="73">
        <f>IFERROR(VLOOKUP(D85,'2A-2B'!$D$19:$N$1020,11,0)-N85,SUM(K85:M85))</f>
        <v>0</v>
      </c>
      <c r="Q85" s="167" t="e">
        <f t="shared" ref="Q85:Q148" si="13">H85-(SUM(K85:M85)/J85)</f>
        <v>#DIV/0!</v>
      </c>
    </row>
    <row r="86" spans="2:17">
      <c r="B86" s="63"/>
      <c r="C86" s="65"/>
      <c r="D86" s="65"/>
      <c r="E86" s="66"/>
      <c r="F86" s="67"/>
      <c r="G86" s="65"/>
      <c r="H86" s="70"/>
      <c r="I86" s="71"/>
      <c r="J86" s="68">
        <v>0</v>
      </c>
      <c r="K86" s="68">
        <v>0</v>
      </c>
      <c r="L86" s="68">
        <v>0</v>
      </c>
      <c r="M86" s="89">
        <f t="shared" si="12"/>
        <v>0</v>
      </c>
      <c r="N86" s="100">
        <f t="shared" ref="N86:N149" si="14">SUM(J86:M86)</f>
        <v>0</v>
      </c>
      <c r="O86" s="166" t="str">
        <f>IFERROR(INDEX('2A-2B'!$B$21:$B$1020,MATCH(D86,'2A-2B'!$D$21:$D$1020,0)),"Not in 2A-2B")</f>
        <v>Not in 2A-2B</v>
      </c>
      <c r="P86" s="73">
        <f>IFERROR(VLOOKUP(D86,'2A-2B'!$D$19:$N$1020,11,0)-N86,SUM(K86:M86))</f>
        <v>0</v>
      </c>
      <c r="Q86" s="167" t="e">
        <f t="shared" si="13"/>
        <v>#DIV/0!</v>
      </c>
    </row>
    <row r="87" spans="2:17">
      <c r="B87" s="63"/>
      <c r="C87" s="65"/>
      <c r="D87" s="65"/>
      <c r="E87" s="66"/>
      <c r="F87" s="67"/>
      <c r="G87" s="65"/>
      <c r="H87" s="70"/>
      <c r="I87" s="71"/>
      <c r="J87" s="68">
        <v>0</v>
      </c>
      <c r="K87" s="68">
        <v>0</v>
      </c>
      <c r="L87" s="68">
        <v>0</v>
      </c>
      <c r="M87" s="89">
        <f t="shared" si="12"/>
        <v>0</v>
      </c>
      <c r="N87" s="100">
        <f t="shared" si="14"/>
        <v>0</v>
      </c>
      <c r="O87" s="166" t="str">
        <f>IFERROR(INDEX('2A-2B'!$B$21:$B$1020,MATCH(D87,'2A-2B'!$D$21:$D$1020,0)),"Not in 2A-2B")</f>
        <v>Not in 2A-2B</v>
      </c>
      <c r="P87" s="73">
        <f>IFERROR(VLOOKUP(D87,'2A-2B'!$D$19:$N$1020,11,0)-N87,SUM(K87:M87))</f>
        <v>0</v>
      </c>
      <c r="Q87" s="167" t="e">
        <f t="shared" si="13"/>
        <v>#DIV/0!</v>
      </c>
    </row>
    <row r="88" spans="2:17">
      <c r="B88" s="63"/>
      <c r="C88" s="65"/>
      <c r="D88" s="65"/>
      <c r="E88" s="66"/>
      <c r="F88" s="67"/>
      <c r="G88" s="65"/>
      <c r="H88" s="70"/>
      <c r="I88" s="71"/>
      <c r="J88" s="68">
        <v>0</v>
      </c>
      <c r="K88" s="68">
        <v>0</v>
      </c>
      <c r="L88" s="68">
        <v>0</v>
      </c>
      <c r="M88" s="89">
        <f t="shared" si="12"/>
        <v>0</v>
      </c>
      <c r="N88" s="100">
        <f t="shared" si="14"/>
        <v>0</v>
      </c>
      <c r="O88" s="166" t="str">
        <f>IFERROR(INDEX('2A-2B'!$B$21:$B$1020,MATCH(D88,'2A-2B'!$D$21:$D$1020,0)),"Not in 2A-2B")</f>
        <v>Not in 2A-2B</v>
      </c>
      <c r="P88" s="73">
        <f>IFERROR(VLOOKUP(D88,'2A-2B'!$D$19:$N$1020,11,0)-N88,SUM(K88:M88))</f>
        <v>0</v>
      </c>
      <c r="Q88" s="167" t="e">
        <f t="shared" si="13"/>
        <v>#DIV/0!</v>
      </c>
    </row>
    <row r="89" spans="2:17">
      <c r="B89" s="63"/>
      <c r="C89" s="65"/>
      <c r="D89" s="65"/>
      <c r="E89" s="66"/>
      <c r="F89" s="67"/>
      <c r="G89" s="65"/>
      <c r="H89" s="70"/>
      <c r="I89" s="71"/>
      <c r="J89" s="68">
        <v>0</v>
      </c>
      <c r="K89" s="68">
        <v>0</v>
      </c>
      <c r="L89" s="68">
        <v>0</v>
      </c>
      <c r="M89" s="89">
        <f t="shared" si="12"/>
        <v>0</v>
      </c>
      <c r="N89" s="100">
        <f t="shared" si="14"/>
        <v>0</v>
      </c>
      <c r="O89" s="166" t="str">
        <f>IFERROR(INDEX('2A-2B'!$B$21:$B$1020,MATCH(D89,'2A-2B'!$D$21:$D$1020,0)),"Not in 2A-2B")</f>
        <v>Not in 2A-2B</v>
      </c>
      <c r="P89" s="73">
        <f>IFERROR(VLOOKUP(D89,'2A-2B'!$D$19:$N$1020,11,0)-N89,SUM(K89:M89))</f>
        <v>0</v>
      </c>
      <c r="Q89" s="167" t="e">
        <f t="shared" si="13"/>
        <v>#DIV/0!</v>
      </c>
    </row>
    <row r="90" spans="2:17">
      <c r="B90" s="63"/>
      <c r="C90" s="65"/>
      <c r="D90" s="65"/>
      <c r="E90" s="66"/>
      <c r="F90" s="67"/>
      <c r="G90" s="65"/>
      <c r="H90" s="70"/>
      <c r="I90" s="71"/>
      <c r="J90" s="68">
        <v>0</v>
      </c>
      <c r="K90" s="68">
        <v>0</v>
      </c>
      <c r="L90" s="68">
        <v>0</v>
      </c>
      <c r="M90" s="89">
        <f t="shared" si="12"/>
        <v>0</v>
      </c>
      <c r="N90" s="100">
        <f t="shared" si="14"/>
        <v>0</v>
      </c>
      <c r="O90" s="166" t="str">
        <f>IFERROR(INDEX('2A-2B'!$B$21:$B$1020,MATCH(D90,'2A-2B'!$D$21:$D$1020,0)),"Not in 2A-2B")</f>
        <v>Not in 2A-2B</v>
      </c>
      <c r="P90" s="73">
        <f>IFERROR(VLOOKUP(D90,'2A-2B'!$D$19:$N$1020,11,0)-N90,SUM(K90:M90))</f>
        <v>0</v>
      </c>
      <c r="Q90" s="167" t="e">
        <f t="shared" si="13"/>
        <v>#DIV/0!</v>
      </c>
    </row>
    <row r="91" spans="2:17">
      <c r="B91" s="63"/>
      <c r="C91" s="65"/>
      <c r="D91" s="65"/>
      <c r="E91" s="66"/>
      <c r="F91" s="67"/>
      <c r="G91" s="65"/>
      <c r="H91" s="70"/>
      <c r="I91" s="71"/>
      <c r="J91" s="68">
        <v>0</v>
      </c>
      <c r="K91" s="68">
        <v>0</v>
      </c>
      <c r="L91" s="68">
        <v>0</v>
      </c>
      <c r="M91" s="89">
        <f t="shared" si="12"/>
        <v>0</v>
      </c>
      <c r="N91" s="100">
        <f t="shared" si="14"/>
        <v>0</v>
      </c>
      <c r="O91" s="166" t="str">
        <f>IFERROR(INDEX('2A-2B'!$B$21:$B$1020,MATCH(D91,'2A-2B'!$D$21:$D$1020,0)),"Not in 2A-2B")</f>
        <v>Not in 2A-2B</v>
      </c>
      <c r="P91" s="73">
        <f>IFERROR(VLOOKUP(D91,'2A-2B'!$D$19:$N$1020,11,0)-N91,SUM(K91:M91))</f>
        <v>0</v>
      </c>
      <c r="Q91" s="167" t="e">
        <f t="shared" si="13"/>
        <v>#DIV/0!</v>
      </c>
    </row>
    <row r="92" spans="2:17">
      <c r="B92" s="63"/>
      <c r="C92" s="65"/>
      <c r="D92" s="65"/>
      <c r="E92" s="66"/>
      <c r="F92" s="67"/>
      <c r="G92" s="65"/>
      <c r="H92" s="70"/>
      <c r="I92" s="71"/>
      <c r="J92" s="68">
        <v>0</v>
      </c>
      <c r="K92" s="68">
        <v>0</v>
      </c>
      <c r="L92" s="68">
        <v>0</v>
      </c>
      <c r="M92" s="89">
        <f t="shared" si="12"/>
        <v>0</v>
      </c>
      <c r="N92" s="100">
        <f t="shared" si="14"/>
        <v>0</v>
      </c>
      <c r="O92" s="166" t="str">
        <f>IFERROR(INDEX('2A-2B'!$B$21:$B$1020,MATCH(D92,'2A-2B'!$D$21:$D$1020,0)),"Not in 2A-2B")</f>
        <v>Not in 2A-2B</v>
      </c>
      <c r="P92" s="73">
        <f>IFERROR(VLOOKUP(D92,'2A-2B'!$D$19:$N$1020,11,0)-N92,SUM(K92:M92))</f>
        <v>0</v>
      </c>
      <c r="Q92" s="167" t="e">
        <f t="shared" si="13"/>
        <v>#DIV/0!</v>
      </c>
    </row>
    <row r="93" spans="2:17">
      <c r="B93" s="63"/>
      <c r="C93" s="65"/>
      <c r="D93" s="65"/>
      <c r="E93" s="66"/>
      <c r="F93" s="67"/>
      <c r="G93" s="65"/>
      <c r="H93" s="70"/>
      <c r="I93" s="71"/>
      <c r="J93" s="68">
        <v>0</v>
      </c>
      <c r="K93" s="68">
        <v>0</v>
      </c>
      <c r="L93" s="68">
        <v>0</v>
      </c>
      <c r="M93" s="89">
        <f t="shared" si="12"/>
        <v>0</v>
      </c>
      <c r="N93" s="100">
        <f t="shared" si="14"/>
        <v>0</v>
      </c>
      <c r="O93" s="166" t="str">
        <f>IFERROR(INDEX('2A-2B'!$B$21:$B$1020,MATCH(D93,'2A-2B'!$D$21:$D$1020,0)),"Not in 2A-2B")</f>
        <v>Not in 2A-2B</v>
      </c>
      <c r="P93" s="73">
        <f>IFERROR(VLOOKUP(D93,'2A-2B'!$D$19:$N$1020,11,0)-N93,SUM(K93:M93))</f>
        <v>0</v>
      </c>
      <c r="Q93" s="167" t="e">
        <f t="shared" si="13"/>
        <v>#DIV/0!</v>
      </c>
    </row>
    <row r="94" spans="2:17">
      <c r="B94" s="63"/>
      <c r="C94" s="65"/>
      <c r="D94" s="65"/>
      <c r="E94" s="66"/>
      <c r="F94" s="67"/>
      <c r="G94" s="65"/>
      <c r="H94" s="70"/>
      <c r="I94" s="71"/>
      <c r="J94" s="68">
        <v>0</v>
      </c>
      <c r="K94" s="68">
        <v>0</v>
      </c>
      <c r="L94" s="68">
        <v>0</v>
      </c>
      <c r="M94" s="89">
        <f t="shared" si="12"/>
        <v>0</v>
      </c>
      <c r="N94" s="100">
        <f t="shared" si="14"/>
        <v>0</v>
      </c>
      <c r="O94" s="166" t="str">
        <f>IFERROR(INDEX('2A-2B'!$B$21:$B$1020,MATCH(D94,'2A-2B'!$D$21:$D$1020,0)),"Not in 2A-2B")</f>
        <v>Not in 2A-2B</v>
      </c>
      <c r="P94" s="73">
        <f>IFERROR(VLOOKUP(D94,'2A-2B'!$D$19:$N$1020,11,0)-N94,SUM(K94:M94))</f>
        <v>0</v>
      </c>
      <c r="Q94" s="167" t="e">
        <f t="shared" si="13"/>
        <v>#DIV/0!</v>
      </c>
    </row>
    <row r="95" spans="2:17">
      <c r="B95" s="63"/>
      <c r="C95" s="65"/>
      <c r="D95" s="65"/>
      <c r="E95" s="66"/>
      <c r="F95" s="67"/>
      <c r="G95" s="65"/>
      <c r="H95" s="70"/>
      <c r="I95" s="71"/>
      <c r="J95" s="68">
        <v>0</v>
      </c>
      <c r="K95" s="68">
        <v>0</v>
      </c>
      <c r="L95" s="68">
        <v>0</v>
      </c>
      <c r="M95" s="89">
        <f t="shared" si="12"/>
        <v>0</v>
      </c>
      <c r="N95" s="100">
        <f t="shared" si="14"/>
        <v>0</v>
      </c>
      <c r="O95" s="166" t="str">
        <f>IFERROR(INDEX('2A-2B'!$B$21:$B$1020,MATCH(D95,'2A-2B'!$D$21:$D$1020,0)),"Not in 2A-2B")</f>
        <v>Not in 2A-2B</v>
      </c>
      <c r="P95" s="73">
        <f>IFERROR(VLOOKUP(D95,'2A-2B'!$D$19:$N$1020,11,0)-N95,SUM(K95:M95))</f>
        <v>0</v>
      </c>
      <c r="Q95" s="167" t="e">
        <f t="shared" si="13"/>
        <v>#DIV/0!</v>
      </c>
    </row>
    <row r="96" spans="2:17">
      <c r="B96" s="63"/>
      <c r="C96" s="65"/>
      <c r="D96" s="65"/>
      <c r="E96" s="66"/>
      <c r="F96" s="67"/>
      <c r="G96" s="65"/>
      <c r="H96" s="70"/>
      <c r="I96" s="71"/>
      <c r="J96" s="68">
        <v>0</v>
      </c>
      <c r="K96" s="68">
        <v>0</v>
      </c>
      <c r="L96" s="68">
        <v>0</v>
      </c>
      <c r="M96" s="89">
        <f t="shared" si="12"/>
        <v>0</v>
      </c>
      <c r="N96" s="100">
        <f t="shared" si="14"/>
        <v>0</v>
      </c>
      <c r="O96" s="166" t="str">
        <f>IFERROR(INDEX('2A-2B'!$B$21:$B$1020,MATCH(D96,'2A-2B'!$D$21:$D$1020,0)),"Not in 2A-2B")</f>
        <v>Not in 2A-2B</v>
      </c>
      <c r="P96" s="73">
        <f>IFERROR(VLOOKUP(D96,'2A-2B'!$D$19:$N$1020,11,0)-N96,SUM(K96:M96))</f>
        <v>0</v>
      </c>
      <c r="Q96" s="167" t="e">
        <f t="shared" si="13"/>
        <v>#DIV/0!</v>
      </c>
    </row>
    <row r="97" spans="2:17">
      <c r="B97" s="63"/>
      <c r="C97" s="65"/>
      <c r="D97" s="65"/>
      <c r="E97" s="66"/>
      <c r="F97" s="67"/>
      <c r="G97" s="65"/>
      <c r="H97" s="70"/>
      <c r="I97" s="71"/>
      <c r="J97" s="68">
        <v>0</v>
      </c>
      <c r="K97" s="68">
        <v>0</v>
      </c>
      <c r="L97" s="68">
        <v>0</v>
      </c>
      <c r="M97" s="89">
        <f t="shared" si="12"/>
        <v>0</v>
      </c>
      <c r="N97" s="100">
        <f t="shared" si="14"/>
        <v>0</v>
      </c>
      <c r="O97" s="166" t="str">
        <f>IFERROR(INDEX('2A-2B'!$B$21:$B$1020,MATCH(D97,'2A-2B'!$D$21:$D$1020,0)),"Not in 2A-2B")</f>
        <v>Not in 2A-2B</v>
      </c>
      <c r="P97" s="73">
        <f>IFERROR(VLOOKUP(D97,'2A-2B'!$D$19:$N$1020,11,0)-N97,SUM(K97:M97))</f>
        <v>0</v>
      </c>
      <c r="Q97" s="167" t="e">
        <f t="shared" si="13"/>
        <v>#DIV/0!</v>
      </c>
    </row>
    <row r="98" spans="2:17">
      <c r="B98" s="63"/>
      <c r="C98" s="65"/>
      <c r="D98" s="65"/>
      <c r="E98" s="66"/>
      <c r="F98" s="67"/>
      <c r="G98" s="65"/>
      <c r="H98" s="70"/>
      <c r="I98" s="71"/>
      <c r="J98" s="68">
        <v>0</v>
      </c>
      <c r="K98" s="68">
        <v>0</v>
      </c>
      <c r="L98" s="68">
        <v>0</v>
      </c>
      <c r="M98" s="89">
        <f t="shared" si="12"/>
        <v>0</v>
      </c>
      <c r="N98" s="100">
        <f t="shared" si="14"/>
        <v>0</v>
      </c>
      <c r="O98" s="166" t="str">
        <f>IFERROR(INDEX('2A-2B'!$B$21:$B$1020,MATCH(D98,'2A-2B'!$D$21:$D$1020,0)),"Not in 2A-2B")</f>
        <v>Not in 2A-2B</v>
      </c>
      <c r="P98" s="73">
        <f>IFERROR(VLOOKUP(D98,'2A-2B'!$D$19:$N$1020,11,0)-N98,SUM(K98:M98))</f>
        <v>0</v>
      </c>
      <c r="Q98" s="167" t="e">
        <f t="shared" si="13"/>
        <v>#DIV/0!</v>
      </c>
    </row>
    <row r="99" spans="2:17">
      <c r="B99" s="63"/>
      <c r="C99" s="65"/>
      <c r="D99" s="65"/>
      <c r="E99" s="66"/>
      <c r="F99" s="67"/>
      <c r="G99" s="65"/>
      <c r="H99" s="70"/>
      <c r="I99" s="71"/>
      <c r="J99" s="68">
        <v>0</v>
      </c>
      <c r="K99" s="68">
        <v>0</v>
      </c>
      <c r="L99" s="68">
        <v>0</v>
      </c>
      <c r="M99" s="89">
        <f t="shared" si="12"/>
        <v>0</v>
      </c>
      <c r="N99" s="100">
        <f t="shared" si="14"/>
        <v>0</v>
      </c>
      <c r="O99" s="166" t="str">
        <f>IFERROR(INDEX('2A-2B'!$B$21:$B$1020,MATCH(D99,'2A-2B'!$D$21:$D$1020,0)),"Not in 2A-2B")</f>
        <v>Not in 2A-2B</v>
      </c>
      <c r="P99" s="73">
        <f>IFERROR(VLOOKUP(D99,'2A-2B'!$D$19:$N$1020,11,0)-N99,SUM(K99:M99))</f>
        <v>0</v>
      </c>
      <c r="Q99" s="167" t="e">
        <f t="shared" si="13"/>
        <v>#DIV/0!</v>
      </c>
    </row>
    <row r="100" spans="2:17">
      <c r="B100" s="63"/>
      <c r="C100" s="65"/>
      <c r="D100" s="65"/>
      <c r="E100" s="66"/>
      <c r="F100" s="67"/>
      <c r="G100" s="65"/>
      <c r="H100" s="70"/>
      <c r="I100" s="71"/>
      <c r="J100" s="68">
        <v>0</v>
      </c>
      <c r="K100" s="68">
        <v>0</v>
      </c>
      <c r="L100" s="68">
        <v>0</v>
      </c>
      <c r="M100" s="89">
        <f t="shared" si="12"/>
        <v>0</v>
      </c>
      <c r="N100" s="100">
        <f t="shared" si="14"/>
        <v>0</v>
      </c>
      <c r="O100" s="166" t="str">
        <f>IFERROR(INDEX('2A-2B'!$B$21:$B$1020,MATCH(D100,'2A-2B'!$D$21:$D$1020,0)),"Not in 2A-2B")</f>
        <v>Not in 2A-2B</v>
      </c>
      <c r="P100" s="73">
        <f>IFERROR(VLOOKUP(D100,'2A-2B'!$D$19:$N$1020,11,0)-N100,SUM(K100:M100))</f>
        <v>0</v>
      </c>
      <c r="Q100" s="167" t="e">
        <f t="shared" si="13"/>
        <v>#DIV/0!</v>
      </c>
    </row>
    <row r="101" spans="2:17">
      <c r="B101" s="63"/>
      <c r="C101" s="65"/>
      <c r="D101" s="65"/>
      <c r="E101" s="66"/>
      <c r="F101" s="67"/>
      <c r="G101" s="65"/>
      <c r="H101" s="70"/>
      <c r="I101" s="71"/>
      <c r="J101" s="68">
        <v>0</v>
      </c>
      <c r="K101" s="68">
        <v>0</v>
      </c>
      <c r="L101" s="68">
        <v>0</v>
      </c>
      <c r="M101" s="89">
        <f t="shared" si="12"/>
        <v>0</v>
      </c>
      <c r="N101" s="100">
        <f t="shared" si="14"/>
        <v>0</v>
      </c>
      <c r="O101" s="166" t="str">
        <f>IFERROR(INDEX('2A-2B'!$B$21:$B$1020,MATCH(D101,'2A-2B'!$D$21:$D$1020,0)),"Not in 2A-2B")</f>
        <v>Not in 2A-2B</v>
      </c>
      <c r="P101" s="73">
        <f>IFERROR(VLOOKUP(D101,'2A-2B'!$D$19:$N$1020,11,0)-N101,SUM(K101:M101))</f>
        <v>0</v>
      </c>
      <c r="Q101" s="167" t="e">
        <f t="shared" si="13"/>
        <v>#DIV/0!</v>
      </c>
    </row>
    <row r="102" spans="2:17">
      <c r="B102" s="63"/>
      <c r="C102" s="65"/>
      <c r="D102" s="65"/>
      <c r="E102" s="66"/>
      <c r="F102" s="67"/>
      <c r="G102" s="65"/>
      <c r="H102" s="70"/>
      <c r="I102" s="71"/>
      <c r="J102" s="68">
        <v>0</v>
      </c>
      <c r="K102" s="68">
        <v>0</v>
      </c>
      <c r="L102" s="68">
        <v>0</v>
      </c>
      <c r="M102" s="89">
        <f t="shared" si="12"/>
        <v>0</v>
      </c>
      <c r="N102" s="100">
        <f t="shared" si="14"/>
        <v>0</v>
      </c>
      <c r="O102" s="166" t="str">
        <f>IFERROR(INDEX('2A-2B'!$B$21:$B$1020,MATCH(D102,'2A-2B'!$D$21:$D$1020,0)),"Not in 2A-2B")</f>
        <v>Not in 2A-2B</v>
      </c>
      <c r="P102" s="73">
        <f>IFERROR(VLOOKUP(D102,'2A-2B'!$D$19:$N$1020,11,0)-N102,SUM(K102:M102))</f>
        <v>0</v>
      </c>
      <c r="Q102" s="167" t="e">
        <f t="shared" si="13"/>
        <v>#DIV/0!</v>
      </c>
    </row>
    <row r="103" spans="2:17">
      <c r="B103" s="63"/>
      <c r="C103" s="65"/>
      <c r="D103" s="65"/>
      <c r="E103" s="66"/>
      <c r="F103" s="67"/>
      <c r="G103" s="65"/>
      <c r="H103" s="70"/>
      <c r="I103" s="71"/>
      <c r="J103" s="68">
        <v>0</v>
      </c>
      <c r="K103" s="68">
        <v>0</v>
      </c>
      <c r="L103" s="68">
        <v>0</v>
      </c>
      <c r="M103" s="89">
        <f t="shared" si="12"/>
        <v>0</v>
      </c>
      <c r="N103" s="100">
        <f t="shared" si="14"/>
        <v>0</v>
      </c>
      <c r="O103" s="166" t="str">
        <f>IFERROR(INDEX('2A-2B'!$B$21:$B$1020,MATCH(D103,'2A-2B'!$D$21:$D$1020,0)),"Not in 2A-2B")</f>
        <v>Not in 2A-2B</v>
      </c>
      <c r="P103" s="73">
        <f>IFERROR(VLOOKUP(D103,'2A-2B'!$D$19:$N$1020,11,0)-N103,SUM(K103:M103))</f>
        <v>0</v>
      </c>
      <c r="Q103" s="167" t="e">
        <f t="shared" si="13"/>
        <v>#DIV/0!</v>
      </c>
    </row>
    <row r="104" spans="2:17">
      <c r="B104" s="63"/>
      <c r="C104" s="65"/>
      <c r="D104" s="65"/>
      <c r="E104" s="66"/>
      <c r="F104" s="67"/>
      <c r="G104" s="65"/>
      <c r="H104" s="70"/>
      <c r="I104" s="71"/>
      <c r="J104" s="68">
        <v>0</v>
      </c>
      <c r="K104" s="68">
        <v>0</v>
      </c>
      <c r="L104" s="68">
        <v>0</v>
      </c>
      <c r="M104" s="89">
        <f t="shared" si="12"/>
        <v>0</v>
      </c>
      <c r="N104" s="100">
        <f t="shared" si="14"/>
        <v>0</v>
      </c>
      <c r="O104" s="166" t="str">
        <f>IFERROR(INDEX('2A-2B'!$B$21:$B$1020,MATCH(D104,'2A-2B'!$D$21:$D$1020,0)),"Not in 2A-2B")</f>
        <v>Not in 2A-2B</v>
      </c>
      <c r="P104" s="73">
        <f>IFERROR(VLOOKUP(D104,'2A-2B'!$D$19:$N$1020,11,0)-N104,SUM(K104:M104))</f>
        <v>0</v>
      </c>
      <c r="Q104" s="167" t="e">
        <f t="shared" si="13"/>
        <v>#DIV/0!</v>
      </c>
    </row>
    <row r="105" spans="2:17">
      <c r="B105" s="63"/>
      <c r="C105" s="65"/>
      <c r="D105" s="65"/>
      <c r="E105" s="66"/>
      <c r="F105" s="67"/>
      <c r="G105" s="65"/>
      <c r="H105" s="70"/>
      <c r="I105" s="71"/>
      <c r="J105" s="68">
        <v>0</v>
      </c>
      <c r="K105" s="68">
        <v>0</v>
      </c>
      <c r="L105" s="68">
        <v>0</v>
      </c>
      <c r="M105" s="89">
        <f t="shared" si="12"/>
        <v>0</v>
      </c>
      <c r="N105" s="100">
        <f t="shared" si="14"/>
        <v>0</v>
      </c>
      <c r="O105" s="166" t="str">
        <f>IFERROR(INDEX('2A-2B'!$B$21:$B$1020,MATCH(D105,'2A-2B'!$D$21:$D$1020,0)),"Not in 2A-2B")</f>
        <v>Not in 2A-2B</v>
      </c>
      <c r="P105" s="73">
        <f>IFERROR(VLOOKUP(D105,'2A-2B'!$D$19:$N$1020,11,0)-N105,SUM(K105:M105))</f>
        <v>0</v>
      </c>
      <c r="Q105" s="167" t="e">
        <f t="shared" si="13"/>
        <v>#DIV/0!</v>
      </c>
    </row>
    <row r="106" spans="2:17">
      <c r="B106" s="63"/>
      <c r="C106" s="65"/>
      <c r="D106" s="65"/>
      <c r="E106" s="66"/>
      <c r="F106" s="67"/>
      <c r="G106" s="65"/>
      <c r="H106" s="70"/>
      <c r="I106" s="71"/>
      <c r="J106" s="68">
        <v>0</v>
      </c>
      <c r="K106" s="68">
        <v>0</v>
      </c>
      <c r="L106" s="68">
        <v>0</v>
      </c>
      <c r="M106" s="89">
        <f t="shared" si="12"/>
        <v>0</v>
      </c>
      <c r="N106" s="100">
        <f t="shared" si="14"/>
        <v>0</v>
      </c>
      <c r="O106" s="166" t="str">
        <f>IFERROR(INDEX('2A-2B'!$B$21:$B$1020,MATCH(D106,'2A-2B'!$D$21:$D$1020,0)),"Not in 2A-2B")</f>
        <v>Not in 2A-2B</v>
      </c>
      <c r="P106" s="73">
        <f>IFERROR(VLOOKUP(D106,'2A-2B'!$D$19:$N$1020,11,0)-N106,SUM(K106:M106))</f>
        <v>0</v>
      </c>
      <c r="Q106" s="167" t="e">
        <f t="shared" si="13"/>
        <v>#DIV/0!</v>
      </c>
    </row>
    <row r="107" spans="2:17">
      <c r="B107" s="63"/>
      <c r="C107" s="65"/>
      <c r="D107" s="65"/>
      <c r="E107" s="66"/>
      <c r="F107" s="67"/>
      <c r="G107" s="65"/>
      <c r="H107" s="70"/>
      <c r="I107" s="71"/>
      <c r="J107" s="68">
        <v>0</v>
      </c>
      <c r="K107" s="68">
        <v>0</v>
      </c>
      <c r="L107" s="68">
        <v>0</v>
      </c>
      <c r="M107" s="89">
        <f t="shared" si="12"/>
        <v>0</v>
      </c>
      <c r="N107" s="100">
        <f t="shared" si="14"/>
        <v>0</v>
      </c>
      <c r="O107" s="166" t="str">
        <f>IFERROR(INDEX('2A-2B'!$B$21:$B$1020,MATCH(D107,'2A-2B'!$D$21:$D$1020,0)),"Not in 2A-2B")</f>
        <v>Not in 2A-2B</v>
      </c>
      <c r="P107" s="73">
        <f>IFERROR(VLOOKUP(D107,'2A-2B'!$D$19:$N$1020,11,0)-N107,SUM(K107:M107))</f>
        <v>0</v>
      </c>
      <c r="Q107" s="167" t="e">
        <f t="shared" si="13"/>
        <v>#DIV/0!</v>
      </c>
    </row>
    <row r="108" spans="2:17">
      <c r="B108" s="63"/>
      <c r="C108" s="65"/>
      <c r="D108" s="65"/>
      <c r="E108" s="66"/>
      <c r="F108" s="67"/>
      <c r="G108" s="65"/>
      <c r="H108" s="70"/>
      <c r="I108" s="71"/>
      <c r="J108" s="68">
        <v>0</v>
      </c>
      <c r="K108" s="68">
        <v>0</v>
      </c>
      <c r="L108" s="68">
        <v>0</v>
      </c>
      <c r="M108" s="89">
        <f t="shared" si="12"/>
        <v>0</v>
      </c>
      <c r="N108" s="100">
        <f t="shared" si="14"/>
        <v>0</v>
      </c>
      <c r="O108" s="166" t="str">
        <f>IFERROR(INDEX('2A-2B'!$B$21:$B$1020,MATCH(D108,'2A-2B'!$D$21:$D$1020,0)),"Not in 2A-2B")</f>
        <v>Not in 2A-2B</v>
      </c>
      <c r="P108" s="73">
        <f>IFERROR(VLOOKUP(D108,'2A-2B'!$D$19:$N$1020,11,0)-N108,SUM(K108:M108))</f>
        <v>0</v>
      </c>
      <c r="Q108" s="167" t="e">
        <f t="shared" si="13"/>
        <v>#DIV/0!</v>
      </c>
    </row>
    <row r="109" spans="2:17">
      <c r="B109" s="63"/>
      <c r="C109" s="65"/>
      <c r="D109" s="65"/>
      <c r="E109" s="66"/>
      <c r="F109" s="67"/>
      <c r="G109" s="65"/>
      <c r="H109" s="70"/>
      <c r="I109" s="71"/>
      <c r="J109" s="68">
        <v>0</v>
      </c>
      <c r="K109" s="68">
        <v>0</v>
      </c>
      <c r="L109" s="68">
        <v>0</v>
      </c>
      <c r="M109" s="89">
        <f t="shared" si="12"/>
        <v>0</v>
      </c>
      <c r="N109" s="100">
        <f t="shared" si="14"/>
        <v>0</v>
      </c>
      <c r="O109" s="166" t="str">
        <f>IFERROR(INDEX('2A-2B'!$B$21:$B$1020,MATCH(D109,'2A-2B'!$D$21:$D$1020,0)),"Not in 2A-2B")</f>
        <v>Not in 2A-2B</v>
      </c>
      <c r="P109" s="73">
        <f>IFERROR(VLOOKUP(D109,'2A-2B'!$D$19:$N$1020,11,0)-N109,SUM(K109:M109))</f>
        <v>0</v>
      </c>
      <c r="Q109" s="167" t="e">
        <f t="shared" si="13"/>
        <v>#DIV/0!</v>
      </c>
    </row>
    <row r="110" spans="2:17">
      <c r="B110" s="63"/>
      <c r="C110" s="65"/>
      <c r="D110" s="65"/>
      <c r="E110" s="66"/>
      <c r="F110" s="67"/>
      <c r="G110" s="65"/>
      <c r="H110" s="70"/>
      <c r="I110" s="71"/>
      <c r="J110" s="68">
        <v>0</v>
      </c>
      <c r="K110" s="68">
        <v>0</v>
      </c>
      <c r="L110" s="68">
        <v>0</v>
      </c>
      <c r="M110" s="89">
        <f t="shared" si="12"/>
        <v>0</v>
      </c>
      <c r="N110" s="100">
        <f t="shared" si="14"/>
        <v>0</v>
      </c>
      <c r="O110" s="166" t="str">
        <f>IFERROR(INDEX('2A-2B'!$B$21:$B$1020,MATCH(D110,'2A-2B'!$D$21:$D$1020,0)),"Not in 2A-2B")</f>
        <v>Not in 2A-2B</v>
      </c>
      <c r="P110" s="73">
        <f>IFERROR(VLOOKUP(D110,'2A-2B'!$D$19:$N$1020,11,0)-N110,SUM(K110:M110))</f>
        <v>0</v>
      </c>
      <c r="Q110" s="167" t="e">
        <f t="shared" si="13"/>
        <v>#DIV/0!</v>
      </c>
    </row>
    <row r="111" spans="2:17">
      <c r="B111" s="63"/>
      <c r="C111" s="65"/>
      <c r="D111" s="65"/>
      <c r="E111" s="66"/>
      <c r="F111" s="67"/>
      <c r="G111" s="65"/>
      <c r="H111" s="70"/>
      <c r="I111" s="71"/>
      <c r="J111" s="68">
        <v>0</v>
      </c>
      <c r="K111" s="68">
        <v>0</v>
      </c>
      <c r="L111" s="68">
        <v>0</v>
      </c>
      <c r="M111" s="89">
        <f t="shared" si="12"/>
        <v>0</v>
      </c>
      <c r="N111" s="100">
        <f t="shared" si="14"/>
        <v>0</v>
      </c>
      <c r="O111" s="166" t="str">
        <f>IFERROR(INDEX('2A-2B'!$B$21:$B$1020,MATCH(D111,'2A-2B'!$D$21:$D$1020,0)),"Not in 2A-2B")</f>
        <v>Not in 2A-2B</v>
      </c>
      <c r="P111" s="73">
        <f>IFERROR(VLOOKUP(D111,'2A-2B'!$D$19:$N$1020,11,0)-N111,SUM(K111:M111))</f>
        <v>0</v>
      </c>
      <c r="Q111" s="167" t="e">
        <f t="shared" si="13"/>
        <v>#DIV/0!</v>
      </c>
    </row>
    <row r="112" spans="2:17">
      <c r="B112" s="63"/>
      <c r="C112" s="65"/>
      <c r="D112" s="65"/>
      <c r="E112" s="66"/>
      <c r="F112" s="67"/>
      <c r="G112" s="65"/>
      <c r="H112" s="70"/>
      <c r="I112" s="71"/>
      <c r="J112" s="68">
        <v>0</v>
      </c>
      <c r="K112" s="68">
        <v>0</v>
      </c>
      <c r="L112" s="68">
        <v>0</v>
      </c>
      <c r="M112" s="89">
        <f t="shared" si="12"/>
        <v>0</v>
      </c>
      <c r="N112" s="100">
        <f t="shared" si="14"/>
        <v>0</v>
      </c>
      <c r="O112" s="166" t="str">
        <f>IFERROR(INDEX('2A-2B'!$B$21:$B$1020,MATCH(D112,'2A-2B'!$D$21:$D$1020,0)),"Not in 2A-2B")</f>
        <v>Not in 2A-2B</v>
      </c>
      <c r="P112" s="73">
        <f>IFERROR(VLOOKUP(D112,'2A-2B'!$D$19:$N$1020,11,0)-N112,SUM(K112:M112))</f>
        <v>0</v>
      </c>
      <c r="Q112" s="167" t="e">
        <f t="shared" si="13"/>
        <v>#DIV/0!</v>
      </c>
    </row>
    <row r="113" spans="2:17">
      <c r="B113" s="63"/>
      <c r="C113" s="65"/>
      <c r="D113" s="65"/>
      <c r="E113" s="66"/>
      <c r="F113" s="67"/>
      <c r="G113" s="65"/>
      <c r="H113" s="70"/>
      <c r="I113" s="71"/>
      <c r="J113" s="68">
        <v>0</v>
      </c>
      <c r="K113" s="68">
        <v>0</v>
      </c>
      <c r="L113" s="68">
        <v>0</v>
      </c>
      <c r="M113" s="89">
        <f t="shared" si="12"/>
        <v>0</v>
      </c>
      <c r="N113" s="100">
        <f t="shared" si="14"/>
        <v>0</v>
      </c>
      <c r="O113" s="166" t="str">
        <f>IFERROR(INDEX('2A-2B'!$B$21:$B$1020,MATCH(D113,'2A-2B'!$D$21:$D$1020,0)),"Not in 2A-2B")</f>
        <v>Not in 2A-2B</v>
      </c>
      <c r="P113" s="73">
        <f>IFERROR(VLOOKUP(D113,'2A-2B'!$D$19:$N$1020,11,0)-N113,SUM(K113:M113))</f>
        <v>0</v>
      </c>
      <c r="Q113" s="167" t="e">
        <f t="shared" si="13"/>
        <v>#DIV/0!</v>
      </c>
    </row>
    <row r="114" spans="2:17">
      <c r="B114" s="63"/>
      <c r="C114" s="65"/>
      <c r="D114" s="65"/>
      <c r="E114" s="66"/>
      <c r="F114" s="67"/>
      <c r="G114" s="65"/>
      <c r="H114" s="70"/>
      <c r="I114" s="71"/>
      <c r="J114" s="68">
        <v>0</v>
      </c>
      <c r="K114" s="68">
        <v>0</v>
      </c>
      <c r="L114" s="68">
        <v>0</v>
      </c>
      <c r="M114" s="89">
        <f t="shared" si="12"/>
        <v>0</v>
      </c>
      <c r="N114" s="100">
        <f t="shared" si="14"/>
        <v>0</v>
      </c>
      <c r="O114" s="166" t="str">
        <f>IFERROR(INDEX('2A-2B'!$B$21:$B$1020,MATCH(D114,'2A-2B'!$D$21:$D$1020,0)),"Not in 2A-2B")</f>
        <v>Not in 2A-2B</v>
      </c>
      <c r="P114" s="73">
        <f>IFERROR(VLOOKUP(D114,'2A-2B'!$D$19:$N$1020,11,0)-N114,SUM(K114:M114))</f>
        <v>0</v>
      </c>
      <c r="Q114" s="167" t="e">
        <f t="shared" si="13"/>
        <v>#DIV/0!</v>
      </c>
    </row>
    <row r="115" spans="2:17">
      <c r="B115" s="63"/>
      <c r="C115" s="65"/>
      <c r="D115" s="65"/>
      <c r="E115" s="66"/>
      <c r="F115" s="67"/>
      <c r="G115" s="65"/>
      <c r="H115" s="70"/>
      <c r="I115" s="71"/>
      <c r="J115" s="68">
        <v>0</v>
      </c>
      <c r="K115" s="68">
        <v>0</v>
      </c>
      <c r="L115" s="68">
        <v>0</v>
      </c>
      <c r="M115" s="89">
        <f t="shared" si="12"/>
        <v>0</v>
      </c>
      <c r="N115" s="100">
        <f t="shared" si="14"/>
        <v>0</v>
      </c>
      <c r="O115" s="166" t="str">
        <f>IFERROR(INDEX('2A-2B'!$B$21:$B$1020,MATCH(D115,'2A-2B'!$D$21:$D$1020,0)),"Not in 2A-2B")</f>
        <v>Not in 2A-2B</v>
      </c>
      <c r="P115" s="73">
        <f>IFERROR(VLOOKUP(D115,'2A-2B'!$D$19:$N$1020,11,0)-N115,SUM(K115:M115))</f>
        <v>0</v>
      </c>
      <c r="Q115" s="167" t="e">
        <f t="shared" si="13"/>
        <v>#DIV/0!</v>
      </c>
    </row>
    <row r="116" spans="2:17">
      <c r="B116" s="63"/>
      <c r="C116" s="65"/>
      <c r="D116" s="65"/>
      <c r="E116" s="66"/>
      <c r="F116" s="67"/>
      <c r="G116" s="65"/>
      <c r="H116" s="70"/>
      <c r="I116" s="71"/>
      <c r="J116" s="68">
        <v>0</v>
      </c>
      <c r="K116" s="68">
        <v>0</v>
      </c>
      <c r="L116" s="68">
        <v>0</v>
      </c>
      <c r="M116" s="89">
        <f t="shared" si="12"/>
        <v>0</v>
      </c>
      <c r="N116" s="100">
        <f t="shared" si="14"/>
        <v>0</v>
      </c>
      <c r="O116" s="166" t="str">
        <f>IFERROR(INDEX('2A-2B'!$B$21:$B$1020,MATCH(D116,'2A-2B'!$D$21:$D$1020,0)),"Not in 2A-2B")</f>
        <v>Not in 2A-2B</v>
      </c>
      <c r="P116" s="73">
        <f>IFERROR(VLOOKUP(D116,'2A-2B'!$D$19:$N$1020,11,0)-N116,SUM(K116:M116))</f>
        <v>0</v>
      </c>
      <c r="Q116" s="167" t="e">
        <f t="shared" si="13"/>
        <v>#DIV/0!</v>
      </c>
    </row>
    <row r="117" spans="2:17">
      <c r="B117" s="63"/>
      <c r="C117" s="65"/>
      <c r="D117" s="65"/>
      <c r="E117" s="66"/>
      <c r="F117" s="67"/>
      <c r="G117" s="65"/>
      <c r="H117" s="70"/>
      <c r="I117" s="71"/>
      <c r="J117" s="68">
        <v>0</v>
      </c>
      <c r="K117" s="68">
        <v>0</v>
      </c>
      <c r="L117" s="68">
        <v>0</v>
      </c>
      <c r="M117" s="89">
        <f t="shared" si="12"/>
        <v>0</v>
      </c>
      <c r="N117" s="100">
        <f t="shared" si="14"/>
        <v>0</v>
      </c>
      <c r="O117" s="166" t="str">
        <f>IFERROR(INDEX('2A-2B'!$B$21:$B$1020,MATCH(D117,'2A-2B'!$D$21:$D$1020,0)),"Not in 2A-2B")</f>
        <v>Not in 2A-2B</v>
      </c>
      <c r="P117" s="73">
        <f>IFERROR(VLOOKUP(D117,'2A-2B'!$D$19:$N$1020,11,0)-N117,SUM(K117:M117))</f>
        <v>0</v>
      </c>
      <c r="Q117" s="167" t="e">
        <f t="shared" si="13"/>
        <v>#DIV/0!</v>
      </c>
    </row>
    <row r="118" spans="2:17">
      <c r="B118" s="63"/>
      <c r="C118" s="65"/>
      <c r="D118" s="65"/>
      <c r="E118" s="66"/>
      <c r="F118" s="67"/>
      <c r="G118" s="65"/>
      <c r="H118" s="70"/>
      <c r="I118" s="71"/>
      <c r="J118" s="68">
        <v>0</v>
      </c>
      <c r="K118" s="68">
        <v>0</v>
      </c>
      <c r="L118" s="68">
        <v>0</v>
      </c>
      <c r="M118" s="89">
        <f t="shared" si="12"/>
        <v>0</v>
      </c>
      <c r="N118" s="100">
        <f t="shared" si="14"/>
        <v>0</v>
      </c>
      <c r="O118" s="166" t="str">
        <f>IFERROR(INDEX('2A-2B'!$B$21:$B$1020,MATCH(D118,'2A-2B'!$D$21:$D$1020,0)),"Not in 2A-2B")</f>
        <v>Not in 2A-2B</v>
      </c>
      <c r="P118" s="73">
        <f>IFERROR(VLOOKUP(D118,'2A-2B'!$D$19:$N$1020,11,0)-N118,SUM(K118:M118))</f>
        <v>0</v>
      </c>
      <c r="Q118" s="167" t="e">
        <f t="shared" si="13"/>
        <v>#DIV/0!</v>
      </c>
    </row>
    <row r="119" spans="2:17">
      <c r="B119" s="63"/>
      <c r="C119" s="65"/>
      <c r="D119" s="65"/>
      <c r="E119" s="66"/>
      <c r="F119" s="67"/>
      <c r="G119" s="65"/>
      <c r="H119" s="70"/>
      <c r="I119" s="71"/>
      <c r="J119" s="68">
        <v>0</v>
      </c>
      <c r="K119" s="68">
        <v>0</v>
      </c>
      <c r="L119" s="68">
        <v>0</v>
      </c>
      <c r="M119" s="89">
        <f t="shared" si="12"/>
        <v>0</v>
      </c>
      <c r="N119" s="100">
        <f t="shared" si="14"/>
        <v>0</v>
      </c>
      <c r="O119" s="166" t="str">
        <f>IFERROR(INDEX('2A-2B'!$B$21:$B$1020,MATCH(D119,'2A-2B'!$D$21:$D$1020,0)),"Not in 2A-2B")</f>
        <v>Not in 2A-2B</v>
      </c>
      <c r="P119" s="73">
        <f>IFERROR(VLOOKUP(D119,'2A-2B'!$D$19:$N$1020,11,0)-N119,SUM(K119:M119))</f>
        <v>0</v>
      </c>
      <c r="Q119" s="167" t="e">
        <f t="shared" si="13"/>
        <v>#DIV/0!</v>
      </c>
    </row>
    <row r="120" spans="2:17">
      <c r="B120" s="63"/>
      <c r="C120" s="65"/>
      <c r="D120" s="65"/>
      <c r="E120" s="66"/>
      <c r="F120" s="67"/>
      <c r="G120" s="65"/>
      <c r="H120" s="70"/>
      <c r="I120" s="71"/>
      <c r="J120" s="68">
        <v>0</v>
      </c>
      <c r="K120" s="68">
        <v>0</v>
      </c>
      <c r="L120" s="68">
        <v>0</v>
      </c>
      <c r="M120" s="89">
        <f t="shared" si="12"/>
        <v>0</v>
      </c>
      <c r="N120" s="100">
        <f t="shared" si="14"/>
        <v>0</v>
      </c>
      <c r="O120" s="166" t="str">
        <f>IFERROR(INDEX('2A-2B'!$B$21:$B$1020,MATCH(D120,'2A-2B'!$D$21:$D$1020,0)),"Not in 2A-2B")</f>
        <v>Not in 2A-2B</v>
      </c>
      <c r="P120" s="73">
        <f>IFERROR(VLOOKUP(D120,'2A-2B'!$D$19:$N$1020,11,0)-N120,SUM(K120:M120))</f>
        <v>0</v>
      </c>
      <c r="Q120" s="167" t="e">
        <f t="shared" si="13"/>
        <v>#DIV/0!</v>
      </c>
    </row>
    <row r="121" spans="2:17">
      <c r="B121" s="63"/>
      <c r="C121" s="65"/>
      <c r="D121" s="65"/>
      <c r="E121" s="66"/>
      <c r="F121" s="67"/>
      <c r="G121" s="65"/>
      <c r="H121" s="70"/>
      <c r="I121" s="71"/>
      <c r="J121" s="68">
        <v>0</v>
      </c>
      <c r="K121" s="68">
        <v>0</v>
      </c>
      <c r="L121" s="68">
        <v>0</v>
      </c>
      <c r="M121" s="89">
        <f t="shared" si="12"/>
        <v>0</v>
      </c>
      <c r="N121" s="100">
        <f t="shared" si="14"/>
        <v>0</v>
      </c>
      <c r="O121" s="166" t="str">
        <f>IFERROR(INDEX('2A-2B'!$B$21:$B$1020,MATCH(D121,'2A-2B'!$D$21:$D$1020,0)),"Not in 2A-2B")</f>
        <v>Not in 2A-2B</v>
      </c>
      <c r="P121" s="73">
        <f>IFERROR(VLOOKUP(D121,'2A-2B'!$D$19:$N$1020,11,0)-N121,SUM(K121:M121))</f>
        <v>0</v>
      </c>
      <c r="Q121" s="167" t="e">
        <f t="shared" si="13"/>
        <v>#DIV/0!</v>
      </c>
    </row>
    <row r="122" spans="2:17">
      <c r="B122" s="63"/>
      <c r="C122" s="65"/>
      <c r="D122" s="65"/>
      <c r="E122" s="66"/>
      <c r="F122" s="67"/>
      <c r="G122" s="65"/>
      <c r="H122" s="70"/>
      <c r="I122" s="71"/>
      <c r="J122" s="68">
        <v>0</v>
      </c>
      <c r="K122" s="68">
        <v>0</v>
      </c>
      <c r="L122" s="68">
        <v>0</v>
      </c>
      <c r="M122" s="89">
        <f t="shared" si="12"/>
        <v>0</v>
      </c>
      <c r="N122" s="100">
        <f t="shared" si="14"/>
        <v>0</v>
      </c>
      <c r="O122" s="166" t="str">
        <f>IFERROR(INDEX('2A-2B'!$B$21:$B$1020,MATCH(D122,'2A-2B'!$D$21:$D$1020,0)),"Not in 2A-2B")</f>
        <v>Not in 2A-2B</v>
      </c>
      <c r="P122" s="73">
        <f>IFERROR(VLOOKUP(D122,'2A-2B'!$D$19:$N$1020,11,0)-N122,SUM(K122:M122))</f>
        <v>0</v>
      </c>
      <c r="Q122" s="167" t="e">
        <f t="shared" si="13"/>
        <v>#DIV/0!</v>
      </c>
    </row>
    <row r="123" spans="2:17">
      <c r="B123" s="63"/>
      <c r="C123" s="65"/>
      <c r="D123" s="65"/>
      <c r="E123" s="66"/>
      <c r="F123" s="67"/>
      <c r="G123" s="65"/>
      <c r="H123" s="70"/>
      <c r="I123" s="71"/>
      <c r="J123" s="68">
        <v>0</v>
      </c>
      <c r="K123" s="68">
        <v>0</v>
      </c>
      <c r="L123" s="68">
        <v>0</v>
      </c>
      <c r="M123" s="89">
        <f t="shared" si="12"/>
        <v>0</v>
      </c>
      <c r="N123" s="100">
        <f t="shared" si="14"/>
        <v>0</v>
      </c>
      <c r="O123" s="166" t="str">
        <f>IFERROR(INDEX('2A-2B'!$B$21:$B$1020,MATCH(D123,'2A-2B'!$D$21:$D$1020,0)),"Not in 2A-2B")</f>
        <v>Not in 2A-2B</v>
      </c>
      <c r="P123" s="73">
        <f>IFERROR(VLOOKUP(D123,'2A-2B'!$D$19:$N$1020,11,0)-N123,SUM(K123:M123))</f>
        <v>0</v>
      </c>
      <c r="Q123" s="167" t="e">
        <f t="shared" si="13"/>
        <v>#DIV/0!</v>
      </c>
    </row>
    <row r="124" spans="2:17">
      <c r="B124" s="63"/>
      <c r="C124" s="65"/>
      <c r="D124" s="65"/>
      <c r="E124" s="66"/>
      <c r="F124" s="67"/>
      <c r="G124" s="65"/>
      <c r="H124" s="70"/>
      <c r="I124" s="71"/>
      <c r="J124" s="68">
        <v>0</v>
      </c>
      <c r="K124" s="68">
        <v>0</v>
      </c>
      <c r="L124" s="68">
        <v>0</v>
      </c>
      <c r="M124" s="89">
        <f t="shared" si="12"/>
        <v>0</v>
      </c>
      <c r="N124" s="100">
        <f t="shared" si="14"/>
        <v>0</v>
      </c>
      <c r="O124" s="166" t="str">
        <f>IFERROR(INDEX('2A-2B'!$B$21:$B$1020,MATCH(D124,'2A-2B'!$D$21:$D$1020,0)),"Not in 2A-2B")</f>
        <v>Not in 2A-2B</v>
      </c>
      <c r="P124" s="73">
        <f>IFERROR(VLOOKUP(D124,'2A-2B'!$D$19:$N$1020,11,0)-N124,SUM(K124:M124))</f>
        <v>0</v>
      </c>
      <c r="Q124" s="167" t="e">
        <f t="shared" si="13"/>
        <v>#DIV/0!</v>
      </c>
    </row>
    <row r="125" spans="2:17">
      <c r="B125" s="63"/>
      <c r="C125" s="65"/>
      <c r="D125" s="65"/>
      <c r="E125" s="66"/>
      <c r="F125" s="67"/>
      <c r="G125" s="65"/>
      <c r="H125" s="70"/>
      <c r="I125" s="71"/>
      <c r="J125" s="68">
        <v>0</v>
      </c>
      <c r="K125" s="68">
        <v>0</v>
      </c>
      <c r="L125" s="68">
        <v>0</v>
      </c>
      <c r="M125" s="89">
        <f t="shared" si="12"/>
        <v>0</v>
      </c>
      <c r="N125" s="100">
        <f t="shared" si="14"/>
        <v>0</v>
      </c>
      <c r="O125" s="166" t="str">
        <f>IFERROR(INDEX('2A-2B'!$B$21:$B$1020,MATCH(D125,'2A-2B'!$D$21:$D$1020,0)),"Not in 2A-2B")</f>
        <v>Not in 2A-2B</v>
      </c>
      <c r="P125" s="73">
        <f>IFERROR(VLOOKUP(D125,'2A-2B'!$D$19:$N$1020,11,0)-N125,SUM(K125:M125))</f>
        <v>0</v>
      </c>
      <c r="Q125" s="167" t="e">
        <f t="shared" si="13"/>
        <v>#DIV/0!</v>
      </c>
    </row>
    <row r="126" spans="2:17">
      <c r="B126" s="63"/>
      <c r="C126" s="65"/>
      <c r="D126" s="65"/>
      <c r="E126" s="66"/>
      <c r="F126" s="67"/>
      <c r="G126" s="65"/>
      <c r="H126" s="70"/>
      <c r="I126" s="71"/>
      <c r="J126" s="68">
        <v>0</v>
      </c>
      <c r="K126" s="68">
        <v>0</v>
      </c>
      <c r="L126" s="68">
        <v>0</v>
      </c>
      <c r="M126" s="89">
        <f t="shared" si="12"/>
        <v>0</v>
      </c>
      <c r="N126" s="100">
        <f t="shared" si="14"/>
        <v>0</v>
      </c>
      <c r="O126" s="166" t="str">
        <f>IFERROR(INDEX('2A-2B'!$B$21:$B$1020,MATCH(D126,'2A-2B'!$D$21:$D$1020,0)),"Not in 2A-2B")</f>
        <v>Not in 2A-2B</v>
      </c>
      <c r="P126" s="73">
        <f>IFERROR(VLOOKUP(D126,'2A-2B'!$D$19:$N$1020,11,0)-N126,SUM(K126:M126))</f>
        <v>0</v>
      </c>
      <c r="Q126" s="167" t="e">
        <f t="shared" si="13"/>
        <v>#DIV/0!</v>
      </c>
    </row>
    <row r="127" spans="2:17">
      <c r="B127" s="63"/>
      <c r="C127" s="65"/>
      <c r="D127" s="65"/>
      <c r="E127" s="66"/>
      <c r="F127" s="67"/>
      <c r="G127" s="65"/>
      <c r="H127" s="70"/>
      <c r="I127" s="71"/>
      <c r="J127" s="68">
        <v>0</v>
      </c>
      <c r="K127" s="68">
        <v>0</v>
      </c>
      <c r="L127" s="68">
        <v>0</v>
      </c>
      <c r="M127" s="89">
        <f t="shared" si="12"/>
        <v>0</v>
      </c>
      <c r="N127" s="100">
        <f t="shared" si="14"/>
        <v>0</v>
      </c>
      <c r="O127" s="166" t="str">
        <f>IFERROR(INDEX('2A-2B'!$B$21:$B$1020,MATCH(D127,'2A-2B'!$D$21:$D$1020,0)),"Not in 2A-2B")</f>
        <v>Not in 2A-2B</v>
      </c>
      <c r="P127" s="73">
        <f>IFERROR(VLOOKUP(D127,'2A-2B'!$D$19:$N$1020,11,0)-N127,SUM(K127:M127))</f>
        <v>0</v>
      </c>
      <c r="Q127" s="167" t="e">
        <f t="shared" si="13"/>
        <v>#DIV/0!</v>
      </c>
    </row>
    <row r="128" spans="2:17">
      <c r="B128" s="63"/>
      <c r="C128" s="65"/>
      <c r="D128" s="65"/>
      <c r="E128" s="66"/>
      <c r="F128" s="67"/>
      <c r="G128" s="65"/>
      <c r="H128" s="70"/>
      <c r="I128" s="71"/>
      <c r="J128" s="68">
        <v>0</v>
      </c>
      <c r="K128" s="68">
        <v>0</v>
      </c>
      <c r="L128" s="68">
        <v>0</v>
      </c>
      <c r="M128" s="89">
        <f t="shared" si="12"/>
        <v>0</v>
      </c>
      <c r="N128" s="100">
        <f t="shared" si="14"/>
        <v>0</v>
      </c>
      <c r="O128" s="166" t="str">
        <f>IFERROR(INDEX('2A-2B'!$B$21:$B$1020,MATCH(D128,'2A-2B'!$D$21:$D$1020,0)),"Not in 2A-2B")</f>
        <v>Not in 2A-2B</v>
      </c>
      <c r="P128" s="73">
        <f>IFERROR(VLOOKUP(D128,'2A-2B'!$D$19:$N$1020,11,0)-N128,SUM(K128:M128))</f>
        <v>0</v>
      </c>
      <c r="Q128" s="167" t="e">
        <f t="shared" si="13"/>
        <v>#DIV/0!</v>
      </c>
    </row>
    <row r="129" spans="2:17">
      <c r="B129" s="63"/>
      <c r="C129" s="65"/>
      <c r="D129" s="65"/>
      <c r="E129" s="66"/>
      <c r="F129" s="67"/>
      <c r="G129" s="65"/>
      <c r="H129" s="70"/>
      <c r="I129" s="71"/>
      <c r="J129" s="68">
        <v>0</v>
      </c>
      <c r="K129" s="68">
        <v>0</v>
      </c>
      <c r="L129" s="68">
        <v>0</v>
      </c>
      <c r="M129" s="89">
        <f t="shared" si="12"/>
        <v>0</v>
      </c>
      <c r="N129" s="100">
        <f t="shared" si="14"/>
        <v>0</v>
      </c>
      <c r="O129" s="166" t="str">
        <f>IFERROR(INDEX('2A-2B'!$B$21:$B$1020,MATCH(D129,'2A-2B'!$D$21:$D$1020,0)),"Not in 2A-2B")</f>
        <v>Not in 2A-2B</v>
      </c>
      <c r="P129" s="73">
        <f>IFERROR(VLOOKUP(D129,'2A-2B'!$D$19:$N$1020,11,0)-N129,SUM(K129:M129))</f>
        <v>0</v>
      </c>
      <c r="Q129" s="167" t="e">
        <f t="shared" si="13"/>
        <v>#DIV/0!</v>
      </c>
    </row>
    <row r="130" spans="2:17">
      <c r="B130" s="63"/>
      <c r="C130" s="65"/>
      <c r="D130" s="65"/>
      <c r="E130" s="66"/>
      <c r="F130" s="67"/>
      <c r="G130" s="65"/>
      <c r="H130" s="70"/>
      <c r="I130" s="71"/>
      <c r="J130" s="68">
        <v>0</v>
      </c>
      <c r="K130" s="68">
        <v>0</v>
      </c>
      <c r="L130" s="68">
        <v>0</v>
      </c>
      <c r="M130" s="89">
        <f t="shared" si="12"/>
        <v>0</v>
      </c>
      <c r="N130" s="100">
        <f t="shared" si="14"/>
        <v>0</v>
      </c>
      <c r="O130" s="166" t="str">
        <f>IFERROR(INDEX('2A-2B'!$B$21:$B$1020,MATCH(D130,'2A-2B'!$D$21:$D$1020,0)),"Not in 2A-2B")</f>
        <v>Not in 2A-2B</v>
      </c>
      <c r="P130" s="73">
        <f>IFERROR(VLOOKUP(D130,'2A-2B'!$D$19:$N$1020,11,0)-N130,SUM(K130:M130))</f>
        <v>0</v>
      </c>
      <c r="Q130" s="167" t="e">
        <f t="shared" si="13"/>
        <v>#DIV/0!</v>
      </c>
    </row>
    <row r="131" spans="2:17">
      <c r="B131" s="63"/>
      <c r="C131" s="65"/>
      <c r="D131" s="65"/>
      <c r="E131" s="66"/>
      <c r="F131" s="67"/>
      <c r="G131" s="65"/>
      <c r="H131" s="70"/>
      <c r="I131" s="71"/>
      <c r="J131" s="68">
        <v>0</v>
      </c>
      <c r="K131" s="68">
        <v>0</v>
      </c>
      <c r="L131" s="68">
        <v>0</v>
      </c>
      <c r="M131" s="89">
        <f t="shared" si="12"/>
        <v>0</v>
      </c>
      <c r="N131" s="100">
        <f t="shared" si="14"/>
        <v>0</v>
      </c>
      <c r="O131" s="166" t="str">
        <f>IFERROR(INDEX('2A-2B'!$B$21:$B$1020,MATCH(D131,'2A-2B'!$D$21:$D$1020,0)),"Not in 2A-2B")</f>
        <v>Not in 2A-2B</v>
      </c>
      <c r="P131" s="73">
        <f>IFERROR(VLOOKUP(D131,'2A-2B'!$D$19:$N$1020,11,0)-N131,SUM(K131:M131))</f>
        <v>0</v>
      </c>
      <c r="Q131" s="167" t="e">
        <f t="shared" si="13"/>
        <v>#DIV/0!</v>
      </c>
    </row>
    <row r="132" spans="2:17">
      <c r="B132" s="63"/>
      <c r="C132" s="65"/>
      <c r="D132" s="65"/>
      <c r="E132" s="66"/>
      <c r="F132" s="67"/>
      <c r="G132" s="65"/>
      <c r="H132" s="70"/>
      <c r="I132" s="71"/>
      <c r="J132" s="68">
        <v>0</v>
      </c>
      <c r="K132" s="68">
        <v>0</v>
      </c>
      <c r="L132" s="68">
        <v>0</v>
      </c>
      <c r="M132" s="89">
        <f t="shared" si="12"/>
        <v>0</v>
      </c>
      <c r="N132" s="100">
        <f t="shared" si="14"/>
        <v>0</v>
      </c>
      <c r="O132" s="166" t="str">
        <f>IFERROR(INDEX('2A-2B'!$B$21:$B$1020,MATCH(D132,'2A-2B'!$D$21:$D$1020,0)),"Not in 2A-2B")</f>
        <v>Not in 2A-2B</v>
      </c>
      <c r="P132" s="73">
        <f>IFERROR(VLOOKUP(D132,'2A-2B'!$D$19:$N$1020,11,0)-N132,SUM(K132:M132))</f>
        <v>0</v>
      </c>
      <c r="Q132" s="167" t="e">
        <f t="shared" si="13"/>
        <v>#DIV/0!</v>
      </c>
    </row>
    <row r="133" spans="2:17">
      <c r="B133" s="63"/>
      <c r="C133" s="65"/>
      <c r="D133" s="65"/>
      <c r="E133" s="66"/>
      <c r="F133" s="67"/>
      <c r="G133" s="65"/>
      <c r="H133" s="70"/>
      <c r="I133" s="71"/>
      <c r="J133" s="68">
        <v>0</v>
      </c>
      <c r="K133" s="68">
        <v>0</v>
      </c>
      <c r="L133" s="68">
        <v>0</v>
      </c>
      <c r="M133" s="89">
        <f t="shared" si="12"/>
        <v>0</v>
      </c>
      <c r="N133" s="100">
        <f t="shared" si="14"/>
        <v>0</v>
      </c>
      <c r="O133" s="166" t="str">
        <f>IFERROR(INDEX('2A-2B'!$B$21:$B$1020,MATCH(D133,'2A-2B'!$D$21:$D$1020,0)),"Not in 2A-2B")</f>
        <v>Not in 2A-2B</v>
      </c>
      <c r="P133" s="73">
        <f>IFERROR(VLOOKUP(D133,'2A-2B'!$D$19:$N$1020,11,0)-N133,SUM(K133:M133))</f>
        <v>0</v>
      </c>
      <c r="Q133" s="167" t="e">
        <f t="shared" si="13"/>
        <v>#DIV/0!</v>
      </c>
    </row>
    <row r="134" spans="2:17">
      <c r="B134" s="63"/>
      <c r="C134" s="65"/>
      <c r="D134" s="65"/>
      <c r="E134" s="66"/>
      <c r="F134" s="67"/>
      <c r="G134" s="65"/>
      <c r="H134" s="70"/>
      <c r="I134" s="71"/>
      <c r="J134" s="68">
        <v>0</v>
      </c>
      <c r="K134" s="68">
        <v>0</v>
      </c>
      <c r="L134" s="68">
        <v>0</v>
      </c>
      <c r="M134" s="89">
        <f t="shared" si="12"/>
        <v>0</v>
      </c>
      <c r="N134" s="100">
        <f t="shared" si="14"/>
        <v>0</v>
      </c>
      <c r="O134" s="166" t="str">
        <f>IFERROR(INDEX('2A-2B'!$B$21:$B$1020,MATCH(D134,'2A-2B'!$D$21:$D$1020,0)),"Not in 2A-2B")</f>
        <v>Not in 2A-2B</v>
      </c>
      <c r="P134" s="73">
        <f>IFERROR(VLOOKUP(D134,'2A-2B'!$D$19:$N$1020,11,0)-N134,SUM(K134:M134))</f>
        <v>0</v>
      </c>
      <c r="Q134" s="167" t="e">
        <f t="shared" si="13"/>
        <v>#DIV/0!</v>
      </c>
    </row>
    <row r="135" spans="2:17">
      <c r="B135" s="63"/>
      <c r="C135" s="65"/>
      <c r="D135" s="65"/>
      <c r="E135" s="66"/>
      <c r="F135" s="67"/>
      <c r="G135" s="65"/>
      <c r="H135" s="70"/>
      <c r="I135" s="71"/>
      <c r="J135" s="68">
        <v>0</v>
      </c>
      <c r="K135" s="68">
        <v>0</v>
      </c>
      <c r="L135" s="68">
        <v>0</v>
      </c>
      <c r="M135" s="89">
        <f t="shared" si="12"/>
        <v>0</v>
      </c>
      <c r="N135" s="100">
        <f t="shared" si="14"/>
        <v>0</v>
      </c>
      <c r="O135" s="166" t="str">
        <f>IFERROR(INDEX('2A-2B'!$B$21:$B$1020,MATCH(D135,'2A-2B'!$D$21:$D$1020,0)),"Not in 2A-2B")</f>
        <v>Not in 2A-2B</v>
      </c>
      <c r="P135" s="73">
        <f>IFERROR(VLOOKUP(D135,'2A-2B'!$D$19:$N$1020,11,0)-N135,SUM(K135:M135))</f>
        <v>0</v>
      </c>
      <c r="Q135" s="167" t="e">
        <f t="shared" si="13"/>
        <v>#DIV/0!</v>
      </c>
    </row>
    <row r="136" spans="2:17">
      <c r="B136" s="63"/>
      <c r="C136" s="65"/>
      <c r="D136" s="65"/>
      <c r="E136" s="66"/>
      <c r="F136" s="67"/>
      <c r="G136" s="65"/>
      <c r="H136" s="70"/>
      <c r="I136" s="71"/>
      <c r="J136" s="68">
        <v>0</v>
      </c>
      <c r="K136" s="68">
        <v>0</v>
      </c>
      <c r="L136" s="68">
        <v>0</v>
      </c>
      <c r="M136" s="89">
        <f t="shared" si="12"/>
        <v>0</v>
      </c>
      <c r="N136" s="100">
        <f t="shared" si="14"/>
        <v>0</v>
      </c>
      <c r="O136" s="166" t="str">
        <f>IFERROR(INDEX('2A-2B'!$B$21:$B$1020,MATCH(D136,'2A-2B'!$D$21:$D$1020,0)),"Not in 2A-2B")</f>
        <v>Not in 2A-2B</v>
      </c>
      <c r="P136" s="73">
        <f>IFERROR(VLOOKUP(D136,'2A-2B'!$D$19:$N$1020,11,0)-N136,SUM(K136:M136))</f>
        <v>0</v>
      </c>
      <c r="Q136" s="167" t="e">
        <f t="shared" si="13"/>
        <v>#DIV/0!</v>
      </c>
    </row>
    <row r="137" spans="2:17">
      <c r="B137" s="63"/>
      <c r="C137" s="65"/>
      <c r="D137" s="65"/>
      <c r="E137" s="66"/>
      <c r="F137" s="67"/>
      <c r="G137" s="65"/>
      <c r="H137" s="70"/>
      <c r="I137" s="71"/>
      <c r="J137" s="68">
        <v>0</v>
      </c>
      <c r="K137" s="68">
        <v>0</v>
      </c>
      <c r="L137" s="68">
        <v>0</v>
      </c>
      <c r="M137" s="89">
        <f t="shared" si="12"/>
        <v>0</v>
      </c>
      <c r="N137" s="100">
        <f t="shared" si="14"/>
        <v>0</v>
      </c>
      <c r="O137" s="166" t="str">
        <f>IFERROR(INDEX('2A-2B'!$B$21:$B$1020,MATCH(D137,'2A-2B'!$D$21:$D$1020,0)),"Not in 2A-2B")</f>
        <v>Not in 2A-2B</v>
      </c>
      <c r="P137" s="73">
        <f>IFERROR(VLOOKUP(D137,'2A-2B'!$D$19:$N$1020,11,0)-N137,SUM(K137:M137))</f>
        <v>0</v>
      </c>
      <c r="Q137" s="167" t="e">
        <f t="shared" si="13"/>
        <v>#DIV/0!</v>
      </c>
    </row>
    <row r="138" spans="2:17">
      <c r="B138" s="63"/>
      <c r="C138" s="65"/>
      <c r="D138" s="65"/>
      <c r="E138" s="66"/>
      <c r="F138" s="67"/>
      <c r="G138" s="65"/>
      <c r="H138" s="70"/>
      <c r="I138" s="71"/>
      <c r="J138" s="68">
        <v>0</v>
      </c>
      <c r="K138" s="68">
        <v>0</v>
      </c>
      <c r="L138" s="68">
        <v>0</v>
      </c>
      <c r="M138" s="89">
        <f t="shared" si="12"/>
        <v>0</v>
      </c>
      <c r="N138" s="100">
        <f t="shared" si="14"/>
        <v>0</v>
      </c>
      <c r="O138" s="166" t="str">
        <f>IFERROR(INDEX('2A-2B'!$B$21:$B$1020,MATCH(D138,'2A-2B'!$D$21:$D$1020,0)),"Not in 2A-2B")</f>
        <v>Not in 2A-2B</v>
      </c>
      <c r="P138" s="73">
        <f>IFERROR(VLOOKUP(D138,'2A-2B'!$D$19:$N$1020,11,0)-N138,SUM(K138:M138))</f>
        <v>0</v>
      </c>
      <c r="Q138" s="167" t="e">
        <f t="shared" si="13"/>
        <v>#DIV/0!</v>
      </c>
    </row>
    <row r="139" spans="2:17">
      <c r="B139" s="63"/>
      <c r="C139" s="65"/>
      <c r="D139" s="65"/>
      <c r="E139" s="66"/>
      <c r="F139" s="67"/>
      <c r="G139" s="65"/>
      <c r="H139" s="70"/>
      <c r="I139" s="71"/>
      <c r="J139" s="68">
        <v>0</v>
      </c>
      <c r="K139" s="68">
        <v>0</v>
      </c>
      <c r="L139" s="68">
        <v>0</v>
      </c>
      <c r="M139" s="89">
        <f t="shared" si="12"/>
        <v>0</v>
      </c>
      <c r="N139" s="100">
        <f t="shared" si="14"/>
        <v>0</v>
      </c>
      <c r="O139" s="166" t="str">
        <f>IFERROR(INDEX('2A-2B'!$B$21:$B$1020,MATCH(D139,'2A-2B'!$D$21:$D$1020,0)),"Not in 2A-2B")</f>
        <v>Not in 2A-2B</v>
      </c>
      <c r="P139" s="73">
        <f>IFERROR(VLOOKUP(D139,'2A-2B'!$D$19:$N$1020,11,0)-N139,SUM(K139:M139))</f>
        <v>0</v>
      </c>
      <c r="Q139" s="167" t="e">
        <f t="shared" si="13"/>
        <v>#DIV/0!</v>
      </c>
    </row>
    <row r="140" spans="2:17">
      <c r="B140" s="63"/>
      <c r="C140" s="65"/>
      <c r="D140" s="65"/>
      <c r="E140" s="66"/>
      <c r="F140" s="67"/>
      <c r="G140" s="65"/>
      <c r="H140" s="70"/>
      <c r="I140" s="71"/>
      <c r="J140" s="68">
        <v>0</v>
      </c>
      <c r="K140" s="68">
        <v>0</v>
      </c>
      <c r="L140" s="68">
        <v>0</v>
      </c>
      <c r="M140" s="89">
        <f t="shared" si="12"/>
        <v>0</v>
      </c>
      <c r="N140" s="100">
        <f t="shared" si="14"/>
        <v>0</v>
      </c>
      <c r="O140" s="166" t="str">
        <f>IFERROR(INDEX('2A-2B'!$B$21:$B$1020,MATCH(D140,'2A-2B'!$D$21:$D$1020,0)),"Not in 2A-2B")</f>
        <v>Not in 2A-2B</v>
      </c>
      <c r="P140" s="73">
        <f>IFERROR(VLOOKUP(D140,'2A-2B'!$D$19:$N$1020,11,0)-N140,SUM(K140:M140))</f>
        <v>0</v>
      </c>
      <c r="Q140" s="167" t="e">
        <f t="shared" si="13"/>
        <v>#DIV/0!</v>
      </c>
    </row>
    <row r="141" spans="2:17">
      <c r="B141" s="63"/>
      <c r="C141" s="65"/>
      <c r="D141" s="65"/>
      <c r="E141" s="66"/>
      <c r="F141" s="67"/>
      <c r="G141" s="65"/>
      <c r="H141" s="70"/>
      <c r="I141" s="71"/>
      <c r="J141" s="68">
        <v>0</v>
      </c>
      <c r="K141" s="68">
        <v>0</v>
      </c>
      <c r="L141" s="68">
        <v>0</v>
      </c>
      <c r="M141" s="89">
        <f t="shared" si="12"/>
        <v>0</v>
      </c>
      <c r="N141" s="100">
        <f t="shared" si="14"/>
        <v>0</v>
      </c>
      <c r="O141" s="166" t="str">
        <f>IFERROR(INDEX('2A-2B'!$B$21:$B$1020,MATCH(D141,'2A-2B'!$D$21:$D$1020,0)),"Not in 2A-2B")</f>
        <v>Not in 2A-2B</v>
      </c>
      <c r="P141" s="73">
        <f>IFERROR(VLOOKUP(D141,'2A-2B'!$D$19:$N$1020,11,0)-N141,SUM(K141:M141))</f>
        <v>0</v>
      </c>
      <c r="Q141" s="167" t="e">
        <f t="shared" si="13"/>
        <v>#DIV/0!</v>
      </c>
    </row>
    <row r="142" spans="2:17">
      <c r="B142" s="63"/>
      <c r="C142" s="65"/>
      <c r="D142" s="65"/>
      <c r="E142" s="66"/>
      <c r="F142" s="67"/>
      <c r="G142" s="65"/>
      <c r="H142" s="70"/>
      <c r="I142" s="71"/>
      <c r="J142" s="68">
        <v>0</v>
      </c>
      <c r="K142" s="68">
        <v>0</v>
      </c>
      <c r="L142" s="68">
        <v>0</v>
      </c>
      <c r="M142" s="89">
        <f t="shared" si="12"/>
        <v>0</v>
      </c>
      <c r="N142" s="100">
        <f t="shared" si="14"/>
        <v>0</v>
      </c>
      <c r="O142" s="166" t="str">
        <f>IFERROR(INDEX('2A-2B'!$B$21:$B$1020,MATCH(D142,'2A-2B'!$D$21:$D$1020,0)),"Not in 2A-2B")</f>
        <v>Not in 2A-2B</v>
      </c>
      <c r="P142" s="73">
        <f>IFERROR(VLOOKUP(D142,'2A-2B'!$D$19:$N$1020,11,0)-N142,SUM(K142:M142))</f>
        <v>0</v>
      </c>
      <c r="Q142" s="167" t="e">
        <f t="shared" si="13"/>
        <v>#DIV/0!</v>
      </c>
    </row>
    <row r="143" spans="2:17">
      <c r="B143" s="63"/>
      <c r="C143" s="65"/>
      <c r="D143" s="65"/>
      <c r="E143" s="66"/>
      <c r="F143" s="67"/>
      <c r="G143" s="65"/>
      <c r="H143" s="70"/>
      <c r="I143" s="71"/>
      <c r="J143" s="68">
        <v>0</v>
      </c>
      <c r="K143" s="68">
        <v>0</v>
      </c>
      <c r="L143" s="68">
        <v>0</v>
      </c>
      <c r="M143" s="89">
        <f t="shared" si="12"/>
        <v>0</v>
      </c>
      <c r="N143" s="100">
        <f t="shared" si="14"/>
        <v>0</v>
      </c>
      <c r="O143" s="166" t="str">
        <f>IFERROR(INDEX('2A-2B'!$B$21:$B$1020,MATCH(D143,'2A-2B'!$D$21:$D$1020,0)),"Not in 2A-2B")</f>
        <v>Not in 2A-2B</v>
      </c>
      <c r="P143" s="73">
        <f>IFERROR(VLOOKUP(D143,'2A-2B'!$D$19:$N$1020,11,0)-N143,SUM(K143:M143))</f>
        <v>0</v>
      </c>
      <c r="Q143" s="167" t="e">
        <f t="shared" si="13"/>
        <v>#DIV/0!</v>
      </c>
    </row>
    <row r="144" spans="2:17">
      <c r="B144" s="63"/>
      <c r="C144" s="65"/>
      <c r="D144" s="65"/>
      <c r="E144" s="66"/>
      <c r="F144" s="67"/>
      <c r="G144" s="65"/>
      <c r="H144" s="70"/>
      <c r="I144" s="71"/>
      <c r="J144" s="68">
        <v>0</v>
      </c>
      <c r="K144" s="68">
        <v>0</v>
      </c>
      <c r="L144" s="68">
        <v>0</v>
      </c>
      <c r="M144" s="89">
        <f t="shared" si="12"/>
        <v>0</v>
      </c>
      <c r="N144" s="100">
        <f t="shared" si="14"/>
        <v>0</v>
      </c>
      <c r="O144" s="166" t="str">
        <f>IFERROR(INDEX('2A-2B'!$B$21:$B$1020,MATCH(D144,'2A-2B'!$D$21:$D$1020,0)),"Not in 2A-2B")</f>
        <v>Not in 2A-2B</v>
      </c>
      <c r="P144" s="73">
        <f>IFERROR(VLOOKUP(D144,'2A-2B'!$D$19:$N$1020,11,0)-N144,SUM(K144:M144))</f>
        <v>0</v>
      </c>
      <c r="Q144" s="167" t="e">
        <f t="shared" si="13"/>
        <v>#DIV/0!</v>
      </c>
    </row>
    <row r="145" spans="2:17">
      <c r="B145" s="63"/>
      <c r="C145" s="65"/>
      <c r="D145" s="65"/>
      <c r="E145" s="66"/>
      <c r="F145" s="67"/>
      <c r="G145" s="65"/>
      <c r="H145" s="70"/>
      <c r="I145" s="71"/>
      <c r="J145" s="68">
        <v>0</v>
      </c>
      <c r="K145" s="68">
        <v>0</v>
      </c>
      <c r="L145" s="68">
        <v>0</v>
      </c>
      <c r="M145" s="89">
        <f t="shared" si="12"/>
        <v>0</v>
      </c>
      <c r="N145" s="100">
        <f t="shared" si="14"/>
        <v>0</v>
      </c>
      <c r="O145" s="166" t="str">
        <f>IFERROR(INDEX('2A-2B'!$B$21:$B$1020,MATCH(D145,'2A-2B'!$D$21:$D$1020,0)),"Not in 2A-2B")</f>
        <v>Not in 2A-2B</v>
      </c>
      <c r="P145" s="73">
        <f>IFERROR(VLOOKUP(D145,'2A-2B'!$D$19:$N$1020,11,0)-N145,SUM(K145:M145))</f>
        <v>0</v>
      </c>
      <c r="Q145" s="167" t="e">
        <f t="shared" si="13"/>
        <v>#DIV/0!</v>
      </c>
    </row>
    <row r="146" spans="2:17">
      <c r="B146" s="63"/>
      <c r="C146" s="65"/>
      <c r="D146" s="65"/>
      <c r="E146" s="66"/>
      <c r="F146" s="67"/>
      <c r="G146" s="65"/>
      <c r="H146" s="70"/>
      <c r="I146" s="71"/>
      <c r="J146" s="68">
        <v>0</v>
      </c>
      <c r="K146" s="68">
        <v>0</v>
      </c>
      <c r="L146" s="68">
        <v>0</v>
      </c>
      <c r="M146" s="89">
        <f t="shared" si="12"/>
        <v>0</v>
      </c>
      <c r="N146" s="100">
        <f t="shared" si="14"/>
        <v>0</v>
      </c>
      <c r="O146" s="166" t="str">
        <f>IFERROR(INDEX('2A-2B'!$B$21:$B$1020,MATCH(D146,'2A-2B'!$D$21:$D$1020,0)),"Not in 2A-2B")</f>
        <v>Not in 2A-2B</v>
      </c>
      <c r="P146" s="73">
        <f>IFERROR(VLOOKUP(D146,'2A-2B'!$D$19:$N$1020,11,0)-N146,SUM(K146:M146))</f>
        <v>0</v>
      </c>
      <c r="Q146" s="167" t="e">
        <f t="shared" si="13"/>
        <v>#DIV/0!</v>
      </c>
    </row>
    <row r="147" spans="2:17">
      <c r="B147" s="63"/>
      <c r="C147" s="65"/>
      <c r="D147" s="65"/>
      <c r="E147" s="66"/>
      <c r="F147" s="67"/>
      <c r="G147" s="65"/>
      <c r="H147" s="70"/>
      <c r="I147" s="71"/>
      <c r="J147" s="68">
        <v>0</v>
      </c>
      <c r="K147" s="68">
        <v>0</v>
      </c>
      <c r="L147" s="68">
        <v>0</v>
      </c>
      <c r="M147" s="89">
        <f t="shared" si="12"/>
        <v>0</v>
      </c>
      <c r="N147" s="100">
        <f t="shared" si="14"/>
        <v>0</v>
      </c>
      <c r="O147" s="166" t="str">
        <f>IFERROR(INDEX('2A-2B'!$B$21:$B$1020,MATCH(D147,'2A-2B'!$D$21:$D$1020,0)),"Not in 2A-2B")</f>
        <v>Not in 2A-2B</v>
      </c>
      <c r="P147" s="73">
        <f>IFERROR(VLOOKUP(D147,'2A-2B'!$D$19:$N$1020,11,0)-N147,SUM(K147:M147))</f>
        <v>0</v>
      </c>
      <c r="Q147" s="167" t="e">
        <f t="shared" si="13"/>
        <v>#DIV/0!</v>
      </c>
    </row>
    <row r="148" spans="2:17">
      <c r="B148" s="63"/>
      <c r="C148" s="65"/>
      <c r="D148" s="65"/>
      <c r="E148" s="66"/>
      <c r="F148" s="67"/>
      <c r="G148" s="65"/>
      <c r="H148" s="70"/>
      <c r="I148" s="71"/>
      <c r="J148" s="68">
        <v>0</v>
      </c>
      <c r="K148" s="68">
        <v>0</v>
      </c>
      <c r="L148" s="68">
        <v>0</v>
      </c>
      <c r="M148" s="89">
        <f t="shared" si="12"/>
        <v>0</v>
      </c>
      <c r="N148" s="100">
        <f t="shared" si="14"/>
        <v>0</v>
      </c>
      <c r="O148" s="166" t="str">
        <f>IFERROR(INDEX('2A-2B'!$B$21:$B$1020,MATCH(D148,'2A-2B'!$D$21:$D$1020,0)),"Not in 2A-2B")</f>
        <v>Not in 2A-2B</v>
      </c>
      <c r="P148" s="73">
        <f>IFERROR(VLOOKUP(D148,'2A-2B'!$D$19:$N$1020,11,0)-N148,SUM(K148:M148))</f>
        <v>0</v>
      </c>
      <c r="Q148" s="167" t="e">
        <f t="shared" si="13"/>
        <v>#DIV/0!</v>
      </c>
    </row>
    <row r="149" spans="2:17">
      <c r="B149" s="63"/>
      <c r="C149" s="65"/>
      <c r="D149" s="65"/>
      <c r="E149" s="66"/>
      <c r="F149" s="67"/>
      <c r="G149" s="65"/>
      <c r="H149" s="70"/>
      <c r="I149" s="71"/>
      <c r="J149" s="68">
        <v>0</v>
      </c>
      <c r="K149" s="68">
        <v>0</v>
      </c>
      <c r="L149" s="68">
        <v>0</v>
      </c>
      <c r="M149" s="89">
        <f t="shared" ref="M149:M212" si="15">L149</f>
        <v>0</v>
      </c>
      <c r="N149" s="100">
        <f t="shared" si="14"/>
        <v>0</v>
      </c>
      <c r="O149" s="166" t="str">
        <f>IFERROR(INDEX('2A-2B'!$B$21:$B$1020,MATCH(D149,'2A-2B'!$D$21:$D$1020,0)),"Not in 2A-2B")</f>
        <v>Not in 2A-2B</v>
      </c>
      <c r="P149" s="73">
        <f>IFERROR(VLOOKUP(D149,'2A-2B'!$D$19:$N$1020,11,0)-N149,SUM(K149:M149))</f>
        <v>0</v>
      </c>
      <c r="Q149" s="167" t="e">
        <f t="shared" ref="Q149:Q212" si="16">H149-(SUM(K149:M149)/J149)</f>
        <v>#DIV/0!</v>
      </c>
    </row>
    <row r="150" spans="2:17">
      <c r="B150" s="63"/>
      <c r="C150" s="65"/>
      <c r="D150" s="65"/>
      <c r="E150" s="66"/>
      <c r="F150" s="67"/>
      <c r="G150" s="65"/>
      <c r="H150" s="70"/>
      <c r="I150" s="71"/>
      <c r="J150" s="68">
        <v>0</v>
      </c>
      <c r="K150" s="68">
        <v>0</v>
      </c>
      <c r="L150" s="68">
        <v>0</v>
      </c>
      <c r="M150" s="89">
        <f t="shared" si="15"/>
        <v>0</v>
      </c>
      <c r="N150" s="100">
        <f t="shared" ref="N150:N213" si="17">SUM(J150:M150)</f>
        <v>0</v>
      </c>
      <c r="O150" s="166" t="str">
        <f>IFERROR(INDEX('2A-2B'!$B$21:$B$1020,MATCH(D150,'2A-2B'!$D$21:$D$1020,0)),"Not in 2A-2B")</f>
        <v>Not in 2A-2B</v>
      </c>
      <c r="P150" s="73">
        <f>IFERROR(VLOOKUP(D150,'2A-2B'!$D$19:$N$1020,11,0)-N150,SUM(K150:M150))</f>
        <v>0</v>
      </c>
      <c r="Q150" s="167" t="e">
        <f t="shared" si="16"/>
        <v>#DIV/0!</v>
      </c>
    </row>
    <row r="151" spans="2:17">
      <c r="B151" s="63"/>
      <c r="C151" s="65"/>
      <c r="D151" s="65"/>
      <c r="E151" s="66"/>
      <c r="F151" s="67"/>
      <c r="G151" s="65"/>
      <c r="H151" s="70"/>
      <c r="I151" s="71"/>
      <c r="J151" s="68">
        <v>0</v>
      </c>
      <c r="K151" s="68">
        <v>0</v>
      </c>
      <c r="L151" s="68">
        <v>0</v>
      </c>
      <c r="M151" s="89">
        <f t="shared" si="15"/>
        <v>0</v>
      </c>
      <c r="N151" s="100">
        <f t="shared" si="17"/>
        <v>0</v>
      </c>
      <c r="O151" s="166" t="str">
        <f>IFERROR(INDEX('2A-2B'!$B$21:$B$1020,MATCH(D151,'2A-2B'!$D$21:$D$1020,0)),"Not in 2A-2B")</f>
        <v>Not in 2A-2B</v>
      </c>
      <c r="P151" s="73">
        <f>IFERROR(VLOOKUP(D151,'2A-2B'!$D$19:$N$1020,11,0)-N151,SUM(K151:M151))</f>
        <v>0</v>
      </c>
      <c r="Q151" s="167" t="e">
        <f t="shared" si="16"/>
        <v>#DIV/0!</v>
      </c>
    </row>
    <row r="152" spans="2:17">
      <c r="B152" s="63"/>
      <c r="C152" s="65"/>
      <c r="D152" s="65"/>
      <c r="E152" s="66"/>
      <c r="F152" s="67"/>
      <c r="G152" s="65"/>
      <c r="H152" s="70"/>
      <c r="I152" s="71"/>
      <c r="J152" s="68">
        <v>0</v>
      </c>
      <c r="K152" s="68">
        <v>0</v>
      </c>
      <c r="L152" s="68">
        <v>0</v>
      </c>
      <c r="M152" s="89">
        <f t="shared" si="15"/>
        <v>0</v>
      </c>
      <c r="N152" s="100">
        <f t="shared" si="17"/>
        <v>0</v>
      </c>
      <c r="O152" s="166" t="str">
        <f>IFERROR(INDEX('2A-2B'!$B$21:$B$1020,MATCH(D152,'2A-2B'!$D$21:$D$1020,0)),"Not in 2A-2B")</f>
        <v>Not in 2A-2B</v>
      </c>
      <c r="P152" s="73">
        <f>IFERROR(VLOOKUP(D152,'2A-2B'!$D$19:$N$1020,11,0)-N152,SUM(K152:M152))</f>
        <v>0</v>
      </c>
      <c r="Q152" s="167" t="e">
        <f t="shared" si="16"/>
        <v>#DIV/0!</v>
      </c>
    </row>
    <row r="153" spans="2:17">
      <c r="B153" s="63"/>
      <c r="C153" s="65"/>
      <c r="D153" s="65"/>
      <c r="E153" s="66"/>
      <c r="F153" s="67"/>
      <c r="G153" s="65"/>
      <c r="H153" s="70"/>
      <c r="I153" s="71"/>
      <c r="J153" s="68">
        <v>0</v>
      </c>
      <c r="K153" s="68">
        <v>0</v>
      </c>
      <c r="L153" s="68">
        <v>0</v>
      </c>
      <c r="M153" s="89">
        <f t="shared" si="15"/>
        <v>0</v>
      </c>
      <c r="N153" s="100">
        <f t="shared" si="17"/>
        <v>0</v>
      </c>
      <c r="O153" s="166" t="str">
        <f>IFERROR(INDEX('2A-2B'!$B$21:$B$1020,MATCH(D153,'2A-2B'!$D$21:$D$1020,0)),"Not in 2A-2B")</f>
        <v>Not in 2A-2B</v>
      </c>
      <c r="P153" s="73">
        <f>IFERROR(VLOOKUP(D153,'2A-2B'!$D$19:$N$1020,11,0)-N153,SUM(K153:M153))</f>
        <v>0</v>
      </c>
      <c r="Q153" s="167" t="e">
        <f t="shared" si="16"/>
        <v>#DIV/0!</v>
      </c>
    </row>
    <row r="154" spans="2:17">
      <c r="B154" s="63"/>
      <c r="C154" s="65"/>
      <c r="D154" s="65"/>
      <c r="E154" s="66"/>
      <c r="F154" s="67"/>
      <c r="G154" s="65"/>
      <c r="H154" s="70"/>
      <c r="I154" s="71"/>
      <c r="J154" s="68">
        <v>0</v>
      </c>
      <c r="K154" s="68">
        <v>0</v>
      </c>
      <c r="L154" s="68">
        <v>0</v>
      </c>
      <c r="M154" s="89">
        <f t="shared" si="15"/>
        <v>0</v>
      </c>
      <c r="N154" s="100">
        <f t="shared" si="17"/>
        <v>0</v>
      </c>
      <c r="O154" s="166" t="str">
        <f>IFERROR(INDEX('2A-2B'!$B$21:$B$1020,MATCH(D154,'2A-2B'!$D$21:$D$1020,0)),"Not in 2A-2B")</f>
        <v>Not in 2A-2B</v>
      </c>
      <c r="P154" s="73">
        <f>IFERROR(VLOOKUP(D154,'2A-2B'!$D$19:$N$1020,11,0)-N154,SUM(K154:M154))</f>
        <v>0</v>
      </c>
      <c r="Q154" s="167" t="e">
        <f t="shared" si="16"/>
        <v>#DIV/0!</v>
      </c>
    </row>
    <row r="155" spans="2:17">
      <c r="B155" s="63"/>
      <c r="C155" s="65"/>
      <c r="D155" s="65"/>
      <c r="E155" s="66"/>
      <c r="F155" s="67"/>
      <c r="G155" s="65"/>
      <c r="H155" s="70"/>
      <c r="I155" s="71"/>
      <c r="J155" s="68">
        <v>0</v>
      </c>
      <c r="K155" s="68">
        <v>0</v>
      </c>
      <c r="L155" s="68">
        <v>0</v>
      </c>
      <c r="M155" s="89">
        <f t="shared" si="15"/>
        <v>0</v>
      </c>
      <c r="N155" s="100">
        <f t="shared" si="17"/>
        <v>0</v>
      </c>
      <c r="O155" s="166" t="str">
        <f>IFERROR(INDEX('2A-2B'!$B$21:$B$1020,MATCH(D155,'2A-2B'!$D$21:$D$1020,0)),"Not in 2A-2B")</f>
        <v>Not in 2A-2B</v>
      </c>
      <c r="P155" s="73">
        <f>IFERROR(VLOOKUP(D155,'2A-2B'!$D$19:$N$1020,11,0)-N155,SUM(K155:M155))</f>
        <v>0</v>
      </c>
      <c r="Q155" s="167" t="e">
        <f t="shared" si="16"/>
        <v>#DIV/0!</v>
      </c>
    </row>
    <row r="156" spans="2:17">
      <c r="B156" s="63"/>
      <c r="C156" s="65"/>
      <c r="D156" s="65"/>
      <c r="E156" s="66"/>
      <c r="F156" s="67"/>
      <c r="G156" s="65"/>
      <c r="H156" s="70"/>
      <c r="I156" s="71"/>
      <c r="J156" s="68">
        <v>0</v>
      </c>
      <c r="K156" s="68">
        <v>0</v>
      </c>
      <c r="L156" s="68">
        <v>0</v>
      </c>
      <c r="M156" s="89">
        <f t="shared" si="15"/>
        <v>0</v>
      </c>
      <c r="N156" s="100">
        <f t="shared" si="17"/>
        <v>0</v>
      </c>
      <c r="O156" s="166" t="str">
        <f>IFERROR(INDEX('2A-2B'!$B$21:$B$1020,MATCH(D156,'2A-2B'!$D$21:$D$1020,0)),"Not in 2A-2B")</f>
        <v>Not in 2A-2B</v>
      </c>
      <c r="P156" s="73">
        <f>IFERROR(VLOOKUP(D156,'2A-2B'!$D$19:$N$1020,11,0)-N156,SUM(K156:M156))</f>
        <v>0</v>
      </c>
      <c r="Q156" s="167" t="e">
        <f t="shared" si="16"/>
        <v>#DIV/0!</v>
      </c>
    </row>
    <row r="157" spans="2:17">
      <c r="B157" s="63"/>
      <c r="C157" s="65"/>
      <c r="D157" s="65"/>
      <c r="E157" s="66"/>
      <c r="F157" s="67"/>
      <c r="G157" s="65"/>
      <c r="H157" s="70"/>
      <c r="I157" s="71"/>
      <c r="J157" s="68">
        <v>0</v>
      </c>
      <c r="K157" s="68">
        <v>0</v>
      </c>
      <c r="L157" s="68">
        <v>0</v>
      </c>
      <c r="M157" s="89">
        <f t="shared" si="15"/>
        <v>0</v>
      </c>
      <c r="N157" s="100">
        <f t="shared" si="17"/>
        <v>0</v>
      </c>
      <c r="O157" s="166" t="str">
        <f>IFERROR(INDEX('2A-2B'!$B$21:$B$1020,MATCH(D157,'2A-2B'!$D$21:$D$1020,0)),"Not in 2A-2B")</f>
        <v>Not in 2A-2B</v>
      </c>
      <c r="P157" s="73">
        <f>IFERROR(VLOOKUP(D157,'2A-2B'!$D$19:$N$1020,11,0)-N157,SUM(K157:M157))</f>
        <v>0</v>
      </c>
      <c r="Q157" s="167" t="e">
        <f t="shared" si="16"/>
        <v>#DIV/0!</v>
      </c>
    </row>
    <row r="158" spans="2:17">
      <c r="B158" s="63"/>
      <c r="C158" s="65"/>
      <c r="D158" s="65"/>
      <c r="E158" s="66"/>
      <c r="F158" s="67"/>
      <c r="G158" s="65"/>
      <c r="H158" s="70"/>
      <c r="I158" s="71"/>
      <c r="J158" s="68">
        <v>0</v>
      </c>
      <c r="K158" s="68">
        <v>0</v>
      </c>
      <c r="L158" s="68">
        <v>0</v>
      </c>
      <c r="M158" s="89">
        <f t="shared" si="15"/>
        <v>0</v>
      </c>
      <c r="N158" s="100">
        <f t="shared" si="17"/>
        <v>0</v>
      </c>
      <c r="O158" s="166" t="str">
        <f>IFERROR(INDEX('2A-2B'!$B$21:$B$1020,MATCH(D158,'2A-2B'!$D$21:$D$1020,0)),"Not in 2A-2B")</f>
        <v>Not in 2A-2B</v>
      </c>
      <c r="P158" s="73">
        <f>IFERROR(VLOOKUP(D158,'2A-2B'!$D$19:$N$1020,11,0)-N158,SUM(K158:M158))</f>
        <v>0</v>
      </c>
      <c r="Q158" s="167" t="e">
        <f t="shared" si="16"/>
        <v>#DIV/0!</v>
      </c>
    </row>
    <row r="159" spans="2:17">
      <c r="B159" s="63"/>
      <c r="C159" s="65"/>
      <c r="D159" s="65"/>
      <c r="E159" s="66"/>
      <c r="F159" s="67"/>
      <c r="G159" s="65"/>
      <c r="H159" s="70"/>
      <c r="I159" s="71"/>
      <c r="J159" s="68">
        <v>0</v>
      </c>
      <c r="K159" s="68">
        <v>0</v>
      </c>
      <c r="L159" s="68">
        <v>0</v>
      </c>
      <c r="M159" s="89">
        <f t="shared" si="15"/>
        <v>0</v>
      </c>
      <c r="N159" s="100">
        <f t="shared" si="17"/>
        <v>0</v>
      </c>
      <c r="O159" s="166" t="str">
        <f>IFERROR(INDEX('2A-2B'!$B$21:$B$1020,MATCH(D159,'2A-2B'!$D$21:$D$1020,0)),"Not in 2A-2B")</f>
        <v>Not in 2A-2B</v>
      </c>
      <c r="P159" s="73">
        <f>IFERROR(VLOOKUP(D159,'2A-2B'!$D$19:$N$1020,11,0)-N159,SUM(K159:M159))</f>
        <v>0</v>
      </c>
      <c r="Q159" s="167" t="e">
        <f t="shared" si="16"/>
        <v>#DIV/0!</v>
      </c>
    </row>
    <row r="160" spans="2:17">
      <c r="B160" s="63"/>
      <c r="C160" s="65"/>
      <c r="D160" s="65"/>
      <c r="E160" s="66"/>
      <c r="F160" s="67"/>
      <c r="G160" s="65"/>
      <c r="H160" s="70"/>
      <c r="I160" s="71"/>
      <c r="J160" s="68">
        <v>0</v>
      </c>
      <c r="K160" s="68">
        <v>0</v>
      </c>
      <c r="L160" s="68">
        <v>0</v>
      </c>
      <c r="M160" s="89">
        <f t="shared" si="15"/>
        <v>0</v>
      </c>
      <c r="N160" s="100">
        <f t="shared" si="17"/>
        <v>0</v>
      </c>
      <c r="O160" s="166" t="str">
        <f>IFERROR(INDEX('2A-2B'!$B$21:$B$1020,MATCH(D160,'2A-2B'!$D$21:$D$1020,0)),"Not in 2A-2B")</f>
        <v>Not in 2A-2B</v>
      </c>
      <c r="P160" s="73">
        <f>IFERROR(VLOOKUP(D160,'2A-2B'!$D$19:$N$1020,11,0)-N160,SUM(K160:M160))</f>
        <v>0</v>
      </c>
      <c r="Q160" s="167" t="e">
        <f t="shared" si="16"/>
        <v>#DIV/0!</v>
      </c>
    </row>
    <row r="161" spans="2:17">
      <c r="B161" s="63"/>
      <c r="C161" s="65"/>
      <c r="D161" s="65"/>
      <c r="E161" s="66"/>
      <c r="F161" s="67"/>
      <c r="G161" s="65"/>
      <c r="H161" s="70"/>
      <c r="I161" s="71"/>
      <c r="J161" s="68">
        <v>0</v>
      </c>
      <c r="K161" s="68">
        <v>0</v>
      </c>
      <c r="L161" s="68">
        <v>0</v>
      </c>
      <c r="M161" s="89">
        <f t="shared" si="15"/>
        <v>0</v>
      </c>
      <c r="N161" s="100">
        <f t="shared" si="17"/>
        <v>0</v>
      </c>
      <c r="O161" s="166" t="str">
        <f>IFERROR(INDEX('2A-2B'!$B$21:$B$1020,MATCH(D161,'2A-2B'!$D$21:$D$1020,0)),"Not in 2A-2B")</f>
        <v>Not in 2A-2B</v>
      </c>
      <c r="P161" s="73">
        <f>IFERROR(VLOOKUP(D161,'2A-2B'!$D$19:$N$1020,11,0)-N161,SUM(K161:M161))</f>
        <v>0</v>
      </c>
      <c r="Q161" s="167" t="e">
        <f t="shared" si="16"/>
        <v>#DIV/0!</v>
      </c>
    </row>
    <row r="162" spans="2:17">
      <c r="B162" s="63"/>
      <c r="C162" s="65"/>
      <c r="D162" s="65"/>
      <c r="E162" s="66"/>
      <c r="F162" s="67"/>
      <c r="G162" s="65"/>
      <c r="H162" s="70"/>
      <c r="I162" s="71"/>
      <c r="J162" s="68">
        <v>0</v>
      </c>
      <c r="K162" s="68">
        <v>0</v>
      </c>
      <c r="L162" s="68">
        <v>0</v>
      </c>
      <c r="M162" s="89">
        <f t="shared" si="15"/>
        <v>0</v>
      </c>
      <c r="N162" s="100">
        <f t="shared" si="17"/>
        <v>0</v>
      </c>
      <c r="O162" s="166" t="str">
        <f>IFERROR(INDEX('2A-2B'!$B$21:$B$1020,MATCH(D162,'2A-2B'!$D$21:$D$1020,0)),"Not in 2A-2B")</f>
        <v>Not in 2A-2B</v>
      </c>
      <c r="P162" s="73">
        <f>IFERROR(VLOOKUP(D162,'2A-2B'!$D$19:$N$1020,11,0)-N162,SUM(K162:M162))</f>
        <v>0</v>
      </c>
      <c r="Q162" s="167" t="e">
        <f t="shared" si="16"/>
        <v>#DIV/0!</v>
      </c>
    </row>
    <row r="163" spans="2:17">
      <c r="B163" s="63"/>
      <c r="C163" s="65"/>
      <c r="D163" s="65"/>
      <c r="E163" s="66"/>
      <c r="F163" s="67"/>
      <c r="G163" s="65"/>
      <c r="H163" s="70"/>
      <c r="I163" s="71"/>
      <c r="J163" s="68">
        <v>0</v>
      </c>
      <c r="K163" s="68">
        <v>0</v>
      </c>
      <c r="L163" s="68">
        <v>0</v>
      </c>
      <c r="M163" s="89">
        <f t="shared" si="15"/>
        <v>0</v>
      </c>
      <c r="N163" s="100">
        <f t="shared" si="17"/>
        <v>0</v>
      </c>
      <c r="O163" s="166" t="str">
        <f>IFERROR(INDEX('2A-2B'!$B$21:$B$1020,MATCH(D163,'2A-2B'!$D$21:$D$1020,0)),"Not in 2A-2B")</f>
        <v>Not in 2A-2B</v>
      </c>
      <c r="P163" s="73">
        <f>IFERROR(VLOOKUP(D163,'2A-2B'!$D$19:$N$1020,11,0)-N163,SUM(K163:M163))</f>
        <v>0</v>
      </c>
      <c r="Q163" s="167" t="e">
        <f t="shared" si="16"/>
        <v>#DIV/0!</v>
      </c>
    </row>
    <row r="164" spans="2:17">
      <c r="B164" s="63"/>
      <c r="C164" s="65"/>
      <c r="D164" s="65"/>
      <c r="E164" s="66"/>
      <c r="F164" s="67"/>
      <c r="G164" s="65"/>
      <c r="H164" s="70"/>
      <c r="I164" s="71"/>
      <c r="J164" s="68">
        <v>0</v>
      </c>
      <c r="K164" s="68">
        <v>0</v>
      </c>
      <c r="L164" s="68">
        <v>0</v>
      </c>
      <c r="M164" s="89">
        <f t="shared" si="15"/>
        <v>0</v>
      </c>
      <c r="N164" s="100">
        <f t="shared" si="17"/>
        <v>0</v>
      </c>
      <c r="O164" s="166" t="str">
        <f>IFERROR(INDEX('2A-2B'!$B$21:$B$1020,MATCH(D164,'2A-2B'!$D$21:$D$1020,0)),"Not in 2A-2B")</f>
        <v>Not in 2A-2B</v>
      </c>
      <c r="P164" s="73">
        <f>IFERROR(VLOOKUP(D164,'2A-2B'!$D$19:$N$1020,11,0)-N164,SUM(K164:M164))</f>
        <v>0</v>
      </c>
      <c r="Q164" s="167" t="e">
        <f t="shared" si="16"/>
        <v>#DIV/0!</v>
      </c>
    </row>
    <row r="165" spans="2:17">
      <c r="B165" s="63"/>
      <c r="C165" s="65"/>
      <c r="D165" s="65"/>
      <c r="E165" s="66"/>
      <c r="F165" s="67"/>
      <c r="G165" s="65"/>
      <c r="H165" s="70"/>
      <c r="I165" s="71"/>
      <c r="J165" s="68">
        <v>0</v>
      </c>
      <c r="K165" s="68">
        <v>0</v>
      </c>
      <c r="L165" s="68">
        <v>0</v>
      </c>
      <c r="M165" s="89">
        <f t="shared" si="15"/>
        <v>0</v>
      </c>
      <c r="N165" s="100">
        <f t="shared" si="17"/>
        <v>0</v>
      </c>
      <c r="O165" s="166" t="str">
        <f>IFERROR(INDEX('2A-2B'!$B$21:$B$1020,MATCH(D165,'2A-2B'!$D$21:$D$1020,0)),"Not in 2A-2B")</f>
        <v>Not in 2A-2B</v>
      </c>
      <c r="P165" s="73">
        <f>IFERROR(VLOOKUP(D165,'2A-2B'!$D$19:$N$1020,11,0)-N165,SUM(K165:M165))</f>
        <v>0</v>
      </c>
      <c r="Q165" s="167" t="e">
        <f t="shared" si="16"/>
        <v>#DIV/0!</v>
      </c>
    </row>
    <row r="166" spans="2:17">
      <c r="B166" s="63"/>
      <c r="C166" s="65"/>
      <c r="D166" s="65"/>
      <c r="E166" s="66"/>
      <c r="F166" s="67"/>
      <c r="G166" s="65"/>
      <c r="H166" s="70"/>
      <c r="I166" s="71"/>
      <c r="J166" s="68">
        <v>0</v>
      </c>
      <c r="K166" s="68">
        <v>0</v>
      </c>
      <c r="L166" s="68">
        <v>0</v>
      </c>
      <c r="M166" s="89">
        <f t="shared" si="15"/>
        <v>0</v>
      </c>
      <c r="N166" s="100">
        <f t="shared" si="17"/>
        <v>0</v>
      </c>
      <c r="O166" s="166" t="str">
        <f>IFERROR(INDEX('2A-2B'!$B$21:$B$1020,MATCH(D166,'2A-2B'!$D$21:$D$1020,0)),"Not in 2A-2B")</f>
        <v>Not in 2A-2B</v>
      </c>
      <c r="P166" s="73">
        <f>IFERROR(VLOOKUP(D166,'2A-2B'!$D$19:$N$1020,11,0)-N166,SUM(K166:M166))</f>
        <v>0</v>
      </c>
      <c r="Q166" s="167" t="e">
        <f t="shared" si="16"/>
        <v>#DIV/0!</v>
      </c>
    </row>
    <row r="167" spans="2:17">
      <c r="B167" s="63"/>
      <c r="C167" s="65"/>
      <c r="D167" s="65"/>
      <c r="E167" s="66"/>
      <c r="F167" s="67"/>
      <c r="G167" s="65"/>
      <c r="H167" s="70"/>
      <c r="I167" s="71"/>
      <c r="J167" s="68">
        <v>0</v>
      </c>
      <c r="K167" s="68">
        <v>0</v>
      </c>
      <c r="L167" s="68">
        <v>0</v>
      </c>
      <c r="M167" s="89">
        <f t="shared" si="15"/>
        <v>0</v>
      </c>
      <c r="N167" s="100">
        <f t="shared" si="17"/>
        <v>0</v>
      </c>
      <c r="O167" s="166" t="str">
        <f>IFERROR(INDEX('2A-2B'!$B$21:$B$1020,MATCH(D167,'2A-2B'!$D$21:$D$1020,0)),"Not in 2A-2B")</f>
        <v>Not in 2A-2B</v>
      </c>
      <c r="P167" s="73">
        <f>IFERROR(VLOOKUP(D167,'2A-2B'!$D$19:$N$1020,11,0)-N167,SUM(K167:M167))</f>
        <v>0</v>
      </c>
      <c r="Q167" s="167" t="e">
        <f t="shared" si="16"/>
        <v>#DIV/0!</v>
      </c>
    </row>
    <row r="168" spans="2:17">
      <c r="B168" s="63"/>
      <c r="C168" s="65"/>
      <c r="D168" s="65"/>
      <c r="E168" s="66"/>
      <c r="F168" s="67"/>
      <c r="G168" s="65"/>
      <c r="H168" s="70"/>
      <c r="I168" s="71"/>
      <c r="J168" s="68">
        <v>0</v>
      </c>
      <c r="K168" s="68">
        <v>0</v>
      </c>
      <c r="L168" s="68">
        <v>0</v>
      </c>
      <c r="M168" s="89">
        <f t="shared" si="15"/>
        <v>0</v>
      </c>
      <c r="N168" s="100">
        <f t="shared" si="17"/>
        <v>0</v>
      </c>
      <c r="O168" s="166" t="str">
        <f>IFERROR(INDEX('2A-2B'!$B$21:$B$1020,MATCH(D168,'2A-2B'!$D$21:$D$1020,0)),"Not in 2A-2B")</f>
        <v>Not in 2A-2B</v>
      </c>
      <c r="P168" s="73">
        <f>IFERROR(VLOOKUP(D168,'2A-2B'!$D$19:$N$1020,11,0)-N168,SUM(K168:M168))</f>
        <v>0</v>
      </c>
      <c r="Q168" s="167" t="e">
        <f t="shared" si="16"/>
        <v>#DIV/0!</v>
      </c>
    </row>
    <row r="169" spans="2:17">
      <c r="B169" s="63"/>
      <c r="C169" s="65"/>
      <c r="D169" s="65"/>
      <c r="E169" s="66"/>
      <c r="F169" s="67"/>
      <c r="G169" s="65"/>
      <c r="H169" s="70"/>
      <c r="I169" s="71"/>
      <c r="J169" s="68">
        <v>0</v>
      </c>
      <c r="K169" s="68">
        <v>0</v>
      </c>
      <c r="L169" s="68">
        <v>0</v>
      </c>
      <c r="M169" s="89">
        <f t="shared" si="15"/>
        <v>0</v>
      </c>
      <c r="N169" s="100">
        <f t="shared" si="17"/>
        <v>0</v>
      </c>
      <c r="O169" s="166" t="str">
        <f>IFERROR(INDEX('2A-2B'!$B$21:$B$1020,MATCH(D169,'2A-2B'!$D$21:$D$1020,0)),"Not in 2A-2B")</f>
        <v>Not in 2A-2B</v>
      </c>
      <c r="P169" s="73">
        <f>IFERROR(VLOOKUP(D169,'2A-2B'!$D$19:$N$1020,11,0)-N169,SUM(K169:M169))</f>
        <v>0</v>
      </c>
      <c r="Q169" s="167" t="e">
        <f t="shared" si="16"/>
        <v>#DIV/0!</v>
      </c>
    </row>
    <row r="170" spans="2:17">
      <c r="B170" s="63"/>
      <c r="C170" s="65"/>
      <c r="D170" s="65"/>
      <c r="E170" s="66"/>
      <c r="F170" s="67"/>
      <c r="G170" s="65"/>
      <c r="H170" s="70"/>
      <c r="I170" s="71"/>
      <c r="J170" s="68">
        <v>0</v>
      </c>
      <c r="K170" s="68">
        <v>0</v>
      </c>
      <c r="L170" s="68">
        <v>0</v>
      </c>
      <c r="M170" s="89">
        <f t="shared" si="15"/>
        <v>0</v>
      </c>
      <c r="N170" s="100">
        <f t="shared" si="17"/>
        <v>0</v>
      </c>
      <c r="O170" s="166" t="str">
        <f>IFERROR(INDEX('2A-2B'!$B$21:$B$1020,MATCH(D170,'2A-2B'!$D$21:$D$1020,0)),"Not in 2A-2B")</f>
        <v>Not in 2A-2B</v>
      </c>
      <c r="P170" s="73">
        <f>IFERROR(VLOOKUP(D170,'2A-2B'!$D$19:$N$1020,11,0)-N170,SUM(K170:M170))</f>
        <v>0</v>
      </c>
      <c r="Q170" s="167" t="e">
        <f t="shared" si="16"/>
        <v>#DIV/0!</v>
      </c>
    </row>
    <row r="171" spans="2:17">
      <c r="B171" s="63"/>
      <c r="C171" s="65"/>
      <c r="D171" s="65"/>
      <c r="E171" s="66"/>
      <c r="F171" s="67"/>
      <c r="G171" s="65"/>
      <c r="H171" s="70"/>
      <c r="I171" s="71"/>
      <c r="J171" s="68">
        <v>0</v>
      </c>
      <c r="K171" s="68">
        <v>0</v>
      </c>
      <c r="L171" s="68">
        <v>0</v>
      </c>
      <c r="M171" s="89">
        <f t="shared" si="15"/>
        <v>0</v>
      </c>
      <c r="N171" s="100">
        <f t="shared" si="17"/>
        <v>0</v>
      </c>
      <c r="O171" s="166" t="str">
        <f>IFERROR(INDEX('2A-2B'!$B$21:$B$1020,MATCH(D171,'2A-2B'!$D$21:$D$1020,0)),"Not in 2A-2B")</f>
        <v>Not in 2A-2B</v>
      </c>
      <c r="P171" s="73">
        <f>IFERROR(VLOOKUP(D171,'2A-2B'!$D$19:$N$1020,11,0)-N171,SUM(K171:M171))</f>
        <v>0</v>
      </c>
      <c r="Q171" s="167" t="e">
        <f t="shared" si="16"/>
        <v>#DIV/0!</v>
      </c>
    </row>
    <row r="172" spans="2:17">
      <c r="B172" s="63"/>
      <c r="C172" s="65"/>
      <c r="D172" s="65"/>
      <c r="E172" s="66"/>
      <c r="F172" s="67"/>
      <c r="G172" s="65"/>
      <c r="H172" s="70"/>
      <c r="I172" s="71"/>
      <c r="J172" s="68">
        <v>0</v>
      </c>
      <c r="K172" s="68">
        <v>0</v>
      </c>
      <c r="L172" s="68">
        <v>0</v>
      </c>
      <c r="M172" s="89">
        <f t="shared" si="15"/>
        <v>0</v>
      </c>
      <c r="N172" s="100">
        <f t="shared" si="17"/>
        <v>0</v>
      </c>
      <c r="O172" s="166" t="str">
        <f>IFERROR(INDEX('2A-2B'!$B$21:$B$1020,MATCH(D172,'2A-2B'!$D$21:$D$1020,0)),"Not in 2A-2B")</f>
        <v>Not in 2A-2B</v>
      </c>
      <c r="P172" s="73">
        <f>IFERROR(VLOOKUP(D172,'2A-2B'!$D$19:$N$1020,11,0)-N172,SUM(K172:M172))</f>
        <v>0</v>
      </c>
      <c r="Q172" s="167" t="e">
        <f t="shared" si="16"/>
        <v>#DIV/0!</v>
      </c>
    </row>
    <row r="173" spans="2:17">
      <c r="B173" s="63"/>
      <c r="C173" s="65"/>
      <c r="D173" s="65"/>
      <c r="E173" s="66"/>
      <c r="F173" s="67"/>
      <c r="G173" s="65"/>
      <c r="H173" s="70"/>
      <c r="I173" s="71"/>
      <c r="J173" s="68">
        <v>0</v>
      </c>
      <c r="K173" s="68">
        <v>0</v>
      </c>
      <c r="L173" s="68">
        <v>0</v>
      </c>
      <c r="M173" s="89">
        <f t="shared" si="15"/>
        <v>0</v>
      </c>
      <c r="N173" s="100">
        <f t="shared" si="17"/>
        <v>0</v>
      </c>
      <c r="O173" s="166" t="str">
        <f>IFERROR(INDEX('2A-2B'!$B$21:$B$1020,MATCH(D173,'2A-2B'!$D$21:$D$1020,0)),"Not in 2A-2B")</f>
        <v>Not in 2A-2B</v>
      </c>
      <c r="P173" s="73">
        <f>IFERROR(VLOOKUP(D173,'2A-2B'!$D$19:$N$1020,11,0)-N173,SUM(K173:M173))</f>
        <v>0</v>
      </c>
      <c r="Q173" s="167" t="e">
        <f t="shared" si="16"/>
        <v>#DIV/0!</v>
      </c>
    </row>
    <row r="174" spans="2:17">
      <c r="B174" s="63"/>
      <c r="C174" s="65"/>
      <c r="D174" s="65"/>
      <c r="E174" s="66"/>
      <c r="F174" s="67"/>
      <c r="G174" s="65"/>
      <c r="H174" s="70"/>
      <c r="I174" s="71"/>
      <c r="J174" s="68">
        <v>0</v>
      </c>
      <c r="K174" s="68">
        <v>0</v>
      </c>
      <c r="L174" s="68">
        <v>0</v>
      </c>
      <c r="M174" s="89">
        <f t="shared" si="15"/>
        <v>0</v>
      </c>
      <c r="N174" s="100">
        <f t="shared" si="17"/>
        <v>0</v>
      </c>
      <c r="O174" s="166" t="str">
        <f>IFERROR(INDEX('2A-2B'!$B$21:$B$1020,MATCH(D174,'2A-2B'!$D$21:$D$1020,0)),"Not in 2A-2B")</f>
        <v>Not in 2A-2B</v>
      </c>
      <c r="P174" s="73">
        <f>IFERROR(VLOOKUP(D174,'2A-2B'!$D$19:$N$1020,11,0)-N174,SUM(K174:M174))</f>
        <v>0</v>
      </c>
      <c r="Q174" s="167" t="e">
        <f t="shared" si="16"/>
        <v>#DIV/0!</v>
      </c>
    </row>
    <row r="175" spans="2:17">
      <c r="B175" s="63"/>
      <c r="C175" s="65"/>
      <c r="D175" s="65"/>
      <c r="E175" s="66"/>
      <c r="F175" s="67"/>
      <c r="G175" s="65"/>
      <c r="H175" s="70"/>
      <c r="I175" s="71"/>
      <c r="J175" s="68">
        <v>0</v>
      </c>
      <c r="K175" s="68">
        <v>0</v>
      </c>
      <c r="L175" s="68">
        <v>0</v>
      </c>
      <c r="M175" s="89">
        <f t="shared" si="15"/>
        <v>0</v>
      </c>
      <c r="N175" s="100">
        <f t="shared" si="17"/>
        <v>0</v>
      </c>
      <c r="O175" s="166" t="str">
        <f>IFERROR(INDEX('2A-2B'!$B$21:$B$1020,MATCH(D175,'2A-2B'!$D$21:$D$1020,0)),"Not in 2A-2B")</f>
        <v>Not in 2A-2B</v>
      </c>
      <c r="P175" s="73">
        <f>IFERROR(VLOOKUP(D175,'2A-2B'!$D$19:$N$1020,11,0)-N175,SUM(K175:M175))</f>
        <v>0</v>
      </c>
      <c r="Q175" s="167" t="e">
        <f t="shared" si="16"/>
        <v>#DIV/0!</v>
      </c>
    </row>
    <row r="176" spans="2:17">
      <c r="B176" s="63"/>
      <c r="C176" s="65"/>
      <c r="D176" s="65"/>
      <c r="E176" s="66"/>
      <c r="F176" s="67"/>
      <c r="G176" s="65"/>
      <c r="H176" s="70"/>
      <c r="I176" s="71"/>
      <c r="J176" s="68">
        <v>0</v>
      </c>
      <c r="K176" s="68">
        <v>0</v>
      </c>
      <c r="L176" s="68">
        <v>0</v>
      </c>
      <c r="M176" s="89">
        <f t="shared" si="15"/>
        <v>0</v>
      </c>
      <c r="N176" s="100">
        <f t="shared" si="17"/>
        <v>0</v>
      </c>
      <c r="O176" s="166" t="str">
        <f>IFERROR(INDEX('2A-2B'!$B$21:$B$1020,MATCH(D176,'2A-2B'!$D$21:$D$1020,0)),"Not in 2A-2B")</f>
        <v>Not in 2A-2B</v>
      </c>
      <c r="P176" s="73">
        <f>IFERROR(VLOOKUP(D176,'2A-2B'!$D$19:$N$1020,11,0)-N176,SUM(K176:M176))</f>
        <v>0</v>
      </c>
      <c r="Q176" s="167" t="e">
        <f t="shared" si="16"/>
        <v>#DIV/0!</v>
      </c>
    </row>
    <row r="177" spans="2:17">
      <c r="B177" s="63"/>
      <c r="C177" s="65"/>
      <c r="D177" s="65"/>
      <c r="E177" s="66"/>
      <c r="F177" s="67"/>
      <c r="G177" s="65"/>
      <c r="H177" s="70"/>
      <c r="I177" s="71"/>
      <c r="J177" s="68">
        <v>0</v>
      </c>
      <c r="K177" s="68">
        <v>0</v>
      </c>
      <c r="L177" s="68">
        <v>0</v>
      </c>
      <c r="M177" s="89">
        <f t="shared" si="15"/>
        <v>0</v>
      </c>
      <c r="N177" s="100">
        <f t="shared" si="17"/>
        <v>0</v>
      </c>
      <c r="O177" s="166" t="str">
        <f>IFERROR(INDEX('2A-2B'!$B$21:$B$1020,MATCH(D177,'2A-2B'!$D$21:$D$1020,0)),"Not in 2A-2B")</f>
        <v>Not in 2A-2B</v>
      </c>
      <c r="P177" s="73">
        <f>IFERROR(VLOOKUP(D177,'2A-2B'!$D$19:$N$1020,11,0)-N177,SUM(K177:M177))</f>
        <v>0</v>
      </c>
      <c r="Q177" s="167" t="e">
        <f t="shared" si="16"/>
        <v>#DIV/0!</v>
      </c>
    </row>
    <row r="178" spans="2:17">
      <c r="B178" s="63"/>
      <c r="C178" s="65"/>
      <c r="D178" s="65"/>
      <c r="E178" s="66"/>
      <c r="F178" s="67"/>
      <c r="G178" s="65"/>
      <c r="H178" s="70"/>
      <c r="I178" s="71"/>
      <c r="J178" s="68">
        <v>0</v>
      </c>
      <c r="K178" s="68">
        <v>0</v>
      </c>
      <c r="L178" s="68">
        <v>0</v>
      </c>
      <c r="M178" s="89">
        <f t="shared" si="15"/>
        <v>0</v>
      </c>
      <c r="N178" s="100">
        <f t="shared" si="17"/>
        <v>0</v>
      </c>
      <c r="O178" s="166" t="str">
        <f>IFERROR(INDEX('2A-2B'!$B$21:$B$1020,MATCH(D178,'2A-2B'!$D$21:$D$1020,0)),"Not in 2A-2B")</f>
        <v>Not in 2A-2B</v>
      </c>
      <c r="P178" s="73">
        <f>IFERROR(VLOOKUP(D178,'2A-2B'!$D$19:$N$1020,11,0)-N178,SUM(K178:M178))</f>
        <v>0</v>
      </c>
      <c r="Q178" s="167" t="e">
        <f t="shared" si="16"/>
        <v>#DIV/0!</v>
      </c>
    </row>
    <row r="179" spans="2:17">
      <c r="B179" s="63"/>
      <c r="C179" s="65"/>
      <c r="D179" s="65"/>
      <c r="E179" s="66"/>
      <c r="F179" s="67"/>
      <c r="G179" s="65"/>
      <c r="H179" s="70"/>
      <c r="I179" s="71"/>
      <c r="J179" s="68">
        <v>0</v>
      </c>
      <c r="K179" s="68">
        <v>0</v>
      </c>
      <c r="L179" s="68">
        <v>0</v>
      </c>
      <c r="M179" s="89">
        <f t="shared" si="15"/>
        <v>0</v>
      </c>
      <c r="N179" s="100">
        <f t="shared" si="17"/>
        <v>0</v>
      </c>
      <c r="O179" s="166" t="str">
        <f>IFERROR(INDEX('2A-2B'!$B$21:$B$1020,MATCH(D179,'2A-2B'!$D$21:$D$1020,0)),"Not in 2A-2B")</f>
        <v>Not in 2A-2B</v>
      </c>
      <c r="P179" s="73">
        <f>IFERROR(VLOOKUP(D179,'2A-2B'!$D$19:$N$1020,11,0)-N179,SUM(K179:M179))</f>
        <v>0</v>
      </c>
      <c r="Q179" s="167" t="e">
        <f t="shared" si="16"/>
        <v>#DIV/0!</v>
      </c>
    </row>
    <row r="180" spans="2:17">
      <c r="B180" s="63"/>
      <c r="C180" s="65"/>
      <c r="D180" s="65"/>
      <c r="E180" s="66"/>
      <c r="F180" s="67"/>
      <c r="G180" s="65"/>
      <c r="H180" s="70"/>
      <c r="I180" s="71"/>
      <c r="J180" s="68">
        <v>0</v>
      </c>
      <c r="K180" s="68">
        <v>0</v>
      </c>
      <c r="L180" s="68">
        <v>0</v>
      </c>
      <c r="M180" s="89">
        <f t="shared" si="15"/>
        <v>0</v>
      </c>
      <c r="N180" s="100">
        <f t="shared" si="17"/>
        <v>0</v>
      </c>
      <c r="O180" s="166" t="str">
        <f>IFERROR(INDEX('2A-2B'!$B$21:$B$1020,MATCH(D180,'2A-2B'!$D$21:$D$1020,0)),"Not in 2A-2B")</f>
        <v>Not in 2A-2B</v>
      </c>
      <c r="P180" s="73">
        <f>IFERROR(VLOOKUP(D180,'2A-2B'!$D$19:$N$1020,11,0)-N180,SUM(K180:M180))</f>
        <v>0</v>
      </c>
      <c r="Q180" s="167" t="e">
        <f t="shared" si="16"/>
        <v>#DIV/0!</v>
      </c>
    </row>
    <row r="181" spans="2:17">
      <c r="B181" s="63"/>
      <c r="C181" s="65"/>
      <c r="D181" s="65"/>
      <c r="E181" s="66"/>
      <c r="F181" s="67"/>
      <c r="G181" s="65"/>
      <c r="H181" s="70"/>
      <c r="I181" s="71"/>
      <c r="J181" s="68">
        <v>0</v>
      </c>
      <c r="K181" s="68">
        <v>0</v>
      </c>
      <c r="L181" s="68">
        <v>0</v>
      </c>
      <c r="M181" s="89">
        <f t="shared" si="15"/>
        <v>0</v>
      </c>
      <c r="N181" s="100">
        <f t="shared" si="17"/>
        <v>0</v>
      </c>
      <c r="O181" s="166" t="str">
        <f>IFERROR(INDEX('2A-2B'!$B$21:$B$1020,MATCH(D181,'2A-2B'!$D$21:$D$1020,0)),"Not in 2A-2B")</f>
        <v>Not in 2A-2B</v>
      </c>
      <c r="P181" s="73">
        <f>IFERROR(VLOOKUP(D181,'2A-2B'!$D$19:$N$1020,11,0)-N181,SUM(K181:M181))</f>
        <v>0</v>
      </c>
      <c r="Q181" s="167" t="e">
        <f t="shared" si="16"/>
        <v>#DIV/0!</v>
      </c>
    </row>
    <row r="182" spans="2:17">
      <c r="B182" s="63"/>
      <c r="C182" s="65"/>
      <c r="D182" s="65"/>
      <c r="E182" s="66"/>
      <c r="F182" s="67"/>
      <c r="G182" s="65"/>
      <c r="H182" s="70"/>
      <c r="I182" s="71"/>
      <c r="J182" s="68">
        <v>0</v>
      </c>
      <c r="K182" s="68">
        <v>0</v>
      </c>
      <c r="L182" s="68">
        <v>0</v>
      </c>
      <c r="M182" s="89">
        <f t="shared" si="15"/>
        <v>0</v>
      </c>
      <c r="N182" s="100">
        <f t="shared" si="17"/>
        <v>0</v>
      </c>
      <c r="O182" s="166" t="str">
        <f>IFERROR(INDEX('2A-2B'!$B$21:$B$1020,MATCH(D182,'2A-2B'!$D$21:$D$1020,0)),"Not in 2A-2B")</f>
        <v>Not in 2A-2B</v>
      </c>
      <c r="P182" s="73">
        <f>IFERROR(VLOOKUP(D182,'2A-2B'!$D$19:$N$1020,11,0)-N182,SUM(K182:M182))</f>
        <v>0</v>
      </c>
      <c r="Q182" s="167" t="e">
        <f t="shared" si="16"/>
        <v>#DIV/0!</v>
      </c>
    </row>
    <row r="183" spans="2:17">
      <c r="B183" s="63"/>
      <c r="C183" s="65"/>
      <c r="D183" s="65"/>
      <c r="E183" s="66"/>
      <c r="F183" s="67"/>
      <c r="G183" s="65"/>
      <c r="H183" s="70"/>
      <c r="I183" s="71"/>
      <c r="J183" s="68">
        <v>0</v>
      </c>
      <c r="K183" s="68">
        <v>0</v>
      </c>
      <c r="L183" s="68">
        <v>0</v>
      </c>
      <c r="M183" s="89">
        <f t="shared" si="15"/>
        <v>0</v>
      </c>
      <c r="N183" s="100">
        <f t="shared" si="17"/>
        <v>0</v>
      </c>
      <c r="O183" s="166" t="str">
        <f>IFERROR(INDEX('2A-2B'!$B$21:$B$1020,MATCH(D183,'2A-2B'!$D$21:$D$1020,0)),"Not in 2A-2B")</f>
        <v>Not in 2A-2B</v>
      </c>
      <c r="P183" s="73">
        <f>IFERROR(VLOOKUP(D183,'2A-2B'!$D$19:$N$1020,11,0)-N183,SUM(K183:M183))</f>
        <v>0</v>
      </c>
      <c r="Q183" s="167" t="e">
        <f t="shared" si="16"/>
        <v>#DIV/0!</v>
      </c>
    </row>
    <row r="184" spans="2:17">
      <c r="B184" s="63"/>
      <c r="C184" s="65"/>
      <c r="D184" s="65"/>
      <c r="E184" s="66"/>
      <c r="F184" s="67"/>
      <c r="G184" s="65"/>
      <c r="H184" s="70"/>
      <c r="I184" s="71"/>
      <c r="J184" s="68">
        <v>0</v>
      </c>
      <c r="K184" s="68">
        <v>0</v>
      </c>
      <c r="L184" s="68">
        <v>0</v>
      </c>
      <c r="M184" s="89">
        <f t="shared" si="15"/>
        <v>0</v>
      </c>
      <c r="N184" s="100">
        <f t="shared" si="17"/>
        <v>0</v>
      </c>
      <c r="O184" s="166" t="str">
        <f>IFERROR(INDEX('2A-2B'!$B$21:$B$1020,MATCH(D184,'2A-2B'!$D$21:$D$1020,0)),"Not in 2A-2B")</f>
        <v>Not in 2A-2B</v>
      </c>
      <c r="P184" s="73">
        <f>IFERROR(VLOOKUP(D184,'2A-2B'!$D$19:$N$1020,11,0)-N184,SUM(K184:M184))</f>
        <v>0</v>
      </c>
      <c r="Q184" s="167" t="e">
        <f t="shared" si="16"/>
        <v>#DIV/0!</v>
      </c>
    </row>
    <row r="185" spans="2:17">
      <c r="B185" s="63"/>
      <c r="C185" s="65"/>
      <c r="D185" s="65"/>
      <c r="E185" s="66"/>
      <c r="F185" s="67"/>
      <c r="G185" s="65"/>
      <c r="H185" s="70"/>
      <c r="I185" s="71"/>
      <c r="J185" s="68">
        <v>0</v>
      </c>
      <c r="K185" s="68">
        <v>0</v>
      </c>
      <c r="L185" s="68">
        <v>0</v>
      </c>
      <c r="M185" s="89">
        <f t="shared" si="15"/>
        <v>0</v>
      </c>
      <c r="N185" s="100">
        <f t="shared" si="17"/>
        <v>0</v>
      </c>
      <c r="O185" s="166" t="str">
        <f>IFERROR(INDEX('2A-2B'!$B$21:$B$1020,MATCH(D185,'2A-2B'!$D$21:$D$1020,0)),"Not in 2A-2B")</f>
        <v>Not in 2A-2B</v>
      </c>
      <c r="P185" s="73">
        <f>IFERROR(VLOOKUP(D185,'2A-2B'!$D$19:$N$1020,11,0)-N185,SUM(K185:M185))</f>
        <v>0</v>
      </c>
      <c r="Q185" s="167" t="e">
        <f t="shared" si="16"/>
        <v>#DIV/0!</v>
      </c>
    </row>
    <row r="186" spans="2:17">
      <c r="B186" s="63"/>
      <c r="C186" s="65"/>
      <c r="D186" s="65"/>
      <c r="E186" s="66"/>
      <c r="F186" s="67"/>
      <c r="G186" s="65"/>
      <c r="H186" s="70"/>
      <c r="I186" s="71"/>
      <c r="J186" s="68">
        <v>0</v>
      </c>
      <c r="K186" s="68">
        <v>0</v>
      </c>
      <c r="L186" s="68">
        <v>0</v>
      </c>
      <c r="M186" s="89">
        <f t="shared" si="15"/>
        <v>0</v>
      </c>
      <c r="N186" s="100">
        <f t="shared" si="17"/>
        <v>0</v>
      </c>
      <c r="O186" s="166" t="str">
        <f>IFERROR(INDEX('2A-2B'!$B$21:$B$1020,MATCH(D186,'2A-2B'!$D$21:$D$1020,0)),"Not in 2A-2B")</f>
        <v>Not in 2A-2B</v>
      </c>
      <c r="P186" s="73">
        <f>IFERROR(VLOOKUP(D186,'2A-2B'!$D$19:$N$1020,11,0)-N186,SUM(K186:M186))</f>
        <v>0</v>
      </c>
      <c r="Q186" s="167" t="e">
        <f t="shared" si="16"/>
        <v>#DIV/0!</v>
      </c>
    </row>
    <row r="187" spans="2:17">
      <c r="B187" s="63"/>
      <c r="C187" s="65"/>
      <c r="D187" s="65"/>
      <c r="E187" s="66"/>
      <c r="F187" s="67"/>
      <c r="G187" s="65"/>
      <c r="H187" s="70"/>
      <c r="I187" s="71"/>
      <c r="J187" s="68">
        <v>0</v>
      </c>
      <c r="K187" s="68">
        <v>0</v>
      </c>
      <c r="L187" s="68">
        <v>0</v>
      </c>
      <c r="M187" s="89">
        <f t="shared" si="15"/>
        <v>0</v>
      </c>
      <c r="N187" s="100">
        <f t="shared" si="17"/>
        <v>0</v>
      </c>
      <c r="O187" s="166" t="str">
        <f>IFERROR(INDEX('2A-2B'!$B$21:$B$1020,MATCH(D187,'2A-2B'!$D$21:$D$1020,0)),"Not in 2A-2B")</f>
        <v>Not in 2A-2B</v>
      </c>
      <c r="P187" s="73">
        <f>IFERROR(VLOOKUP(D187,'2A-2B'!$D$19:$N$1020,11,0)-N187,SUM(K187:M187))</f>
        <v>0</v>
      </c>
      <c r="Q187" s="167" t="e">
        <f t="shared" si="16"/>
        <v>#DIV/0!</v>
      </c>
    </row>
    <row r="188" spans="2:17">
      <c r="B188" s="63"/>
      <c r="C188" s="65"/>
      <c r="D188" s="65"/>
      <c r="E188" s="66"/>
      <c r="F188" s="67"/>
      <c r="G188" s="65"/>
      <c r="H188" s="70"/>
      <c r="I188" s="71"/>
      <c r="J188" s="68">
        <v>0</v>
      </c>
      <c r="K188" s="68">
        <v>0</v>
      </c>
      <c r="L188" s="68">
        <v>0</v>
      </c>
      <c r="M188" s="89">
        <f t="shared" si="15"/>
        <v>0</v>
      </c>
      <c r="N188" s="100">
        <f t="shared" si="17"/>
        <v>0</v>
      </c>
      <c r="O188" s="166" t="str">
        <f>IFERROR(INDEX('2A-2B'!$B$21:$B$1020,MATCH(D188,'2A-2B'!$D$21:$D$1020,0)),"Not in 2A-2B")</f>
        <v>Not in 2A-2B</v>
      </c>
      <c r="P188" s="73">
        <f>IFERROR(VLOOKUP(D188,'2A-2B'!$D$19:$N$1020,11,0)-N188,SUM(K188:M188))</f>
        <v>0</v>
      </c>
      <c r="Q188" s="167" t="e">
        <f t="shared" si="16"/>
        <v>#DIV/0!</v>
      </c>
    </row>
    <row r="189" spans="2:17">
      <c r="B189" s="63"/>
      <c r="C189" s="65"/>
      <c r="D189" s="65"/>
      <c r="E189" s="66"/>
      <c r="F189" s="67"/>
      <c r="G189" s="65"/>
      <c r="H189" s="70"/>
      <c r="I189" s="71"/>
      <c r="J189" s="68">
        <v>0</v>
      </c>
      <c r="K189" s="68">
        <v>0</v>
      </c>
      <c r="L189" s="68">
        <v>0</v>
      </c>
      <c r="M189" s="89">
        <f t="shared" si="15"/>
        <v>0</v>
      </c>
      <c r="N189" s="100">
        <f t="shared" si="17"/>
        <v>0</v>
      </c>
      <c r="O189" s="166" t="str">
        <f>IFERROR(INDEX('2A-2B'!$B$21:$B$1020,MATCH(D189,'2A-2B'!$D$21:$D$1020,0)),"Not in 2A-2B")</f>
        <v>Not in 2A-2B</v>
      </c>
      <c r="P189" s="73">
        <f>IFERROR(VLOOKUP(D189,'2A-2B'!$D$19:$N$1020,11,0)-N189,SUM(K189:M189))</f>
        <v>0</v>
      </c>
      <c r="Q189" s="167" t="e">
        <f t="shared" si="16"/>
        <v>#DIV/0!</v>
      </c>
    </row>
    <row r="190" spans="2:17">
      <c r="B190" s="63"/>
      <c r="C190" s="65"/>
      <c r="D190" s="65"/>
      <c r="E190" s="66"/>
      <c r="F190" s="67"/>
      <c r="G190" s="65"/>
      <c r="H190" s="70"/>
      <c r="I190" s="71"/>
      <c r="J190" s="68">
        <v>0</v>
      </c>
      <c r="K190" s="68">
        <v>0</v>
      </c>
      <c r="L190" s="68">
        <v>0</v>
      </c>
      <c r="M190" s="89">
        <f t="shared" si="15"/>
        <v>0</v>
      </c>
      <c r="N190" s="100">
        <f t="shared" si="17"/>
        <v>0</v>
      </c>
      <c r="O190" s="166" t="str">
        <f>IFERROR(INDEX('2A-2B'!$B$21:$B$1020,MATCH(D190,'2A-2B'!$D$21:$D$1020,0)),"Not in 2A-2B")</f>
        <v>Not in 2A-2B</v>
      </c>
      <c r="P190" s="73">
        <f>IFERROR(VLOOKUP(D190,'2A-2B'!$D$19:$N$1020,11,0)-N190,SUM(K190:M190))</f>
        <v>0</v>
      </c>
      <c r="Q190" s="167" t="e">
        <f t="shared" si="16"/>
        <v>#DIV/0!</v>
      </c>
    </row>
    <row r="191" spans="2:17">
      <c r="B191" s="63"/>
      <c r="C191" s="65"/>
      <c r="D191" s="65"/>
      <c r="E191" s="66"/>
      <c r="F191" s="67"/>
      <c r="G191" s="65"/>
      <c r="H191" s="70"/>
      <c r="I191" s="71"/>
      <c r="J191" s="68">
        <v>0</v>
      </c>
      <c r="K191" s="68">
        <v>0</v>
      </c>
      <c r="L191" s="68">
        <v>0</v>
      </c>
      <c r="M191" s="89">
        <f t="shared" si="15"/>
        <v>0</v>
      </c>
      <c r="N191" s="100">
        <f t="shared" si="17"/>
        <v>0</v>
      </c>
      <c r="O191" s="166" t="str">
        <f>IFERROR(INDEX('2A-2B'!$B$21:$B$1020,MATCH(D191,'2A-2B'!$D$21:$D$1020,0)),"Not in 2A-2B")</f>
        <v>Not in 2A-2B</v>
      </c>
      <c r="P191" s="73">
        <f>IFERROR(VLOOKUP(D191,'2A-2B'!$D$19:$N$1020,11,0)-N191,SUM(K191:M191))</f>
        <v>0</v>
      </c>
      <c r="Q191" s="167" t="e">
        <f t="shared" si="16"/>
        <v>#DIV/0!</v>
      </c>
    </row>
    <row r="192" spans="2:17">
      <c r="B192" s="63"/>
      <c r="C192" s="65"/>
      <c r="D192" s="65"/>
      <c r="E192" s="66"/>
      <c r="F192" s="67"/>
      <c r="G192" s="65"/>
      <c r="H192" s="70"/>
      <c r="I192" s="71"/>
      <c r="J192" s="68">
        <v>0</v>
      </c>
      <c r="K192" s="68">
        <v>0</v>
      </c>
      <c r="L192" s="68">
        <v>0</v>
      </c>
      <c r="M192" s="89">
        <f t="shared" si="15"/>
        <v>0</v>
      </c>
      <c r="N192" s="100">
        <f t="shared" si="17"/>
        <v>0</v>
      </c>
      <c r="O192" s="166" t="str">
        <f>IFERROR(INDEX('2A-2B'!$B$21:$B$1020,MATCH(D192,'2A-2B'!$D$21:$D$1020,0)),"Not in 2A-2B")</f>
        <v>Not in 2A-2B</v>
      </c>
      <c r="P192" s="73">
        <f>IFERROR(VLOOKUP(D192,'2A-2B'!$D$19:$N$1020,11,0)-N192,SUM(K192:M192))</f>
        <v>0</v>
      </c>
      <c r="Q192" s="167" t="e">
        <f t="shared" si="16"/>
        <v>#DIV/0!</v>
      </c>
    </row>
    <row r="193" spans="2:17">
      <c r="B193" s="63"/>
      <c r="C193" s="65"/>
      <c r="D193" s="65"/>
      <c r="E193" s="66"/>
      <c r="F193" s="67"/>
      <c r="G193" s="65"/>
      <c r="H193" s="70"/>
      <c r="I193" s="71"/>
      <c r="J193" s="68">
        <v>0</v>
      </c>
      <c r="K193" s="68">
        <v>0</v>
      </c>
      <c r="L193" s="68">
        <v>0</v>
      </c>
      <c r="M193" s="89">
        <f t="shared" si="15"/>
        <v>0</v>
      </c>
      <c r="N193" s="100">
        <f t="shared" si="17"/>
        <v>0</v>
      </c>
      <c r="O193" s="166" t="str">
        <f>IFERROR(INDEX('2A-2B'!$B$21:$B$1020,MATCH(D193,'2A-2B'!$D$21:$D$1020,0)),"Not in 2A-2B")</f>
        <v>Not in 2A-2B</v>
      </c>
      <c r="P193" s="73">
        <f>IFERROR(VLOOKUP(D193,'2A-2B'!$D$19:$N$1020,11,0)-N193,SUM(K193:M193))</f>
        <v>0</v>
      </c>
      <c r="Q193" s="167" t="e">
        <f t="shared" si="16"/>
        <v>#DIV/0!</v>
      </c>
    </row>
    <row r="194" spans="2:17">
      <c r="B194" s="63"/>
      <c r="C194" s="65"/>
      <c r="D194" s="65"/>
      <c r="E194" s="66"/>
      <c r="F194" s="67"/>
      <c r="G194" s="65"/>
      <c r="H194" s="70"/>
      <c r="I194" s="71"/>
      <c r="J194" s="68">
        <v>0</v>
      </c>
      <c r="K194" s="68">
        <v>0</v>
      </c>
      <c r="L194" s="68">
        <v>0</v>
      </c>
      <c r="M194" s="89">
        <f t="shared" si="15"/>
        <v>0</v>
      </c>
      <c r="N194" s="100">
        <f t="shared" si="17"/>
        <v>0</v>
      </c>
      <c r="O194" s="166" t="str">
        <f>IFERROR(INDEX('2A-2B'!$B$21:$B$1020,MATCH(D194,'2A-2B'!$D$21:$D$1020,0)),"Not in 2A-2B")</f>
        <v>Not in 2A-2B</v>
      </c>
      <c r="P194" s="73">
        <f>IFERROR(VLOOKUP(D194,'2A-2B'!$D$19:$N$1020,11,0)-N194,SUM(K194:M194))</f>
        <v>0</v>
      </c>
      <c r="Q194" s="167" t="e">
        <f t="shared" si="16"/>
        <v>#DIV/0!</v>
      </c>
    </row>
    <row r="195" spans="2:17">
      <c r="B195" s="63"/>
      <c r="C195" s="65"/>
      <c r="D195" s="65"/>
      <c r="E195" s="66"/>
      <c r="F195" s="67"/>
      <c r="G195" s="65"/>
      <c r="H195" s="70"/>
      <c r="I195" s="71"/>
      <c r="J195" s="68">
        <v>0</v>
      </c>
      <c r="K195" s="68">
        <v>0</v>
      </c>
      <c r="L195" s="68">
        <v>0</v>
      </c>
      <c r="M195" s="89">
        <f t="shared" si="15"/>
        <v>0</v>
      </c>
      <c r="N195" s="100">
        <f t="shared" si="17"/>
        <v>0</v>
      </c>
      <c r="O195" s="166" t="str">
        <f>IFERROR(INDEX('2A-2B'!$B$21:$B$1020,MATCH(D195,'2A-2B'!$D$21:$D$1020,0)),"Not in 2A-2B")</f>
        <v>Not in 2A-2B</v>
      </c>
      <c r="P195" s="73">
        <f>IFERROR(VLOOKUP(D195,'2A-2B'!$D$19:$N$1020,11,0)-N195,SUM(K195:M195))</f>
        <v>0</v>
      </c>
      <c r="Q195" s="167" t="e">
        <f t="shared" si="16"/>
        <v>#DIV/0!</v>
      </c>
    </row>
    <row r="196" spans="2:17">
      <c r="B196" s="63"/>
      <c r="C196" s="65"/>
      <c r="D196" s="65"/>
      <c r="E196" s="66"/>
      <c r="F196" s="67"/>
      <c r="G196" s="65"/>
      <c r="H196" s="70"/>
      <c r="I196" s="71"/>
      <c r="J196" s="68">
        <v>0</v>
      </c>
      <c r="K196" s="68">
        <v>0</v>
      </c>
      <c r="L196" s="68">
        <v>0</v>
      </c>
      <c r="M196" s="89">
        <f t="shared" si="15"/>
        <v>0</v>
      </c>
      <c r="N196" s="100">
        <f t="shared" si="17"/>
        <v>0</v>
      </c>
      <c r="O196" s="166" t="str">
        <f>IFERROR(INDEX('2A-2B'!$B$21:$B$1020,MATCH(D196,'2A-2B'!$D$21:$D$1020,0)),"Not in 2A-2B")</f>
        <v>Not in 2A-2B</v>
      </c>
      <c r="P196" s="73">
        <f>IFERROR(VLOOKUP(D196,'2A-2B'!$D$19:$N$1020,11,0)-N196,SUM(K196:M196))</f>
        <v>0</v>
      </c>
      <c r="Q196" s="167" t="e">
        <f t="shared" si="16"/>
        <v>#DIV/0!</v>
      </c>
    </row>
    <row r="197" spans="2:17">
      <c r="B197" s="63"/>
      <c r="C197" s="65"/>
      <c r="D197" s="65"/>
      <c r="E197" s="66"/>
      <c r="F197" s="67"/>
      <c r="G197" s="65"/>
      <c r="H197" s="70"/>
      <c r="I197" s="71"/>
      <c r="J197" s="68">
        <v>0</v>
      </c>
      <c r="K197" s="68">
        <v>0</v>
      </c>
      <c r="L197" s="68">
        <v>0</v>
      </c>
      <c r="M197" s="89">
        <f t="shared" si="15"/>
        <v>0</v>
      </c>
      <c r="N197" s="100">
        <f t="shared" si="17"/>
        <v>0</v>
      </c>
      <c r="O197" s="166" t="str">
        <f>IFERROR(INDEX('2A-2B'!$B$21:$B$1020,MATCH(D197,'2A-2B'!$D$21:$D$1020,0)),"Not in 2A-2B")</f>
        <v>Not in 2A-2B</v>
      </c>
      <c r="P197" s="73">
        <f>IFERROR(VLOOKUP(D197,'2A-2B'!$D$19:$N$1020,11,0)-N197,SUM(K197:M197))</f>
        <v>0</v>
      </c>
      <c r="Q197" s="167" t="e">
        <f t="shared" si="16"/>
        <v>#DIV/0!</v>
      </c>
    </row>
    <row r="198" spans="2:17">
      <c r="B198" s="63"/>
      <c r="C198" s="65"/>
      <c r="D198" s="65"/>
      <c r="E198" s="66"/>
      <c r="F198" s="67"/>
      <c r="G198" s="65"/>
      <c r="H198" s="70"/>
      <c r="I198" s="71"/>
      <c r="J198" s="68">
        <v>0</v>
      </c>
      <c r="K198" s="68">
        <v>0</v>
      </c>
      <c r="L198" s="68">
        <v>0</v>
      </c>
      <c r="M198" s="89">
        <f t="shared" si="15"/>
        <v>0</v>
      </c>
      <c r="N198" s="100">
        <f t="shared" si="17"/>
        <v>0</v>
      </c>
      <c r="O198" s="166" t="str">
        <f>IFERROR(INDEX('2A-2B'!$B$21:$B$1020,MATCH(D198,'2A-2B'!$D$21:$D$1020,0)),"Not in 2A-2B")</f>
        <v>Not in 2A-2B</v>
      </c>
      <c r="P198" s="73">
        <f>IFERROR(VLOOKUP(D198,'2A-2B'!$D$19:$N$1020,11,0)-N198,SUM(K198:M198))</f>
        <v>0</v>
      </c>
      <c r="Q198" s="167" t="e">
        <f t="shared" si="16"/>
        <v>#DIV/0!</v>
      </c>
    </row>
    <row r="199" spans="2:17">
      <c r="B199" s="63"/>
      <c r="C199" s="65"/>
      <c r="D199" s="65"/>
      <c r="E199" s="66"/>
      <c r="F199" s="67"/>
      <c r="G199" s="65"/>
      <c r="H199" s="70"/>
      <c r="I199" s="71"/>
      <c r="J199" s="68">
        <v>0</v>
      </c>
      <c r="K199" s="68">
        <v>0</v>
      </c>
      <c r="L199" s="68">
        <v>0</v>
      </c>
      <c r="M199" s="89">
        <f t="shared" si="15"/>
        <v>0</v>
      </c>
      <c r="N199" s="100">
        <f t="shared" si="17"/>
        <v>0</v>
      </c>
      <c r="O199" s="166" t="str">
        <f>IFERROR(INDEX('2A-2B'!$B$21:$B$1020,MATCH(D199,'2A-2B'!$D$21:$D$1020,0)),"Not in 2A-2B")</f>
        <v>Not in 2A-2B</v>
      </c>
      <c r="P199" s="73">
        <f>IFERROR(VLOOKUP(D199,'2A-2B'!$D$19:$N$1020,11,0)-N199,SUM(K199:M199))</f>
        <v>0</v>
      </c>
      <c r="Q199" s="167" t="e">
        <f t="shared" si="16"/>
        <v>#DIV/0!</v>
      </c>
    </row>
    <row r="200" spans="2:17">
      <c r="B200" s="63"/>
      <c r="C200" s="65"/>
      <c r="D200" s="65"/>
      <c r="E200" s="66"/>
      <c r="F200" s="67"/>
      <c r="G200" s="65"/>
      <c r="H200" s="70"/>
      <c r="I200" s="71"/>
      <c r="J200" s="68">
        <v>0</v>
      </c>
      <c r="K200" s="68">
        <v>0</v>
      </c>
      <c r="L200" s="68">
        <v>0</v>
      </c>
      <c r="M200" s="89">
        <f t="shared" si="15"/>
        <v>0</v>
      </c>
      <c r="N200" s="100">
        <f t="shared" si="17"/>
        <v>0</v>
      </c>
      <c r="O200" s="166" t="str">
        <f>IFERROR(INDEX('2A-2B'!$B$21:$B$1020,MATCH(D200,'2A-2B'!$D$21:$D$1020,0)),"Not in 2A-2B")</f>
        <v>Not in 2A-2B</v>
      </c>
      <c r="P200" s="73">
        <f>IFERROR(VLOOKUP(D200,'2A-2B'!$D$19:$N$1020,11,0)-N200,SUM(K200:M200))</f>
        <v>0</v>
      </c>
      <c r="Q200" s="167" t="e">
        <f t="shared" si="16"/>
        <v>#DIV/0!</v>
      </c>
    </row>
    <row r="201" spans="2:17">
      <c r="B201" s="63"/>
      <c r="C201" s="65"/>
      <c r="D201" s="65"/>
      <c r="E201" s="66"/>
      <c r="F201" s="67"/>
      <c r="G201" s="65"/>
      <c r="H201" s="70"/>
      <c r="I201" s="71"/>
      <c r="J201" s="68">
        <v>0</v>
      </c>
      <c r="K201" s="68">
        <v>0</v>
      </c>
      <c r="L201" s="68">
        <v>0</v>
      </c>
      <c r="M201" s="89">
        <f t="shared" si="15"/>
        <v>0</v>
      </c>
      <c r="N201" s="100">
        <f t="shared" si="17"/>
        <v>0</v>
      </c>
      <c r="O201" s="166" t="str">
        <f>IFERROR(INDEX('2A-2B'!$B$21:$B$1020,MATCH(D201,'2A-2B'!$D$21:$D$1020,0)),"Not in 2A-2B")</f>
        <v>Not in 2A-2B</v>
      </c>
      <c r="P201" s="73">
        <f>IFERROR(VLOOKUP(D201,'2A-2B'!$D$19:$N$1020,11,0)-N201,SUM(K201:M201))</f>
        <v>0</v>
      </c>
      <c r="Q201" s="167" t="e">
        <f t="shared" si="16"/>
        <v>#DIV/0!</v>
      </c>
    </row>
    <row r="202" spans="2:17">
      <c r="B202" s="63"/>
      <c r="C202" s="65"/>
      <c r="D202" s="65"/>
      <c r="E202" s="66"/>
      <c r="F202" s="67"/>
      <c r="G202" s="65"/>
      <c r="H202" s="70"/>
      <c r="I202" s="71"/>
      <c r="J202" s="68">
        <v>0</v>
      </c>
      <c r="K202" s="68">
        <v>0</v>
      </c>
      <c r="L202" s="68">
        <v>0</v>
      </c>
      <c r="M202" s="89">
        <f t="shared" si="15"/>
        <v>0</v>
      </c>
      <c r="N202" s="100">
        <f t="shared" si="17"/>
        <v>0</v>
      </c>
      <c r="O202" s="166" t="str">
        <f>IFERROR(INDEX('2A-2B'!$B$21:$B$1020,MATCH(D202,'2A-2B'!$D$21:$D$1020,0)),"Not in 2A-2B")</f>
        <v>Not in 2A-2B</v>
      </c>
      <c r="P202" s="73">
        <f>IFERROR(VLOOKUP(D202,'2A-2B'!$D$19:$N$1020,11,0)-N202,SUM(K202:M202))</f>
        <v>0</v>
      </c>
      <c r="Q202" s="167" t="e">
        <f t="shared" si="16"/>
        <v>#DIV/0!</v>
      </c>
    </row>
    <row r="203" spans="2:17">
      <c r="B203" s="63"/>
      <c r="C203" s="65"/>
      <c r="D203" s="65"/>
      <c r="E203" s="66"/>
      <c r="F203" s="67"/>
      <c r="G203" s="65"/>
      <c r="H203" s="70"/>
      <c r="I203" s="71"/>
      <c r="J203" s="68">
        <v>0</v>
      </c>
      <c r="K203" s="68">
        <v>0</v>
      </c>
      <c r="L203" s="68">
        <v>0</v>
      </c>
      <c r="M203" s="89">
        <f t="shared" si="15"/>
        <v>0</v>
      </c>
      <c r="N203" s="100">
        <f t="shared" si="17"/>
        <v>0</v>
      </c>
      <c r="O203" s="166" t="str">
        <f>IFERROR(INDEX('2A-2B'!$B$21:$B$1020,MATCH(D203,'2A-2B'!$D$21:$D$1020,0)),"Not in 2A-2B")</f>
        <v>Not in 2A-2B</v>
      </c>
      <c r="P203" s="73">
        <f>IFERROR(VLOOKUP(D203,'2A-2B'!$D$19:$N$1020,11,0)-N203,SUM(K203:M203))</f>
        <v>0</v>
      </c>
      <c r="Q203" s="167" t="e">
        <f t="shared" si="16"/>
        <v>#DIV/0!</v>
      </c>
    </row>
    <row r="204" spans="2:17">
      <c r="B204" s="63"/>
      <c r="C204" s="65"/>
      <c r="D204" s="65"/>
      <c r="E204" s="66"/>
      <c r="F204" s="67"/>
      <c r="G204" s="65"/>
      <c r="H204" s="70"/>
      <c r="I204" s="71"/>
      <c r="J204" s="68">
        <v>0</v>
      </c>
      <c r="K204" s="68">
        <v>0</v>
      </c>
      <c r="L204" s="68">
        <v>0</v>
      </c>
      <c r="M204" s="89">
        <f t="shared" si="15"/>
        <v>0</v>
      </c>
      <c r="N204" s="100">
        <f t="shared" si="17"/>
        <v>0</v>
      </c>
      <c r="O204" s="166" t="str">
        <f>IFERROR(INDEX('2A-2B'!$B$21:$B$1020,MATCH(D204,'2A-2B'!$D$21:$D$1020,0)),"Not in 2A-2B")</f>
        <v>Not in 2A-2B</v>
      </c>
      <c r="P204" s="73">
        <f>IFERROR(VLOOKUP(D204,'2A-2B'!$D$19:$N$1020,11,0)-N204,SUM(K204:M204))</f>
        <v>0</v>
      </c>
      <c r="Q204" s="167" t="e">
        <f t="shared" si="16"/>
        <v>#DIV/0!</v>
      </c>
    </row>
    <row r="205" spans="2:17">
      <c r="B205" s="63"/>
      <c r="C205" s="65"/>
      <c r="D205" s="65"/>
      <c r="E205" s="66"/>
      <c r="F205" s="67"/>
      <c r="G205" s="65"/>
      <c r="H205" s="70"/>
      <c r="I205" s="71"/>
      <c r="J205" s="68">
        <v>0</v>
      </c>
      <c r="K205" s="68">
        <v>0</v>
      </c>
      <c r="L205" s="68">
        <v>0</v>
      </c>
      <c r="M205" s="89">
        <f t="shared" si="15"/>
        <v>0</v>
      </c>
      <c r="N205" s="100">
        <f t="shared" si="17"/>
        <v>0</v>
      </c>
      <c r="O205" s="166" t="str">
        <f>IFERROR(INDEX('2A-2B'!$B$21:$B$1020,MATCH(D205,'2A-2B'!$D$21:$D$1020,0)),"Not in 2A-2B")</f>
        <v>Not in 2A-2B</v>
      </c>
      <c r="P205" s="73">
        <f>IFERROR(VLOOKUP(D205,'2A-2B'!$D$19:$N$1020,11,0)-N205,SUM(K205:M205))</f>
        <v>0</v>
      </c>
      <c r="Q205" s="167" t="e">
        <f t="shared" si="16"/>
        <v>#DIV/0!</v>
      </c>
    </row>
    <row r="206" spans="2:17">
      <c r="B206" s="63"/>
      <c r="C206" s="65"/>
      <c r="D206" s="65"/>
      <c r="E206" s="66"/>
      <c r="F206" s="67"/>
      <c r="G206" s="65"/>
      <c r="H206" s="70"/>
      <c r="I206" s="71"/>
      <c r="J206" s="68">
        <v>0</v>
      </c>
      <c r="K206" s="68">
        <v>0</v>
      </c>
      <c r="L206" s="68">
        <v>0</v>
      </c>
      <c r="M206" s="89">
        <f t="shared" si="15"/>
        <v>0</v>
      </c>
      <c r="N206" s="100">
        <f t="shared" si="17"/>
        <v>0</v>
      </c>
      <c r="O206" s="166" t="str">
        <f>IFERROR(INDEX('2A-2B'!$B$21:$B$1020,MATCH(D206,'2A-2B'!$D$21:$D$1020,0)),"Not in 2A-2B")</f>
        <v>Not in 2A-2B</v>
      </c>
      <c r="P206" s="73">
        <f>IFERROR(VLOOKUP(D206,'2A-2B'!$D$19:$N$1020,11,0)-N206,SUM(K206:M206))</f>
        <v>0</v>
      </c>
      <c r="Q206" s="167" t="e">
        <f t="shared" si="16"/>
        <v>#DIV/0!</v>
      </c>
    </row>
    <row r="207" spans="2:17">
      <c r="B207" s="63"/>
      <c r="C207" s="65"/>
      <c r="D207" s="65"/>
      <c r="E207" s="66"/>
      <c r="F207" s="67"/>
      <c r="G207" s="65"/>
      <c r="H207" s="70"/>
      <c r="I207" s="71"/>
      <c r="J207" s="68">
        <v>0</v>
      </c>
      <c r="K207" s="68">
        <v>0</v>
      </c>
      <c r="L207" s="68">
        <v>0</v>
      </c>
      <c r="M207" s="89">
        <f t="shared" si="15"/>
        <v>0</v>
      </c>
      <c r="N207" s="100">
        <f t="shared" si="17"/>
        <v>0</v>
      </c>
      <c r="O207" s="166" t="str">
        <f>IFERROR(INDEX('2A-2B'!$B$21:$B$1020,MATCH(D207,'2A-2B'!$D$21:$D$1020,0)),"Not in 2A-2B")</f>
        <v>Not in 2A-2B</v>
      </c>
      <c r="P207" s="73">
        <f>IFERROR(VLOOKUP(D207,'2A-2B'!$D$19:$N$1020,11,0)-N207,SUM(K207:M207))</f>
        <v>0</v>
      </c>
      <c r="Q207" s="167" t="e">
        <f t="shared" si="16"/>
        <v>#DIV/0!</v>
      </c>
    </row>
    <row r="208" spans="2:17">
      <c r="B208" s="63"/>
      <c r="C208" s="65"/>
      <c r="D208" s="65"/>
      <c r="E208" s="66"/>
      <c r="F208" s="67"/>
      <c r="G208" s="65"/>
      <c r="H208" s="70"/>
      <c r="I208" s="71"/>
      <c r="J208" s="68">
        <v>0</v>
      </c>
      <c r="K208" s="68">
        <v>0</v>
      </c>
      <c r="L208" s="68">
        <v>0</v>
      </c>
      <c r="M208" s="89">
        <f t="shared" si="15"/>
        <v>0</v>
      </c>
      <c r="N208" s="100">
        <f t="shared" si="17"/>
        <v>0</v>
      </c>
      <c r="O208" s="166" t="str">
        <f>IFERROR(INDEX('2A-2B'!$B$21:$B$1020,MATCH(D208,'2A-2B'!$D$21:$D$1020,0)),"Not in 2A-2B")</f>
        <v>Not in 2A-2B</v>
      </c>
      <c r="P208" s="73">
        <f>IFERROR(VLOOKUP(D208,'2A-2B'!$D$19:$N$1020,11,0)-N208,SUM(K208:M208))</f>
        <v>0</v>
      </c>
      <c r="Q208" s="167" t="e">
        <f t="shared" si="16"/>
        <v>#DIV/0!</v>
      </c>
    </row>
    <row r="209" spans="2:17">
      <c r="B209" s="63"/>
      <c r="C209" s="65"/>
      <c r="D209" s="65"/>
      <c r="E209" s="66"/>
      <c r="F209" s="67"/>
      <c r="G209" s="65"/>
      <c r="H209" s="70"/>
      <c r="I209" s="71"/>
      <c r="J209" s="68">
        <v>0</v>
      </c>
      <c r="K209" s="68">
        <v>0</v>
      </c>
      <c r="L209" s="68">
        <v>0</v>
      </c>
      <c r="M209" s="89">
        <f t="shared" si="15"/>
        <v>0</v>
      </c>
      <c r="N209" s="100">
        <f t="shared" si="17"/>
        <v>0</v>
      </c>
      <c r="O209" s="166" t="str">
        <f>IFERROR(INDEX('2A-2B'!$B$21:$B$1020,MATCH(D209,'2A-2B'!$D$21:$D$1020,0)),"Not in 2A-2B")</f>
        <v>Not in 2A-2B</v>
      </c>
      <c r="P209" s="73">
        <f>IFERROR(VLOOKUP(D209,'2A-2B'!$D$19:$N$1020,11,0)-N209,SUM(K209:M209))</f>
        <v>0</v>
      </c>
      <c r="Q209" s="167" t="e">
        <f t="shared" si="16"/>
        <v>#DIV/0!</v>
      </c>
    </row>
    <row r="210" spans="2:17">
      <c r="B210" s="63"/>
      <c r="C210" s="65"/>
      <c r="D210" s="65"/>
      <c r="E210" s="66"/>
      <c r="F210" s="67"/>
      <c r="G210" s="65"/>
      <c r="H210" s="70"/>
      <c r="I210" s="71"/>
      <c r="J210" s="68">
        <v>0</v>
      </c>
      <c r="K210" s="68">
        <v>0</v>
      </c>
      <c r="L210" s="68">
        <v>0</v>
      </c>
      <c r="M210" s="89">
        <f t="shared" si="15"/>
        <v>0</v>
      </c>
      <c r="N210" s="100">
        <f t="shared" si="17"/>
        <v>0</v>
      </c>
      <c r="O210" s="166" t="str">
        <f>IFERROR(INDEX('2A-2B'!$B$21:$B$1020,MATCH(D210,'2A-2B'!$D$21:$D$1020,0)),"Not in 2A-2B")</f>
        <v>Not in 2A-2B</v>
      </c>
      <c r="P210" s="73">
        <f>IFERROR(VLOOKUP(D210,'2A-2B'!$D$19:$N$1020,11,0)-N210,SUM(K210:M210))</f>
        <v>0</v>
      </c>
      <c r="Q210" s="167" t="e">
        <f t="shared" si="16"/>
        <v>#DIV/0!</v>
      </c>
    </row>
    <row r="211" spans="2:17">
      <c r="B211" s="63"/>
      <c r="C211" s="65"/>
      <c r="D211" s="65"/>
      <c r="E211" s="66"/>
      <c r="F211" s="67"/>
      <c r="G211" s="65"/>
      <c r="H211" s="70"/>
      <c r="I211" s="71"/>
      <c r="J211" s="68">
        <v>0</v>
      </c>
      <c r="K211" s="68">
        <v>0</v>
      </c>
      <c r="L211" s="68">
        <v>0</v>
      </c>
      <c r="M211" s="89">
        <f t="shared" si="15"/>
        <v>0</v>
      </c>
      <c r="N211" s="100">
        <f t="shared" si="17"/>
        <v>0</v>
      </c>
      <c r="O211" s="166" t="str">
        <f>IFERROR(INDEX('2A-2B'!$B$21:$B$1020,MATCH(D211,'2A-2B'!$D$21:$D$1020,0)),"Not in 2A-2B")</f>
        <v>Not in 2A-2B</v>
      </c>
      <c r="P211" s="73">
        <f>IFERROR(VLOOKUP(D211,'2A-2B'!$D$19:$N$1020,11,0)-N211,SUM(K211:M211))</f>
        <v>0</v>
      </c>
      <c r="Q211" s="167" t="e">
        <f t="shared" si="16"/>
        <v>#DIV/0!</v>
      </c>
    </row>
    <row r="212" spans="2:17">
      <c r="B212" s="63"/>
      <c r="C212" s="65"/>
      <c r="D212" s="65"/>
      <c r="E212" s="66"/>
      <c r="F212" s="67"/>
      <c r="G212" s="65"/>
      <c r="H212" s="70"/>
      <c r="I212" s="71"/>
      <c r="J212" s="68">
        <v>0</v>
      </c>
      <c r="K212" s="68">
        <v>0</v>
      </c>
      <c r="L212" s="68">
        <v>0</v>
      </c>
      <c r="M212" s="89">
        <f t="shared" si="15"/>
        <v>0</v>
      </c>
      <c r="N212" s="100">
        <f t="shared" si="17"/>
        <v>0</v>
      </c>
      <c r="O212" s="166" t="str">
        <f>IFERROR(INDEX('2A-2B'!$B$21:$B$1020,MATCH(D212,'2A-2B'!$D$21:$D$1020,0)),"Not in 2A-2B")</f>
        <v>Not in 2A-2B</v>
      </c>
      <c r="P212" s="73">
        <f>IFERROR(VLOOKUP(D212,'2A-2B'!$D$19:$N$1020,11,0)-N212,SUM(K212:M212))</f>
        <v>0</v>
      </c>
      <c r="Q212" s="167" t="e">
        <f t="shared" si="16"/>
        <v>#DIV/0!</v>
      </c>
    </row>
    <row r="213" spans="2:17">
      <c r="B213" s="63"/>
      <c r="C213" s="65"/>
      <c r="D213" s="65"/>
      <c r="E213" s="66"/>
      <c r="F213" s="67"/>
      <c r="G213" s="65"/>
      <c r="H213" s="70"/>
      <c r="I213" s="71"/>
      <c r="J213" s="68">
        <v>0</v>
      </c>
      <c r="K213" s="68">
        <v>0</v>
      </c>
      <c r="L213" s="68">
        <v>0</v>
      </c>
      <c r="M213" s="89">
        <f t="shared" ref="M213:M276" si="18">L213</f>
        <v>0</v>
      </c>
      <c r="N213" s="100">
        <f t="shared" si="17"/>
        <v>0</v>
      </c>
      <c r="O213" s="166" t="str">
        <f>IFERROR(INDEX('2A-2B'!$B$21:$B$1020,MATCH(D213,'2A-2B'!$D$21:$D$1020,0)),"Not in 2A-2B")</f>
        <v>Not in 2A-2B</v>
      </c>
      <c r="P213" s="73">
        <f>IFERROR(VLOOKUP(D213,'2A-2B'!$D$19:$N$1020,11,0)-N213,SUM(K213:M213))</f>
        <v>0</v>
      </c>
      <c r="Q213" s="167" t="e">
        <f t="shared" ref="Q213:Q276" si="19">H213-(SUM(K213:M213)/J213)</f>
        <v>#DIV/0!</v>
      </c>
    </row>
    <row r="214" spans="2:17">
      <c r="B214" s="63"/>
      <c r="C214" s="65"/>
      <c r="D214" s="65"/>
      <c r="E214" s="66"/>
      <c r="F214" s="67"/>
      <c r="G214" s="65"/>
      <c r="H214" s="70"/>
      <c r="I214" s="71"/>
      <c r="J214" s="68">
        <v>0</v>
      </c>
      <c r="K214" s="68">
        <v>0</v>
      </c>
      <c r="L214" s="68">
        <v>0</v>
      </c>
      <c r="M214" s="89">
        <f t="shared" si="18"/>
        <v>0</v>
      </c>
      <c r="N214" s="100">
        <f t="shared" ref="N214:N277" si="20">SUM(J214:M214)</f>
        <v>0</v>
      </c>
      <c r="O214" s="166" t="str">
        <f>IFERROR(INDEX('2A-2B'!$B$21:$B$1020,MATCH(D214,'2A-2B'!$D$21:$D$1020,0)),"Not in 2A-2B")</f>
        <v>Not in 2A-2B</v>
      </c>
      <c r="P214" s="73">
        <f>IFERROR(VLOOKUP(D214,'2A-2B'!$D$19:$N$1020,11,0)-N214,SUM(K214:M214))</f>
        <v>0</v>
      </c>
      <c r="Q214" s="167" t="e">
        <f t="shared" si="19"/>
        <v>#DIV/0!</v>
      </c>
    </row>
    <row r="215" spans="2:17">
      <c r="B215" s="63"/>
      <c r="C215" s="65"/>
      <c r="D215" s="65"/>
      <c r="E215" s="66"/>
      <c r="F215" s="67"/>
      <c r="G215" s="65"/>
      <c r="H215" s="70"/>
      <c r="I215" s="71"/>
      <c r="J215" s="68">
        <v>0</v>
      </c>
      <c r="K215" s="68">
        <v>0</v>
      </c>
      <c r="L215" s="68">
        <v>0</v>
      </c>
      <c r="M215" s="89">
        <f t="shared" si="18"/>
        <v>0</v>
      </c>
      <c r="N215" s="100">
        <f t="shared" si="20"/>
        <v>0</v>
      </c>
      <c r="O215" s="166" t="str">
        <f>IFERROR(INDEX('2A-2B'!$B$21:$B$1020,MATCH(D215,'2A-2B'!$D$21:$D$1020,0)),"Not in 2A-2B")</f>
        <v>Not in 2A-2B</v>
      </c>
      <c r="P215" s="73">
        <f>IFERROR(VLOOKUP(D215,'2A-2B'!$D$19:$N$1020,11,0)-N215,SUM(K215:M215))</f>
        <v>0</v>
      </c>
      <c r="Q215" s="167" t="e">
        <f t="shared" si="19"/>
        <v>#DIV/0!</v>
      </c>
    </row>
    <row r="216" spans="2:17">
      <c r="B216" s="63"/>
      <c r="C216" s="65"/>
      <c r="D216" s="65"/>
      <c r="E216" s="66"/>
      <c r="F216" s="67"/>
      <c r="G216" s="65"/>
      <c r="H216" s="70"/>
      <c r="I216" s="71"/>
      <c r="J216" s="68">
        <v>0</v>
      </c>
      <c r="K216" s="68">
        <v>0</v>
      </c>
      <c r="L216" s="68">
        <v>0</v>
      </c>
      <c r="M216" s="89">
        <f t="shared" si="18"/>
        <v>0</v>
      </c>
      <c r="N216" s="100">
        <f t="shared" si="20"/>
        <v>0</v>
      </c>
      <c r="O216" s="166" t="str">
        <f>IFERROR(INDEX('2A-2B'!$B$21:$B$1020,MATCH(D216,'2A-2B'!$D$21:$D$1020,0)),"Not in 2A-2B")</f>
        <v>Not in 2A-2B</v>
      </c>
      <c r="P216" s="73">
        <f>IFERROR(VLOOKUP(D216,'2A-2B'!$D$19:$N$1020,11,0)-N216,SUM(K216:M216))</f>
        <v>0</v>
      </c>
      <c r="Q216" s="167" t="e">
        <f t="shared" si="19"/>
        <v>#DIV/0!</v>
      </c>
    </row>
    <row r="217" spans="2:17">
      <c r="B217" s="63"/>
      <c r="C217" s="65"/>
      <c r="D217" s="65"/>
      <c r="E217" s="66"/>
      <c r="F217" s="67"/>
      <c r="G217" s="65"/>
      <c r="H217" s="70"/>
      <c r="I217" s="71"/>
      <c r="J217" s="68">
        <v>0</v>
      </c>
      <c r="K217" s="68">
        <v>0</v>
      </c>
      <c r="L217" s="68">
        <v>0</v>
      </c>
      <c r="M217" s="89">
        <f t="shared" si="18"/>
        <v>0</v>
      </c>
      <c r="N217" s="100">
        <f t="shared" si="20"/>
        <v>0</v>
      </c>
      <c r="O217" s="166" t="str">
        <f>IFERROR(INDEX('2A-2B'!$B$21:$B$1020,MATCH(D217,'2A-2B'!$D$21:$D$1020,0)),"Not in 2A-2B")</f>
        <v>Not in 2A-2B</v>
      </c>
      <c r="P217" s="73">
        <f>IFERROR(VLOOKUP(D217,'2A-2B'!$D$19:$N$1020,11,0)-N217,SUM(K217:M217))</f>
        <v>0</v>
      </c>
      <c r="Q217" s="167" t="e">
        <f t="shared" si="19"/>
        <v>#DIV/0!</v>
      </c>
    </row>
    <row r="218" spans="2:17">
      <c r="B218" s="63"/>
      <c r="C218" s="65"/>
      <c r="D218" s="65"/>
      <c r="E218" s="66"/>
      <c r="F218" s="67"/>
      <c r="G218" s="65"/>
      <c r="H218" s="70"/>
      <c r="I218" s="71"/>
      <c r="J218" s="68">
        <v>0</v>
      </c>
      <c r="K218" s="68">
        <v>0</v>
      </c>
      <c r="L218" s="68">
        <v>0</v>
      </c>
      <c r="M218" s="89">
        <f t="shared" si="18"/>
        <v>0</v>
      </c>
      <c r="N218" s="100">
        <f t="shared" si="20"/>
        <v>0</v>
      </c>
      <c r="O218" s="166" t="str">
        <f>IFERROR(INDEX('2A-2B'!$B$21:$B$1020,MATCH(D218,'2A-2B'!$D$21:$D$1020,0)),"Not in 2A-2B")</f>
        <v>Not in 2A-2B</v>
      </c>
      <c r="P218" s="73">
        <f>IFERROR(VLOOKUP(D218,'2A-2B'!$D$19:$N$1020,11,0)-N218,SUM(K218:M218))</f>
        <v>0</v>
      </c>
      <c r="Q218" s="167" t="e">
        <f t="shared" si="19"/>
        <v>#DIV/0!</v>
      </c>
    </row>
    <row r="219" spans="2:17">
      <c r="B219" s="63"/>
      <c r="C219" s="65"/>
      <c r="D219" s="65"/>
      <c r="E219" s="66"/>
      <c r="F219" s="67"/>
      <c r="G219" s="65"/>
      <c r="H219" s="70"/>
      <c r="I219" s="71"/>
      <c r="J219" s="68">
        <v>0</v>
      </c>
      <c r="K219" s="68">
        <v>0</v>
      </c>
      <c r="L219" s="68">
        <v>0</v>
      </c>
      <c r="M219" s="89">
        <f t="shared" si="18"/>
        <v>0</v>
      </c>
      <c r="N219" s="100">
        <f t="shared" si="20"/>
        <v>0</v>
      </c>
      <c r="O219" s="166" t="str">
        <f>IFERROR(INDEX('2A-2B'!$B$21:$B$1020,MATCH(D219,'2A-2B'!$D$21:$D$1020,0)),"Not in 2A-2B")</f>
        <v>Not in 2A-2B</v>
      </c>
      <c r="P219" s="73">
        <f>IFERROR(VLOOKUP(D219,'2A-2B'!$D$19:$N$1020,11,0)-N219,SUM(K219:M219))</f>
        <v>0</v>
      </c>
      <c r="Q219" s="167" t="e">
        <f t="shared" si="19"/>
        <v>#DIV/0!</v>
      </c>
    </row>
    <row r="220" spans="2:17">
      <c r="B220" s="63"/>
      <c r="C220" s="65"/>
      <c r="D220" s="65"/>
      <c r="E220" s="66"/>
      <c r="F220" s="67"/>
      <c r="G220" s="65"/>
      <c r="H220" s="70"/>
      <c r="I220" s="71"/>
      <c r="J220" s="68">
        <v>0</v>
      </c>
      <c r="K220" s="68">
        <v>0</v>
      </c>
      <c r="L220" s="68">
        <v>0</v>
      </c>
      <c r="M220" s="89">
        <f t="shared" si="18"/>
        <v>0</v>
      </c>
      <c r="N220" s="100">
        <f t="shared" si="20"/>
        <v>0</v>
      </c>
      <c r="O220" s="166" t="str">
        <f>IFERROR(INDEX('2A-2B'!$B$21:$B$1020,MATCH(D220,'2A-2B'!$D$21:$D$1020,0)),"Not in 2A-2B")</f>
        <v>Not in 2A-2B</v>
      </c>
      <c r="P220" s="73">
        <f>IFERROR(VLOOKUP(D220,'2A-2B'!$D$19:$N$1020,11,0)-N220,SUM(K220:M220))</f>
        <v>0</v>
      </c>
      <c r="Q220" s="167" t="e">
        <f t="shared" si="19"/>
        <v>#DIV/0!</v>
      </c>
    </row>
    <row r="221" spans="2:17">
      <c r="B221" s="63"/>
      <c r="C221" s="65"/>
      <c r="D221" s="65"/>
      <c r="E221" s="66"/>
      <c r="F221" s="67"/>
      <c r="G221" s="65"/>
      <c r="H221" s="70"/>
      <c r="I221" s="71"/>
      <c r="J221" s="68">
        <v>0</v>
      </c>
      <c r="K221" s="68">
        <v>0</v>
      </c>
      <c r="L221" s="68">
        <v>0</v>
      </c>
      <c r="M221" s="89">
        <f t="shared" si="18"/>
        <v>0</v>
      </c>
      <c r="N221" s="100">
        <f t="shared" si="20"/>
        <v>0</v>
      </c>
      <c r="O221" s="166" t="str">
        <f>IFERROR(INDEX('2A-2B'!$B$21:$B$1020,MATCH(D221,'2A-2B'!$D$21:$D$1020,0)),"Not in 2A-2B")</f>
        <v>Not in 2A-2B</v>
      </c>
      <c r="P221" s="73">
        <f>IFERROR(VLOOKUP(D221,'2A-2B'!$D$19:$N$1020,11,0)-N221,SUM(K221:M221))</f>
        <v>0</v>
      </c>
      <c r="Q221" s="167" t="e">
        <f t="shared" si="19"/>
        <v>#DIV/0!</v>
      </c>
    </row>
    <row r="222" spans="2:17">
      <c r="B222" s="63"/>
      <c r="C222" s="65"/>
      <c r="D222" s="65"/>
      <c r="E222" s="66"/>
      <c r="F222" s="67"/>
      <c r="G222" s="65"/>
      <c r="H222" s="70"/>
      <c r="I222" s="71"/>
      <c r="J222" s="68">
        <v>0</v>
      </c>
      <c r="K222" s="68">
        <v>0</v>
      </c>
      <c r="L222" s="68">
        <v>0</v>
      </c>
      <c r="M222" s="89">
        <f t="shared" si="18"/>
        <v>0</v>
      </c>
      <c r="N222" s="100">
        <f t="shared" si="20"/>
        <v>0</v>
      </c>
      <c r="O222" s="166" t="str">
        <f>IFERROR(INDEX('2A-2B'!$B$21:$B$1020,MATCH(D222,'2A-2B'!$D$21:$D$1020,0)),"Not in 2A-2B")</f>
        <v>Not in 2A-2B</v>
      </c>
      <c r="P222" s="73">
        <f>IFERROR(VLOOKUP(D222,'2A-2B'!$D$19:$N$1020,11,0)-N222,SUM(K222:M222))</f>
        <v>0</v>
      </c>
      <c r="Q222" s="167" t="e">
        <f t="shared" si="19"/>
        <v>#DIV/0!</v>
      </c>
    </row>
    <row r="223" spans="2:17">
      <c r="B223" s="63"/>
      <c r="C223" s="65"/>
      <c r="D223" s="65"/>
      <c r="E223" s="66"/>
      <c r="F223" s="67"/>
      <c r="G223" s="65"/>
      <c r="H223" s="70"/>
      <c r="I223" s="71"/>
      <c r="J223" s="68">
        <v>0</v>
      </c>
      <c r="K223" s="68">
        <v>0</v>
      </c>
      <c r="L223" s="68">
        <v>0</v>
      </c>
      <c r="M223" s="89">
        <f t="shared" si="18"/>
        <v>0</v>
      </c>
      <c r="N223" s="100">
        <f t="shared" si="20"/>
        <v>0</v>
      </c>
      <c r="O223" s="166" t="str">
        <f>IFERROR(INDEX('2A-2B'!$B$21:$B$1020,MATCH(D223,'2A-2B'!$D$21:$D$1020,0)),"Not in 2A-2B")</f>
        <v>Not in 2A-2B</v>
      </c>
      <c r="P223" s="73">
        <f>IFERROR(VLOOKUP(D223,'2A-2B'!$D$19:$N$1020,11,0)-N223,SUM(K223:M223))</f>
        <v>0</v>
      </c>
      <c r="Q223" s="167" t="e">
        <f t="shared" si="19"/>
        <v>#DIV/0!</v>
      </c>
    </row>
    <row r="224" spans="2:17">
      <c r="B224" s="63"/>
      <c r="C224" s="65"/>
      <c r="D224" s="65"/>
      <c r="E224" s="66"/>
      <c r="F224" s="67"/>
      <c r="G224" s="65"/>
      <c r="H224" s="70"/>
      <c r="I224" s="71"/>
      <c r="J224" s="68">
        <v>0</v>
      </c>
      <c r="K224" s="68">
        <v>0</v>
      </c>
      <c r="L224" s="68">
        <v>0</v>
      </c>
      <c r="M224" s="89">
        <f t="shared" si="18"/>
        <v>0</v>
      </c>
      <c r="N224" s="100">
        <f t="shared" si="20"/>
        <v>0</v>
      </c>
      <c r="O224" s="166" t="str">
        <f>IFERROR(INDEX('2A-2B'!$B$21:$B$1020,MATCH(D224,'2A-2B'!$D$21:$D$1020,0)),"Not in 2A-2B")</f>
        <v>Not in 2A-2B</v>
      </c>
      <c r="P224" s="73">
        <f>IFERROR(VLOOKUP(D224,'2A-2B'!$D$19:$N$1020,11,0)-N224,SUM(K224:M224))</f>
        <v>0</v>
      </c>
      <c r="Q224" s="167" t="e">
        <f t="shared" si="19"/>
        <v>#DIV/0!</v>
      </c>
    </row>
    <row r="225" spans="2:17">
      <c r="B225" s="63"/>
      <c r="C225" s="65"/>
      <c r="D225" s="65"/>
      <c r="E225" s="66"/>
      <c r="F225" s="67"/>
      <c r="G225" s="65"/>
      <c r="H225" s="70"/>
      <c r="I225" s="71"/>
      <c r="J225" s="68">
        <v>0</v>
      </c>
      <c r="K225" s="68">
        <v>0</v>
      </c>
      <c r="L225" s="68">
        <v>0</v>
      </c>
      <c r="M225" s="89">
        <f t="shared" si="18"/>
        <v>0</v>
      </c>
      <c r="N225" s="100">
        <f t="shared" si="20"/>
        <v>0</v>
      </c>
      <c r="O225" s="166" t="str">
        <f>IFERROR(INDEX('2A-2B'!$B$21:$B$1020,MATCH(D225,'2A-2B'!$D$21:$D$1020,0)),"Not in 2A-2B")</f>
        <v>Not in 2A-2B</v>
      </c>
      <c r="P225" s="73">
        <f>IFERROR(VLOOKUP(D225,'2A-2B'!$D$19:$N$1020,11,0)-N225,SUM(K225:M225))</f>
        <v>0</v>
      </c>
      <c r="Q225" s="167" t="e">
        <f t="shared" si="19"/>
        <v>#DIV/0!</v>
      </c>
    </row>
    <row r="226" spans="2:17">
      <c r="B226" s="63"/>
      <c r="C226" s="65"/>
      <c r="D226" s="65"/>
      <c r="E226" s="66"/>
      <c r="F226" s="67"/>
      <c r="G226" s="65"/>
      <c r="H226" s="70"/>
      <c r="I226" s="71"/>
      <c r="J226" s="68">
        <v>0</v>
      </c>
      <c r="K226" s="68">
        <v>0</v>
      </c>
      <c r="L226" s="68">
        <v>0</v>
      </c>
      <c r="M226" s="89">
        <f t="shared" si="18"/>
        <v>0</v>
      </c>
      <c r="N226" s="100">
        <f t="shared" si="20"/>
        <v>0</v>
      </c>
      <c r="O226" s="166" t="str">
        <f>IFERROR(INDEX('2A-2B'!$B$21:$B$1020,MATCH(D226,'2A-2B'!$D$21:$D$1020,0)),"Not in 2A-2B")</f>
        <v>Not in 2A-2B</v>
      </c>
      <c r="P226" s="73">
        <f>IFERROR(VLOOKUP(D226,'2A-2B'!$D$19:$N$1020,11,0)-N226,SUM(K226:M226))</f>
        <v>0</v>
      </c>
      <c r="Q226" s="167" t="e">
        <f t="shared" si="19"/>
        <v>#DIV/0!</v>
      </c>
    </row>
    <row r="227" spans="2:17">
      <c r="B227" s="63"/>
      <c r="C227" s="65"/>
      <c r="D227" s="65"/>
      <c r="E227" s="66"/>
      <c r="F227" s="67"/>
      <c r="G227" s="65"/>
      <c r="H227" s="70"/>
      <c r="I227" s="71"/>
      <c r="J227" s="68">
        <v>0</v>
      </c>
      <c r="K227" s="68">
        <v>0</v>
      </c>
      <c r="L227" s="68">
        <v>0</v>
      </c>
      <c r="M227" s="89">
        <f t="shared" si="18"/>
        <v>0</v>
      </c>
      <c r="N227" s="100">
        <f t="shared" si="20"/>
        <v>0</v>
      </c>
      <c r="O227" s="166" t="str">
        <f>IFERROR(INDEX('2A-2B'!$B$21:$B$1020,MATCH(D227,'2A-2B'!$D$21:$D$1020,0)),"Not in 2A-2B")</f>
        <v>Not in 2A-2B</v>
      </c>
      <c r="P227" s="73">
        <f>IFERROR(VLOOKUP(D227,'2A-2B'!$D$19:$N$1020,11,0)-N227,SUM(K227:M227))</f>
        <v>0</v>
      </c>
      <c r="Q227" s="167" t="e">
        <f t="shared" si="19"/>
        <v>#DIV/0!</v>
      </c>
    </row>
    <row r="228" spans="2:17">
      <c r="B228" s="63"/>
      <c r="C228" s="65"/>
      <c r="D228" s="65"/>
      <c r="E228" s="66"/>
      <c r="F228" s="67"/>
      <c r="G228" s="65"/>
      <c r="H228" s="70"/>
      <c r="I228" s="71"/>
      <c r="J228" s="68">
        <v>0</v>
      </c>
      <c r="K228" s="68">
        <v>0</v>
      </c>
      <c r="L228" s="68">
        <v>0</v>
      </c>
      <c r="M228" s="89">
        <f t="shared" si="18"/>
        <v>0</v>
      </c>
      <c r="N228" s="100">
        <f t="shared" si="20"/>
        <v>0</v>
      </c>
      <c r="O228" s="166" t="str">
        <f>IFERROR(INDEX('2A-2B'!$B$21:$B$1020,MATCH(D228,'2A-2B'!$D$21:$D$1020,0)),"Not in 2A-2B")</f>
        <v>Not in 2A-2B</v>
      </c>
      <c r="P228" s="73">
        <f>IFERROR(VLOOKUP(D228,'2A-2B'!$D$19:$N$1020,11,0)-N228,SUM(K228:M228))</f>
        <v>0</v>
      </c>
      <c r="Q228" s="167" t="e">
        <f t="shared" si="19"/>
        <v>#DIV/0!</v>
      </c>
    </row>
    <row r="229" spans="2:17">
      <c r="B229" s="63"/>
      <c r="C229" s="65"/>
      <c r="D229" s="65"/>
      <c r="E229" s="66"/>
      <c r="F229" s="67"/>
      <c r="G229" s="65"/>
      <c r="H229" s="70"/>
      <c r="I229" s="71"/>
      <c r="J229" s="68">
        <v>0</v>
      </c>
      <c r="K229" s="68">
        <v>0</v>
      </c>
      <c r="L229" s="68">
        <v>0</v>
      </c>
      <c r="M229" s="89">
        <f t="shared" si="18"/>
        <v>0</v>
      </c>
      <c r="N229" s="100">
        <f t="shared" si="20"/>
        <v>0</v>
      </c>
      <c r="O229" s="166" t="str">
        <f>IFERROR(INDEX('2A-2B'!$B$21:$B$1020,MATCH(D229,'2A-2B'!$D$21:$D$1020,0)),"Not in 2A-2B")</f>
        <v>Not in 2A-2B</v>
      </c>
      <c r="P229" s="73">
        <f>IFERROR(VLOOKUP(D229,'2A-2B'!$D$19:$N$1020,11,0)-N229,SUM(K229:M229))</f>
        <v>0</v>
      </c>
      <c r="Q229" s="167" t="e">
        <f t="shared" si="19"/>
        <v>#DIV/0!</v>
      </c>
    </row>
    <row r="230" spans="2:17">
      <c r="B230" s="63"/>
      <c r="C230" s="65"/>
      <c r="D230" s="65"/>
      <c r="E230" s="66"/>
      <c r="F230" s="67"/>
      <c r="G230" s="65"/>
      <c r="H230" s="70"/>
      <c r="I230" s="71"/>
      <c r="J230" s="68">
        <v>0</v>
      </c>
      <c r="K230" s="68">
        <v>0</v>
      </c>
      <c r="L230" s="68">
        <v>0</v>
      </c>
      <c r="M230" s="89">
        <f t="shared" si="18"/>
        <v>0</v>
      </c>
      <c r="N230" s="100">
        <f t="shared" si="20"/>
        <v>0</v>
      </c>
      <c r="O230" s="166" t="str">
        <f>IFERROR(INDEX('2A-2B'!$B$21:$B$1020,MATCH(D230,'2A-2B'!$D$21:$D$1020,0)),"Not in 2A-2B")</f>
        <v>Not in 2A-2B</v>
      </c>
      <c r="P230" s="73">
        <f>IFERROR(VLOOKUP(D230,'2A-2B'!$D$19:$N$1020,11,0)-N230,SUM(K230:M230))</f>
        <v>0</v>
      </c>
      <c r="Q230" s="167" t="e">
        <f t="shared" si="19"/>
        <v>#DIV/0!</v>
      </c>
    </row>
    <row r="231" spans="2:17">
      <c r="B231" s="63"/>
      <c r="C231" s="65"/>
      <c r="D231" s="65"/>
      <c r="E231" s="66"/>
      <c r="F231" s="67"/>
      <c r="G231" s="65"/>
      <c r="H231" s="70"/>
      <c r="I231" s="71"/>
      <c r="J231" s="68">
        <v>0</v>
      </c>
      <c r="K231" s="68">
        <v>0</v>
      </c>
      <c r="L231" s="68">
        <v>0</v>
      </c>
      <c r="M231" s="89">
        <f t="shared" si="18"/>
        <v>0</v>
      </c>
      <c r="N231" s="100">
        <f t="shared" si="20"/>
        <v>0</v>
      </c>
      <c r="O231" s="166" t="str">
        <f>IFERROR(INDEX('2A-2B'!$B$21:$B$1020,MATCH(D231,'2A-2B'!$D$21:$D$1020,0)),"Not in 2A-2B")</f>
        <v>Not in 2A-2B</v>
      </c>
      <c r="P231" s="73">
        <f>IFERROR(VLOOKUP(D231,'2A-2B'!$D$19:$N$1020,11,0)-N231,SUM(K231:M231))</f>
        <v>0</v>
      </c>
      <c r="Q231" s="167" t="e">
        <f t="shared" si="19"/>
        <v>#DIV/0!</v>
      </c>
    </row>
    <row r="232" spans="2:17">
      <c r="B232" s="63"/>
      <c r="C232" s="65"/>
      <c r="D232" s="65"/>
      <c r="E232" s="66"/>
      <c r="F232" s="67"/>
      <c r="G232" s="65"/>
      <c r="H232" s="70"/>
      <c r="I232" s="71"/>
      <c r="J232" s="68">
        <v>0</v>
      </c>
      <c r="K232" s="68">
        <v>0</v>
      </c>
      <c r="L232" s="68">
        <v>0</v>
      </c>
      <c r="M232" s="89">
        <f t="shared" si="18"/>
        <v>0</v>
      </c>
      <c r="N232" s="100">
        <f t="shared" si="20"/>
        <v>0</v>
      </c>
      <c r="O232" s="166" t="str">
        <f>IFERROR(INDEX('2A-2B'!$B$21:$B$1020,MATCH(D232,'2A-2B'!$D$21:$D$1020,0)),"Not in 2A-2B")</f>
        <v>Not in 2A-2B</v>
      </c>
      <c r="P232" s="73">
        <f>IFERROR(VLOOKUP(D232,'2A-2B'!$D$19:$N$1020,11,0)-N232,SUM(K232:M232))</f>
        <v>0</v>
      </c>
      <c r="Q232" s="167" t="e">
        <f t="shared" si="19"/>
        <v>#DIV/0!</v>
      </c>
    </row>
    <row r="233" spans="2:17">
      <c r="B233" s="63"/>
      <c r="C233" s="65"/>
      <c r="D233" s="65"/>
      <c r="E233" s="66"/>
      <c r="F233" s="67"/>
      <c r="G233" s="65"/>
      <c r="H233" s="70"/>
      <c r="I233" s="71"/>
      <c r="J233" s="68">
        <v>0</v>
      </c>
      <c r="K233" s="68">
        <v>0</v>
      </c>
      <c r="L233" s="68">
        <v>0</v>
      </c>
      <c r="M233" s="89">
        <f t="shared" si="18"/>
        <v>0</v>
      </c>
      <c r="N233" s="100">
        <f t="shared" si="20"/>
        <v>0</v>
      </c>
      <c r="O233" s="166" t="str">
        <f>IFERROR(INDEX('2A-2B'!$B$21:$B$1020,MATCH(D233,'2A-2B'!$D$21:$D$1020,0)),"Not in 2A-2B")</f>
        <v>Not in 2A-2B</v>
      </c>
      <c r="P233" s="73">
        <f>IFERROR(VLOOKUP(D233,'2A-2B'!$D$19:$N$1020,11,0)-N233,SUM(K233:M233))</f>
        <v>0</v>
      </c>
      <c r="Q233" s="167" t="e">
        <f t="shared" si="19"/>
        <v>#DIV/0!</v>
      </c>
    </row>
    <row r="234" spans="2:17">
      <c r="B234" s="63"/>
      <c r="C234" s="65"/>
      <c r="D234" s="65"/>
      <c r="E234" s="66"/>
      <c r="F234" s="67"/>
      <c r="G234" s="65"/>
      <c r="H234" s="70"/>
      <c r="I234" s="71"/>
      <c r="J234" s="68">
        <v>0</v>
      </c>
      <c r="K234" s="68">
        <v>0</v>
      </c>
      <c r="L234" s="68">
        <v>0</v>
      </c>
      <c r="M234" s="89">
        <f t="shared" si="18"/>
        <v>0</v>
      </c>
      <c r="N234" s="100">
        <f t="shared" si="20"/>
        <v>0</v>
      </c>
      <c r="O234" s="166" t="str">
        <f>IFERROR(INDEX('2A-2B'!$B$21:$B$1020,MATCH(D234,'2A-2B'!$D$21:$D$1020,0)),"Not in 2A-2B")</f>
        <v>Not in 2A-2B</v>
      </c>
      <c r="P234" s="73">
        <f>IFERROR(VLOOKUP(D234,'2A-2B'!$D$19:$N$1020,11,0)-N234,SUM(K234:M234))</f>
        <v>0</v>
      </c>
      <c r="Q234" s="167" t="e">
        <f t="shared" si="19"/>
        <v>#DIV/0!</v>
      </c>
    </row>
    <row r="235" spans="2:17">
      <c r="B235" s="63"/>
      <c r="C235" s="65"/>
      <c r="D235" s="65"/>
      <c r="E235" s="66"/>
      <c r="F235" s="67"/>
      <c r="G235" s="65"/>
      <c r="H235" s="70"/>
      <c r="I235" s="71"/>
      <c r="J235" s="68">
        <v>0</v>
      </c>
      <c r="K235" s="68">
        <v>0</v>
      </c>
      <c r="L235" s="68">
        <v>0</v>
      </c>
      <c r="M235" s="89">
        <f t="shared" si="18"/>
        <v>0</v>
      </c>
      <c r="N235" s="100">
        <f t="shared" si="20"/>
        <v>0</v>
      </c>
      <c r="O235" s="166" t="str">
        <f>IFERROR(INDEX('2A-2B'!$B$21:$B$1020,MATCH(D235,'2A-2B'!$D$21:$D$1020,0)),"Not in 2A-2B")</f>
        <v>Not in 2A-2B</v>
      </c>
      <c r="P235" s="73">
        <f>IFERROR(VLOOKUP(D235,'2A-2B'!$D$19:$N$1020,11,0)-N235,SUM(K235:M235))</f>
        <v>0</v>
      </c>
      <c r="Q235" s="167" t="e">
        <f t="shared" si="19"/>
        <v>#DIV/0!</v>
      </c>
    </row>
    <row r="236" spans="2:17">
      <c r="B236" s="63"/>
      <c r="C236" s="65"/>
      <c r="D236" s="65"/>
      <c r="E236" s="66"/>
      <c r="F236" s="67"/>
      <c r="G236" s="65"/>
      <c r="H236" s="70"/>
      <c r="I236" s="71"/>
      <c r="J236" s="68">
        <v>0</v>
      </c>
      <c r="K236" s="68">
        <v>0</v>
      </c>
      <c r="L236" s="68">
        <v>0</v>
      </c>
      <c r="M236" s="89">
        <f t="shared" si="18"/>
        <v>0</v>
      </c>
      <c r="N236" s="100">
        <f t="shared" si="20"/>
        <v>0</v>
      </c>
      <c r="O236" s="166" t="str">
        <f>IFERROR(INDEX('2A-2B'!$B$21:$B$1020,MATCH(D236,'2A-2B'!$D$21:$D$1020,0)),"Not in 2A-2B")</f>
        <v>Not in 2A-2B</v>
      </c>
      <c r="P236" s="73">
        <f>IFERROR(VLOOKUP(D236,'2A-2B'!$D$19:$N$1020,11,0)-N236,SUM(K236:M236))</f>
        <v>0</v>
      </c>
      <c r="Q236" s="167" t="e">
        <f t="shared" si="19"/>
        <v>#DIV/0!</v>
      </c>
    </row>
    <row r="237" spans="2:17">
      <c r="B237" s="63"/>
      <c r="C237" s="65"/>
      <c r="D237" s="65"/>
      <c r="E237" s="66"/>
      <c r="F237" s="67"/>
      <c r="G237" s="65"/>
      <c r="H237" s="70"/>
      <c r="I237" s="71"/>
      <c r="J237" s="68">
        <v>0</v>
      </c>
      <c r="K237" s="68">
        <v>0</v>
      </c>
      <c r="L237" s="68">
        <v>0</v>
      </c>
      <c r="M237" s="89">
        <f t="shared" si="18"/>
        <v>0</v>
      </c>
      <c r="N237" s="100">
        <f t="shared" si="20"/>
        <v>0</v>
      </c>
      <c r="O237" s="166" t="str">
        <f>IFERROR(INDEX('2A-2B'!$B$21:$B$1020,MATCH(D237,'2A-2B'!$D$21:$D$1020,0)),"Not in 2A-2B")</f>
        <v>Not in 2A-2B</v>
      </c>
      <c r="P237" s="73">
        <f>IFERROR(VLOOKUP(D237,'2A-2B'!$D$19:$N$1020,11,0)-N237,SUM(K237:M237))</f>
        <v>0</v>
      </c>
      <c r="Q237" s="167" t="e">
        <f t="shared" si="19"/>
        <v>#DIV/0!</v>
      </c>
    </row>
    <row r="238" spans="2:17">
      <c r="B238" s="63"/>
      <c r="C238" s="65"/>
      <c r="D238" s="65"/>
      <c r="E238" s="66"/>
      <c r="F238" s="67"/>
      <c r="G238" s="65"/>
      <c r="H238" s="70"/>
      <c r="I238" s="71"/>
      <c r="J238" s="68">
        <v>0</v>
      </c>
      <c r="K238" s="68">
        <v>0</v>
      </c>
      <c r="L238" s="68">
        <v>0</v>
      </c>
      <c r="M238" s="89">
        <f t="shared" si="18"/>
        <v>0</v>
      </c>
      <c r="N238" s="100">
        <f t="shared" si="20"/>
        <v>0</v>
      </c>
      <c r="O238" s="166" t="str">
        <f>IFERROR(INDEX('2A-2B'!$B$21:$B$1020,MATCH(D238,'2A-2B'!$D$21:$D$1020,0)),"Not in 2A-2B")</f>
        <v>Not in 2A-2B</v>
      </c>
      <c r="P238" s="73">
        <f>IFERROR(VLOOKUP(D238,'2A-2B'!$D$19:$N$1020,11,0)-N238,SUM(K238:M238))</f>
        <v>0</v>
      </c>
      <c r="Q238" s="167" t="e">
        <f t="shared" si="19"/>
        <v>#DIV/0!</v>
      </c>
    </row>
    <row r="239" spans="2:17">
      <c r="B239" s="63"/>
      <c r="C239" s="65"/>
      <c r="D239" s="65"/>
      <c r="E239" s="66"/>
      <c r="F239" s="67"/>
      <c r="G239" s="65"/>
      <c r="H239" s="70"/>
      <c r="I239" s="71"/>
      <c r="J239" s="68">
        <v>0</v>
      </c>
      <c r="K239" s="68">
        <v>0</v>
      </c>
      <c r="L239" s="68">
        <v>0</v>
      </c>
      <c r="M239" s="89">
        <f t="shared" si="18"/>
        <v>0</v>
      </c>
      <c r="N239" s="100">
        <f t="shared" si="20"/>
        <v>0</v>
      </c>
      <c r="O239" s="166" t="str">
        <f>IFERROR(INDEX('2A-2B'!$B$21:$B$1020,MATCH(D239,'2A-2B'!$D$21:$D$1020,0)),"Not in 2A-2B")</f>
        <v>Not in 2A-2B</v>
      </c>
      <c r="P239" s="73">
        <f>IFERROR(VLOOKUP(D239,'2A-2B'!$D$19:$N$1020,11,0)-N239,SUM(K239:M239))</f>
        <v>0</v>
      </c>
      <c r="Q239" s="167" t="e">
        <f t="shared" si="19"/>
        <v>#DIV/0!</v>
      </c>
    </row>
    <row r="240" spans="2:17">
      <c r="B240" s="63"/>
      <c r="C240" s="65"/>
      <c r="D240" s="65"/>
      <c r="E240" s="66"/>
      <c r="F240" s="67"/>
      <c r="G240" s="65"/>
      <c r="H240" s="70"/>
      <c r="I240" s="71"/>
      <c r="J240" s="68">
        <v>0</v>
      </c>
      <c r="K240" s="68">
        <v>0</v>
      </c>
      <c r="L240" s="68">
        <v>0</v>
      </c>
      <c r="M240" s="89">
        <f t="shared" si="18"/>
        <v>0</v>
      </c>
      <c r="N240" s="100">
        <f t="shared" si="20"/>
        <v>0</v>
      </c>
      <c r="O240" s="166" t="str">
        <f>IFERROR(INDEX('2A-2B'!$B$21:$B$1020,MATCH(D240,'2A-2B'!$D$21:$D$1020,0)),"Not in 2A-2B")</f>
        <v>Not in 2A-2B</v>
      </c>
      <c r="P240" s="73">
        <f>IFERROR(VLOOKUP(D240,'2A-2B'!$D$19:$N$1020,11,0)-N240,SUM(K240:M240))</f>
        <v>0</v>
      </c>
      <c r="Q240" s="167" t="e">
        <f t="shared" si="19"/>
        <v>#DIV/0!</v>
      </c>
    </row>
    <row r="241" spans="2:17">
      <c r="B241" s="63"/>
      <c r="C241" s="65"/>
      <c r="D241" s="65"/>
      <c r="E241" s="66"/>
      <c r="F241" s="67"/>
      <c r="G241" s="65"/>
      <c r="H241" s="70"/>
      <c r="I241" s="71"/>
      <c r="J241" s="68">
        <v>0</v>
      </c>
      <c r="K241" s="68">
        <v>0</v>
      </c>
      <c r="L241" s="68">
        <v>0</v>
      </c>
      <c r="M241" s="89">
        <f t="shared" si="18"/>
        <v>0</v>
      </c>
      <c r="N241" s="100">
        <f t="shared" si="20"/>
        <v>0</v>
      </c>
      <c r="O241" s="166" t="str">
        <f>IFERROR(INDEX('2A-2B'!$B$21:$B$1020,MATCH(D241,'2A-2B'!$D$21:$D$1020,0)),"Not in 2A-2B")</f>
        <v>Not in 2A-2B</v>
      </c>
      <c r="P241" s="73">
        <f>IFERROR(VLOOKUP(D241,'2A-2B'!$D$19:$N$1020,11,0)-N241,SUM(K241:M241))</f>
        <v>0</v>
      </c>
      <c r="Q241" s="167" t="e">
        <f t="shared" si="19"/>
        <v>#DIV/0!</v>
      </c>
    </row>
    <row r="242" spans="2:17">
      <c r="B242" s="63"/>
      <c r="C242" s="65"/>
      <c r="D242" s="65"/>
      <c r="E242" s="66"/>
      <c r="F242" s="67"/>
      <c r="G242" s="65"/>
      <c r="H242" s="70"/>
      <c r="I242" s="71"/>
      <c r="J242" s="68">
        <v>0</v>
      </c>
      <c r="K242" s="68">
        <v>0</v>
      </c>
      <c r="L242" s="68">
        <v>0</v>
      </c>
      <c r="M242" s="89">
        <f t="shared" si="18"/>
        <v>0</v>
      </c>
      <c r="N242" s="100">
        <f t="shared" si="20"/>
        <v>0</v>
      </c>
      <c r="O242" s="166" t="str">
        <f>IFERROR(INDEX('2A-2B'!$B$21:$B$1020,MATCH(D242,'2A-2B'!$D$21:$D$1020,0)),"Not in 2A-2B")</f>
        <v>Not in 2A-2B</v>
      </c>
      <c r="P242" s="73">
        <f>IFERROR(VLOOKUP(D242,'2A-2B'!$D$19:$N$1020,11,0)-N242,SUM(K242:M242))</f>
        <v>0</v>
      </c>
      <c r="Q242" s="167" t="e">
        <f t="shared" si="19"/>
        <v>#DIV/0!</v>
      </c>
    </row>
    <row r="243" spans="2:17">
      <c r="B243" s="63"/>
      <c r="C243" s="65"/>
      <c r="D243" s="65"/>
      <c r="E243" s="66"/>
      <c r="F243" s="67"/>
      <c r="G243" s="65"/>
      <c r="H243" s="70"/>
      <c r="I243" s="71"/>
      <c r="J243" s="68">
        <v>0</v>
      </c>
      <c r="K243" s="68">
        <v>0</v>
      </c>
      <c r="L243" s="68">
        <v>0</v>
      </c>
      <c r="M243" s="89">
        <f t="shared" si="18"/>
        <v>0</v>
      </c>
      <c r="N243" s="100">
        <f t="shared" si="20"/>
        <v>0</v>
      </c>
      <c r="O243" s="166" t="str">
        <f>IFERROR(INDEX('2A-2B'!$B$21:$B$1020,MATCH(D243,'2A-2B'!$D$21:$D$1020,0)),"Not in 2A-2B")</f>
        <v>Not in 2A-2B</v>
      </c>
      <c r="P243" s="73">
        <f>IFERROR(VLOOKUP(D243,'2A-2B'!$D$19:$N$1020,11,0)-N243,SUM(K243:M243))</f>
        <v>0</v>
      </c>
      <c r="Q243" s="167" t="e">
        <f t="shared" si="19"/>
        <v>#DIV/0!</v>
      </c>
    </row>
    <row r="244" spans="2:17">
      <c r="B244" s="63"/>
      <c r="C244" s="65"/>
      <c r="D244" s="65"/>
      <c r="E244" s="66"/>
      <c r="F244" s="67"/>
      <c r="G244" s="65"/>
      <c r="H244" s="70"/>
      <c r="I244" s="71"/>
      <c r="J244" s="68">
        <v>0</v>
      </c>
      <c r="K244" s="68">
        <v>0</v>
      </c>
      <c r="L244" s="68">
        <v>0</v>
      </c>
      <c r="M244" s="89">
        <f t="shared" si="18"/>
        <v>0</v>
      </c>
      <c r="N244" s="100">
        <f t="shared" si="20"/>
        <v>0</v>
      </c>
      <c r="O244" s="166" t="str">
        <f>IFERROR(INDEX('2A-2B'!$B$21:$B$1020,MATCH(D244,'2A-2B'!$D$21:$D$1020,0)),"Not in 2A-2B")</f>
        <v>Not in 2A-2B</v>
      </c>
      <c r="P244" s="73">
        <f>IFERROR(VLOOKUP(D244,'2A-2B'!$D$19:$N$1020,11,0)-N244,SUM(K244:M244))</f>
        <v>0</v>
      </c>
      <c r="Q244" s="167" t="e">
        <f t="shared" si="19"/>
        <v>#DIV/0!</v>
      </c>
    </row>
    <row r="245" spans="2:17">
      <c r="B245" s="63"/>
      <c r="C245" s="65"/>
      <c r="D245" s="65"/>
      <c r="E245" s="66"/>
      <c r="F245" s="67"/>
      <c r="G245" s="65"/>
      <c r="H245" s="70"/>
      <c r="I245" s="71"/>
      <c r="J245" s="68">
        <v>0</v>
      </c>
      <c r="K245" s="68">
        <v>0</v>
      </c>
      <c r="L245" s="68">
        <v>0</v>
      </c>
      <c r="M245" s="89">
        <f t="shared" si="18"/>
        <v>0</v>
      </c>
      <c r="N245" s="100">
        <f t="shared" si="20"/>
        <v>0</v>
      </c>
      <c r="O245" s="166" t="str">
        <f>IFERROR(INDEX('2A-2B'!$B$21:$B$1020,MATCH(D245,'2A-2B'!$D$21:$D$1020,0)),"Not in 2A-2B")</f>
        <v>Not in 2A-2B</v>
      </c>
      <c r="P245" s="73">
        <f>IFERROR(VLOOKUP(D245,'2A-2B'!$D$19:$N$1020,11,0)-N245,SUM(K245:M245))</f>
        <v>0</v>
      </c>
      <c r="Q245" s="167" t="e">
        <f t="shared" si="19"/>
        <v>#DIV/0!</v>
      </c>
    </row>
    <row r="246" spans="2:17">
      <c r="B246" s="63"/>
      <c r="C246" s="65"/>
      <c r="D246" s="65"/>
      <c r="E246" s="66"/>
      <c r="F246" s="67"/>
      <c r="G246" s="65"/>
      <c r="H246" s="70"/>
      <c r="I246" s="71"/>
      <c r="J246" s="68">
        <v>0</v>
      </c>
      <c r="K246" s="68">
        <v>0</v>
      </c>
      <c r="L246" s="68">
        <v>0</v>
      </c>
      <c r="M246" s="89">
        <f t="shared" si="18"/>
        <v>0</v>
      </c>
      <c r="N246" s="100">
        <f t="shared" si="20"/>
        <v>0</v>
      </c>
      <c r="O246" s="166" t="str">
        <f>IFERROR(INDEX('2A-2B'!$B$21:$B$1020,MATCH(D246,'2A-2B'!$D$21:$D$1020,0)),"Not in 2A-2B")</f>
        <v>Not in 2A-2B</v>
      </c>
      <c r="P246" s="73">
        <f>IFERROR(VLOOKUP(D246,'2A-2B'!$D$19:$N$1020,11,0)-N246,SUM(K246:M246))</f>
        <v>0</v>
      </c>
      <c r="Q246" s="167" t="e">
        <f t="shared" si="19"/>
        <v>#DIV/0!</v>
      </c>
    </row>
    <row r="247" spans="2:17">
      <c r="B247" s="63"/>
      <c r="C247" s="65"/>
      <c r="D247" s="65"/>
      <c r="E247" s="66"/>
      <c r="F247" s="67"/>
      <c r="G247" s="65"/>
      <c r="H247" s="70"/>
      <c r="I247" s="71"/>
      <c r="J247" s="68">
        <v>0</v>
      </c>
      <c r="K247" s="68">
        <v>0</v>
      </c>
      <c r="L247" s="68">
        <v>0</v>
      </c>
      <c r="M247" s="89">
        <f t="shared" si="18"/>
        <v>0</v>
      </c>
      <c r="N247" s="100">
        <f t="shared" si="20"/>
        <v>0</v>
      </c>
      <c r="O247" s="166" t="str">
        <f>IFERROR(INDEX('2A-2B'!$B$21:$B$1020,MATCH(D247,'2A-2B'!$D$21:$D$1020,0)),"Not in 2A-2B")</f>
        <v>Not in 2A-2B</v>
      </c>
      <c r="P247" s="73">
        <f>IFERROR(VLOOKUP(D247,'2A-2B'!$D$19:$N$1020,11,0)-N247,SUM(K247:M247))</f>
        <v>0</v>
      </c>
      <c r="Q247" s="167" t="e">
        <f t="shared" si="19"/>
        <v>#DIV/0!</v>
      </c>
    </row>
    <row r="248" spans="2:17">
      <c r="B248" s="63"/>
      <c r="C248" s="65"/>
      <c r="D248" s="65"/>
      <c r="E248" s="66"/>
      <c r="F248" s="67"/>
      <c r="G248" s="65"/>
      <c r="H248" s="70"/>
      <c r="I248" s="71"/>
      <c r="J248" s="68">
        <v>0</v>
      </c>
      <c r="K248" s="68">
        <v>0</v>
      </c>
      <c r="L248" s="68">
        <v>0</v>
      </c>
      <c r="M248" s="89">
        <f t="shared" si="18"/>
        <v>0</v>
      </c>
      <c r="N248" s="100">
        <f t="shared" si="20"/>
        <v>0</v>
      </c>
      <c r="O248" s="166" t="str">
        <f>IFERROR(INDEX('2A-2B'!$B$21:$B$1020,MATCH(D248,'2A-2B'!$D$21:$D$1020,0)),"Not in 2A-2B")</f>
        <v>Not in 2A-2B</v>
      </c>
      <c r="P248" s="73">
        <f>IFERROR(VLOOKUP(D248,'2A-2B'!$D$19:$N$1020,11,0)-N248,SUM(K248:M248))</f>
        <v>0</v>
      </c>
      <c r="Q248" s="167" t="e">
        <f t="shared" si="19"/>
        <v>#DIV/0!</v>
      </c>
    </row>
    <row r="249" spans="2:17">
      <c r="B249" s="63"/>
      <c r="C249" s="65"/>
      <c r="D249" s="65"/>
      <c r="E249" s="66"/>
      <c r="F249" s="67"/>
      <c r="G249" s="65"/>
      <c r="H249" s="70"/>
      <c r="I249" s="71"/>
      <c r="J249" s="68">
        <v>0</v>
      </c>
      <c r="K249" s="68">
        <v>0</v>
      </c>
      <c r="L249" s="68">
        <v>0</v>
      </c>
      <c r="M249" s="89">
        <f t="shared" si="18"/>
        <v>0</v>
      </c>
      <c r="N249" s="100">
        <f t="shared" si="20"/>
        <v>0</v>
      </c>
      <c r="O249" s="166" t="str">
        <f>IFERROR(INDEX('2A-2B'!$B$21:$B$1020,MATCH(D249,'2A-2B'!$D$21:$D$1020,0)),"Not in 2A-2B")</f>
        <v>Not in 2A-2B</v>
      </c>
      <c r="P249" s="73">
        <f>IFERROR(VLOOKUP(D249,'2A-2B'!$D$19:$N$1020,11,0)-N249,SUM(K249:M249))</f>
        <v>0</v>
      </c>
      <c r="Q249" s="167" t="e">
        <f t="shared" si="19"/>
        <v>#DIV/0!</v>
      </c>
    </row>
    <row r="250" spans="2:17">
      <c r="B250" s="63"/>
      <c r="C250" s="65"/>
      <c r="D250" s="65"/>
      <c r="E250" s="66"/>
      <c r="F250" s="67"/>
      <c r="G250" s="65"/>
      <c r="H250" s="70"/>
      <c r="I250" s="71"/>
      <c r="J250" s="68">
        <v>0</v>
      </c>
      <c r="K250" s="68">
        <v>0</v>
      </c>
      <c r="L250" s="68">
        <v>0</v>
      </c>
      <c r="M250" s="89">
        <f t="shared" si="18"/>
        <v>0</v>
      </c>
      <c r="N250" s="100">
        <f t="shared" si="20"/>
        <v>0</v>
      </c>
      <c r="O250" s="166" t="str">
        <f>IFERROR(INDEX('2A-2B'!$B$21:$B$1020,MATCH(D250,'2A-2B'!$D$21:$D$1020,0)),"Not in 2A-2B")</f>
        <v>Not in 2A-2B</v>
      </c>
      <c r="P250" s="73">
        <f>IFERROR(VLOOKUP(D250,'2A-2B'!$D$19:$N$1020,11,0)-N250,SUM(K250:M250))</f>
        <v>0</v>
      </c>
      <c r="Q250" s="167" t="e">
        <f t="shared" si="19"/>
        <v>#DIV/0!</v>
      </c>
    </row>
    <row r="251" spans="2:17">
      <c r="B251" s="63"/>
      <c r="C251" s="65"/>
      <c r="D251" s="65"/>
      <c r="E251" s="66"/>
      <c r="F251" s="67"/>
      <c r="G251" s="65"/>
      <c r="H251" s="70"/>
      <c r="I251" s="71"/>
      <c r="J251" s="68">
        <v>0</v>
      </c>
      <c r="K251" s="68">
        <v>0</v>
      </c>
      <c r="L251" s="68">
        <v>0</v>
      </c>
      <c r="M251" s="89">
        <f t="shared" si="18"/>
        <v>0</v>
      </c>
      <c r="N251" s="100">
        <f t="shared" si="20"/>
        <v>0</v>
      </c>
      <c r="O251" s="166" t="str">
        <f>IFERROR(INDEX('2A-2B'!$B$21:$B$1020,MATCH(D251,'2A-2B'!$D$21:$D$1020,0)),"Not in 2A-2B")</f>
        <v>Not in 2A-2B</v>
      </c>
      <c r="P251" s="73">
        <f>IFERROR(VLOOKUP(D251,'2A-2B'!$D$19:$N$1020,11,0)-N251,SUM(K251:M251))</f>
        <v>0</v>
      </c>
      <c r="Q251" s="167" t="e">
        <f t="shared" si="19"/>
        <v>#DIV/0!</v>
      </c>
    </row>
    <row r="252" spans="2:17">
      <c r="B252" s="63"/>
      <c r="C252" s="65"/>
      <c r="D252" s="65"/>
      <c r="E252" s="66"/>
      <c r="F252" s="67"/>
      <c r="G252" s="65"/>
      <c r="H252" s="70"/>
      <c r="I252" s="71"/>
      <c r="J252" s="68">
        <v>0</v>
      </c>
      <c r="K252" s="68">
        <v>0</v>
      </c>
      <c r="L252" s="68">
        <v>0</v>
      </c>
      <c r="M252" s="89">
        <f t="shared" si="18"/>
        <v>0</v>
      </c>
      <c r="N252" s="100">
        <f t="shared" si="20"/>
        <v>0</v>
      </c>
      <c r="O252" s="166" t="str">
        <f>IFERROR(INDEX('2A-2B'!$B$21:$B$1020,MATCH(D252,'2A-2B'!$D$21:$D$1020,0)),"Not in 2A-2B")</f>
        <v>Not in 2A-2B</v>
      </c>
      <c r="P252" s="73">
        <f>IFERROR(VLOOKUP(D252,'2A-2B'!$D$19:$N$1020,11,0)-N252,SUM(K252:M252))</f>
        <v>0</v>
      </c>
      <c r="Q252" s="167" t="e">
        <f t="shared" si="19"/>
        <v>#DIV/0!</v>
      </c>
    </row>
    <row r="253" spans="2:17">
      <c r="B253" s="63"/>
      <c r="C253" s="65"/>
      <c r="D253" s="65"/>
      <c r="E253" s="66"/>
      <c r="F253" s="67"/>
      <c r="G253" s="65"/>
      <c r="H253" s="70"/>
      <c r="I253" s="71"/>
      <c r="J253" s="68">
        <v>0</v>
      </c>
      <c r="K253" s="68">
        <v>0</v>
      </c>
      <c r="L253" s="68">
        <v>0</v>
      </c>
      <c r="M253" s="89">
        <f t="shared" si="18"/>
        <v>0</v>
      </c>
      <c r="N253" s="100">
        <f t="shared" si="20"/>
        <v>0</v>
      </c>
      <c r="O253" s="166" t="str">
        <f>IFERROR(INDEX('2A-2B'!$B$21:$B$1020,MATCH(D253,'2A-2B'!$D$21:$D$1020,0)),"Not in 2A-2B")</f>
        <v>Not in 2A-2B</v>
      </c>
      <c r="P253" s="73">
        <f>IFERROR(VLOOKUP(D253,'2A-2B'!$D$19:$N$1020,11,0)-N253,SUM(K253:M253))</f>
        <v>0</v>
      </c>
      <c r="Q253" s="167" t="e">
        <f t="shared" si="19"/>
        <v>#DIV/0!</v>
      </c>
    </row>
    <row r="254" spans="2:17">
      <c r="B254" s="63"/>
      <c r="C254" s="65"/>
      <c r="D254" s="65"/>
      <c r="E254" s="66"/>
      <c r="F254" s="67"/>
      <c r="G254" s="65"/>
      <c r="H254" s="70"/>
      <c r="I254" s="71"/>
      <c r="J254" s="68">
        <v>0</v>
      </c>
      <c r="K254" s="68">
        <v>0</v>
      </c>
      <c r="L254" s="68">
        <v>0</v>
      </c>
      <c r="M254" s="89">
        <f t="shared" si="18"/>
        <v>0</v>
      </c>
      <c r="N254" s="100">
        <f t="shared" si="20"/>
        <v>0</v>
      </c>
      <c r="O254" s="166" t="str">
        <f>IFERROR(INDEX('2A-2B'!$B$21:$B$1020,MATCH(D254,'2A-2B'!$D$21:$D$1020,0)),"Not in 2A-2B")</f>
        <v>Not in 2A-2B</v>
      </c>
      <c r="P254" s="73">
        <f>IFERROR(VLOOKUP(D254,'2A-2B'!$D$19:$N$1020,11,0)-N254,SUM(K254:M254))</f>
        <v>0</v>
      </c>
      <c r="Q254" s="167" t="e">
        <f t="shared" si="19"/>
        <v>#DIV/0!</v>
      </c>
    </row>
    <row r="255" spans="2:17">
      <c r="B255" s="63"/>
      <c r="C255" s="65"/>
      <c r="D255" s="65"/>
      <c r="E255" s="66"/>
      <c r="F255" s="67"/>
      <c r="G255" s="65"/>
      <c r="H255" s="70"/>
      <c r="I255" s="71"/>
      <c r="J255" s="68">
        <v>0</v>
      </c>
      <c r="K255" s="68">
        <v>0</v>
      </c>
      <c r="L255" s="68">
        <v>0</v>
      </c>
      <c r="M255" s="89">
        <f t="shared" si="18"/>
        <v>0</v>
      </c>
      <c r="N255" s="100">
        <f t="shared" si="20"/>
        <v>0</v>
      </c>
      <c r="O255" s="166" t="str">
        <f>IFERROR(INDEX('2A-2B'!$B$21:$B$1020,MATCH(D255,'2A-2B'!$D$21:$D$1020,0)),"Not in 2A-2B")</f>
        <v>Not in 2A-2B</v>
      </c>
      <c r="P255" s="73">
        <f>IFERROR(VLOOKUP(D255,'2A-2B'!$D$19:$N$1020,11,0)-N255,SUM(K255:M255))</f>
        <v>0</v>
      </c>
      <c r="Q255" s="167" t="e">
        <f t="shared" si="19"/>
        <v>#DIV/0!</v>
      </c>
    </row>
    <row r="256" spans="2:17">
      <c r="B256" s="63"/>
      <c r="C256" s="65"/>
      <c r="D256" s="65"/>
      <c r="E256" s="66"/>
      <c r="F256" s="67"/>
      <c r="G256" s="65"/>
      <c r="H256" s="70"/>
      <c r="I256" s="71"/>
      <c r="J256" s="68">
        <v>0</v>
      </c>
      <c r="K256" s="68">
        <v>0</v>
      </c>
      <c r="L256" s="68">
        <v>0</v>
      </c>
      <c r="M256" s="89">
        <f t="shared" si="18"/>
        <v>0</v>
      </c>
      <c r="N256" s="100">
        <f t="shared" si="20"/>
        <v>0</v>
      </c>
      <c r="O256" s="166" t="str">
        <f>IFERROR(INDEX('2A-2B'!$B$21:$B$1020,MATCH(D256,'2A-2B'!$D$21:$D$1020,0)),"Not in 2A-2B")</f>
        <v>Not in 2A-2B</v>
      </c>
      <c r="P256" s="73">
        <f>IFERROR(VLOOKUP(D256,'2A-2B'!$D$19:$N$1020,11,0)-N256,SUM(K256:M256))</f>
        <v>0</v>
      </c>
      <c r="Q256" s="167" t="e">
        <f t="shared" si="19"/>
        <v>#DIV/0!</v>
      </c>
    </row>
    <row r="257" spans="2:17">
      <c r="B257" s="63"/>
      <c r="C257" s="65"/>
      <c r="D257" s="65"/>
      <c r="E257" s="66"/>
      <c r="F257" s="67"/>
      <c r="G257" s="65"/>
      <c r="H257" s="70"/>
      <c r="I257" s="71"/>
      <c r="J257" s="68">
        <v>0</v>
      </c>
      <c r="K257" s="68">
        <v>0</v>
      </c>
      <c r="L257" s="68">
        <v>0</v>
      </c>
      <c r="M257" s="89">
        <f t="shared" si="18"/>
        <v>0</v>
      </c>
      <c r="N257" s="100">
        <f t="shared" si="20"/>
        <v>0</v>
      </c>
      <c r="O257" s="166" t="str">
        <f>IFERROR(INDEX('2A-2B'!$B$21:$B$1020,MATCH(D257,'2A-2B'!$D$21:$D$1020,0)),"Not in 2A-2B")</f>
        <v>Not in 2A-2B</v>
      </c>
      <c r="P257" s="73">
        <f>IFERROR(VLOOKUP(D257,'2A-2B'!$D$19:$N$1020,11,0)-N257,SUM(K257:M257))</f>
        <v>0</v>
      </c>
      <c r="Q257" s="167" t="e">
        <f t="shared" si="19"/>
        <v>#DIV/0!</v>
      </c>
    </row>
    <row r="258" spans="2:17">
      <c r="B258" s="63"/>
      <c r="C258" s="65"/>
      <c r="D258" s="65"/>
      <c r="E258" s="66"/>
      <c r="F258" s="67"/>
      <c r="G258" s="65"/>
      <c r="H258" s="70"/>
      <c r="I258" s="71"/>
      <c r="J258" s="68">
        <v>0</v>
      </c>
      <c r="K258" s="68">
        <v>0</v>
      </c>
      <c r="L258" s="68">
        <v>0</v>
      </c>
      <c r="M258" s="89">
        <f t="shared" si="18"/>
        <v>0</v>
      </c>
      <c r="N258" s="100">
        <f t="shared" si="20"/>
        <v>0</v>
      </c>
      <c r="O258" s="166" t="str">
        <f>IFERROR(INDEX('2A-2B'!$B$21:$B$1020,MATCH(D258,'2A-2B'!$D$21:$D$1020,0)),"Not in 2A-2B")</f>
        <v>Not in 2A-2B</v>
      </c>
      <c r="P258" s="73">
        <f>IFERROR(VLOOKUP(D258,'2A-2B'!$D$19:$N$1020,11,0)-N258,SUM(K258:M258))</f>
        <v>0</v>
      </c>
      <c r="Q258" s="167" t="e">
        <f t="shared" si="19"/>
        <v>#DIV/0!</v>
      </c>
    </row>
    <row r="259" spans="2:17">
      <c r="B259" s="63"/>
      <c r="C259" s="65"/>
      <c r="D259" s="65"/>
      <c r="E259" s="66"/>
      <c r="F259" s="67"/>
      <c r="G259" s="65"/>
      <c r="H259" s="70"/>
      <c r="I259" s="71"/>
      <c r="J259" s="68">
        <v>0</v>
      </c>
      <c r="K259" s="68">
        <v>0</v>
      </c>
      <c r="L259" s="68">
        <v>0</v>
      </c>
      <c r="M259" s="89">
        <f t="shared" si="18"/>
        <v>0</v>
      </c>
      <c r="N259" s="100">
        <f t="shared" si="20"/>
        <v>0</v>
      </c>
      <c r="O259" s="166" t="str">
        <f>IFERROR(INDEX('2A-2B'!$B$21:$B$1020,MATCH(D259,'2A-2B'!$D$21:$D$1020,0)),"Not in 2A-2B")</f>
        <v>Not in 2A-2B</v>
      </c>
      <c r="P259" s="73">
        <f>IFERROR(VLOOKUP(D259,'2A-2B'!$D$19:$N$1020,11,0)-N259,SUM(K259:M259))</f>
        <v>0</v>
      </c>
      <c r="Q259" s="167" t="e">
        <f t="shared" si="19"/>
        <v>#DIV/0!</v>
      </c>
    </row>
    <row r="260" spans="2:17">
      <c r="B260" s="63"/>
      <c r="C260" s="65"/>
      <c r="D260" s="65"/>
      <c r="E260" s="66"/>
      <c r="F260" s="67"/>
      <c r="G260" s="65"/>
      <c r="H260" s="70"/>
      <c r="I260" s="71"/>
      <c r="J260" s="68">
        <v>0</v>
      </c>
      <c r="K260" s="68">
        <v>0</v>
      </c>
      <c r="L260" s="68">
        <v>0</v>
      </c>
      <c r="M260" s="89">
        <f t="shared" si="18"/>
        <v>0</v>
      </c>
      <c r="N260" s="100">
        <f t="shared" si="20"/>
        <v>0</v>
      </c>
      <c r="O260" s="166" t="str">
        <f>IFERROR(INDEX('2A-2B'!$B$21:$B$1020,MATCH(D260,'2A-2B'!$D$21:$D$1020,0)),"Not in 2A-2B")</f>
        <v>Not in 2A-2B</v>
      </c>
      <c r="P260" s="73">
        <f>IFERROR(VLOOKUP(D260,'2A-2B'!$D$19:$N$1020,11,0)-N260,SUM(K260:M260))</f>
        <v>0</v>
      </c>
      <c r="Q260" s="167" t="e">
        <f t="shared" si="19"/>
        <v>#DIV/0!</v>
      </c>
    </row>
    <row r="261" spans="2:17">
      <c r="B261" s="63"/>
      <c r="C261" s="65"/>
      <c r="D261" s="65"/>
      <c r="E261" s="66"/>
      <c r="F261" s="67"/>
      <c r="G261" s="65"/>
      <c r="H261" s="70"/>
      <c r="I261" s="71"/>
      <c r="J261" s="68">
        <v>0</v>
      </c>
      <c r="K261" s="68">
        <v>0</v>
      </c>
      <c r="L261" s="68">
        <v>0</v>
      </c>
      <c r="M261" s="89">
        <f t="shared" si="18"/>
        <v>0</v>
      </c>
      <c r="N261" s="100">
        <f t="shared" si="20"/>
        <v>0</v>
      </c>
      <c r="O261" s="166" t="str">
        <f>IFERROR(INDEX('2A-2B'!$B$21:$B$1020,MATCH(D261,'2A-2B'!$D$21:$D$1020,0)),"Not in 2A-2B")</f>
        <v>Not in 2A-2B</v>
      </c>
      <c r="P261" s="73">
        <f>IFERROR(VLOOKUP(D261,'2A-2B'!$D$19:$N$1020,11,0)-N261,SUM(K261:M261))</f>
        <v>0</v>
      </c>
      <c r="Q261" s="167" t="e">
        <f t="shared" si="19"/>
        <v>#DIV/0!</v>
      </c>
    </row>
    <row r="262" spans="2:17">
      <c r="B262" s="63"/>
      <c r="C262" s="65"/>
      <c r="D262" s="65"/>
      <c r="E262" s="66"/>
      <c r="F262" s="67"/>
      <c r="G262" s="65"/>
      <c r="H262" s="70"/>
      <c r="I262" s="71"/>
      <c r="J262" s="68">
        <v>0</v>
      </c>
      <c r="K262" s="68">
        <v>0</v>
      </c>
      <c r="L262" s="68">
        <v>0</v>
      </c>
      <c r="M262" s="89">
        <f t="shared" si="18"/>
        <v>0</v>
      </c>
      <c r="N262" s="100">
        <f t="shared" si="20"/>
        <v>0</v>
      </c>
      <c r="O262" s="166" t="str">
        <f>IFERROR(INDEX('2A-2B'!$B$21:$B$1020,MATCH(D262,'2A-2B'!$D$21:$D$1020,0)),"Not in 2A-2B")</f>
        <v>Not in 2A-2B</v>
      </c>
      <c r="P262" s="73">
        <f>IFERROR(VLOOKUP(D262,'2A-2B'!$D$19:$N$1020,11,0)-N262,SUM(K262:M262))</f>
        <v>0</v>
      </c>
      <c r="Q262" s="167" t="e">
        <f t="shared" si="19"/>
        <v>#DIV/0!</v>
      </c>
    </row>
    <row r="263" spans="2:17">
      <c r="B263" s="63"/>
      <c r="C263" s="65"/>
      <c r="D263" s="65"/>
      <c r="E263" s="66"/>
      <c r="F263" s="67"/>
      <c r="G263" s="65"/>
      <c r="H263" s="70"/>
      <c r="I263" s="71"/>
      <c r="J263" s="68">
        <v>0</v>
      </c>
      <c r="K263" s="68">
        <v>0</v>
      </c>
      <c r="L263" s="68">
        <v>0</v>
      </c>
      <c r="M263" s="89">
        <f t="shared" si="18"/>
        <v>0</v>
      </c>
      <c r="N263" s="100">
        <f t="shared" si="20"/>
        <v>0</v>
      </c>
      <c r="O263" s="166" t="str">
        <f>IFERROR(INDEX('2A-2B'!$B$21:$B$1020,MATCH(D263,'2A-2B'!$D$21:$D$1020,0)),"Not in 2A-2B")</f>
        <v>Not in 2A-2B</v>
      </c>
      <c r="P263" s="73">
        <f>IFERROR(VLOOKUP(D263,'2A-2B'!$D$19:$N$1020,11,0)-N263,SUM(K263:M263))</f>
        <v>0</v>
      </c>
      <c r="Q263" s="167" t="e">
        <f t="shared" si="19"/>
        <v>#DIV/0!</v>
      </c>
    </row>
    <row r="264" spans="2:17">
      <c r="B264" s="63"/>
      <c r="C264" s="65"/>
      <c r="D264" s="65"/>
      <c r="E264" s="66"/>
      <c r="F264" s="67"/>
      <c r="G264" s="65"/>
      <c r="H264" s="70"/>
      <c r="I264" s="71"/>
      <c r="J264" s="68">
        <v>0</v>
      </c>
      <c r="K264" s="68">
        <v>0</v>
      </c>
      <c r="L264" s="68">
        <v>0</v>
      </c>
      <c r="M264" s="89">
        <f t="shared" si="18"/>
        <v>0</v>
      </c>
      <c r="N264" s="100">
        <f t="shared" si="20"/>
        <v>0</v>
      </c>
      <c r="O264" s="166" t="str">
        <f>IFERROR(INDEX('2A-2B'!$B$21:$B$1020,MATCH(D264,'2A-2B'!$D$21:$D$1020,0)),"Not in 2A-2B")</f>
        <v>Not in 2A-2B</v>
      </c>
      <c r="P264" s="73">
        <f>IFERROR(VLOOKUP(D264,'2A-2B'!$D$19:$N$1020,11,0)-N264,SUM(K264:M264))</f>
        <v>0</v>
      </c>
      <c r="Q264" s="167" t="e">
        <f t="shared" si="19"/>
        <v>#DIV/0!</v>
      </c>
    </row>
    <row r="265" spans="2:17">
      <c r="B265" s="63"/>
      <c r="C265" s="65"/>
      <c r="D265" s="65"/>
      <c r="E265" s="66"/>
      <c r="F265" s="67"/>
      <c r="G265" s="65"/>
      <c r="H265" s="70"/>
      <c r="I265" s="71"/>
      <c r="J265" s="68">
        <v>0</v>
      </c>
      <c r="K265" s="68">
        <v>0</v>
      </c>
      <c r="L265" s="68">
        <v>0</v>
      </c>
      <c r="M265" s="89">
        <f t="shared" si="18"/>
        <v>0</v>
      </c>
      <c r="N265" s="100">
        <f t="shared" si="20"/>
        <v>0</v>
      </c>
      <c r="O265" s="166" t="str">
        <f>IFERROR(INDEX('2A-2B'!$B$21:$B$1020,MATCH(D265,'2A-2B'!$D$21:$D$1020,0)),"Not in 2A-2B")</f>
        <v>Not in 2A-2B</v>
      </c>
      <c r="P265" s="73">
        <f>IFERROR(VLOOKUP(D265,'2A-2B'!$D$19:$N$1020,11,0)-N265,SUM(K265:M265))</f>
        <v>0</v>
      </c>
      <c r="Q265" s="167" t="e">
        <f t="shared" si="19"/>
        <v>#DIV/0!</v>
      </c>
    </row>
    <row r="266" spans="2:17">
      <c r="B266" s="63"/>
      <c r="C266" s="65"/>
      <c r="D266" s="65"/>
      <c r="E266" s="66"/>
      <c r="F266" s="67"/>
      <c r="G266" s="65"/>
      <c r="H266" s="70"/>
      <c r="I266" s="71"/>
      <c r="J266" s="68">
        <v>0</v>
      </c>
      <c r="K266" s="68">
        <v>0</v>
      </c>
      <c r="L266" s="68">
        <v>0</v>
      </c>
      <c r="M266" s="89">
        <f t="shared" si="18"/>
        <v>0</v>
      </c>
      <c r="N266" s="100">
        <f t="shared" si="20"/>
        <v>0</v>
      </c>
      <c r="O266" s="166" t="str">
        <f>IFERROR(INDEX('2A-2B'!$B$21:$B$1020,MATCH(D266,'2A-2B'!$D$21:$D$1020,0)),"Not in 2A-2B")</f>
        <v>Not in 2A-2B</v>
      </c>
      <c r="P266" s="73">
        <f>IFERROR(VLOOKUP(D266,'2A-2B'!$D$19:$N$1020,11,0)-N266,SUM(K266:M266))</f>
        <v>0</v>
      </c>
      <c r="Q266" s="167" t="e">
        <f t="shared" si="19"/>
        <v>#DIV/0!</v>
      </c>
    </row>
    <row r="267" spans="2:17">
      <c r="B267" s="63"/>
      <c r="C267" s="65"/>
      <c r="D267" s="65"/>
      <c r="E267" s="66"/>
      <c r="F267" s="67"/>
      <c r="G267" s="65"/>
      <c r="H267" s="70"/>
      <c r="I267" s="71"/>
      <c r="J267" s="68">
        <v>0</v>
      </c>
      <c r="K267" s="68">
        <v>0</v>
      </c>
      <c r="L267" s="68">
        <v>0</v>
      </c>
      <c r="M267" s="89">
        <f t="shared" si="18"/>
        <v>0</v>
      </c>
      <c r="N267" s="100">
        <f t="shared" si="20"/>
        <v>0</v>
      </c>
      <c r="O267" s="166" t="str">
        <f>IFERROR(INDEX('2A-2B'!$B$21:$B$1020,MATCH(D267,'2A-2B'!$D$21:$D$1020,0)),"Not in 2A-2B")</f>
        <v>Not in 2A-2B</v>
      </c>
      <c r="P267" s="73">
        <f>IFERROR(VLOOKUP(D267,'2A-2B'!$D$19:$N$1020,11,0)-N267,SUM(K267:M267))</f>
        <v>0</v>
      </c>
      <c r="Q267" s="167" t="e">
        <f t="shared" si="19"/>
        <v>#DIV/0!</v>
      </c>
    </row>
    <row r="268" spans="2:17">
      <c r="B268" s="63"/>
      <c r="C268" s="65"/>
      <c r="D268" s="65"/>
      <c r="E268" s="66"/>
      <c r="F268" s="67"/>
      <c r="G268" s="65"/>
      <c r="H268" s="70"/>
      <c r="I268" s="71"/>
      <c r="J268" s="68">
        <v>0</v>
      </c>
      <c r="K268" s="68">
        <v>0</v>
      </c>
      <c r="L268" s="68">
        <v>0</v>
      </c>
      <c r="M268" s="89">
        <f t="shared" si="18"/>
        <v>0</v>
      </c>
      <c r="N268" s="100">
        <f t="shared" si="20"/>
        <v>0</v>
      </c>
      <c r="O268" s="166" t="str">
        <f>IFERROR(INDEX('2A-2B'!$B$21:$B$1020,MATCH(D268,'2A-2B'!$D$21:$D$1020,0)),"Not in 2A-2B")</f>
        <v>Not in 2A-2B</v>
      </c>
      <c r="P268" s="73">
        <f>IFERROR(VLOOKUP(D268,'2A-2B'!$D$19:$N$1020,11,0)-N268,SUM(K268:M268))</f>
        <v>0</v>
      </c>
      <c r="Q268" s="167" t="e">
        <f t="shared" si="19"/>
        <v>#DIV/0!</v>
      </c>
    </row>
    <row r="269" spans="2:17">
      <c r="B269" s="63"/>
      <c r="C269" s="65"/>
      <c r="D269" s="65"/>
      <c r="E269" s="66"/>
      <c r="F269" s="67"/>
      <c r="G269" s="65"/>
      <c r="H269" s="70"/>
      <c r="I269" s="71"/>
      <c r="J269" s="68">
        <v>0</v>
      </c>
      <c r="K269" s="68">
        <v>0</v>
      </c>
      <c r="L269" s="68">
        <v>0</v>
      </c>
      <c r="M269" s="89">
        <f t="shared" si="18"/>
        <v>0</v>
      </c>
      <c r="N269" s="100">
        <f t="shared" si="20"/>
        <v>0</v>
      </c>
      <c r="O269" s="166" t="str">
        <f>IFERROR(INDEX('2A-2B'!$B$21:$B$1020,MATCH(D269,'2A-2B'!$D$21:$D$1020,0)),"Not in 2A-2B")</f>
        <v>Not in 2A-2B</v>
      </c>
      <c r="P269" s="73">
        <f>IFERROR(VLOOKUP(D269,'2A-2B'!$D$19:$N$1020,11,0)-N269,SUM(K269:M269))</f>
        <v>0</v>
      </c>
      <c r="Q269" s="167" t="e">
        <f t="shared" si="19"/>
        <v>#DIV/0!</v>
      </c>
    </row>
    <row r="270" spans="2:17">
      <c r="B270" s="63"/>
      <c r="C270" s="65"/>
      <c r="D270" s="65"/>
      <c r="E270" s="66"/>
      <c r="F270" s="67"/>
      <c r="G270" s="65"/>
      <c r="H270" s="70"/>
      <c r="I270" s="71"/>
      <c r="J270" s="68">
        <v>0</v>
      </c>
      <c r="K270" s="68">
        <v>0</v>
      </c>
      <c r="L270" s="68">
        <v>0</v>
      </c>
      <c r="M270" s="89">
        <f t="shared" si="18"/>
        <v>0</v>
      </c>
      <c r="N270" s="100">
        <f t="shared" si="20"/>
        <v>0</v>
      </c>
      <c r="O270" s="166" t="str">
        <f>IFERROR(INDEX('2A-2B'!$B$21:$B$1020,MATCH(D270,'2A-2B'!$D$21:$D$1020,0)),"Not in 2A-2B")</f>
        <v>Not in 2A-2B</v>
      </c>
      <c r="P270" s="73">
        <f>IFERROR(VLOOKUP(D270,'2A-2B'!$D$19:$N$1020,11,0)-N270,SUM(K270:M270))</f>
        <v>0</v>
      </c>
      <c r="Q270" s="167" t="e">
        <f t="shared" si="19"/>
        <v>#DIV/0!</v>
      </c>
    </row>
    <row r="271" spans="2:17">
      <c r="B271" s="63"/>
      <c r="C271" s="65"/>
      <c r="D271" s="65"/>
      <c r="E271" s="66"/>
      <c r="F271" s="67"/>
      <c r="G271" s="65"/>
      <c r="H271" s="70"/>
      <c r="I271" s="71"/>
      <c r="J271" s="68">
        <v>0</v>
      </c>
      <c r="K271" s="68">
        <v>0</v>
      </c>
      <c r="L271" s="68">
        <v>0</v>
      </c>
      <c r="M271" s="89">
        <f t="shared" si="18"/>
        <v>0</v>
      </c>
      <c r="N271" s="100">
        <f t="shared" si="20"/>
        <v>0</v>
      </c>
      <c r="O271" s="166" t="str">
        <f>IFERROR(INDEX('2A-2B'!$B$21:$B$1020,MATCH(D271,'2A-2B'!$D$21:$D$1020,0)),"Not in 2A-2B")</f>
        <v>Not in 2A-2B</v>
      </c>
      <c r="P271" s="73">
        <f>IFERROR(VLOOKUP(D271,'2A-2B'!$D$19:$N$1020,11,0)-N271,SUM(K271:M271))</f>
        <v>0</v>
      </c>
      <c r="Q271" s="167" t="e">
        <f t="shared" si="19"/>
        <v>#DIV/0!</v>
      </c>
    </row>
    <row r="272" spans="2:17">
      <c r="B272" s="63"/>
      <c r="C272" s="65"/>
      <c r="D272" s="65"/>
      <c r="E272" s="66"/>
      <c r="F272" s="67"/>
      <c r="G272" s="65"/>
      <c r="H272" s="70"/>
      <c r="I272" s="71"/>
      <c r="J272" s="68">
        <v>0</v>
      </c>
      <c r="K272" s="68">
        <v>0</v>
      </c>
      <c r="L272" s="68">
        <v>0</v>
      </c>
      <c r="M272" s="89">
        <f t="shared" si="18"/>
        <v>0</v>
      </c>
      <c r="N272" s="100">
        <f t="shared" si="20"/>
        <v>0</v>
      </c>
      <c r="O272" s="166" t="str">
        <f>IFERROR(INDEX('2A-2B'!$B$21:$B$1020,MATCH(D272,'2A-2B'!$D$21:$D$1020,0)),"Not in 2A-2B")</f>
        <v>Not in 2A-2B</v>
      </c>
      <c r="P272" s="73">
        <f>IFERROR(VLOOKUP(D272,'2A-2B'!$D$19:$N$1020,11,0)-N272,SUM(K272:M272))</f>
        <v>0</v>
      </c>
      <c r="Q272" s="167" t="e">
        <f t="shared" si="19"/>
        <v>#DIV/0!</v>
      </c>
    </row>
    <row r="273" spans="2:17">
      <c r="B273" s="63"/>
      <c r="C273" s="65"/>
      <c r="D273" s="65"/>
      <c r="E273" s="66"/>
      <c r="F273" s="67"/>
      <c r="G273" s="65"/>
      <c r="H273" s="70"/>
      <c r="I273" s="71"/>
      <c r="J273" s="68">
        <v>0</v>
      </c>
      <c r="K273" s="68">
        <v>0</v>
      </c>
      <c r="L273" s="68">
        <v>0</v>
      </c>
      <c r="M273" s="89">
        <f t="shared" si="18"/>
        <v>0</v>
      </c>
      <c r="N273" s="100">
        <f t="shared" si="20"/>
        <v>0</v>
      </c>
      <c r="O273" s="166" t="str">
        <f>IFERROR(INDEX('2A-2B'!$B$21:$B$1020,MATCH(D273,'2A-2B'!$D$21:$D$1020,0)),"Not in 2A-2B")</f>
        <v>Not in 2A-2B</v>
      </c>
      <c r="P273" s="73">
        <f>IFERROR(VLOOKUP(D273,'2A-2B'!$D$19:$N$1020,11,0)-N273,SUM(K273:M273))</f>
        <v>0</v>
      </c>
      <c r="Q273" s="167" t="e">
        <f t="shared" si="19"/>
        <v>#DIV/0!</v>
      </c>
    </row>
    <row r="274" spans="2:17">
      <c r="B274" s="63"/>
      <c r="C274" s="65"/>
      <c r="D274" s="65"/>
      <c r="E274" s="66"/>
      <c r="F274" s="67"/>
      <c r="G274" s="65"/>
      <c r="H274" s="70"/>
      <c r="I274" s="71"/>
      <c r="J274" s="68">
        <v>0</v>
      </c>
      <c r="K274" s="68">
        <v>0</v>
      </c>
      <c r="L274" s="68">
        <v>0</v>
      </c>
      <c r="M274" s="89">
        <f t="shared" si="18"/>
        <v>0</v>
      </c>
      <c r="N274" s="100">
        <f t="shared" si="20"/>
        <v>0</v>
      </c>
      <c r="O274" s="166" t="str">
        <f>IFERROR(INDEX('2A-2B'!$B$21:$B$1020,MATCH(D274,'2A-2B'!$D$21:$D$1020,0)),"Not in 2A-2B")</f>
        <v>Not in 2A-2B</v>
      </c>
      <c r="P274" s="73">
        <f>IFERROR(VLOOKUP(D274,'2A-2B'!$D$19:$N$1020,11,0)-N274,SUM(K274:M274))</f>
        <v>0</v>
      </c>
      <c r="Q274" s="167" t="e">
        <f t="shared" si="19"/>
        <v>#DIV/0!</v>
      </c>
    </row>
    <row r="275" spans="2:17">
      <c r="B275" s="63"/>
      <c r="C275" s="65"/>
      <c r="D275" s="65"/>
      <c r="E275" s="66"/>
      <c r="F275" s="67"/>
      <c r="G275" s="65"/>
      <c r="H275" s="70"/>
      <c r="I275" s="71"/>
      <c r="J275" s="68">
        <v>0</v>
      </c>
      <c r="K275" s="68">
        <v>0</v>
      </c>
      <c r="L275" s="68">
        <v>0</v>
      </c>
      <c r="M275" s="89">
        <f t="shared" si="18"/>
        <v>0</v>
      </c>
      <c r="N275" s="100">
        <f t="shared" si="20"/>
        <v>0</v>
      </c>
      <c r="O275" s="166" t="str">
        <f>IFERROR(INDEX('2A-2B'!$B$21:$B$1020,MATCH(D275,'2A-2B'!$D$21:$D$1020,0)),"Not in 2A-2B")</f>
        <v>Not in 2A-2B</v>
      </c>
      <c r="P275" s="73">
        <f>IFERROR(VLOOKUP(D275,'2A-2B'!$D$19:$N$1020,11,0)-N275,SUM(K275:M275))</f>
        <v>0</v>
      </c>
      <c r="Q275" s="167" t="e">
        <f t="shared" si="19"/>
        <v>#DIV/0!</v>
      </c>
    </row>
    <row r="276" spans="2:17">
      <c r="B276" s="63"/>
      <c r="C276" s="65"/>
      <c r="D276" s="65"/>
      <c r="E276" s="66"/>
      <c r="F276" s="67"/>
      <c r="G276" s="65"/>
      <c r="H276" s="70"/>
      <c r="I276" s="71"/>
      <c r="J276" s="68">
        <v>0</v>
      </c>
      <c r="K276" s="68">
        <v>0</v>
      </c>
      <c r="L276" s="68">
        <v>0</v>
      </c>
      <c r="M276" s="89">
        <f t="shared" si="18"/>
        <v>0</v>
      </c>
      <c r="N276" s="100">
        <f t="shared" si="20"/>
        <v>0</v>
      </c>
      <c r="O276" s="166" t="str">
        <f>IFERROR(INDEX('2A-2B'!$B$21:$B$1020,MATCH(D276,'2A-2B'!$D$21:$D$1020,0)),"Not in 2A-2B")</f>
        <v>Not in 2A-2B</v>
      </c>
      <c r="P276" s="73">
        <f>IFERROR(VLOOKUP(D276,'2A-2B'!$D$19:$N$1020,11,0)-N276,SUM(K276:M276))</f>
        <v>0</v>
      </c>
      <c r="Q276" s="167" t="e">
        <f t="shared" si="19"/>
        <v>#DIV/0!</v>
      </c>
    </row>
    <row r="277" spans="2:17">
      <c r="B277" s="63"/>
      <c r="C277" s="65"/>
      <c r="D277" s="65"/>
      <c r="E277" s="66"/>
      <c r="F277" s="67"/>
      <c r="G277" s="65"/>
      <c r="H277" s="70"/>
      <c r="I277" s="71"/>
      <c r="J277" s="68">
        <v>0</v>
      </c>
      <c r="K277" s="68">
        <v>0</v>
      </c>
      <c r="L277" s="68">
        <v>0</v>
      </c>
      <c r="M277" s="89">
        <f t="shared" ref="M277:M340" si="21">L277</f>
        <v>0</v>
      </c>
      <c r="N277" s="100">
        <f t="shared" si="20"/>
        <v>0</v>
      </c>
      <c r="O277" s="166" t="str">
        <f>IFERROR(INDEX('2A-2B'!$B$21:$B$1020,MATCH(D277,'2A-2B'!$D$21:$D$1020,0)),"Not in 2A-2B")</f>
        <v>Not in 2A-2B</v>
      </c>
      <c r="P277" s="73">
        <f>IFERROR(VLOOKUP(D277,'2A-2B'!$D$19:$N$1020,11,0)-N277,SUM(K277:M277))</f>
        <v>0</v>
      </c>
      <c r="Q277" s="167" t="e">
        <f t="shared" ref="Q277:Q340" si="22">H277-(SUM(K277:M277)/J277)</f>
        <v>#DIV/0!</v>
      </c>
    </row>
    <row r="278" spans="2:17">
      <c r="B278" s="63"/>
      <c r="C278" s="65"/>
      <c r="D278" s="65"/>
      <c r="E278" s="66"/>
      <c r="F278" s="67"/>
      <c r="G278" s="65"/>
      <c r="H278" s="70"/>
      <c r="I278" s="71"/>
      <c r="J278" s="68">
        <v>0</v>
      </c>
      <c r="K278" s="68">
        <v>0</v>
      </c>
      <c r="L278" s="68">
        <v>0</v>
      </c>
      <c r="M278" s="89">
        <f t="shared" si="21"/>
        <v>0</v>
      </c>
      <c r="N278" s="100">
        <f t="shared" ref="N278:N341" si="23">SUM(J278:M278)</f>
        <v>0</v>
      </c>
      <c r="O278" s="166" t="str">
        <f>IFERROR(INDEX('2A-2B'!$B$21:$B$1020,MATCH(D278,'2A-2B'!$D$21:$D$1020,0)),"Not in 2A-2B")</f>
        <v>Not in 2A-2B</v>
      </c>
      <c r="P278" s="73">
        <f>IFERROR(VLOOKUP(D278,'2A-2B'!$D$19:$N$1020,11,0)-N278,SUM(K278:M278))</f>
        <v>0</v>
      </c>
      <c r="Q278" s="167" t="e">
        <f t="shared" si="22"/>
        <v>#DIV/0!</v>
      </c>
    </row>
    <row r="279" spans="2:17">
      <c r="B279" s="63"/>
      <c r="C279" s="65"/>
      <c r="D279" s="65"/>
      <c r="E279" s="66"/>
      <c r="F279" s="67"/>
      <c r="G279" s="65"/>
      <c r="H279" s="70"/>
      <c r="I279" s="71"/>
      <c r="J279" s="68">
        <v>0</v>
      </c>
      <c r="K279" s="68">
        <v>0</v>
      </c>
      <c r="L279" s="68">
        <v>0</v>
      </c>
      <c r="M279" s="89">
        <f t="shared" si="21"/>
        <v>0</v>
      </c>
      <c r="N279" s="100">
        <f t="shared" si="23"/>
        <v>0</v>
      </c>
      <c r="O279" s="166" t="str">
        <f>IFERROR(INDEX('2A-2B'!$B$21:$B$1020,MATCH(D279,'2A-2B'!$D$21:$D$1020,0)),"Not in 2A-2B")</f>
        <v>Not in 2A-2B</v>
      </c>
      <c r="P279" s="73">
        <f>IFERROR(VLOOKUP(D279,'2A-2B'!$D$19:$N$1020,11,0)-N279,SUM(K279:M279))</f>
        <v>0</v>
      </c>
      <c r="Q279" s="167" t="e">
        <f t="shared" si="22"/>
        <v>#DIV/0!</v>
      </c>
    </row>
    <row r="280" spans="2:17">
      <c r="B280" s="63"/>
      <c r="C280" s="65"/>
      <c r="D280" s="65"/>
      <c r="E280" s="66"/>
      <c r="F280" s="67"/>
      <c r="G280" s="65"/>
      <c r="H280" s="70"/>
      <c r="I280" s="71"/>
      <c r="J280" s="68">
        <v>0</v>
      </c>
      <c r="K280" s="68">
        <v>0</v>
      </c>
      <c r="L280" s="68">
        <v>0</v>
      </c>
      <c r="M280" s="89">
        <f t="shared" si="21"/>
        <v>0</v>
      </c>
      <c r="N280" s="100">
        <f t="shared" si="23"/>
        <v>0</v>
      </c>
      <c r="O280" s="166" t="str">
        <f>IFERROR(INDEX('2A-2B'!$B$21:$B$1020,MATCH(D280,'2A-2B'!$D$21:$D$1020,0)),"Not in 2A-2B")</f>
        <v>Not in 2A-2B</v>
      </c>
      <c r="P280" s="73">
        <f>IFERROR(VLOOKUP(D280,'2A-2B'!$D$19:$N$1020,11,0)-N280,SUM(K280:M280))</f>
        <v>0</v>
      </c>
      <c r="Q280" s="167" t="e">
        <f t="shared" si="22"/>
        <v>#DIV/0!</v>
      </c>
    </row>
    <row r="281" spans="2:17">
      <c r="B281" s="63"/>
      <c r="C281" s="65"/>
      <c r="D281" s="65"/>
      <c r="E281" s="66"/>
      <c r="F281" s="67"/>
      <c r="G281" s="65"/>
      <c r="H281" s="70"/>
      <c r="I281" s="71"/>
      <c r="J281" s="68">
        <v>0</v>
      </c>
      <c r="K281" s="68">
        <v>0</v>
      </c>
      <c r="L281" s="68">
        <v>0</v>
      </c>
      <c r="M281" s="89">
        <f t="shared" si="21"/>
        <v>0</v>
      </c>
      <c r="N281" s="100">
        <f t="shared" si="23"/>
        <v>0</v>
      </c>
      <c r="O281" s="166" t="str">
        <f>IFERROR(INDEX('2A-2B'!$B$21:$B$1020,MATCH(D281,'2A-2B'!$D$21:$D$1020,0)),"Not in 2A-2B")</f>
        <v>Not in 2A-2B</v>
      </c>
      <c r="P281" s="73">
        <f>IFERROR(VLOOKUP(D281,'2A-2B'!$D$19:$N$1020,11,0)-N281,SUM(K281:M281))</f>
        <v>0</v>
      </c>
      <c r="Q281" s="167" t="e">
        <f t="shared" si="22"/>
        <v>#DIV/0!</v>
      </c>
    </row>
    <row r="282" spans="2:17">
      <c r="B282" s="63"/>
      <c r="C282" s="65"/>
      <c r="D282" s="65"/>
      <c r="E282" s="66"/>
      <c r="F282" s="67"/>
      <c r="G282" s="65"/>
      <c r="H282" s="70"/>
      <c r="I282" s="71"/>
      <c r="J282" s="68">
        <v>0</v>
      </c>
      <c r="K282" s="68">
        <v>0</v>
      </c>
      <c r="L282" s="68">
        <v>0</v>
      </c>
      <c r="M282" s="89">
        <f t="shared" si="21"/>
        <v>0</v>
      </c>
      <c r="N282" s="100">
        <f t="shared" si="23"/>
        <v>0</v>
      </c>
      <c r="O282" s="166" t="str">
        <f>IFERROR(INDEX('2A-2B'!$B$21:$B$1020,MATCH(D282,'2A-2B'!$D$21:$D$1020,0)),"Not in 2A-2B")</f>
        <v>Not in 2A-2B</v>
      </c>
      <c r="P282" s="73">
        <f>IFERROR(VLOOKUP(D282,'2A-2B'!$D$19:$N$1020,11,0)-N282,SUM(K282:M282))</f>
        <v>0</v>
      </c>
      <c r="Q282" s="167" t="e">
        <f t="shared" si="22"/>
        <v>#DIV/0!</v>
      </c>
    </row>
    <row r="283" spans="2:17">
      <c r="B283" s="63"/>
      <c r="C283" s="65"/>
      <c r="D283" s="65"/>
      <c r="E283" s="66"/>
      <c r="F283" s="67"/>
      <c r="G283" s="65"/>
      <c r="H283" s="70"/>
      <c r="I283" s="71"/>
      <c r="J283" s="68">
        <v>0</v>
      </c>
      <c r="K283" s="68">
        <v>0</v>
      </c>
      <c r="L283" s="68">
        <v>0</v>
      </c>
      <c r="M283" s="89">
        <f t="shared" si="21"/>
        <v>0</v>
      </c>
      <c r="N283" s="100">
        <f t="shared" si="23"/>
        <v>0</v>
      </c>
      <c r="O283" s="166" t="str">
        <f>IFERROR(INDEX('2A-2B'!$B$21:$B$1020,MATCH(D283,'2A-2B'!$D$21:$D$1020,0)),"Not in 2A-2B")</f>
        <v>Not in 2A-2B</v>
      </c>
      <c r="P283" s="73">
        <f>IFERROR(VLOOKUP(D283,'2A-2B'!$D$19:$N$1020,11,0)-N283,SUM(K283:M283))</f>
        <v>0</v>
      </c>
      <c r="Q283" s="167" t="e">
        <f t="shared" si="22"/>
        <v>#DIV/0!</v>
      </c>
    </row>
    <row r="284" spans="2:17">
      <c r="B284" s="63"/>
      <c r="C284" s="65"/>
      <c r="D284" s="65"/>
      <c r="E284" s="66"/>
      <c r="F284" s="67"/>
      <c r="G284" s="65"/>
      <c r="H284" s="70"/>
      <c r="I284" s="71"/>
      <c r="J284" s="68">
        <v>0</v>
      </c>
      <c r="K284" s="68">
        <v>0</v>
      </c>
      <c r="L284" s="68">
        <v>0</v>
      </c>
      <c r="M284" s="89">
        <f t="shared" si="21"/>
        <v>0</v>
      </c>
      <c r="N284" s="100">
        <f t="shared" si="23"/>
        <v>0</v>
      </c>
      <c r="O284" s="166" t="str">
        <f>IFERROR(INDEX('2A-2B'!$B$21:$B$1020,MATCH(D284,'2A-2B'!$D$21:$D$1020,0)),"Not in 2A-2B")</f>
        <v>Not in 2A-2B</v>
      </c>
      <c r="P284" s="73">
        <f>IFERROR(VLOOKUP(D284,'2A-2B'!$D$19:$N$1020,11,0)-N284,SUM(K284:M284))</f>
        <v>0</v>
      </c>
      <c r="Q284" s="167" t="e">
        <f t="shared" si="22"/>
        <v>#DIV/0!</v>
      </c>
    </row>
    <row r="285" spans="2:17">
      <c r="B285" s="63"/>
      <c r="C285" s="65"/>
      <c r="D285" s="65"/>
      <c r="E285" s="66"/>
      <c r="F285" s="67"/>
      <c r="G285" s="65"/>
      <c r="H285" s="70"/>
      <c r="I285" s="71"/>
      <c r="J285" s="68">
        <v>0</v>
      </c>
      <c r="K285" s="68">
        <v>0</v>
      </c>
      <c r="L285" s="68">
        <v>0</v>
      </c>
      <c r="M285" s="89">
        <f t="shared" si="21"/>
        <v>0</v>
      </c>
      <c r="N285" s="100">
        <f t="shared" si="23"/>
        <v>0</v>
      </c>
      <c r="O285" s="166" t="str">
        <f>IFERROR(INDEX('2A-2B'!$B$21:$B$1020,MATCH(D285,'2A-2B'!$D$21:$D$1020,0)),"Not in 2A-2B")</f>
        <v>Not in 2A-2B</v>
      </c>
      <c r="P285" s="73">
        <f>IFERROR(VLOOKUP(D285,'2A-2B'!$D$19:$N$1020,11,0)-N285,SUM(K285:M285))</f>
        <v>0</v>
      </c>
      <c r="Q285" s="167" t="e">
        <f t="shared" si="22"/>
        <v>#DIV/0!</v>
      </c>
    </row>
    <row r="286" spans="2:17">
      <c r="B286" s="63"/>
      <c r="C286" s="65"/>
      <c r="D286" s="65"/>
      <c r="E286" s="66"/>
      <c r="F286" s="67"/>
      <c r="G286" s="65"/>
      <c r="H286" s="70"/>
      <c r="I286" s="71"/>
      <c r="J286" s="68">
        <v>0</v>
      </c>
      <c r="K286" s="68">
        <v>0</v>
      </c>
      <c r="L286" s="68">
        <v>0</v>
      </c>
      <c r="M286" s="89">
        <f t="shared" si="21"/>
        <v>0</v>
      </c>
      <c r="N286" s="100">
        <f t="shared" si="23"/>
        <v>0</v>
      </c>
      <c r="O286" s="166" t="str">
        <f>IFERROR(INDEX('2A-2B'!$B$21:$B$1020,MATCH(D286,'2A-2B'!$D$21:$D$1020,0)),"Not in 2A-2B")</f>
        <v>Not in 2A-2B</v>
      </c>
      <c r="P286" s="73">
        <f>IFERROR(VLOOKUP(D286,'2A-2B'!$D$19:$N$1020,11,0)-N286,SUM(K286:M286))</f>
        <v>0</v>
      </c>
      <c r="Q286" s="167" t="e">
        <f t="shared" si="22"/>
        <v>#DIV/0!</v>
      </c>
    </row>
    <row r="287" spans="2:17">
      <c r="B287" s="63"/>
      <c r="C287" s="65"/>
      <c r="D287" s="65"/>
      <c r="E287" s="66"/>
      <c r="F287" s="67"/>
      <c r="G287" s="65"/>
      <c r="H287" s="70"/>
      <c r="I287" s="71"/>
      <c r="J287" s="68">
        <v>0</v>
      </c>
      <c r="K287" s="68">
        <v>0</v>
      </c>
      <c r="L287" s="68">
        <v>0</v>
      </c>
      <c r="M287" s="89">
        <f t="shared" si="21"/>
        <v>0</v>
      </c>
      <c r="N287" s="100">
        <f t="shared" si="23"/>
        <v>0</v>
      </c>
      <c r="O287" s="166" t="str">
        <f>IFERROR(INDEX('2A-2B'!$B$21:$B$1020,MATCH(D287,'2A-2B'!$D$21:$D$1020,0)),"Not in 2A-2B")</f>
        <v>Not in 2A-2B</v>
      </c>
      <c r="P287" s="73">
        <f>IFERROR(VLOOKUP(D287,'2A-2B'!$D$19:$N$1020,11,0)-N287,SUM(K287:M287))</f>
        <v>0</v>
      </c>
      <c r="Q287" s="167" t="e">
        <f t="shared" si="22"/>
        <v>#DIV/0!</v>
      </c>
    </row>
    <row r="288" spans="2:17">
      <c r="B288" s="63"/>
      <c r="C288" s="65"/>
      <c r="D288" s="65"/>
      <c r="E288" s="66"/>
      <c r="F288" s="67"/>
      <c r="G288" s="65"/>
      <c r="H288" s="70"/>
      <c r="I288" s="71"/>
      <c r="J288" s="68">
        <v>0</v>
      </c>
      <c r="K288" s="68">
        <v>0</v>
      </c>
      <c r="L288" s="68">
        <v>0</v>
      </c>
      <c r="M288" s="89">
        <f t="shared" si="21"/>
        <v>0</v>
      </c>
      <c r="N288" s="100">
        <f t="shared" si="23"/>
        <v>0</v>
      </c>
      <c r="O288" s="166" t="str">
        <f>IFERROR(INDEX('2A-2B'!$B$21:$B$1020,MATCH(D288,'2A-2B'!$D$21:$D$1020,0)),"Not in 2A-2B")</f>
        <v>Not in 2A-2B</v>
      </c>
      <c r="P288" s="73">
        <f>IFERROR(VLOOKUP(D288,'2A-2B'!$D$19:$N$1020,11,0)-N288,SUM(K288:M288))</f>
        <v>0</v>
      </c>
      <c r="Q288" s="167" t="e">
        <f t="shared" si="22"/>
        <v>#DIV/0!</v>
      </c>
    </row>
    <row r="289" spans="2:17">
      <c r="B289" s="63"/>
      <c r="C289" s="65"/>
      <c r="D289" s="65"/>
      <c r="E289" s="66"/>
      <c r="F289" s="67"/>
      <c r="G289" s="65"/>
      <c r="H289" s="70"/>
      <c r="I289" s="71"/>
      <c r="J289" s="68">
        <v>0</v>
      </c>
      <c r="K289" s="68">
        <v>0</v>
      </c>
      <c r="L289" s="68">
        <v>0</v>
      </c>
      <c r="M289" s="89">
        <f t="shared" si="21"/>
        <v>0</v>
      </c>
      <c r="N289" s="100">
        <f t="shared" si="23"/>
        <v>0</v>
      </c>
      <c r="O289" s="166" t="str">
        <f>IFERROR(INDEX('2A-2B'!$B$21:$B$1020,MATCH(D289,'2A-2B'!$D$21:$D$1020,0)),"Not in 2A-2B")</f>
        <v>Not in 2A-2B</v>
      </c>
      <c r="P289" s="73">
        <f>IFERROR(VLOOKUP(D289,'2A-2B'!$D$19:$N$1020,11,0)-N289,SUM(K289:M289))</f>
        <v>0</v>
      </c>
      <c r="Q289" s="167" t="e">
        <f t="shared" si="22"/>
        <v>#DIV/0!</v>
      </c>
    </row>
    <row r="290" spans="2:17">
      <c r="B290" s="63"/>
      <c r="C290" s="65"/>
      <c r="D290" s="65"/>
      <c r="E290" s="66"/>
      <c r="F290" s="67"/>
      <c r="G290" s="65"/>
      <c r="H290" s="70"/>
      <c r="I290" s="71"/>
      <c r="J290" s="68">
        <v>0</v>
      </c>
      <c r="K290" s="68">
        <v>0</v>
      </c>
      <c r="L290" s="68">
        <v>0</v>
      </c>
      <c r="M290" s="89">
        <f t="shared" si="21"/>
        <v>0</v>
      </c>
      <c r="N290" s="100">
        <f t="shared" si="23"/>
        <v>0</v>
      </c>
      <c r="O290" s="166" t="str">
        <f>IFERROR(INDEX('2A-2B'!$B$21:$B$1020,MATCH(D290,'2A-2B'!$D$21:$D$1020,0)),"Not in 2A-2B")</f>
        <v>Not in 2A-2B</v>
      </c>
      <c r="P290" s="73">
        <f>IFERROR(VLOOKUP(D290,'2A-2B'!$D$19:$N$1020,11,0)-N290,SUM(K290:M290))</f>
        <v>0</v>
      </c>
      <c r="Q290" s="167" t="e">
        <f t="shared" si="22"/>
        <v>#DIV/0!</v>
      </c>
    </row>
    <row r="291" spans="2:17">
      <c r="B291" s="63"/>
      <c r="C291" s="65"/>
      <c r="D291" s="65"/>
      <c r="E291" s="66"/>
      <c r="F291" s="67"/>
      <c r="G291" s="65"/>
      <c r="H291" s="70"/>
      <c r="I291" s="71"/>
      <c r="J291" s="68">
        <v>0</v>
      </c>
      <c r="K291" s="68">
        <v>0</v>
      </c>
      <c r="L291" s="68">
        <v>0</v>
      </c>
      <c r="M291" s="89">
        <f t="shared" si="21"/>
        <v>0</v>
      </c>
      <c r="N291" s="100">
        <f t="shared" si="23"/>
        <v>0</v>
      </c>
      <c r="O291" s="166" t="str">
        <f>IFERROR(INDEX('2A-2B'!$B$21:$B$1020,MATCH(D291,'2A-2B'!$D$21:$D$1020,0)),"Not in 2A-2B")</f>
        <v>Not in 2A-2B</v>
      </c>
      <c r="P291" s="73">
        <f>IFERROR(VLOOKUP(D291,'2A-2B'!$D$19:$N$1020,11,0)-N291,SUM(K291:M291))</f>
        <v>0</v>
      </c>
      <c r="Q291" s="167" t="e">
        <f t="shared" si="22"/>
        <v>#DIV/0!</v>
      </c>
    </row>
    <row r="292" spans="2:17">
      <c r="B292" s="63"/>
      <c r="C292" s="65"/>
      <c r="D292" s="65"/>
      <c r="E292" s="66"/>
      <c r="F292" s="67"/>
      <c r="G292" s="65"/>
      <c r="H292" s="70"/>
      <c r="I292" s="71"/>
      <c r="J292" s="68">
        <v>0</v>
      </c>
      <c r="K292" s="68">
        <v>0</v>
      </c>
      <c r="L292" s="68">
        <v>0</v>
      </c>
      <c r="M292" s="89">
        <f t="shared" si="21"/>
        <v>0</v>
      </c>
      <c r="N292" s="100">
        <f t="shared" si="23"/>
        <v>0</v>
      </c>
      <c r="O292" s="166" t="str">
        <f>IFERROR(INDEX('2A-2B'!$B$21:$B$1020,MATCH(D292,'2A-2B'!$D$21:$D$1020,0)),"Not in 2A-2B")</f>
        <v>Not in 2A-2B</v>
      </c>
      <c r="P292" s="73">
        <f>IFERROR(VLOOKUP(D292,'2A-2B'!$D$19:$N$1020,11,0)-N292,SUM(K292:M292))</f>
        <v>0</v>
      </c>
      <c r="Q292" s="167" t="e">
        <f t="shared" si="22"/>
        <v>#DIV/0!</v>
      </c>
    </row>
    <row r="293" spans="2:17">
      <c r="B293" s="63"/>
      <c r="C293" s="65"/>
      <c r="D293" s="65"/>
      <c r="E293" s="66"/>
      <c r="F293" s="67"/>
      <c r="G293" s="65"/>
      <c r="H293" s="70"/>
      <c r="I293" s="71"/>
      <c r="J293" s="68">
        <v>0</v>
      </c>
      <c r="K293" s="68">
        <v>0</v>
      </c>
      <c r="L293" s="68">
        <v>0</v>
      </c>
      <c r="M293" s="89">
        <f t="shared" si="21"/>
        <v>0</v>
      </c>
      <c r="N293" s="100">
        <f t="shared" si="23"/>
        <v>0</v>
      </c>
      <c r="O293" s="166" t="str">
        <f>IFERROR(INDEX('2A-2B'!$B$21:$B$1020,MATCH(D293,'2A-2B'!$D$21:$D$1020,0)),"Not in 2A-2B")</f>
        <v>Not in 2A-2B</v>
      </c>
      <c r="P293" s="73">
        <f>IFERROR(VLOOKUP(D293,'2A-2B'!$D$19:$N$1020,11,0)-N293,SUM(K293:M293))</f>
        <v>0</v>
      </c>
      <c r="Q293" s="167" t="e">
        <f t="shared" si="22"/>
        <v>#DIV/0!</v>
      </c>
    </row>
    <row r="294" spans="2:17">
      <c r="B294" s="63"/>
      <c r="C294" s="65"/>
      <c r="D294" s="65"/>
      <c r="E294" s="66"/>
      <c r="F294" s="67"/>
      <c r="G294" s="65"/>
      <c r="H294" s="70"/>
      <c r="I294" s="71"/>
      <c r="J294" s="68">
        <v>0</v>
      </c>
      <c r="K294" s="68">
        <v>0</v>
      </c>
      <c r="L294" s="68">
        <v>0</v>
      </c>
      <c r="M294" s="89">
        <f t="shared" si="21"/>
        <v>0</v>
      </c>
      <c r="N294" s="100">
        <f t="shared" si="23"/>
        <v>0</v>
      </c>
      <c r="O294" s="166" t="str">
        <f>IFERROR(INDEX('2A-2B'!$B$21:$B$1020,MATCH(D294,'2A-2B'!$D$21:$D$1020,0)),"Not in 2A-2B")</f>
        <v>Not in 2A-2B</v>
      </c>
      <c r="P294" s="73">
        <f>IFERROR(VLOOKUP(D294,'2A-2B'!$D$19:$N$1020,11,0)-N294,SUM(K294:M294))</f>
        <v>0</v>
      </c>
      <c r="Q294" s="167" t="e">
        <f t="shared" si="22"/>
        <v>#DIV/0!</v>
      </c>
    </row>
    <row r="295" spans="2:17">
      <c r="B295" s="63"/>
      <c r="C295" s="65"/>
      <c r="D295" s="65"/>
      <c r="E295" s="66"/>
      <c r="F295" s="67"/>
      <c r="G295" s="65"/>
      <c r="H295" s="70"/>
      <c r="I295" s="71"/>
      <c r="J295" s="68">
        <v>0</v>
      </c>
      <c r="K295" s="68">
        <v>0</v>
      </c>
      <c r="L295" s="68">
        <v>0</v>
      </c>
      <c r="M295" s="89">
        <f t="shared" si="21"/>
        <v>0</v>
      </c>
      <c r="N295" s="100">
        <f t="shared" si="23"/>
        <v>0</v>
      </c>
      <c r="O295" s="166" t="str">
        <f>IFERROR(INDEX('2A-2B'!$B$21:$B$1020,MATCH(D295,'2A-2B'!$D$21:$D$1020,0)),"Not in 2A-2B")</f>
        <v>Not in 2A-2B</v>
      </c>
      <c r="P295" s="73">
        <f>IFERROR(VLOOKUP(D295,'2A-2B'!$D$19:$N$1020,11,0)-N295,SUM(K295:M295))</f>
        <v>0</v>
      </c>
      <c r="Q295" s="167" t="e">
        <f t="shared" si="22"/>
        <v>#DIV/0!</v>
      </c>
    </row>
    <row r="296" spans="2:17">
      <c r="B296" s="63"/>
      <c r="C296" s="65"/>
      <c r="D296" s="65"/>
      <c r="E296" s="66"/>
      <c r="F296" s="67"/>
      <c r="G296" s="65"/>
      <c r="H296" s="70"/>
      <c r="I296" s="71"/>
      <c r="J296" s="68">
        <v>0</v>
      </c>
      <c r="K296" s="68">
        <v>0</v>
      </c>
      <c r="L296" s="68">
        <v>0</v>
      </c>
      <c r="M296" s="89">
        <f t="shared" si="21"/>
        <v>0</v>
      </c>
      <c r="N296" s="100">
        <f t="shared" si="23"/>
        <v>0</v>
      </c>
      <c r="O296" s="166" t="str">
        <f>IFERROR(INDEX('2A-2B'!$B$21:$B$1020,MATCH(D296,'2A-2B'!$D$21:$D$1020,0)),"Not in 2A-2B")</f>
        <v>Not in 2A-2B</v>
      </c>
      <c r="P296" s="73">
        <f>IFERROR(VLOOKUP(D296,'2A-2B'!$D$19:$N$1020,11,0)-N296,SUM(K296:M296))</f>
        <v>0</v>
      </c>
      <c r="Q296" s="167" t="e">
        <f t="shared" si="22"/>
        <v>#DIV/0!</v>
      </c>
    </row>
    <row r="297" spans="2:17">
      <c r="B297" s="63"/>
      <c r="C297" s="65"/>
      <c r="D297" s="65"/>
      <c r="E297" s="66"/>
      <c r="F297" s="67"/>
      <c r="G297" s="65"/>
      <c r="H297" s="70"/>
      <c r="I297" s="71"/>
      <c r="J297" s="68">
        <v>0</v>
      </c>
      <c r="K297" s="68">
        <v>0</v>
      </c>
      <c r="L297" s="68">
        <v>0</v>
      </c>
      <c r="M297" s="89">
        <f t="shared" si="21"/>
        <v>0</v>
      </c>
      <c r="N297" s="100">
        <f t="shared" si="23"/>
        <v>0</v>
      </c>
      <c r="O297" s="166" t="str">
        <f>IFERROR(INDEX('2A-2B'!$B$21:$B$1020,MATCH(D297,'2A-2B'!$D$21:$D$1020,0)),"Not in 2A-2B")</f>
        <v>Not in 2A-2B</v>
      </c>
      <c r="P297" s="73">
        <f>IFERROR(VLOOKUP(D297,'2A-2B'!$D$19:$N$1020,11,0)-N297,SUM(K297:M297))</f>
        <v>0</v>
      </c>
      <c r="Q297" s="167" t="e">
        <f t="shared" si="22"/>
        <v>#DIV/0!</v>
      </c>
    </row>
    <row r="298" spans="2:17">
      <c r="B298" s="63"/>
      <c r="C298" s="65"/>
      <c r="D298" s="65"/>
      <c r="E298" s="66"/>
      <c r="F298" s="67"/>
      <c r="G298" s="65"/>
      <c r="H298" s="70"/>
      <c r="I298" s="71"/>
      <c r="J298" s="68">
        <v>0</v>
      </c>
      <c r="K298" s="68">
        <v>0</v>
      </c>
      <c r="L298" s="68">
        <v>0</v>
      </c>
      <c r="M298" s="89">
        <f t="shared" si="21"/>
        <v>0</v>
      </c>
      <c r="N298" s="100">
        <f t="shared" si="23"/>
        <v>0</v>
      </c>
      <c r="O298" s="166" t="str">
        <f>IFERROR(INDEX('2A-2B'!$B$21:$B$1020,MATCH(D298,'2A-2B'!$D$21:$D$1020,0)),"Not in 2A-2B")</f>
        <v>Not in 2A-2B</v>
      </c>
      <c r="P298" s="73">
        <f>IFERROR(VLOOKUP(D298,'2A-2B'!$D$19:$N$1020,11,0)-N298,SUM(K298:M298))</f>
        <v>0</v>
      </c>
      <c r="Q298" s="167" t="e">
        <f t="shared" si="22"/>
        <v>#DIV/0!</v>
      </c>
    </row>
    <row r="299" spans="2:17">
      <c r="B299" s="63"/>
      <c r="C299" s="65"/>
      <c r="D299" s="65"/>
      <c r="E299" s="66"/>
      <c r="F299" s="67"/>
      <c r="G299" s="65"/>
      <c r="H299" s="70"/>
      <c r="I299" s="71"/>
      <c r="J299" s="68">
        <v>0</v>
      </c>
      <c r="K299" s="68">
        <v>0</v>
      </c>
      <c r="L299" s="68">
        <v>0</v>
      </c>
      <c r="M299" s="89">
        <f t="shared" si="21"/>
        <v>0</v>
      </c>
      <c r="N299" s="100">
        <f t="shared" si="23"/>
        <v>0</v>
      </c>
      <c r="O299" s="166" t="str">
        <f>IFERROR(INDEX('2A-2B'!$B$21:$B$1020,MATCH(D299,'2A-2B'!$D$21:$D$1020,0)),"Not in 2A-2B")</f>
        <v>Not in 2A-2B</v>
      </c>
      <c r="P299" s="73">
        <f>IFERROR(VLOOKUP(D299,'2A-2B'!$D$19:$N$1020,11,0)-N299,SUM(K299:M299))</f>
        <v>0</v>
      </c>
      <c r="Q299" s="167" t="e">
        <f t="shared" si="22"/>
        <v>#DIV/0!</v>
      </c>
    </row>
    <row r="300" spans="2:17">
      <c r="B300" s="63"/>
      <c r="C300" s="65"/>
      <c r="D300" s="65"/>
      <c r="E300" s="66"/>
      <c r="F300" s="67"/>
      <c r="G300" s="65"/>
      <c r="H300" s="70"/>
      <c r="I300" s="71"/>
      <c r="J300" s="68">
        <v>0</v>
      </c>
      <c r="K300" s="68">
        <v>0</v>
      </c>
      <c r="L300" s="68">
        <v>0</v>
      </c>
      <c r="M300" s="89">
        <f t="shared" si="21"/>
        <v>0</v>
      </c>
      <c r="N300" s="100">
        <f t="shared" si="23"/>
        <v>0</v>
      </c>
      <c r="O300" s="166" t="str">
        <f>IFERROR(INDEX('2A-2B'!$B$21:$B$1020,MATCH(D300,'2A-2B'!$D$21:$D$1020,0)),"Not in 2A-2B")</f>
        <v>Not in 2A-2B</v>
      </c>
      <c r="P300" s="73">
        <f>IFERROR(VLOOKUP(D300,'2A-2B'!$D$19:$N$1020,11,0)-N300,SUM(K300:M300))</f>
        <v>0</v>
      </c>
      <c r="Q300" s="167" t="e">
        <f t="shared" si="22"/>
        <v>#DIV/0!</v>
      </c>
    </row>
    <row r="301" spans="2:17">
      <c r="B301" s="63"/>
      <c r="C301" s="65"/>
      <c r="D301" s="65"/>
      <c r="E301" s="66"/>
      <c r="F301" s="67"/>
      <c r="G301" s="65"/>
      <c r="H301" s="70"/>
      <c r="I301" s="71"/>
      <c r="J301" s="68">
        <v>0</v>
      </c>
      <c r="K301" s="68">
        <v>0</v>
      </c>
      <c r="L301" s="68">
        <v>0</v>
      </c>
      <c r="M301" s="89">
        <f t="shared" si="21"/>
        <v>0</v>
      </c>
      <c r="N301" s="100">
        <f t="shared" si="23"/>
        <v>0</v>
      </c>
      <c r="O301" s="166" t="str">
        <f>IFERROR(INDEX('2A-2B'!$B$21:$B$1020,MATCH(D301,'2A-2B'!$D$21:$D$1020,0)),"Not in 2A-2B")</f>
        <v>Not in 2A-2B</v>
      </c>
      <c r="P301" s="73">
        <f>IFERROR(VLOOKUP(D301,'2A-2B'!$D$19:$N$1020,11,0)-N301,SUM(K301:M301))</f>
        <v>0</v>
      </c>
      <c r="Q301" s="167" t="e">
        <f t="shared" si="22"/>
        <v>#DIV/0!</v>
      </c>
    </row>
    <row r="302" spans="2:17">
      <c r="B302" s="63"/>
      <c r="C302" s="65"/>
      <c r="D302" s="65"/>
      <c r="E302" s="66"/>
      <c r="F302" s="67"/>
      <c r="G302" s="65"/>
      <c r="H302" s="70"/>
      <c r="I302" s="71"/>
      <c r="J302" s="68">
        <v>0</v>
      </c>
      <c r="K302" s="68">
        <v>0</v>
      </c>
      <c r="L302" s="68">
        <v>0</v>
      </c>
      <c r="M302" s="89">
        <f t="shared" si="21"/>
        <v>0</v>
      </c>
      <c r="N302" s="100">
        <f t="shared" si="23"/>
        <v>0</v>
      </c>
      <c r="O302" s="166" t="str">
        <f>IFERROR(INDEX('2A-2B'!$B$21:$B$1020,MATCH(D302,'2A-2B'!$D$21:$D$1020,0)),"Not in 2A-2B")</f>
        <v>Not in 2A-2B</v>
      </c>
      <c r="P302" s="73">
        <f>IFERROR(VLOOKUP(D302,'2A-2B'!$D$19:$N$1020,11,0)-N302,SUM(K302:M302))</f>
        <v>0</v>
      </c>
      <c r="Q302" s="167" t="e">
        <f t="shared" si="22"/>
        <v>#DIV/0!</v>
      </c>
    </row>
    <row r="303" spans="2:17">
      <c r="B303" s="63"/>
      <c r="C303" s="65"/>
      <c r="D303" s="65"/>
      <c r="E303" s="66"/>
      <c r="F303" s="67"/>
      <c r="G303" s="65"/>
      <c r="H303" s="70"/>
      <c r="I303" s="71"/>
      <c r="J303" s="68">
        <v>0</v>
      </c>
      <c r="K303" s="68">
        <v>0</v>
      </c>
      <c r="L303" s="68">
        <v>0</v>
      </c>
      <c r="M303" s="89">
        <f t="shared" si="21"/>
        <v>0</v>
      </c>
      <c r="N303" s="100">
        <f t="shared" si="23"/>
        <v>0</v>
      </c>
      <c r="O303" s="166" t="str">
        <f>IFERROR(INDEX('2A-2B'!$B$21:$B$1020,MATCH(D303,'2A-2B'!$D$21:$D$1020,0)),"Not in 2A-2B")</f>
        <v>Not in 2A-2B</v>
      </c>
      <c r="P303" s="73">
        <f>IFERROR(VLOOKUP(D303,'2A-2B'!$D$19:$N$1020,11,0)-N303,SUM(K303:M303))</f>
        <v>0</v>
      </c>
      <c r="Q303" s="167" t="e">
        <f t="shared" si="22"/>
        <v>#DIV/0!</v>
      </c>
    </row>
    <row r="304" spans="2:17">
      <c r="B304" s="63"/>
      <c r="C304" s="65"/>
      <c r="D304" s="65"/>
      <c r="E304" s="66"/>
      <c r="F304" s="67"/>
      <c r="G304" s="65"/>
      <c r="H304" s="70"/>
      <c r="I304" s="71"/>
      <c r="J304" s="68">
        <v>0</v>
      </c>
      <c r="K304" s="68">
        <v>0</v>
      </c>
      <c r="L304" s="68">
        <v>0</v>
      </c>
      <c r="M304" s="89">
        <f t="shared" si="21"/>
        <v>0</v>
      </c>
      <c r="N304" s="100">
        <f t="shared" si="23"/>
        <v>0</v>
      </c>
      <c r="O304" s="166" t="str">
        <f>IFERROR(INDEX('2A-2B'!$B$21:$B$1020,MATCH(D304,'2A-2B'!$D$21:$D$1020,0)),"Not in 2A-2B")</f>
        <v>Not in 2A-2B</v>
      </c>
      <c r="P304" s="73">
        <f>IFERROR(VLOOKUP(D304,'2A-2B'!$D$19:$N$1020,11,0)-N304,SUM(K304:M304))</f>
        <v>0</v>
      </c>
      <c r="Q304" s="167" t="e">
        <f t="shared" si="22"/>
        <v>#DIV/0!</v>
      </c>
    </row>
    <row r="305" spans="2:17">
      <c r="B305" s="63"/>
      <c r="C305" s="65"/>
      <c r="D305" s="65"/>
      <c r="E305" s="66"/>
      <c r="F305" s="67"/>
      <c r="G305" s="65"/>
      <c r="H305" s="70"/>
      <c r="I305" s="71"/>
      <c r="J305" s="68">
        <v>0</v>
      </c>
      <c r="K305" s="68">
        <v>0</v>
      </c>
      <c r="L305" s="68">
        <v>0</v>
      </c>
      <c r="M305" s="89">
        <f t="shared" si="21"/>
        <v>0</v>
      </c>
      <c r="N305" s="100">
        <f t="shared" si="23"/>
        <v>0</v>
      </c>
      <c r="O305" s="166" t="str">
        <f>IFERROR(INDEX('2A-2B'!$B$21:$B$1020,MATCH(D305,'2A-2B'!$D$21:$D$1020,0)),"Not in 2A-2B")</f>
        <v>Not in 2A-2B</v>
      </c>
      <c r="P305" s="73">
        <f>IFERROR(VLOOKUP(D305,'2A-2B'!$D$19:$N$1020,11,0)-N305,SUM(K305:M305))</f>
        <v>0</v>
      </c>
      <c r="Q305" s="167" t="e">
        <f t="shared" si="22"/>
        <v>#DIV/0!</v>
      </c>
    </row>
    <row r="306" spans="2:17">
      <c r="B306" s="63"/>
      <c r="C306" s="65"/>
      <c r="D306" s="65"/>
      <c r="E306" s="66"/>
      <c r="F306" s="67"/>
      <c r="G306" s="65"/>
      <c r="H306" s="70"/>
      <c r="I306" s="71"/>
      <c r="J306" s="68">
        <v>0</v>
      </c>
      <c r="K306" s="68">
        <v>0</v>
      </c>
      <c r="L306" s="68">
        <v>0</v>
      </c>
      <c r="M306" s="89">
        <f t="shared" si="21"/>
        <v>0</v>
      </c>
      <c r="N306" s="100">
        <f t="shared" si="23"/>
        <v>0</v>
      </c>
      <c r="O306" s="166" t="str">
        <f>IFERROR(INDEX('2A-2B'!$B$21:$B$1020,MATCH(D306,'2A-2B'!$D$21:$D$1020,0)),"Not in 2A-2B")</f>
        <v>Not in 2A-2B</v>
      </c>
      <c r="P306" s="73">
        <f>IFERROR(VLOOKUP(D306,'2A-2B'!$D$19:$N$1020,11,0)-N306,SUM(K306:M306))</f>
        <v>0</v>
      </c>
      <c r="Q306" s="167" t="e">
        <f t="shared" si="22"/>
        <v>#DIV/0!</v>
      </c>
    </row>
    <row r="307" spans="2:17">
      <c r="B307" s="63"/>
      <c r="C307" s="65"/>
      <c r="D307" s="65"/>
      <c r="E307" s="66"/>
      <c r="F307" s="67"/>
      <c r="G307" s="65"/>
      <c r="H307" s="70"/>
      <c r="I307" s="71"/>
      <c r="J307" s="68">
        <v>0</v>
      </c>
      <c r="K307" s="68">
        <v>0</v>
      </c>
      <c r="L307" s="68">
        <v>0</v>
      </c>
      <c r="M307" s="89">
        <f t="shared" si="21"/>
        <v>0</v>
      </c>
      <c r="N307" s="100">
        <f t="shared" si="23"/>
        <v>0</v>
      </c>
      <c r="O307" s="166" t="str">
        <f>IFERROR(INDEX('2A-2B'!$B$21:$B$1020,MATCH(D307,'2A-2B'!$D$21:$D$1020,0)),"Not in 2A-2B")</f>
        <v>Not in 2A-2B</v>
      </c>
      <c r="P307" s="73">
        <f>IFERROR(VLOOKUP(D307,'2A-2B'!$D$19:$N$1020,11,0)-N307,SUM(K307:M307))</f>
        <v>0</v>
      </c>
      <c r="Q307" s="167" t="e">
        <f t="shared" si="22"/>
        <v>#DIV/0!</v>
      </c>
    </row>
    <row r="308" spans="2:17">
      <c r="B308" s="63"/>
      <c r="C308" s="65"/>
      <c r="D308" s="65"/>
      <c r="E308" s="66"/>
      <c r="F308" s="67"/>
      <c r="G308" s="65"/>
      <c r="H308" s="70"/>
      <c r="I308" s="71"/>
      <c r="J308" s="68">
        <v>0</v>
      </c>
      <c r="K308" s="68">
        <v>0</v>
      </c>
      <c r="L308" s="68">
        <v>0</v>
      </c>
      <c r="M308" s="89">
        <f t="shared" si="21"/>
        <v>0</v>
      </c>
      <c r="N308" s="100">
        <f t="shared" si="23"/>
        <v>0</v>
      </c>
      <c r="O308" s="166" t="str">
        <f>IFERROR(INDEX('2A-2B'!$B$21:$B$1020,MATCH(D308,'2A-2B'!$D$21:$D$1020,0)),"Not in 2A-2B")</f>
        <v>Not in 2A-2B</v>
      </c>
      <c r="P308" s="73">
        <f>IFERROR(VLOOKUP(D308,'2A-2B'!$D$19:$N$1020,11,0)-N308,SUM(K308:M308))</f>
        <v>0</v>
      </c>
      <c r="Q308" s="167" t="e">
        <f t="shared" si="22"/>
        <v>#DIV/0!</v>
      </c>
    </row>
    <row r="309" spans="2:17">
      <c r="B309" s="63"/>
      <c r="C309" s="65"/>
      <c r="D309" s="65"/>
      <c r="E309" s="66"/>
      <c r="F309" s="67"/>
      <c r="G309" s="65"/>
      <c r="H309" s="70"/>
      <c r="I309" s="71"/>
      <c r="J309" s="68">
        <v>0</v>
      </c>
      <c r="K309" s="68">
        <v>0</v>
      </c>
      <c r="L309" s="68">
        <v>0</v>
      </c>
      <c r="M309" s="89">
        <f t="shared" si="21"/>
        <v>0</v>
      </c>
      <c r="N309" s="100">
        <f t="shared" si="23"/>
        <v>0</v>
      </c>
      <c r="O309" s="166" t="str">
        <f>IFERROR(INDEX('2A-2B'!$B$21:$B$1020,MATCH(D309,'2A-2B'!$D$21:$D$1020,0)),"Not in 2A-2B")</f>
        <v>Not in 2A-2B</v>
      </c>
      <c r="P309" s="73">
        <f>IFERROR(VLOOKUP(D309,'2A-2B'!$D$19:$N$1020,11,0)-N309,SUM(K309:M309))</f>
        <v>0</v>
      </c>
      <c r="Q309" s="167" t="e">
        <f t="shared" si="22"/>
        <v>#DIV/0!</v>
      </c>
    </row>
    <row r="310" spans="2:17">
      <c r="B310" s="63"/>
      <c r="C310" s="65"/>
      <c r="D310" s="65"/>
      <c r="E310" s="66"/>
      <c r="F310" s="67"/>
      <c r="G310" s="65"/>
      <c r="H310" s="70"/>
      <c r="I310" s="71"/>
      <c r="J310" s="68">
        <v>0</v>
      </c>
      <c r="K310" s="68">
        <v>0</v>
      </c>
      <c r="L310" s="68">
        <v>0</v>
      </c>
      <c r="M310" s="89">
        <f t="shared" si="21"/>
        <v>0</v>
      </c>
      <c r="N310" s="100">
        <f t="shared" si="23"/>
        <v>0</v>
      </c>
      <c r="O310" s="166" t="str">
        <f>IFERROR(INDEX('2A-2B'!$B$21:$B$1020,MATCH(D310,'2A-2B'!$D$21:$D$1020,0)),"Not in 2A-2B")</f>
        <v>Not in 2A-2B</v>
      </c>
      <c r="P310" s="73">
        <f>IFERROR(VLOOKUP(D310,'2A-2B'!$D$19:$N$1020,11,0)-N310,SUM(K310:M310))</f>
        <v>0</v>
      </c>
      <c r="Q310" s="167" t="e">
        <f t="shared" si="22"/>
        <v>#DIV/0!</v>
      </c>
    </row>
    <row r="311" spans="2:17">
      <c r="B311" s="63"/>
      <c r="C311" s="65"/>
      <c r="D311" s="65"/>
      <c r="E311" s="66"/>
      <c r="F311" s="67"/>
      <c r="G311" s="65"/>
      <c r="H311" s="70"/>
      <c r="I311" s="71"/>
      <c r="J311" s="68">
        <v>0</v>
      </c>
      <c r="K311" s="68">
        <v>0</v>
      </c>
      <c r="L311" s="68">
        <v>0</v>
      </c>
      <c r="M311" s="89">
        <f t="shared" si="21"/>
        <v>0</v>
      </c>
      <c r="N311" s="100">
        <f t="shared" si="23"/>
        <v>0</v>
      </c>
      <c r="O311" s="166" t="str">
        <f>IFERROR(INDEX('2A-2B'!$B$21:$B$1020,MATCH(D311,'2A-2B'!$D$21:$D$1020,0)),"Not in 2A-2B")</f>
        <v>Not in 2A-2B</v>
      </c>
      <c r="P311" s="73">
        <f>IFERROR(VLOOKUP(D311,'2A-2B'!$D$19:$N$1020,11,0)-N311,SUM(K311:M311))</f>
        <v>0</v>
      </c>
      <c r="Q311" s="167" t="e">
        <f t="shared" si="22"/>
        <v>#DIV/0!</v>
      </c>
    </row>
    <row r="312" spans="2:17">
      <c r="B312" s="63"/>
      <c r="C312" s="65"/>
      <c r="D312" s="65"/>
      <c r="E312" s="66"/>
      <c r="F312" s="67"/>
      <c r="G312" s="65"/>
      <c r="H312" s="70"/>
      <c r="I312" s="71"/>
      <c r="J312" s="68">
        <v>0</v>
      </c>
      <c r="K312" s="68">
        <v>0</v>
      </c>
      <c r="L312" s="68">
        <v>0</v>
      </c>
      <c r="M312" s="89">
        <f t="shared" si="21"/>
        <v>0</v>
      </c>
      <c r="N312" s="100">
        <f t="shared" si="23"/>
        <v>0</v>
      </c>
      <c r="O312" s="166" t="str">
        <f>IFERROR(INDEX('2A-2B'!$B$21:$B$1020,MATCH(D312,'2A-2B'!$D$21:$D$1020,0)),"Not in 2A-2B")</f>
        <v>Not in 2A-2B</v>
      </c>
      <c r="P312" s="73">
        <f>IFERROR(VLOOKUP(D312,'2A-2B'!$D$19:$N$1020,11,0)-N312,SUM(K312:M312))</f>
        <v>0</v>
      </c>
      <c r="Q312" s="167" t="e">
        <f t="shared" si="22"/>
        <v>#DIV/0!</v>
      </c>
    </row>
    <row r="313" spans="2:17">
      <c r="B313" s="63"/>
      <c r="C313" s="65"/>
      <c r="D313" s="65"/>
      <c r="E313" s="66"/>
      <c r="F313" s="67"/>
      <c r="G313" s="65"/>
      <c r="H313" s="70"/>
      <c r="I313" s="71"/>
      <c r="J313" s="68">
        <v>0</v>
      </c>
      <c r="K313" s="68">
        <v>0</v>
      </c>
      <c r="L313" s="68">
        <v>0</v>
      </c>
      <c r="M313" s="89">
        <f t="shared" si="21"/>
        <v>0</v>
      </c>
      <c r="N313" s="100">
        <f t="shared" si="23"/>
        <v>0</v>
      </c>
      <c r="O313" s="166" t="str">
        <f>IFERROR(INDEX('2A-2B'!$B$21:$B$1020,MATCH(D313,'2A-2B'!$D$21:$D$1020,0)),"Not in 2A-2B")</f>
        <v>Not in 2A-2B</v>
      </c>
      <c r="P313" s="73">
        <f>IFERROR(VLOOKUP(D313,'2A-2B'!$D$19:$N$1020,11,0)-N313,SUM(K313:M313))</f>
        <v>0</v>
      </c>
      <c r="Q313" s="167" t="e">
        <f t="shared" si="22"/>
        <v>#DIV/0!</v>
      </c>
    </row>
    <row r="314" spans="2:17">
      <c r="B314" s="63"/>
      <c r="C314" s="65"/>
      <c r="D314" s="65"/>
      <c r="E314" s="66"/>
      <c r="F314" s="67"/>
      <c r="G314" s="65"/>
      <c r="H314" s="70"/>
      <c r="I314" s="71"/>
      <c r="J314" s="68">
        <v>0</v>
      </c>
      <c r="K314" s="68">
        <v>0</v>
      </c>
      <c r="L314" s="68">
        <v>0</v>
      </c>
      <c r="M314" s="89">
        <f t="shared" si="21"/>
        <v>0</v>
      </c>
      <c r="N314" s="100">
        <f t="shared" si="23"/>
        <v>0</v>
      </c>
      <c r="O314" s="166" t="str">
        <f>IFERROR(INDEX('2A-2B'!$B$21:$B$1020,MATCH(D314,'2A-2B'!$D$21:$D$1020,0)),"Not in 2A-2B")</f>
        <v>Not in 2A-2B</v>
      </c>
      <c r="P314" s="73">
        <f>IFERROR(VLOOKUP(D314,'2A-2B'!$D$19:$N$1020,11,0)-N314,SUM(K314:M314))</f>
        <v>0</v>
      </c>
      <c r="Q314" s="167" t="e">
        <f t="shared" si="22"/>
        <v>#DIV/0!</v>
      </c>
    </row>
    <row r="315" spans="2:17">
      <c r="B315" s="63"/>
      <c r="C315" s="65"/>
      <c r="D315" s="65"/>
      <c r="E315" s="66"/>
      <c r="F315" s="67"/>
      <c r="G315" s="65"/>
      <c r="H315" s="70"/>
      <c r="I315" s="71"/>
      <c r="J315" s="68">
        <v>0</v>
      </c>
      <c r="K315" s="68">
        <v>0</v>
      </c>
      <c r="L315" s="68">
        <v>0</v>
      </c>
      <c r="M315" s="89">
        <f t="shared" si="21"/>
        <v>0</v>
      </c>
      <c r="N315" s="100">
        <f t="shared" si="23"/>
        <v>0</v>
      </c>
      <c r="O315" s="166" t="str">
        <f>IFERROR(INDEX('2A-2B'!$B$21:$B$1020,MATCH(D315,'2A-2B'!$D$21:$D$1020,0)),"Not in 2A-2B")</f>
        <v>Not in 2A-2B</v>
      </c>
      <c r="P315" s="73">
        <f>IFERROR(VLOOKUP(D315,'2A-2B'!$D$19:$N$1020,11,0)-N315,SUM(K315:M315))</f>
        <v>0</v>
      </c>
      <c r="Q315" s="167" t="e">
        <f t="shared" si="22"/>
        <v>#DIV/0!</v>
      </c>
    </row>
    <row r="316" spans="2:17">
      <c r="B316" s="63"/>
      <c r="C316" s="65"/>
      <c r="D316" s="65"/>
      <c r="E316" s="66"/>
      <c r="F316" s="67"/>
      <c r="G316" s="65"/>
      <c r="H316" s="70"/>
      <c r="I316" s="71"/>
      <c r="J316" s="68">
        <v>0</v>
      </c>
      <c r="K316" s="68">
        <v>0</v>
      </c>
      <c r="L316" s="68">
        <v>0</v>
      </c>
      <c r="M316" s="89">
        <f t="shared" si="21"/>
        <v>0</v>
      </c>
      <c r="N316" s="100">
        <f t="shared" si="23"/>
        <v>0</v>
      </c>
      <c r="O316" s="166" t="str">
        <f>IFERROR(INDEX('2A-2B'!$B$21:$B$1020,MATCH(D316,'2A-2B'!$D$21:$D$1020,0)),"Not in 2A-2B")</f>
        <v>Not in 2A-2B</v>
      </c>
      <c r="P316" s="73">
        <f>IFERROR(VLOOKUP(D316,'2A-2B'!$D$19:$N$1020,11,0)-N316,SUM(K316:M316))</f>
        <v>0</v>
      </c>
      <c r="Q316" s="167" t="e">
        <f t="shared" si="22"/>
        <v>#DIV/0!</v>
      </c>
    </row>
    <row r="317" spans="2:17">
      <c r="B317" s="63"/>
      <c r="C317" s="65"/>
      <c r="D317" s="65"/>
      <c r="E317" s="66"/>
      <c r="F317" s="67"/>
      <c r="G317" s="65"/>
      <c r="H317" s="70"/>
      <c r="I317" s="71"/>
      <c r="J317" s="68">
        <v>0</v>
      </c>
      <c r="K317" s="68">
        <v>0</v>
      </c>
      <c r="L317" s="68">
        <v>0</v>
      </c>
      <c r="M317" s="89">
        <f t="shared" si="21"/>
        <v>0</v>
      </c>
      <c r="N317" s="100">
        <f t="shared" si="23"/>
        <v>0</v>
      </c>
      <c r="O317" s="166" t="str">
        <f>IFERROR(INDEX('2A-2B'!$B$21:$B$1020,MATCH(D317,'2A-2B'!$D$21:$D$1020,0)),"Not in 2A-2B")</f>
        <v>Not in 2A-2B</v>
      </c>
      <c r="P317" s="73">
        <f>IFERROR(VLOOKUP(D317,'2A-2B'!$D$19:$N$1020,11,0)-N317,SUM(K317:M317))</f>
        <v>0</v>
      </c>
      <c r="Q317" s="167" t="e">
        <f t="shared" si="22"/>
        <v>#DIV/0!</v>
      </c>
    </row>
    <row r="318" spans="2:17">
      <c r="B318" s="63"/>
      <c r="C318" s="65"/>
      <c r="D318" s="65"/>
      <c r="E318" s="66"/>
      <c r="F318" s="67"/>
      <c r="G318" s="65"/>
      <c r="H318" s="70"/>
      <c r="I318" s="71"/>
      <c r="J318" s="68">
        <v>0</v>
      </c>
      <c r="K318" s="68">
        <v>0</v>
      </c>
      <c r="L318" s="68">
        <v>0</v>
      </c>
      <c r="M318" s="89">
        <f t="shared" si="21"/>
        <v>0</v>
      </c>
      <c r="N318" s="100">
        <f t="shared" si="23"/>
        <v>0</v>
      </c>
      <c r="O318" s="166" t="str">
        <f>IFERROR(INDEX('2A-2B'!$B$21:$B$1020,MATCH(D318,'2A-2B'!$D$21:$D$1020,0)),"Not in 2A-2B")</f>
        <v>Not in 2A-2B</v>
      </c>
      <c r="P318" s="73">
        <f>IFERROR(VLOOKUP(D318,'2A-2B'!$D$19:$N$1020,11,0)-N318,SUM(K318:M318))</f>
        <v>0</v>
      </c>
      <c r="Q318" s="167" t="e">
        <f t="shared" si="22"/>
        <v>#DIV/0!</v>
      </c>
    </row>
    <row r="319" spans="2:17">
      <c r="B319" s="63"/>
      <c r="C319" s="65"/>
      <c r="D319" s="65"/>
      <c r="E319" s="66"/>
      <c r="F319" s="67"/>
      <c r="G319" s="65"/>
      <c r="H319" s="70"/>
      <c r="I319" s="71"/>
      <c r="J319" s="68">
        <v>0</v>
      </c>
      <c r="K319" s="68">
        <v>0</v>
      </c>
      <c r="L319" s="68">
        <v>0</v>
      </c>
      <c r="M319" s="89">
        <f t="shared" si="21"/>
        <v>0</v>
      </c>
      <c r="N319" s="100">
        <f t="shared" si="23"/>
        <v>0</v>
      </c>
      <c r="O319" s="166" t="str">
        <f>IFERROR(INDEX('2A-2B'!$B$21:$B$1020,MATCH(D319,'2A-2B'!$D$21:$D$1020,0)),"Not in 2A-2B")</f>
        <v>Not in 2A-2B</v>
      </c>
      <c r="P319" s="73">
        <f>IFERROR(VLOOKUP(D319,'2A-2B'!$D$19:$N$1020,11,0)-N319,SUM(K319:M319))</f>
        <v>0</v>
      </c>
      <c r="Q319" s="167" t="e">
        <f t="shared" si="22"/>
        <v>#DIV/0!</v>
      </c>
    </row>
    <row r="320" spans="2:17">
      <c r="B320" s="63"/>
      <c r="C320" s="65"/>
      <c r="D320" s="65"/>
      <c r="E320" s="66"/>
      <c r="F320" s="67"/>
      <c r="G320" s="65"/>
      <c r="H320" s="70"/>
      <c r="I320" s="71"/>
      <c r="J320" s="68">
        <v>0</v>
      </c>
      <c r="K320" s="68">
        <v>0</v>
      </c>
      <c r="L320" s="68">
        <v>0</v>
      </c>
      <c r="M320" s="89">
        <f t="shared" si="21"/>
        <v>0</v>
      </c>
      <c r="N320" s="100">
        <f t="shared" si="23"/>
        <v>0</v>
      </c>
      <c r="O320" s="166" t="str">
        <f>IFERROR(INDEX('2A-2B'!$B$21:$B$1020,MATCH(D320,'2A-2B'!$D$21:$D$1020,0)),"Not in 2A-2B")</f>
        <v>Not in 2A-2B</v>
      </c>
      <c r="P320" s="73">
        <f>IFERROR(VLOOKUP(D320,'2A-2B'!$D$19:$N$1020,11,0)-N320,SUM(K320:M320))</f>
        <v>0</v>
      </c>
      <c r="Q320" s="167" t="e">
        <f t="shared" si="22"/>
        <v>#DIV/0!</v>
      </c>
    </row>
    <row r="321" spans="2:17">
      <c r="B321" s="63"/>
      <c r="C321" s="65"/>
      <c r="D321" s="65"/>
      <c r="E321" s="66"/>
      <c r="F321" s="67"/>
      <c r="G321" s="65"/>
      <c r="H321" s="70"/>
      <c r="I321" s="71"/>
      <c r="J321" s="68">
        <v>0</v>
      </c>
      <c r="K321" s="68">
        <v>0</v>
      </c>
      <c r="L321" s="68">
        <v>0</v>
      </c>
      <c r="M321" s="89">
        <f t="shared" si="21"/>
        <v>0</v>
      </c>
      <c r="N321" s="100">
        <f t="shared" si="23"/>
        <v>0</v>
      </c>
      <c r="O321" s="166" t="str">
        <f>IFERROR(INDEX('2A-2B'!$B$21:$B$1020,MATCH(D321,'2A-2B'!$D$21:$D$1020,0)),"Not in 2A-2B")</f>
        <v>Not in 2A-2B</v>
      </c>
      <c r="P321" s="73">
        <f>IFERROR(VLOOKUP(D321,'2A-2B'!$D$19:$N$1020,11,0)-N321,SUM(K321:M321))</f>
        <v>0</v>
      </c>
      <c r="Q321" s="167" t="e">
        <f t="shared" si="22"/>
        <v>#DIV/0!</v>
      </c>
    </row>
    <row r="322" spans="2:17">
      <c r="B322" s="63"/>
      <c r="C322" s="65"/>
      <c r="D322" s="65"/>
      <c r="E322" s="66"/>
      <c r="F322" s="67"/>
      <c r="G322" s="65"/>
      <c r="H322" s="70"/>
      <c r="I322" s="71"/>
      <c r="J322" s="68">
        <v>0</v>
      </c>
      <c r="K322" s="68">
        <v>0</v>
      </c>
      <c r="L322" s="68">
        <v>0</v>
      </c>
      <c r="M322" s="89">
        <f t="shared" si="21"/>
        <v>0</v>
      </c>
      <c r="N322" s="100">
        <f t="shared" si="23"/>
        <v>0</v>
      </c>
      <c r="O322" s="166" t="str">
        <f>IFERROR(INDEX('2A-2B'!$B$21:$B$1020,MATCH(D322,'2A-2B'!$D$21:$D$1020,0)),"Not in 2A-2B")</f>
        <v>Not in 2A-2B</v>
      </c>
      <c r="P322" s="73">
        <f>IFERROR(VLOOKUP(D322,'2A-2B'!$D$19:$N$1020,11,0)-N322,SUM(K322:M322))</f>
        <v>0</v>
      </c>
      <c r="Q322" s="167" t="e">
        <f t="shared" si="22"/>
        <v>#DIV/0!</v>
      </c>
    </row>
    <row r="323" spans="2:17">
      <c r="B323" s="63"/>
      <c r="C323" s="65"/>
      <c r="D323" s="65"/>
      <c r="E323" s="66"/>
      <c r="F323" s="67"/>
      <c r="G323" s="65"/>
      <c r="H323" s="70"/>
      <c r="I323" s="71"/>
      <c r="J323" s="68">
        <v>0</v>
      </c>
      <c r="K323" s="68">
        <v>0</v>
      </c>
      <c r="L323" s="68">
        <v>0</v>
      </c>
      <c r="M323" s="89">
        <f t="shared" si="21"/>
        <v>0</v>
      </c>
      <c r="N323" s="100">
        <f t="shared" si="23"/>
        <v>0</v>
      </c>
      <c r="O323" s="166" t="str">
        <f>IFERROR(INDEX('2A-2B'!$B$21:$B$1020,MATCH(D323,'2A-2B'!$D$21:$D$1020,0)),"Not in 2A-2B")</f>
        <v>Not in 2A-2B</v>
      </c>
      <c r="P323" s="73">
        <f>IFERROR(VLOOKUP(D323,'2A-2B'!$D$19:$N$1020,11,0)-N323,SUM(K323:M323))</f>
        <v>0</v>
      </c>
      <c r="Q323" s="167" t="e">
        <f t="shared" si="22"/>
        <v>#DIV/0!</v>
      </c>
    </row>
    <row r="324" spans="2:17">
      <c r="B324" s="63"/>
      <c r="C324" s="65"/>
      <c r="D324" s="65"/>
      <c r="E324" s="66"/>
      <c r="F324" s="67"/>
      <c r="G324" s="65"/>
      <c r="H324" s="70"/>
      <c r="I324" s="71"/>
      <c r="J324" s="68">
        <v>0</v>
      </c>
      <c r="K324" s="68">
        <v>0</v>
      </c>
      <c r="L324" s="68">
        <v>0</v>
      </c>
      <c r="M324" s="89">
        <f t="shared" si="21"/>
        <v>0</v>
      </c>
      <c r="N324" s="100">
        <f t="shared" si="23"/>
        <v>0</v>
      </c>
      <c r="O324" s="166" t="str">
        <f>IFERROR(INDEX('2A-2B'!$B$21:$B$1020,MATCH(D324,'2A-2B'!$D$21:$D$1020,0)),"Not in 2A-2B")</f>
        <v>Not in 2A-2B</v>
      </c>
      <c r="P324" s="73">
        <f>IFERROR(VLOOKUP(D324,'2A-2B'!$D$19:$N$1020,11,0)-N324,SUM(K324:M324))</f>
        <v>0</v>
      </c>
      <c r="Q324" s="167" t="e">
        <f t="shared" si="22"/>
        <v>#DIV/0!</v>
      </c>
    </row>
    <row r="325" spans="2:17">
      <c r="B325" s="63"/>
      <c r="C325" s="65"/>
      <c r="D325" s="65"/>
      <c r="E325" s="66"/>
      <c r="F325" s="67"/>
      <c r="G325" s="65"/>
      <c r="H325" s="70"/>
      <c r="I325" s="71"/>
      <c r="J325" s="68">
        <v>0</v>
      </c>
      <c r="K325" s="68">
        <v>0</v>
      </c>
      <c r="L325" s="68">
        <v>0</v>
      </c>
      <c r="M325" s="89">
        <f t="shared" si="21"/>
        <v>0</v>
      </c>
      <c r="N325" s="100">
        <f t="shared" si="23"/>
        <v>0</v>
      </c>
      <c r="O325" s="166" t="str">
        <f>IFERROR(INDEX('2A-2B'!$B$21:$B$1020,MATCH(D325,'2A-2B'!$D$21:$D$1020,0)),"Not in 2A-2B")</f>
        <v>Not in 2A-2B</v>
      </c>
      <c r="P325" s="73">
        <f>IFERROR(VLOOKUP(D325,'2A-2B'!$D$19:$N$1020,11,0)-N325,SUM(K325:M325))</f>
        <v>0</v>
      </c>
      <c r="Q325" s="167" t="e">
        <f t="shared" si="22"/>
        <v>#DIV/0!</v>
      </c>
    </row>
    <row r="326" spans="2:17">
      <c r="B326" s="63"/>
      <c r="C326" s="65"/>
      <c r="D326" s="65"/>
      <c r="E326" s="66"/>
      <c r="F326" s="67"/>
      <c r="G326" s="65"/>
      <c r="H326" s="70"/>
      <c r="I326" s="71"/>
      <c r="J326" s="68">
        <v>0</v>
      </c>
      <c r="K326" s="68">
        <v>0</v>
      </c>
      <c r="L326" s="68">
        <v>0</v>
      </c>
      <c r="M326" s="89">
        <f t="shared" si="21"/>
        <v>0</v>
      </c>
      <c r="N326" s="100">
        <f t="shared" si="23"/>
        <v>0</v>
      </c>
      <c r="O326" s="166" t="str">
        <f>IFERROR(INDEX('2A-2B'!$B$21:$B$1020,MATCH(D326,'2A-2B'!$D$21:$D$1020,0)),"Not in 2A-2B")</f>
        <v>Not in 2A-2B</v>
      </c>
      <c r="P326" s="73">
        <f>IFERROR(VLOOKUP(D326,'2A-2B'!$D$19:$N$1020,11,0)-N326,SUM(K326:M326))</f>
        <v>0</v>
      </c>
      <c r="Q326" s="167" t="e">
        <f t="shared" si="22"/>
        <v>#DIV/0!</v>
      </c>
    </row>
    <row r="327" spans="2:17">
      <c r="B327" s="63"/>
      <c r="C327" s="65"/>
      <c r="D327" s="65"/>
      <c r="E327" s="66"/>
      <c r="F327" s="67"/>
      <c r="G327" s="65"/>
      <c r="H327" s="70"/>
      <c r="I327" s="71"/>
      <c r="J327" s="68">
        <v>0</v>
      </c>
      <c r="K327" s="68">
        <v>0</v>
      </c>
      <c r="L327" s="68">
        <v>0</v>
      </c>
      <c r="M327" s="89">
        <f t="shared" si="21"/>
        <v>0</v>
      </c>
      <c r="N327" s="100">
        <f t="shared" si="23"/>
        <v>0</v>
      </c>
      <c r="O327" s="166" t="str">
        <f>IFERROR(INDEX('2A-2B'!$B$21:$B$1020,MATCH(D327,'2A-2B'!$D$21:$D$1020,0)),"Not in 2A-2B")</f>
        <v>Not in 2A-2B</v>
      </c>
      <c r="P327" s="73">
        <f>IFERROR(VLOOKUP(D327,'2A-2B'!$D$19:$N$1020,11,0)-N327,SUM(K327:M327))</f>
        <v>0</v>
      </c>
      <c r="Q327" s="167" t="e">
        <f t="shared" si="22"/>
        <v>#DIV/0!</v>
      </c>
    </row>
    <row r="328" spans="2:17">
      <c r="B328" s="63"/>
      <c r="C328" s="65"/>
      <c r="D328" s="65"/>
      <c r="E328" s="66"/>
      <c r="F328" s="67"/>
      <c r="G328" s="65"/>
      <c r="H328" s="70"/>
      <c r="I328" s="71"/>
      <c r="J328" s="68">
        <v>0</v>
      </c>
      <c r="K328" s="68">
        <v>0</v>
      </c>
      <c r="L328" s="68">
        <v>0</v>
      </c>
      <c r="M328" s="89">
        <f t="shared" si="21"/>
        <v>0</v>
      </c>
      <c r="N328" s="100">
        <f t="shared" si="23"/>
        <v>0</v>
      </c>
      <c r="O328" s="166" t="str">
        <f>IFERROR(INDEX('2A-2B'!$B$21:$B$1020,MATCH(D328,'2A-2B'!$D$21:$D$1020,0)),"Not in 2A-2B")</f>
        <v>Not in 2A-2B</v>
      </c>
      <c r="P328" s="73">
        <f>IFERROR(VLOOKUP(D328,'2A-2B'!$D$19:$N$1020,11,0)-N328,SUM(K328:M328))</f>
        <v>0</v>
      </c>
      <c r="Q328" s="167" t="e">
        <f t="shared" si="22"/>
        <v>#DIV/0!</v>
      </c>
    </row>
    <row r="329" spans="2:17">
      <c r="B329" s="63"/>
      <c r="C329" s="65"/>
      <c r="D329" s="65"/>
      <c r="E329" s="66"/>
      <c r="F329" s="67"/>
      <c r="G329" s="65"/>
      <c r="H329" s="70"/>
      <c r="I329" s="71"/>
      <c r="J329" s="68">
        <v>0</v>
      </c>
      <c r="K329" s="68">
        <v>0</v>
      </c>
      <c r="L329" s="68">
        <v>0</v>
      </c>
      <c r="M329" s="89">
        <f t="shared" si="21"/>
        <v>0</v>
      </c>
      <c r="N329" s="100">
        <f t="shared" si="23"/>
        <v>0</v>
      </c>
      <c r="O329" s="166" t="str">
        <f>IFERROR(INDEX('2A-2B'!$B$21:$B$1020,MATCH(D329,'2A-2B'!$D$21:$D$1020,0)),"Not in 2A-2B")</f>
        <v>Not in 2A-2B</v>
      </c>
      <c r="P329" s="73">
        <f>IFERROR(VLOOKUP(D329,'2A-2B'!$D$19:$N$1020,11,0)-N329,SUM(K329:M329))</f>
        <v>0</v>
      </c>
      <c r="Q329" s="167" t="e">
        <f t="shared" si="22"/>
        <v>#DIV/0!</v>
      </c>
    </row>
    <row r="330" spans="2:17">
      <c r="B330" s="63"/>
      <c r="C330" s="65"/>
      <c r="D330" s="65"/>
      <c r="E330" s="66"/>
      <c r="F330" s="67"/>
      <c r="G330" s="65"/>
      <c r="H330" s="70"/>
      <c r="I330" s="71"/>
      <c r="J330" s="68">
        <v>0</v>
      </c>
      <c r="K330" s="68">
        <v>0</v>
      </c>
      <c r="L330" s="68">
        <v>0</v>
      </c>
      <c r="M330" s="89">
        <f t="shared" si="21"/>
        <v>0</v>
      </c>
      <c r="N330" s="100">
        <f t="shared" si="23"/>
        <v>0</v>
      </c>
      <c r="O330" s="166" t="str">
        <f>IFERROR(INDEX('2A-2B'!$B$21:$B$1020,MATCH(D330,'2A-2B'!$D$21:$D$1020,0)),"Not in 2A-2B")</f>
        <v>Not in 2A-2B</v>
      </c>
      <c r="P330" s="73">
        <f>IFERROR(VLOOKUP(D330,'2A-2B'!$D$19:$N$1020,11,0)-N330,SUM(K330:M330))</f>
        <v>0</v>
      </c>
      <c r="Q330" s="167" t="e">
        <f t="shared" si="22"/>
        <v>#DIV/0!</v>
      </c>
    </row>
    <row r="331" spans="2:17">
      <c r="B331" s="63"/>
      <c r="C331" s="65"/>
      <c r="D331" s="65"/>
      <c r="E331" s="66"/>
      <c r="F331" s="67"/>
      <c r="G331" s="65"/>
      <c r="H331" s="70"/>
      <c r="I331" s="71"/>
      <c r="J331" s="68">
        <v>0</v>
      </c>
      <c r="K331" s="68">
        <v>0</v>
      </c>
      <c r="L331" s="68">
        <v>0</v>
      </c>
      <c r="M331" s="89">
        <f t="shared" si="21"/>
        <v>0</v>
      </c>
      <c r="N331" s="100">
        <f t="shared" si="23"/>
        <v>0</v>
      </c>
      <c r="O331" s="166" t="str">
        <f>IFERROR(INDEX('2A-2B'!$B$21:$B$1020,MATCH(D331,'2A-2B'!$D$21:$D$1020,0)),"Not in 2A-2B")</f>
        <v>Not in 2A-2B</v>
      </c>
      <c r="P331" s="73">
        <f>IFERROR(VLOOKUP(D331,'2A-2B'!$D$19:$N$1020,11,0)-N331,SUM(K331:M331))</f>
        <v>0</v>
      </c>
      <c r="Q331" s="167" t="e">
        <f t="shared" si="22"/>
        <v>#DIV/0!</v>
      </c>
    </row>
    <row r="332" spans="2:17">
      <c r="B332" s="63"/>
      <c r="C332" s="65"/>
      <c r="D332" s="65"/>
      <c r="E332" s="66"/>
      <c r="F332" s="67"/>
      <c r="G332" s="65"/>
      <c r="H332" s="70"/>
      <c r="I332" s="71"/>
      <c r="J332" s="68">
        <v>0</v>
      </c>
      <c r="K332" s="68">
        <v>0</v>
      </c>
      <c r="L332" s="68">
        <v>0</v>
      </c>
      <c r="M332" s="89">
        <f t="shared" si="21"/>
        <v>0</v>
      </c>
      <c r="N332" s="100">
        <f t="shared" si="23"/>
        <v>0</v>
      </c>
      <c r="O332" s="166" t="str">
        <f>IFERROR(INDEX('2A-2B'!$B$21:$B$1020,MATCH(D332,'2A-2B'!$D$21:$D$1020,0)),"Not in 2A-2B")</f>
        <v>Not in 2A-2B</v>
      </c>
      <c r="P332" s="73">
        <f>IFERROR(VLOOKUP(D332,'2A-2B'!$D$19:$N$1020,11,0)-N332,SUM(K332:M332))</f>
        <v>0</v>
      </c>
      <c r="Q332" s="167" t="e">
        <f t="shared" si="22"/>
        <v>#DIV/0!</v>
      </c>
    </row>
    <row r="333" spans="2:17">
      <c r="B333" s="63"/>
      <c r="C333" s="65"/>
      <c r="D333" s="65"/>
      <c r="E333" s="66"/>
      <c r="F333" s="67"/>
      <c r="G333" s="65"/>
      <c r="H333" s="70"/>
      <c r="I333" s="71"/>
      <c r="J333" s="68">
        <v>0</v>
      </c>
      <c r="K333" s="68">
        <v>0</v>
      </c>
      <c r="L333" s="68">
        <v>0</v>
      </c>
      <c r="M333" s="89">
        <f t="shared" si="21"/>
        <v>0</v>
      </c>
      <c r="N333" s="100">
        <f t="shared" si="23"/>
        <v>0</v>
      </c>
      <c r="O333" s="166" t="str">
        <f>IFERROR(INDEX('2A-2B'!$B$21:$B$1020,MATCH(D333,'2A-2B'!$D$21:$D$1020,0)),"Not in 2A-2B")</f>
        <v>Not in 2A-2B</v>
      </c>
      <c r="P333" s="73">
        <f>IFERROR(VLOOKUP(D333,'2A-2B'!$D$19:$N$1020,11,0)-N333,SUM(K333:M333))</f>
        <v>0</v>
      </c>
      <c r="Q333" s="167" t="e">
        <f t="shared" si="22"/>
        <v>#DIV/0!</v>
      </c>
    </row>
    <row r="334" spans="2:17">
      <c r="B334" s="63"/>
      <c r="C334" s="65"/>
      <c r="D334" s="65"/>
      <c r="E334" s="66"/>
      <c r="F334" s="67"/>
      <c r="G334" s="65"/>
      <c r="H334" s="70"/>
      <c r="I334" s="71"/>
      <c r="J334" s="68">
        <v>0</v>
      </c>
      <c r="K334" s="68">
        <v>0</v>
      </c>
      <c r="L334" s="68">
        <v>0</v>
      </c>
      <c r="M334" s="89">
        <f t="shared" si="21"/>
        <v>0</v>
      </c>
      <c r="N334" s="100">
        <f t="shared" si="23"/>
        <v>0</v>
      </c>
      <c r="O334" s="166" t="str">
        <f>IFERROR(INDEX('2A-2B'!$B$21:$B$1020,MATCH(D334,'2A-2B'!$D$21:$D$1020,0)),"Not in 2A-2B")</f>
        <v>Not in 2A-2B</v>
      </c>
      <c r="P334" s="73">
        <f>IFERROR(VLOOKUP(D334,'2A-2B'!$D$19:$N$1020,11,0)-N334,SUM(K334:M334))</f>
        <v>0</v>
      </c>
      <c r="Q334" s="167" t="e">
        <f t="shared" si="22"/>
        <v>#DIV/0!</v>
      </c>
    </row>
    <row r="335" spans="2:17">
      <c r="B335" s="63"/>
      <c r="C335" s="65"/>
      <c r="D335" s="65"/>
      <c r="E335" s="66"/>
      <c r="F335" s="67"/>
      <c r="G335" s="65"/>
      <c r="H335" s="70"/>
      <c r="I335" s="71"/>
      <c r="J335" s="68">
        <v>0</v>
      </c>
      <c r="K335" s="68">
        <v>0</v>
      </c>
      <c r="L335" s="68">
        <v>0</v>
      </c>
      <c r="M335" s="89">
        <f t="shared" si="21"/>
        <v>0</v>
      </c>
      <c r="N335" s="100">
        <f t="shared" si="23"/>
        <v>0</v>
      </c>
      <c r="O335" s="166" t="str">
        <f>IFERROR(INDEX('2A-2B'!$B$21:$B$1020,MATCH(D335,'2A-2B'!$D$21:$D$1020,0)),"Not in 2A-2B")</f>
        <v>Not in 2A-2B</v>
      </c>
      <c r="P335" s="73">
        <f>IFERROR(VLOOKUP(D335,'2A-2B'!$D$19:$N$1020,11,0)-N335,SUM(K335:M335))</f>
        <v>0</v>
      </c>
      <c r="Q335" s="167" t="e">
        <f t="shared" si="22"/>
        <v>#DIV/0!</v>
      </c>
    </row>
    <row r="336" spans="2:17">
      <c r="B336" s="63"/>
      <c r="C336" s="65"/>
      <c r="D336" s="65"/>
      <c r="E336" s="66"/>
      <c r="F336" s="67"/>
      <c r="G336" s="65"/>
      <c r="H336" s="70"/>
      <c r="I336" s="71"/>
      <c r="J336" s="68">
        <v>0</v>
      </c>
      <c r="K336" s="68">
        <v>0</v>
      </c>
      <c r="L336" s="68">
        <v>0</v>
      </c>
      <c r="M336" s="89">
        <f t="shared" si="21"/>
        <v>0</v>
      </c>
      <c r="N336" s="100">
        <f t="shared" si="23"/>
        <v>0</v>
      </c>
      <c r="O336" s="166" t="str">
        <f>IFERROR(INDEX('2A-2B'!$B$21:$B$1020,MATCH(D336,'2A-2B'!$D$21:$D$1020,0)),"Not in 2A-2B")</f>
        <v>Not in 2A-2B</v>
      </c>
      <c r="P336" s="73">
        <f>IFERROR(VLOOKUP(D336,'2A-2B'!$D$19:$N$1020,11,0)-N336,SUM(K336:M336))</f>
        <v>0</v>
      </c>
      <c r="Q336" s="167" t="e">
        <f t="shared" si="22"/>
        <v>#DIV/0!</v>
      </c>
    </row>
    <row r="337" spans="2:17">
      <c r="B337" s="63"/>
      <c r="C337" s="65"/>
      <c r="D337" s="65"/>
      <c r="E337" s="66"/>
      <c r="F337" s="67"/>
      <c r="G337" s="65"/>
      <c r="H337" s="70"/>
      <c r="I337" s="71"/>
      <c r="J337" s="68">
        <v>0</v>
      </c>
      <c r="K337" s="68">
        <v>0</v>
      </c>
      <c r="L337" s="68">
        <v>0</v>
      </c>
      <c r="M337" s="89">
        <f t="shared" si="21"/>
        <v>0</v>
      </c>
      <c r="N337" s="100">
        <f t="shared" si="23"/>
        <v>0</v>
      </c>
      <c r="O337" s="166" t="str">
        <f>IFERROR(INDEX('2A-2B'!$B$21:$B$1020,MATCH(D337,'2A-2B'!$D$21:$D$1020,0)),"Not in 2A-2B")</f>
        <v>Not in 2A-2B</v>
      </c>
      <c r="P337" s="73">
        <f>IFERROR(VLOOKUP(D337,'2A-2B'!$D$19:$N$1020,11,0)-N337,SUM(K337:M337))</f>
        <v>0</v>
      </c>
      <c r="Q337" s="167" t="e">
        <f t="shared" si="22"/>
        <v>#DIV/0!</v>
      </c>
    </row>
    <row r="338" spans="2:17">
      <c r="B338" s="63"/>
      <c r="C338" s="65"/>
      <c r="D338" s="65"/>
      <c r="E338" s="66"/>
      <c r="F338" s="67"/>
      <c r="G338" s="65"/>
      <c r="H338" s="70"/>
      <c r="I338" s="71"/>
      <c r="J338" s="68">
        <v>0</v>
      </c>
      <c r="K338" s="68">
        <v>0</v>
      </c>
      <c r="L338" s="68">
        <v>0</v>
      </c>
      <c r="M338" s="89">
        <f t="shared" si="21"/>
        <v>0</v>
      </c>
      <c r="N338" s="100">
        <f t="shared" si="23"/>
        <v>0</v>
      </c>
      <c r="O338" s="166" t="str">
        <f>IFERROR(INDEX('2A-2B'!$B$21:$B$1020,MATCH(D338,'2A-2B'!$D$21:$D$1020,0)),"Not in 2A-2B")</f>
        <v>Not in 2A-2B</v>
      </c>
      <c r="P338" s="73">
        <f>IFERROR(VLOOKUP(D338,'2A-2B'!$D$19:$N$1020,11,0)-N338,SUM(K338:M338))</f>
        <v>0</v>
      </c>
      <c r="Q338" s="167" t="e">
        <f t="shared" si="22"/>
        <v>#DIV/0!</v>
      </c>
    </row>
    <row r="339" spans="2:17">
      <c r="B339" s="63"/>
      <c r="C339" s="65"/>
      <c r="D339" s="65"/>
      <c r="E339" s="66"/>
      <c r="F339" s="67"/>
      <c r="G339" s="65"/>
      <c r="H339" s="70"/>
      <c r="I339" s="71"/>
      <c r="J339" s="68">
        <v>0</v>
      </c>
      <c r="K339" s="68">
        <v>0</v>
      </c>
      <c r="L339" s="68">
        <v>0</v>
      </c>
      <c r="M339" s="89">
        <f t="shared" si="21"/>
        <v>0</v>
      </c>
      <c r="N339" s="100">
        <f t="shared" si="23"/>
        <v>0</v>
      </c>
      <c r="O339" s="166" t="str">
        <f>IFERROR(INDEX('2A-2B'!$B$21:$B$1020,MATCH(D339,'2A-2B'!$D$21:$D$1020,0)),"Not in 2A-2B")</f>
        <v>Not in 2A-2B</v>
      </c>
      <c r="P339" s="73">
        <f>IFERROR(VLOOKUP(D339,'2A-2B'!$D$19:$N$1020,11,0)-N339,SUM(K339:M339))</f>
        <v>0</v>
      </c>
      <c r="Q339" s="167" t="e">
        <f t="shared" si="22"/>
        <v>#DIV/0!</v>
      </c>
    </row>
    <row r="340" spans="2:17">
      <c r="B340" s="63"/>
      <c r="C340" s="65"/>
      <c r="D340" s="65"/>
      <c r="E340" s="66"/>
      <c r="F340" s="67"/>
      <c r="G340" s="65"/>
      <c r="H340" s="70"/>
      <c r="I340" s="71"/>
      <c r="J340" s="68">
        <v>0</v>
      </c>
      <c r="K340" s="68">
        <v>0</v>
      </c>
      <c r="L340" s="68">
        <v>0</v>
      </c>
      <c r="M340" s="89">
        <f t="shared" si="21"/>
        <v>0</v>
      </c>
      <c r="N340" s="100">
        <f t="shared" si="23"/>
        <v>0</v>
      </c>
      <c r="O340" s="166" t="str">
        <f>IFERROR(INDEX('2A-2B'!$B$21:$B$1020,MATCH(D340,'2A-2B'!$D$21:$D$1020,0)),"Not in 2A-2B")</f>
        <v>Not in 2A-2B</v>
      </c>
      <c r="P340" s="73">
        <f>IFERROR(VLOOKUP(D340,'2A-2B'!$D$19:$N$1020,11,0)-N340,SUM(K340:M340))</f>
        <v>0</v>
      </c>
      <c r="Q340" s="167" t="e">
        <f t="shared" si="22"/>
        <v>#DIV/0!</v>
      </c>
    </row>
    <row r="341" spans="2:17">
      <c r="B341" s="63"/>
      <c r="C341" s="65"/>
      <c r="D341" s="65"/>
      <c r="E341" s="66"/>
      <c r="F341" s="67"/>
      <c r="G341" s="65"/>
      <c r="H341" s="70"/>
      <c r="I341" s="71"/>
      <c r="J341" s="68">
        <v>0</v>
      </c>
      <c r="K341" s="68">
        <v>0</v>
      </c>
      <c r="L341" s="68">
        <v>0</v>
      </c>
      <c r="M341" s="89">
        <f t="shared" ref="M341:M404" si="24">L341</f>
        <v>0</v>
      </c>
      <c r="N341" s="100">
        <f t="shared" si="23"/>
        <v>0</v>
      </c>
      <c r="O341" s="166" t="str">
        <f>IFERROR(INDEX('2A-2B'!$B$21:$B$1020,MATCH(D341,'2A-2B'!$D$21:$D$1020,0)),"Not in 2A-2B")</f>
        <v>Not in 2A-2B</v>
      </c>
      <c r="P341" s="73">
        <f>IFERROR(VLOOKUP(D341,'2A-2B'!$D$19:$N$1020,11,0)-N341,SUM(K341:M341))</f>
        <v>0</v>
      </c>
      <c r="Q341" s="167" t="e">
        <f t="shared" ref="Q341:Q404" si="25">H341-(SUM(K341:M341)/J341)</f>
        <v>#DIV/0!</v>
      </c>
    </row>
    <row r="342" spans="2:17">
      <c r="B342" s="63"/>
      <c r="C342" s="65"/>
      <c r="D342" s="65"/>
      <c r="E342" s="66"/>
      <c r="F342" s="67"/>
      <c r="G342" s="65"/>
      <c r="H342" s="70"/>
      <c r="I342" s="71"/>
      <c r="J342" s="68">
        <v>0</v>
      </c>
      <c r="K342" s="68">
        <v>0</v>
      </c>
      <c r="L342" s="68">
        <v>0</v>
      </c>
      <c r="M342" s="89">
        <f t="shared" si="24"/>
        <v>0</v>
      </c>
      <c r="N342" s="100">
        <f t="shared" ref="N342:N405" si="26">SUM(J342:M342)</f>
        <v>0</v>
      </c>
      <c r="O342" s="166" t="str">
        <f>IFERROR(INDEX('2A-2B'!$B$21:$B$1020,MATCH(D342,'2A-2B'!$D$21:$D$1020,0)),"Not in 2A-2B")</f>
        <v>Not in 2A-2B</v>
      </c>
      <c r="P342" s="73">
        <f>IFERROR(VLOOKUP(D342,'2A-2B'!$D$19:$N$1020,11,0)-N342,SUM(K342:M342))</f>
        <v>0</v>
      </c>
      <c r="Q342" s="167" t="e">
        <f t="shared" si="25"/>
        <v>#DIV/0!</v>
      </c>
    </row>
    <row r="343" spans="2:17">
      <c r="B343" s="63"/>
      <c r="C343" s="65"/>
      <c r="D343" s="65"/>
      <c r="E343" s="66"/>
      <c r="F343" s="67"/>
      <c r="G343" s="65"/>
      <c r="H343" s="70"/>
      <c r="I343" s="71"/>
      <c r="J343" s="68">
        <v>0</v>
      </c>
      <c r="K343" s="68">
        <v>0</v>
      </c>
      <c r="L343" s="68">
        <v>0</v>
      </c>
      <c r="M343" s="89">
        <f t="shared" si="24"/>
        <v>0</v>
      </c>
      <c r="N343" s="100">
        <f t="shared" si="26"/>
        <v>0</v>
      </c>
      <c r="O343" s="166" t="str">
        <f>IFERROR(INDEX('2A-2B'!$B$21:$B$1020,MATCH(D343,'2A-2B'!$D$21:$D$1020,0)),"Not in 2A-2B")</f>
        <v>Not in 2A-2B</v>
      </c>
      <c r="P343" s="73">
        <f>IFERROR(VLOOKUP(D343,'2A-2B'!$D$19:$N$1020,11,0)-N343,SUM(K343:M343))</f>
        <v>0</v>
      </c>
      <c r="Q343" s="167" t="e">
        <f t="shared" si="25"/>
        <v>#DIV/0!</v>
      </c>
    </row>
    <row r="344" spans="2:17">
      <c r="B344" s="63"/>
      <c r="C344" s="65"/>
      <c r="D344" s="65"/>
      <c r="E344" s="66"/>
      <c r="F344" s="67"/>
      <c r="G344" s="65"/>
      <c r="H344" s="70"/>
      <c r="I344" s="71"/>
      <c r="J344" s="68">
        <v>0</v>
      </c>
      <c r="K344" s="68">
        <v>0</v>
      </c>
      <c r="L344" s="68">
        <v>0</v>
      </c>
      <c r="M344" s="89">
        <f t="shared" si="24"/>
        <v>0</v>
      </c>
      <c r="N344" s="100">
        <f t="shared" si="26"/>
        <v>0</v>
      </c>
      <c r="O344" s="166" t="str">
        <f>IFERROR(INDEX('2A-2B'!$B$21:$B$1020,MATCH(D344,'2A-2B'!$D$21:$D$1020,0)),"Not in 2A-2B")</f>
        <v>Not in 2A-2B</v>
      </c>
      <c r="P344" s="73">
        <f>IFERROR(VLOOKUP(D344,'2A-2B'!$D$19:$N$1020,11,0)-N344,SUM(K344:M344))</f>
        <v>0</v>
      </c>
      <c r="Q344" s="167" t="e">
        <f t="shared" si="25"/>
        <v>#DIV/0!</v>
      </c>
    </row>
    <row r="345" spans="2:17">
      <c r="B345" s="63"/>
      <c r="C345" s="65"/>
      <c r="D345" s="65"/>
      <c r="E345" s="66"/>
      <c r="F345" s="67"/>
      <c r="G345" s="65"/>
      <c r="H345" s="70"/>
      <c r="I345" s="71"/>
      <c r="J345" s="68">
        <v>0</v>
      </c>
      <c r="K345" s="68">
        <v>0</v>
      </c>
      <c r="L345" s="68">
        <v>0</v>
      </c>
      <c r="M345" s="89">
        <f t="shared" si="24"/>
        <v>0</v>
      </c>
      <c r="N345" s="100">
        <f t="shared" si="26"/>
        <v>0</v>
      </c>
      <c r="O345" s="166" t="str">
        <f>IFERROR(INDEX('2A-2B'!$B$21:$B$1020,MATCH(D345,'2A-2B'!$D$21:$D$1020,0)),"Not in 2A-2B")</f>
        <v>Not in 2A-2B</v>
      </c>
      <c r="P345" s="73">
        <f>IFERROR(VLOOKUP(D345,'2A-2B'!$D$19:$N$1020,11,0)-N345,SUM(K345:M345))</f>
        <v>0</v>
      </c>
      <c r="Q345" s="167" t="e">
        <f t="shared" si="25"/>
        <v>#DIV/0!</v>
      </c>
    </row>
    <row r="346" spans="2:17">
      <c r="B346" s="63"/>
      <c r="C346" s="65"/>
      <c r="D346" s="65"/>
      <c r="E346" s="66"/>
      <c r="F346" s="67"/>
      <c r="G346" s="65"/>
      <c r="H346" s="70"/>
      <c r="I346" s="71"/>
      <c r="J346" s="68">
        <v>0</v>
      </c>
      <c r="K346" s="68">
        <v>0</v>
      </c>
      <c r="L346" s="68">
        <v>0</v>
      </c>
      <c r="M346" s="89">
        <f t="shared" si="24"/>
        <v>0</v>
      </c>
      <c r="N346" s="100">
        <f t="shared" si="26"/>
        <v>0</v>
      </c>
      <c r="O346" s="166" t="str">
        <f>IFERROR(INDEX('2A-2B'!$B$21:$B$1020,MATCH(D346,'2A-2B'!$D$21:$D$1020,0)),"Not in 2A-2B")</f>
        <v>Not in 2A-2B</v>
      </c>
      <c r="P346" s="73">
        <f>IFERROR(VLOOKUP(D346,'2A-2B'!$D$19:$N$1020,11,0)-N346,SUM(K346:M346))</f>
        <v>0</v>
      </c>
      <c r="Q346" s="167" t="e">
        <f t="shared" si="25"/>
        <v>#DIV/0!</v>
      </c>
    </row>
    <row r="347" spans="2:17">
      <c r="B347" s="63"/>
      <c r="C347" s="65"/>
      <c r="D347" s="65"/>
      <c r="E347" s="66"/>
      <c r="F347" s="67"/>
      <c r="G347" s="65"/>
      <c r="H347" s="70"/>
      <c r="I347" s="71"/>
      <c r="J347" s="68">
        <v>0</v>
      </c>
      <c r="K347" s="68">
        <v>0</v>
      </c>
      <c r="L347" s="68">
        <v>0</v>
      </c>
      <c r="M347" s="89">
        <f t="shared" si="24"/>
        <v>0</v>
      </c>
      <c r="N347" s="100">
        <f t="shared" si="26"/>
        <v>0</v>
      </c>
      <c r="O347" s="166" t="str">
        <f>IFERROR(INDEX('2A-2B'!$B$21:$B$1020,MATCH(D347,'2A-2B'!$D$21:$D$1020,0)),"Not in 2A-2B")</f>
        <v>Not in 2A-2B</v>
      </c>
      <c r="P347" s="73">
        <f>IFERROR(VLOOKUP(D347,'2A-2B'!$D$19:$N$1020,11,0)-N347,SUM(K347:M347))</f>
        <v>0</v>
      </c>
      <c r="Q347" s="167" t="e">
        <f t="shared" si="25"/>
        <v>#DIV/0!</v>
      </c>
    </row>
    <row r="348" spans="2:17">
      <c r="B348" s="63"/>
      <c r="C348" s="65"/>
      <c r="D348" s="65"/>
      <c r="E348" s="66"/>
      <c r="F348" s="67"/>
      <c r="G348" s="65"/>
      <c r="H348" s="70"/>
      <c r="I348" s="71"/>
      <c r="J348" s="68">
        <v>0</v>
      </c>
      <c r="K348" s="68">
        <v>0</v>
      </c>
      <c r="L348" s="68">
        <v>0</v>
      </c>
      <c r="M348" s="89">
        <f t="shared" si="24"/>
        <v>0</v>
      </c>
      <c r="N348" s="100">
        <f t="shared" si="26"/>
        <v>0</v>
      </c>
      <c r="O348" s="166" t="str">
        <f>IFERROR(INDEX('2A-2B'!$B$21:$B$1020,MATCH(D348,'2A-2B'!$D$21:$D$1020,0)),"Not in 2A-2B")</f>
        <v>Not in 2A-2B</v>
      </c>
      <c r="P348" s="73">
        <f>IFERROR(VLOOKUP(D348,'2A-2B'!$D$19:$N$1020,11,0)-N348,SUM(K348:M348))</f>
        <v>0</v>
      </c>
      <c r="Q348" s="167" t="e">
        <f t="shared" si="25"/>
        <v>#DIV/0!</v>
      </c>
    </row>
    <row r="349" spans="2:17">
      <c r="B349" s="63"/>
      <c r="C349" s="65"/>
      <c r="D349" s="65"/>
      <c r="E349" s="66"/>
      <c r="F349" s="67"/>
      <c r="G349" s="65"/>
      <c r="H349" s="70"/>
      <c r="I349" s="71"/>
      <c r="J349" s="68">
        <v>0</v>
      </c>
      <c r="K349" s="68">
        <v>0</v>
      </c>
      <c r="L349" s="68">
        <v>0</v>
      </c>
      <c r="M349" s="89">
        <f t="shared" si="24"/>
        <v>0</v>
      </c>
      <c r="N349" s="100">
        <f t="shared" si="26"/>
        <v>0</v>
      </c>
      <c r="O349" s="166" t="str">
        <f>IFERROR(INDEX('2A-2B'!$B$21:$B$1020,MATCH(D349,'2A-2B'!$D$21:$D$1020,0)),"Not in 2A-2B")</f>
        <v>Not in 2A-2B</v>
      </c>
      <c r="P349" s="73">
        <f>IFERROR(VLOOKUP(D349,'2A-2B'!$D$19:$N$1020,11,0)-N349,SUM(K349:M349))</f>
        <v>0</v>
      </c>
      <c r="Q349" s="167" t="e">
        <f t="shared" si="25"/>
        <v>#DIV/0!</v>
      </c>
    </row>
    <row r="350" spans="2:17">
      <c r="B350" s="63"/>
      <c r="C350" s="65"/>
      <c r="D350" s="65"/>
      <c r="E350" s="66"/>
      <c r="F350" s="67"/>
      <c r="G350" s="65"/>
      <c r="H350" s="70"/>
      <c r="I350" s="71"/>
      <c r="J350" s="68">
        <v>0</v>
      </c>
      <c r="K350" s="68">
        <v>0</v>
      </c>
      <c r="L350" s="68">
        <v>0</v>
      </c>
      <c r="M350" s="89">
        <f t="shared" si="24"/>
        <v>0</v>
      </c>
      <c r="N350" s="100">
        <f t="shared" si="26"/>
        <v>0</v>
      </c>
      <c r="O350" s="166" t="str">
        <f>IFERROR(INDEX('2A-2B'!$B$21:$B$1020,MATCH(D350,'2A-2B'!$D$21:$D$1020,0)),"Not in 2A-2B")</f>
        <v>Not in 2A-2B</v>
      </c>
      <c r="P350" s="73">
        <f>IFERROR(VLOOKUP(D350,'2A-2B'!$D$19:$N$1020,11,0)-N350,SUM(K350:M350))</f>
        <v>0</v>
      </c>
      <c r="Q350" s="167" t="e">
        <f t="shared" si="25"/>
        <v>#DIV/0!</v>
      </c>
    </row>
    <row r="351" spans="2:17">
      <c r="B351" s="63"/>
      <c r="C351" s="65"/>
      <c r="D351" s="65"/>
      <c r="E351" s="66"/>
      <c r="F351" s="67"/>
      <c r="G351" s="65"/>
      <c r="H351" s="70"/>
      <c r="I351" s="71"/>
      <c r="J351" s="68">
        <v>0</v>
      </c>
      <c r="K351" s="68">
        <v>0</v>
      </c>
      <c r="L351" s="68">
        <v>0</v>
      </c>
      <c r="M351" s="89">
        <f t="shared" si="24"/>
        <v>0</v>
      </c>
      <c r="N351" s="100">
        <f t="shared" si="26"/>
        <v>0</v>
      </c>
      <c r="O351" s="166" t="str">
        <f>IFERROR(INDEX('2A-2B'!$B$21:$B$1020,MATCH(D351,'2A-2B'!$D$21:$D$1020,0)),"Not in 2A-2B")</f>
        <v>Not in 2A-2B</v>
      </c>
      <c r="P351" s="73">
        <f>IFERROR(VLOOKUP(D351,'2A-2B'!$D$19:$N$1020,11,0)-N351,SUM(K351:M351))</f>
        <v>0</v>
      </c>
      <c r="Q351" s="167" t="e">
        <f t="shared" si="25"/>
        <v>#DIV/0!</v>
      </c>
    </row>
    <row r="352" spans="2:17">
      <c r="B352" s="63"/>
      <c r="C352" s="65"/>
      <c r="D352" s="65"/>
      <c r="E352" s="66"/>
      <c r="F352" s="67"/>
      <c r="G352" s="65"/>
      <c r="H352" s="70"/>
      <c r="I352" s="71"/>
      <c r="J352" s="68">
        <v>0</v>
      </c>
      <c r="K352" s="68">
        <v>0</v>
      </c>
      <c r="L352" s="68">
        <v>0</v>
      </c>
      <c r="M352" s="89">
        <f t="shared" si="24"/>
        <v>0</v>
      </c>
      <c r="N352" s="100">
        <f t="shared" si="26"/>
        <v>0</v>
      </c>
      <c r="O352" s="166" t="str">
        <f>IFERROR(INDEX('2A-2B'!$B$21:$B$1020,MATCH(D352,'2A-2B'!$D$21:$D$1020,0)),"Not in 2A-2B")</f>
        <v>Not in 2A-2B</v>
      </c>
      <c r="P352" s="73">
        <f>IFERROR(VLOOKUP(D352,'2A-2B'!$D$19:$N$1020,11,0)-N352,SUM(K352:M352))</f>
        <v>0</v>
      </c>
      <c r="Q352" s="167" t="e">
        <f t="shared" si="25"/>
        <v>#DIV/0!</v>
      </c>
    </row>
    <row r="353" spans="2:17">
      <c r="B353" s="63"/>
      <c r="C353" s="65"/>
      <c r="D353" s="65"/>
      <c r="E353" s="66"/>
      <c r="F353" s="67"/>
      <c r="G353" s="65"/>
      <c r="H353" s="70"/>
      <c r="I353" s="71"/>
      <c r="J353" s="68">
        <v>0</v>
      </c>
      <c r="K353" s="68">
        <v>0</v>
      </c>
      <c r="L353" s="68">
        <v>0</v>
      </c>
      <c r="M353" s="89">
        <f t="shared" si="24"/>
        <v>0</v>
      </c>
      <c r="N353" s="100">
        <f t="shared" si="26"/>
        <v>0</v>
      </c>
      <c r="O353" s="166" t="str">
        <f>IFERROR(INDEX('2A-2B'!$B$21:$B$1020,MATCH(D353,'2A-2B'!$D$21:$D$1020,0)),"Not in 2A-2B")</f>
        <v>Not in 2A-2B</v>
      </c>
      <c r="P353" s="73">
        <f>IFERROR(VLOOKUP(D353,'2A-2B'!$D$19:$N$1020,11,0)-N353,SUM(K353:M353))</f>
        <v>0</v>
      </c>
      <c r="Q353" s="167" t="e">
        <f t="shared" si="25"/>
        <v>#DIV/0!</v>
      </c>
    </row>
    <row r="354" spans="2:17">
      <c r="B354" s="63"/>
      <c r="C354" s="65"/>
      <c r="D354" s="65"/>
      <c r="E354" s="66"/>
      <c r="F354" s="67"/>
      <c r="G354" s="65"/>
      <c r="H354" s="70"/>
      <c r="I354" s="71"/>
      <c r="J354" s="68">
        <v>0</v>
      </c>
      <c r="K354" s="68">
        <v>0</v>
      </c>
      <c r="L354" s="68">
        <v>0</v>
      </c>
      <c r="M354" s="89">
        <f t="shared" si="24"/>
        <v>0</v>
      </c>
      <c r="N354" s="100">
        <f t="shared" si="26"/>
        <v>0</v>
      </c>
      <c r="O354" s="166" t="str">
        <f>IFERROR(INDEX('2A-2B'!$B$21:$B$1020,MATCH(D354,'2A-2B'!$D$21:$D$1020,0)),"Not in 2A-2B")</f>
        <v>Not in 2A-2B</v>
      </c>
      <c r="P354" s="73">
        <f>IFERROR(VLOOKUP(D354,'2A-2B'!$D$19:$N$1020,11,0)-N354,SUM(K354:M354))</f>
        <v>0</v>
      </c>
      <c r="Q354" s="167" t="e">
        <f t="shared" si="25"/>
        <v>#DIV/0!</v>
      </c>
    </row>
    <row r="355" spans="2:17">
      <c r="B355" s="63"/>
      <c r="C355" s="65"/>
      <c r="D355" s="65"/>
      <c r="E355" s="66"/>
      <c r="F355" s="67"/>
      <c r="G355" s="65"/>
      <c r="H355" s="70"/>
      <c r="I355" s="71"/>
      <c r="J355" s="68">
        <v>0</v>
      </c>
      <c r="K355" s="68">
        <v>0</v>
      </c>
      <c r="L355" s="68">
        <v>0</v>
      </c>
      <c r="M355" s="89">
        <f t="shared" si="24"/>
        <v>0</v>
      </c>
      <c r="N355" s="100">
        <f t="shared" si="26"/>
        <v>0</v>
      </c>
      <c r="O355" s="166" t="str">
        <f>IFERROR(INDEX('2A-2B'!$B$21:$B$1020,MATCH(D355,'2A-2B'!$D$21:$D$1020,0)),"Not in 2A-2B")</f>
        <v>Not in 2A-2B</v>
      </c>
      <c r="P355" s="73">
        <f>IFERROR(VLOOKUP(D355,'2A-2B'!$D$19:$N$1020,11,0)-N355,SUM(K355:M355))</f>
        <v>0</v>
      </c>
      <c r="Q355" s="167" t="e">
        <f t="shared" si="25"/>
        <v>#DIV/0!</v>
      </c>
    </row>
    <row r="356" spans="2:17">
      <c r="B356" s="63"/>
      <c r="C356" s="65"/>
      <c r="D356" s="65"/>
      <c r="E356" s="66"/>
      <c r="F356" s="67"/>
      <c r="G356" s="65"/>
      <c r="H356" s="70"/>
      <c r="I356" s="71"/>
      <c r="J356" s="68">
        <v>0</v>
      </c>
      <c r="K356" s="68">
        <v>0</v>
      </c>
      <c r="L356" s="68">
        <v>0</v>
      </c>
      <c r="M356" s="89">
        <f t="shared" si="24"/>
        <v>0</v>
      </c>
      <c r="N356" s="100">
        <f t="shared" si="26"/>
        <v>0</v>
      </c>
      <c r="O356" s="166" t="str">
        <f>IFERROR(INDEX('2A-2B'!$B$21:$B$1020,MATCH(D356,'2A-2B'!$D$21:$D$1020,0)),"Not in 2A-2B")</f>
        <v>Not in 2A-2B</v>
      </c>
      <c r="P356" s="73">
        <f>IFERROR(VLOOKUP(D356,'2A-2B'!$D$19:$N$1020,11,0)-N356,SUM(K356:M356))</f>
        <v>0</v>
      </c>
      <c r="Q356" s="167" t="e">
        <f t="shared" si="25"/>
        <v>#DIV/0!</v>
      </c>
    </row>
    <row r="357" spans="2:17">
      <c r="B357" s="63"/>
      <c r="C357" s="65"/>
      <c r="D357" s="65"/>
      <c r="E357" s="66"/>
      <c r="F357" s="67"/>
      <c r="G357" s="65"/>
      <c r="H357" s="70"/>
      <c r="I357" s="71"/>
      <c r="J357" s="68">
        <v>0</v>
      </c>
      <c r="K357" s="68">
        <v>0</v>
      </c>
      <c r="L357" s="68">
        <v>0</v>
      </c>
      <c r="M357" s="89">
        <f t="shared" si="24"/>
        <v>0</v>
      </c>
      <c r="N357" s="100">
        <f t="shared" si="26"/>
        <v>0</v>
      </c>
      <c r="O357" s="166" t="str">
        <f>IFERROR(INDEX('2A-2B'!$B$21:$B$1020,MATCH(D357,'2A-2B'!$D$21:$D$1020,0)),"Not in 2A-2B")</f>
        <v>Not in 2A-2B</v>
      </c>
      <c r="P357" s="73">
        <f>IFERROR(VLOOKUP(D357,'2A-2B'!$D$19:$N$1020,11,0)-N357,SUM(K357:M357))</f>
        <v>0</v>
      </c>
      <c r="Q357" s="167" t="e">
        <f t="shared" si="25"/>
        <v>#DIV/0!</v>
      </c>
    </row>
    <row r="358" spans="2:17">
      <c r="B358" s="63"/>
      <c r="C358" s="65"/>
      <c r="D358" s="65"/>
      <c r="E358" s="66"/>
      <c r="F358" s="67"/>
      <c r="G358" s="65"/>
      <c r="H358" s="70"/>
      <c r="I358" s="71"/>
      <c r="J358" s="68">
        <v>0</v>
      </c>
      <c r="K358" s="68">
        <v>0</v>
      </c>
      <c r="L358" s="68">
        <v>0</v>
      </c>
      <c r="M358" s="89">
        <f t="shared" si="24"/>
        <v>0</v>
      </c>
      <c r="N358" s="100">
        <f t="shared" si="26"/>
        <v>0</v>
      </c>
      <c r="O358" s="166" t="str">
        <f>IFERROR(INDEX('2A-2B'!$B$21:$B$1020,MATCH(D358,'2A-2B'!$D$21:$D$1020,0)),"Not in 2A-2B")</f>
        <v>Not in 2A-2B</v>
      </c>
      <c r="P358" s="73">
        <f>IFERROR(VLOOKUP(D358,'2A-2B'!$D$19:$N$1020,11,0)-N358,SUM(K358:M358))</f>
        <v>0</v>
      </c>
      <c r="Q358" s="167" t="e">
        <f t="shared" si="25"/>
        <v>#DIV/0!</v>
      </c>
    </row>
    <row r="359" spans="2:17">
      <c r="B359" s="63"/>
      <c r="C359" s="65"/>
      <c r="D359" s="65"/>
      <c r="E359" s="66"/>
      <c r="F359" s="67"/>
      <c r="G359" s="65"/>
      <c r="H359" s="70"/>
      <c r="I359" s="71"/>
      <c r="J359" s="68">
        <v>0</v>
      </c>
      <c r="K359" s="68">
        <v>0</v>
      </c>
      <c r="L359" s="68">
        <v>0</v>
      </c>
      <c r="M359" s="89">
        <f t="shared" si="24"/>
        <v>0</v>
      </c>
      <c r="N359" s="100">
        <f t="shared" si="26"/>
        <v>0</v>
      </c>
      <c r="O359" s="166" t="str">
        <f>IFERROR(INDEX('2A-2B'!$B$21:$B$1020,MATCH(D359,'2A-2B'!$D$21:$D$1020,0)),"Not in 2A-2B")</f>
        <v>Not in 2A-2B</v>
      </c>
      <c r="P359" s="73">
        <f>IFERROR(VLOOKUP(D359,'2A-2B'!$D$19:$N$1020,11,0)-N359,SUM(K359:M359))</f>
        <v>0</v>
      </c>
      <c r="Q359" s="167" t="e">
        <f t="shared" si="25"/>
        <v>#DIV/0!</v>
      </c>
    </row>
    <row r="360" spans="2:17">
      <c r="B360" s="63"/>
      <c r="C360" s="65"/>
      <c r="D360" s="65"/>
      <c r="E360" s="66"/>
      <c r="F360" s="67"/>
      <c r="G360" s="65"/>
      <c r="H360" s="70"/>
      <c r="I360" s="71"/>
      <c r="J360" s="68">
        <v>0</v>
      </c>
      <c r="K360" s="68">
        <v>0</v>
      </c>
      <c r="L360" s="68">
        <v>0</v>
      </c>
      <c r="M360" s="89">
        <f t="shared" si="24"/>
        <v>0</v>
      </c>
      <c r="N360" s="100">
        <f t="shared" si="26"/>
        <v>0</v>
      </c>
      <c r="O360" s="166" t="str">
        <f>IFERROR(INDEX('2A-2B'!$B$21:$B$1020,MATCH(D360,'2A-2B'!$D$21:$D$1020,0)),"Not in 2A-2B")</f>
        <v>Not in 2A-2B</v>
      </c>
      <c r="P360" s="73">
        <f>IFERROR(VLOOKUP(D360,'2A-2B'!$D$19:$N$1020,11,0)-N360,SUM(K360:M360))</f>
        <v>0</v>
      </c>
      <c r="Q360" s="167" t="e">
        <f t="shared" si="25"/>
        <v>#DIV/0!</v>
      </c>
    </row>
    <row r="361" spans="2:17">
      <c r="B361" s="63"/>
      <c r="C361" s="65"/>
      <c r="D361" s="65"/>
      <c r="E361" s="66"/>
      <c r="F361" s="67"/>
      <c r="G361" s="65"/>
      <c r="H361" s="70"/>
      <c r="I361" s="71"/>
      <c r="J361" s="68">
        <v>0</v>
      </c>
      <c r="K361" s="68">
        <v>0</v>
      </c>
      <c r="L361" s="68">
        <v>0</v>
      </c>
      <c r="M361" s="89">
        <f t="shared" si="24"/>
        <v>0</v>
      </c>
      <c r="N361" s="100">
        <f t="shared" si="26"/>
        <v>0</v>
      </c>
      <c r="O361" s="166" t="str">
        <f>IFERROR(INDEX('2A-2B'!$B$21:$B$1020,MATCH(D361,'2A-2B'!$D$21:$D$1020,0)),"Not in 2A-2B")</f>
        <v>Not in 2A-2B</v>
      </c>
      <c r="P361" s="73">
        <f>IFERROR(VLOOKUP(D361,'2A-2B'!$D$19:$N$1020,11,0)-N361,SUM(K361:M361))</f>
        <v>0</v>
      </c>
      <c r="Q361" s="167" t="e">
        <f t="shared" si="25"/>
        <v>#DIV/0!</v>
      </c>
    </row>
    <row r="362" spans="2:17">
      <c r="B362" s="63"/>
      <c r="C362" s="65"/>
      <c r="D362" s="65"/>
      <c r="E362" s="66"/>
      <c r="F362" s="67"/>
      <c r="G362" s="65"/>
      <c r="H362" s="70"/>
      <c r="I362" s="71"/>
      <c r="J362" s="68">
        <v>0</v>
      </c>
      <c r="K362" s="68">
        <v>0</v>
      </c>
      <c r="L362" s="68">
        <v>0</v>
      </c>
      <c r="M362" s="89">
        <f t="shared" si="24"/>
        <v>0</v>
      </c>
      <c r="N362" s="100">
        <f t="shared" si="26"/>
        <v>0</v>
      </c>
      <c r="O362" s="166" t="str">
        <f>IFERROR(INDEX('2A-2B'!$B$21:$B$1020,MATCH(D362,'2A-2B'!$D$21:$D$1020,0)),"Not in 2A-2B")</f>
        <v>Not in 2A-2B</v>
      </c>
      <c r="P362" s="73">
        <f>IFERROR(VLOOKUP(D362,'2A-2B'!$D$19:$N$1020,11,0)-N362,SUM(K362:M362))</f>
        <v>0</v>
      </c>
      <c r="Q362" s="167" t="e">
        <f t="shared" si="25"/>
        <v>#DIV/0!</v>
      </c>
    </row>
    <row r="363" spans="2:17">
      <c r="B363" s="63"/>
      <c r="C363" s="65"/>
      <c r="D363" s="65"/>
      <c r="E363" s="66"/>
      <c r="F363" s="67"/>
      <c r="G363" s="65"/>
      <c r="H363" s="70"/>
      <c r="I363" s="71"/>
      <c r="J363" s="68">
        <v>0</v>
      </c>
      <c r="K363" s="68">
        <v>0</v>
      </c>
      <c r="L363" s="68">
        <v>0</v>
      </c>
      <c r="M363" s="89">
        <f t="shared" si="24"/>
        <v>0</v>
      </c>
      <c r="N363" s="100">
        <f t="shared" si="26"/>
        <v>0</v>
      </c>
      <c r="O363" s="166" t="str">
        <f>IFERROR(INDEX('2A-2B'!$B$21:$B$1020,MATCH(D363,'2A-2B'!$D$21:$D$1020,0)),"Not in 2A-2B")</f>
        <v>Not in 2A-2B</v>
      </c>
      <c r="P363" s="73">
        <f>IFERROR(VLOOKUP(D363,'2A-2B'!$D$19:$N$1020,11,0)-N363,SUM(K363:M363))</f>
        <v>0</v>
      </c>
      <c r="Q363" s="167" t="e">
        <f t="shared" si="25"/>
        <v>#DIV/0!</v>
      </c>
    </row>
    <row r="364" spans="2:17">
      <c r="B364" s="63"/>
      <c r="C364" s="65"/>
      <c r="D364" s="65"/>
      <c r="E364" s="66"/>
      <c r="F364" s="67"/>
      <c r="G364" s="65"/>
      <c r="H364" s="70"/>
      <c r="I364" s="71"/>
      <c r="J364" s="68">
        <v>0</v>
      </c>
      <c r="K364" s="68">
        <v>0</v>
      </c>
      <c r="L364" s="68">
        <v>0</v>
      </c>
      <c r="M364" s="89">
        <f t="shared" si="24"/>
        <v>0</v>
      </c>
      <c r="N364" s="100">
        <f t="shared" si="26"/>
        <v>0</v>
      </c>
      <c r="O364" s="166" t="str">
        <f>IFERROR(INDEX('2A-2B'!$B$21:$B$1020,MATCH(D364,'2A-2B'!$D$21:$D$1020,0)),"Not in 2A-2B")</f>
        <v>Not in 2A-2B</v>
      </c>
      <c r="P364" s="73">
        <f>IFERROR(VLOOKUP(D364,'2A-2B'!$D$19:$N$1020,11,0)-N364,SUM(K364:M364))</f>
        <v>0</v>
      </c>
      <c r="Q364" s="167" t="e">
        <f t="shared" si="25"/>
        <v>#DIV/0!</v>
      </c>
    </row>
    <row r="365" spans="2:17">
      <c r="B365" s="63"/>
      <c r="C365" s="65"/>
      <c r="D365" s="65"/>
      <c r="E365" s="66"/>
      <c r="F365" s="67"/>
      <c r="G365" s="65"/>
      <c r="H365" s="70"/>
      <c r="I365" s="71"/>
      <c r="J365" s="68">
        <v>0</v>
      </c>
      <c r="K365" s="68">
        <v>0</v>
      </c>
      <c r="L365" s="68">
        <v>0</v>
      </c>
      <c r="M365" s="89">
        <f t="shared" si="24"/>
        <v>0</v>
      </c>
      <c r="N365" s="100">
        <f t="shared" si="26"/>
        <v>0</v>
      </c>
      <c r="O365" s="166" t="str">
        <f>IFERROR(INDEX('2A-2B'!$B$21:$B$1020,MATCH(D365,'2A-2B'!$D$21:$D$1020,0)),"Not in 2A-2B")</f>
        <v>Not in 2A-2B</v>
      </c>
      <c r="P365" s="73">
        <f>IFERROR(VLOOKUP(D365,'2A-2B'!$D$19:$N$1020,11,0)-N365,SUM(K365:M365))</f>
        <v>0</v>
      </c>
      <c r="Q365" s="167" t="e">
        <f t="shared" si="25"/>
        <v>#DIV/0!</v>
      </c>
    </row>
    <row r="366" spans="2:17">
      <c r="B366" s="63"/>
      <c r="C366" s="65"/>
      <c r="D366" s="65"/>
      <c r="E366" s="66"/>
      <c r="F366" s="67"/>
      <c r="G366" s="65"/>
      <c r="H366" s="70"/>
      <c r="I366" s="71"/>
      <c r="J366" s="68">
        <v>0</v>
      </c>
      <c r="K366" s="68">
        <v>0</v>
      </c>
      <c r="L366" s="68">
        <v>0</v>
      </c>
      <c r="M366" s="89">
        <f t="shared" si="24"/>
        <v>0</v>
      </c>
      <c r="N366" s="100">
        <f t="shared" si="26"/>
        <v>0</v>
      </c>
      <c r="O366" s="166" t="str">
        <f>IFERROR(INDEX('2A-2B'!$B$21:$B$1020,MATCH(D366,'2A-2B'!$D$21:$D$1020,0)),"Not in 2A-2B")</f>
        <v>Not in 2A-2B</v>
      </c>
      <c r="P366" s="73">
        <f>IFERROR(VLOOKUP(D366,'2A-2B'!$D$19:$N$1020,11,0)-N366,SUM(K366:M366))</f>
        <v>0</v>
      </c>
      <c r="Q366" s="167" t="e">
        <f t="shared" si="25"/>
        <v>#DIV/0!</v>
      </c>
    </row>
    <row r="367" spans="2:17">
      <c r="B367" s="63"/>
      <c r="C367" s="65"/>
      <c r="D367" s="65"/>
      <c r="E367" s="66"/>
      <c r="F367" s="67"/>
      <c r="G367" s="65"/>
      <c r="H367" s="70"/>
      <c r="I367" s="71"/>
      <c r="J367" s="68">
        <v>0</v>
      </c>
      <c r="K367" s="68">
        <v>0</v>
      </c>
      <c r="L367" s="68">
        <v>0</v>
      </c>
      <c r="M367" s="89">
        <f t="shared" si="24"/>
        <v>0</v>
      </c>
      <c r="N367" s="100">
        <f t="shared" si="26"/>
        <v>0</v>
      </c>
      <c r="O367" s="166" t="str">
        <f>IFERROR(INDEX('2A-2B'!$B$21:$B$1020,MATCH(D367,'2A-2B'!$D$21:$D$1020,0)),"Not in 2A-2B")</f>
        <v>Not in 2A-2B</v>
      </c>
      <c r="P367" s="73">
        <f>IFERROR(VLOOKUP(D367,'2A-2B'!$D$19:$N$1020,11,0)-N367,SUM(K367:M367))</f>
        <v>0</v>
      </c>
      <c r="Q367" s="167" t="e">
        <f t="shared" si="25"/>
        <v>#DIV/0!</v>
      </c>
    </row>
    <row r="368" spans="2:17">
      <c r="B368" s="63"/>
      <c r="C368" s="65"/>
      <c r="D368" s="65"/>
      <c r="E368" s="66"/>
      <c r="F368" s="67"/>
      <c r="G368" s="65"/>
      <c r="H368" s="70"/>
      <c r="I368" s="71"/>
      <c r="J368" s="68">
        <v>0</v>
      </c>
      <c r="K368" s="68">
        <v>0</v>
      </c>
      <c r="L368" s="68">
        <v>0</v>
      </c>
      <c r="M368" s="89">
        <f t="shared" si="24"/>
        <v>0</v>
      </c>
      <c r="N368" s="100">
        <f t="shared" si="26"/>
        <v>0</v>
      </c>
      <c r="O368" s="166" t="str">
        <f>IFERROR(INDEX('2A-2B'!$B$21:$B$1020,MATCH(D368,'2A-2B'!$D$21:$D$1020,0)),"Not in 2A-2B")</f>
        <v>Not in 2A-2B</v>
      </c>
      <c r="P368" s="73">
        <f>IFERROR(VLOOKUP(D368,'2A-2B'!$D$19:$N$1020,11,0)-N368,SUM(K368:M368))</f>
        <v>0</v>
      </c>
      <c r="Q368" s="167" t="e">
        <f t="shared" si="25"/>
        <v>#DIV/0!</v>
      </c>
    </row>
    <row r="369" spans="2:17">
      <c r="B369" s="63"/>
      <c r="C369" s="65"/>
      <c r="D369" s="65"/>
      <c r="E369" s="66"/>
      <c r="F369" s="67"/>
      <c r="G369" s="65"/>
      <c r="H369" s="70"/>
      <c r="I369" s="71"/>
      <c r="J369" s="68">
        <v>0</v>
      </c>
      <c r="K369" s="68">
        <v>0</v>
      </c>
      <c r="L369" s="68">
        <v>0</v>
      </c>
      <c r="M369" s="89">
        <f t="shared" si="24"/>
        <v>0</v>
      </c>
      <c r="N369" s="100">
        <f t="shared" si="26"/>
        <v>0</v>
      </c>
      <c r="O369" s="166" t="str">
        <f>IFERROR(INDEX('2A-2B'!$B$21:$B$1020,MATCH(D369,'2A-2B'!$D$21:$D$1020,0)),"Not in 2A-2B")</f>
        <v>Not in 2A-2B</v>
      </c>
      <c r="P369" s="73">
        <f>IFERROR(VLOOKUP(D369,'2A-2B'!$D$19:$N$1020,11,0)-N369,SUM(K369:M369))</f>
        <v>0</v>
      </c>
      <c r="Q369" s="167" t="e">
        <f t="shared" si="25"/>
        <v>#DIV/0!</v>
      </c>
    </row>
    <row r="370" spans="2:17">
      <c r="B370" s="63"/>
      <c r="C370" s="65"/>
      <c r="D370" s="65"/>
      <c r="E370" s="66"/>
      <c r="F370" s="67"/>
      <c r="G370" s="65"/>
      <c r="H370" s="70"/>
      <c r="I370" s="71"/>
      <c r="J370" s="68">
        <v>0</v>
      </c>
      <c r="K370" s="68">
        <v>0</v>
      </c>
      <c r="L370" s="68">
        <v>0</v>
      </c>
      <c r="M370" s="89">
        <f t="shared" si="24"/>
        <v>0</v>
      </c>
      <c r="N370" s="100">
        <f t="shared" si="26"/>
        <v>0</v>
      </c>
      <c r="O370" s="166" t="str">
        <f>IFERROR(INDEX('2A-2B'!$B$21:$B$1020,MATCH(D370,'2A-2B'!$D$21:$D$1020,0)),"Not in 2A-2B")</f>
        <v>Not in 2A-2B</v>
      </c>
      <c r="P370" s="73">
        <f>IFERROR(VLOOKUP(D370,'2A-2B'!$D$19:$N$1020,11,0)-N370,SUM(K370:M370))</f>
        <v>0</v>
      </c>
      <c r="Q370" s="167" t="e">
        <f t="shared" si="25"/>
        <v>#DIV/0!</v>
      </c>
    </row>
    <row r="371" spans="2:17">
      <c r="B371" s="63"/>
      <c r="C371" s="65"/>
      <c r="D371" s="65"/>
      <c r="E371" s="66"/>
      <c r="F371" s="67"/>
      <c r="G371" s="65"/>
      <c r="H371" s="70"/>
      <c r="I371" s="71"/>
      <c r="J371" s="68">
        <v>0</v>
      </c>
      <c r="K371" s="68">
        <v>0</v>
      </c>
      <c r="L371" s="68">
        <v>0</v>
      </c>
      <c r="M371" s="89">
        <f t="shared" si="24"/>
        <v>0</v>
      </c>
      <c r="N371" s="100">
        <f t="shared" si="26"/>
        <v>0</v>
      </c>
      <c r="O371" s="166" t="str">
        <f>IFERROR(INDEX('2A-2B'!$B$21:$B$1020,MATCH(D371,'2A-2B'!$D$21:$D$1020,0)),"Not in 2A-2B")</f>
        <v>Not in 2A-2B</v>
      </c>
      <c r="P371" s="73">
        <f>IFERROR(VLOOKUP(D371,'2A-2B'!$D$19:$N$1020,11,0)-N371,SUM(K371:M371))</f>
        <v>0</v>
      </c>
      <c r="Q371" s="167" t="e">
        <f t="shared" si="25"/>
        <v>#DIV/0!</v>
      </c>
    </row>
    <row r="372" spans="2:17">
      <c r="B372" s="63"/>
      <c r="C372" s="65"/>
      <c r="D372" s="65"/>
      <c r="E372" s="66"/>
      <c r="F372" s="67"/>
      <c r="G372" s="65"/>
      <c r="H372" s="70"/>
      <c r="I372" s="71"/>
      <c r="J372" s="68">
        <v>0</v>
      </c>
      <c r="K372" s="68">
        <v>0</v>
      </c>
      <c r="L372" s="68">
        <v>0</v>
      </c>
      <c r="M372" s="89">
        <f t="shared" si="24"/>
        <v>0</v>
      </c>
      <c r="N372" s="100">
        <f t="shared" si="26"/>
        <v>0</v>
      </c>
      <c r="O372" s="166" t="str">
        <f>IFERROR(INDEX('2A-2B'!$B$21:$B$1020,MATCH(D372,'2A-2B'!$D$21:$D$1020,0)),"Not in 2A-2B")</f>
        <v>Not in 2A-2B</v>
      </c>
      <c r="P372" s="73">
        <f>IFERROR(VLOOKUP(D372,'2A-2B'!$D$19:$N$1020,11,0)-N372,SUM(K372:M372))</f>
        <v>0</v>
      </c>
      <c r="Q372" s="167" t="e">
        <f t="shared" si="25"/>
        <v>#DIV/0!</v>
      </c>
    </row>
    <row r="373" spans="2:17">
      <c r="B373" s="63"/>
      <c r="C373" s="65"/>
      <c r="D373" s="65"/>
      <c r="E373" s="66"/>
      <c r="F373" s="67"/>
      <c r="G373" s="65"/>
      <c r="H373" s="70"/>
      <c r="I373" s="71"/>
      <c r="J373" s="68">
        <v>0</v>
      </c>
      <c r="K373" s="68">
        <v>0</v>
      </c>
      <c r="L373" s="68">
        <v>0</v>
      </c>
      <c r="M373" s="89">
        <f t="shared" si="24"/>
        <v>0</v>
      </c>
      <c r="N373" s="100">
        <f t="shared" si="26"/>
        <v>0</v>
      </c>
      <c r="O373" s="166" t="str">
        <f>IFERROR(INDEX('2A-2B'!$B$21:$B$1020,MATCH(D373,'2A-2B'!$D$21:$D$1020,0)),"Not in 2A-2B")</f>
        <v>Not in 2A-2B</v>
      </c>
      <c r="P373" s="73">
        <f>IFERROR(VLOOKUP(D373,'2A-2B'!$D$19:$N$1020,11,0)-N373,SUM(K373:M373))</f>
        <v>0</v>
      </c>
      <c r="Q373" s="167" t="e">
        <f t="shared" si="25"/>
        <v>#DIV/0!</v>
      </c>
    </row>
    <row r="374" spans="2:17">
      <c r="B374" s="63"/>
      <c r="C374" s="65"/>
      <c r="D374" s="65"/>
      <c r="E374" s="66"/>
      <c r="F374" s="67"/>
      <c r="G374" s="65"/>
      <c r="H374" s="70"/>
      <c r="I374" s="71"/>
      <c r="J374" s="68">
        <v>0</v>
      </c>
      <c r="K374" s="68">
        <v>0</v>
      </c>
      <c r="L374" s="68">
        <v>0</v>
      </c>
      <c r="M374" s="89">
        <f t="shared" si="24"/>
        <v>0</v>
      </c>
      <c r="N374" s="100">
        <f t="shared" si="26"/>
        <v>0</v>
      </c>
      <c r="O374" s="166" t="str">
        <f>IFERROR(INDEX('2A-2B'!$B$21:$B$1020,MATCH(D374,'2A-2B'!$D$21:$D$1020,0)),"Not in 2A-2B")</f>
        <v>Not in 2A-2B</v>
      </c>
      <c r="P374" s="73">
        <f>IFERROR(VLOOKUP(D374,'2A-2B'!$D$19:$N$1020,11,0)-N374,SUM(K374:M374))</f>
        <v>0</v>
      </c>
      <c r="Q374" s="167" t="e">
        <f t="shared" si="25"/>
        <v>#DIV/0!</v>
      </c>
    </row>
    <row r="375" spans="2:17">
      <c r="B375" s="63"/>
      <c r="C375" s="65"/>
      <c r="D375" s="65"/>
      <c r="E375" s="66"/>
      <c r="F375" s="67"/>
      <c r="G375" s="65"/>
      <c r="H375" s="70"/>
      <c r="I375" s="71"/>
      <c r="J375" s="68">
        <v>0</v>
      </c>
      <c r="K375" s="68">
        <v>0</v>
      </c>
      <c r="L375" s="68">
        <v>0</v>
      </c>
      <c r="M375" s="89">
        <f t="shared" si="24"/>
        <v>0</v>
      </c>
      <c r="N375" s="100">
        <f t="shared" si="26"/>
        <v>0</v>
      </c>
      <c r="O375" s="166" t="str">
        <f>IFERROR(INDEX('2A-2B'!$B$21:$B$1020,MATCH(D375,'2A-2B'!$D$21:$D$1020,0)),"Not in 2A-2B")</f>
        <v>Not in 2A-2B</v>
      </c>
      <c r="P375" s="73">
        <f>IFERROR(VLOOKUP(D375,'2A-2B'!$D$19:$N$1020,11,0)-N375,SUM(K375:M375))</f>
        <v>0</v>
      </c>
      <c r="Q375" s="167" t="e">
        <f t="shared" si="25"/>
        <v>#DIV/0!</v>
      </c>
    </row>
    <row r="376" spans="2:17">
      <c r="B376" s="63"/>
      <c r="C376" s="65"/>
      <c r="D376" s="65"/>
      <c r="E376" s="66"/>
      <c r="F376" s="67"/>
      <c r="G376" s="65"/>
      <c r="H376" s="70"/>
      <c r="I376" s="71"/>
      <c r="J376" s="68">
        <v>0</v>
      </c>
      <c r="K376" s="68">
        <v>0</v>
      </c>
      <c r="L376" s="68">
        <v>0</v>
      </c>
      <c r="M376" s="89">
        <f t="shared" si="24"/>
        <v>0</v>
      </c>
      <c r="N376" s="100">
        <f t="shared" si="26"/>
        <v>0</v>
      </c>
      <c r="O376" s="166" t="str">
        <f>IFERROR(INDEX('2A-2B'!$B$21:$B$1020,MATCH(D376,'2A-2B'!$D$21:$D$1020,0)),"Not in 2A-2B")</f>
        <v>Not in 2A-2B</v>
      </c>
      <c r="P376" s="73">
        <f>IFERROR(VLOOKUP(D376,'2A-2B'!$D$19:$N$1020,11,0)-N376,SUM(K376:M376))</f>
        <v>0</v>
      </c>
      <c r="Q376" s="167" t="e">
        <f t="shared" si="25"/>
        <v>#DIV/0!</v>
      </c>
    </row>
    <row r="377" spans="2:17">
      <c r="B377" s="63"/>
      <c r="C377" s="65"/>
      <c r="D377" s="65"/>
      <c r="E377" s="66"/>
      <c r="F377" s="67"/>
      <c r="G377" s="65"/>
      <c r="H377" s="70"/>
      <c r="I377" s="71"/>
      <c r="J377" s="68">
        <v>0</v>
      </c>
      <c r="K377" s="68">
        <v>0</v>
      </c>
      <c r="L377" s="68">
        <v>0</v>
      </c>
      <c r="M377" s="89">
        <f t="shared" si="24"/>
        <v>0</v>
      </c>
      <c r="N377" s="100">
        <f t="shared" si="26"/>
        <v>0</v>
      </c>
      <c r="O377" s="166" t="str">
        <f>IFERROR(INDEX('2A-2B'!$B$21:$B$1020,MATCH(D377,'2A-2B'!$D$21:$D$1020,0)),"Not in 2A-2B")</f>
        <v>Not in 2A-2B</v>
      </c>
      <c r="P377" s="73">
        <f>IFERROR(VLOOKUP(D377,'2A-2B'!$D$19:$N$1020,11,0)-N377,SUM(K377:M377))</f>
        <v>0</v>
      </c>
      <c r="Q377" s="167" t="e">
        <f t="shared" si="25"/>
        <v>#DIV/0!</v>
      </c>
    </row>
    <row r="378" spans="2:17">
      <c r="B378" s="63"/>
      <c r="C378" s="65"/>
      <c r="D378" s="65"/>
      <c r="E378" s="66"/>
      <c r="F378" s="67"/>
      <c r="G378" s="65"/>
      <c r="H378" s="70"/>
      <c r="I378" s="71"/>
      <c r="J378" s="68">
        <v>0</v>
      </c>
      <c r="K378" s="68">
        <v>0</v>
      </c>
      <c r="L378" s="68">
        <v>0</v>
      </c>
      <c r="M378" s="89">
        <f t="shared" si="24"/>
        <v>0</v>
      </c>
      <c r="N378" s="100">
        <f t="shared" si="26"/>
        <v>0</v>
      </c>
      <c r="O378" s="166" t="str">
        <f>IFERROR(INDEX('2A-2B'!$B$21:$B$1020,MATCH(D378,'2A-2B'!$D$21:$D$1020,0)),"Not in 2A-2B")</f>
        <v>Not in 2A-2B</v>
      </c>
      <c r="P378" s="73">
        <f>IFERROR(VLOOKUP(D378,'2A-2B'!$D$19:$N$1020,11,0)-N378,SUM(K378:M378))</f>
        <v>0</v>
      </c>
      <c r="Q378" s="167" t="e">
        <f t="shared" si="25"/>
        <v>#DIV/0!</v>
      </c>
    </row>
    <row r="379" spans="2:17">
      <c r="B379" s="63"/>
      <c r="C379" s="65"/>
      <c r="D379" s="65"/>
      <c r="E379" s="66"/>
      <c r="F379" s="67"/>
      <c r="G379" s="65"/>
      <c r="H379" s="70"/>
      <c r="I379" s="71"/>
      <c r="J379" s="68">
        <v>0</v>
      </c>
      <c r="K379" s="68">
        <v>0</v>
      </c>
      <c r="L379" s="68">
        <v>0</v>
      </c>
      <c r="M379" s="89">
        <f t="shared" si="24"/>
        <v>0</v>
      </c>
      <c r="N379" s="100">
        <f t="shared" si="26"/>
        <v>0</v>
      </c>
      <c r="O379" s="166" t="str">
        <f>IFERROR(INDEX('2A-2B'!$B$21:$B$1020,MATCH(D379,'2A-2B'!$D$21:$D$1020,0)),"Not in 2A-2B")</f>
        <v>Not in 2A-2B</v>
      </c>
      <c r="P379" s="73">
        <f>IFERROR(VLOOKUP(D379,'2A-2B'!$D$19:$N$1020,11,0)-N379,SUM(K379:M379))</f>
        <v>0</v>
      </c>
      <c r="Q379" s="167" t="e">
        <f t="shared" si="25"/>
        <v>#DIV/0!</v>
      </c>
    </row>
    <row r="380" spans="2:17">
      <c r="B380" s="63"/>
      <c r="C380" s="65"/>
      <c r="D380" s="65"/>
      <c r="E380" s="66"/>
      <c r="F380" s="67"/>
      <c r="G380" s="65"/>
      <c r="H380" s="70"/>
      <c r="I380" s="71"/>
      <c r="J380" s="68">
        <v>0</v>
      </c>
      <c r="K380" s="68">
        <v>0</v>
      </c>
      <c r="L380" s="68">
        <v>0</v>
      </c>
      <c r="M380" s="89">
        <f t="shared" si="24"/>
        <v>0</v>
      </c>
      <c r="N380" s="100">
        <f t="shared" si="26"/>
        <v>0</v>
      </c>
      <c r="O380" s="166" t="str">
        <f>IFERROR(INDEX('2A-2B'!$B$21:$B$1020,MATCH(D380,'2A-2B'!$D$21:$D$1020,0)),"Not in 2A-2B")</f>
        <v>Not in 2A-2B</v>
      </c>
      <c r="P380" s="73">
        <f>IFERROR(VLOOKUP(D380,'2A-2B'!$D$19:$N$1020,11,0)-N380,SUM(K380:M380))</f>
        <v>0</v>
      </c>
      <c r="Q380" s="167" t="e">
        <f t="shared" si="25"/>
        <v>#DIV/0!</v>
      </c>
    </row>
    <row r="381" spans="2:17">
      <c r="B381" s="63"/>
      <c r="C381" s="65"/>
      <c r="D381" s="65"/>
      <c r="E381" s="66"/>
      <c r="F381" s="67"/>
      <c r="G381" s="65"/>
      <c r="H381" s="70"/>
      <c r="I381" s="71"/>
      <c r="J381" s="68">
        <v>0</v>
      </c>
      <c r="K381" s="68">
        <v>0</v>
      </c>
      <c r="L381" s="68">
        <v>0</v>
      </c>
      <c r="M381" s="89">
        <f t="shared" si="24"/>
        <v>0</v>
      </c>
      <c r="N381" s="100">
        <f t="shared" si="26"/>
        <v>0</v>
      </c>
      <c r="O381" s="166" t="str">
        <f>IFERROR(INDEX('2A-2B'!$B$21:$B$1020,MATCH(D381,'2A-2B'!$D$21:$D$1020,0)),"Not in 2A-2B")</f>
        <v>Not in 2A-2B</v>
      </c>
      <c r="P381" s="73">
        <f>IFERROR(VLOOKUP(D381,'2A-2B'!$D$19:$N$1020,11,0)-N381,SUM(K381:M381))</f>
        <v>0</v>
      </c>
      <c r="Q381" s="167" t="e">
        <f t="shared" si="25"/>
        <v>#DIV/0!</v>
      </c>
    </row>
    <row r="382" spans="2:17">
      <c r="B382" s="63"/>
      <c r="C382" s="65"/>
      <c r="D382" s="65"/>
      <c r="E382" s="66"/>
      <c r="F382" s="67"/>
      <c r="G382" s="65"/>
      <c r="H382" s="70"/>
      <c r="I382" s="71"/>
      <c r="J382" s="68">
        <v>0</v>
      </c>
      <c r="K382" s="68">
        <v>0</v>
      </c>
      <c r="L382" s="68">
        <v>0</v>
      </c>
      <c r="M382" s="89">
        <f t="shared" si="24"/>
        <v>0</v>
      </c>
      <c r="N382" s="100">
        <f t="shared" si="26"/>
        <v>0</v>
      </c>
      <c r="O382" s="166" t="str">
        <f>IFERROR(INDEX('2A-2B'!$B$21:$B$1020,MATCH(D382,'2A-2B'!$D$21:$D$1020,0)),"Not in 2A-2B")</f>
        <v>Not in 2A-2B</v>
      </c>
      <c r="P382" s="73">
        <f>IFERROR(VLOOKUP(D382,'2A-2B'!$D$19:$N$1020,11,0)-N382,SUM(K382:M382))</f>
        <v>0</v>
      </c>
      <c r="Q382" s="167" t="e">
        <f t="shared" si="25"/>
        <v>#DIV/0!</v>
      </c>
    </row>
    <row r="383" spans="2:17">
      <c r="B383" s="63"/>
      <c r="C383" s="65"/>
      <c r="D383" s="65"/>
      <c r="E383" s="66"/>
      <c r="F383" s="67"/>
      <c r="G383" s="65"/>
      <c r="H383" s="70"/>
      <c r="I383" s="71"/>
      <c r="J383" s="68">
        <v>0</v>
      </c>
      <c r="K383" s="68">
        <v>0</v>
      </c>
      <c r="L383" s="68">
        <v>0</v>
      </c>
      <c r="M383" s="89">
        <f t="shared" si="24"/>
        <v>0</v>
      </c>
      <c r="N383" s="100">
        <f t="shared" si="26"/>
        <v>0</v>
      </c>
      <c r="O383" s="166" t="str">
        <f>IFERROR(INDEX('2A-2B'!$B$21:$B$1020,MATCH(D383,'2A-2B'!$D$21:$D$1020,0)),"Not in 2A-2B")</f>
        <v>Not in 2A-2B</v>
      </c>
      <c r="P383" s="73">
        <f>IFERROR(VLOOKUP(D383,'2A-2B'!$D$19:$N$1020,11,0)-N383,SUM(K383:M383))</f>
        <v>0</v>
      </c>
      <c r="Q383" s="167" t="e">
        <f t="shared" si="25"/>
        <v>#DIV/0!</v>
      </c>
    </row>
    <row r="384" spans="2:17">
      <c r="B384" s="63"/>
      <c r="C384" s="65"/>
      <c r="D384" s="65"/>
      <c r="E384" s="66"/>
      <c r="F384" s="67"/>
      <c r="G384" s="65"/>
      <c r="H384" s="70"/>
      <c r="I384" s="71"/>
      <c r="J384" s="68">
        <v>0</v>
      </c>
      <c r="K384" s="68">
        <v>0</v>
      </c>
      <c r="L384" s="68">
        <v>0</v>
      </c>
      <c r="M384" s="89">
        <f t="shared" si="24"/>
        <v>0</v>
      </c>
      <c r="N384" s="100">
        <f t="shared" si="26"/>
        <v>0</v>
      </c>
      <c r="O384" s="166" t="str">
        <f>IFERROR(INDEX('2A-2B'!$B$21:$B$1020,MATCH(D384,'2A-2B'!$D$21:$D$1020,0)),"Not in 2A-2B")</f>
        <v>Not in 2A-2B</v>
      </c>
      <c r="P384" s="73">
        <f>IFERROR(VLOOKUP(D384,'2A-2B'!$D$19:$N$1020,11,0)-N384,SUM(K384:M384))</f>
        <v>0</v>
      </c>
      <c r="Q384" s="167" t="e">
        <f t="shared" si="25"/>
        <v>#DIV/0!</v>
      </c>
    </row>
    <row r="385" spans="2:17">
      <c r="B385" s="63"/>
      <c r="C385" s="65"/>
      <c r="D385" s="65"/>
      <c r="E385" s="66"/>
      <c r="F385" s="67"/>
      <c r="G385" s="65"/>
      <c r="H385" s="70"/>
      <c r="I385" s="71"/>
      <c r="J385" s="68">
        <v>0</v>
      </c>
      <c r="K385" s="68">
        <v>0</v>
      </c>
      <c r="L385" s="68">
        <v>0</v>
      </c>
      <c r="M385" s="89">
        <f t="shared" si="24"/>
        <v>0</v>
      </c>
      <c r="N385" s="100">
        <f t="shared" si="26"/>
        <v>0</v>
      </c>
      <c r="O385" s="166" t="str">
        <f>IFERROR(INDEX('2A-2B'!$B$21:$B$1020,MATCH(D385,'2A-2B'!$D$21:$D$1020,0)),"Not in 2A-2B")</f>
        <v>Not in 2A-2B</v>
      </c>
      <c r="P385" s="73">
        <f>IFERROR(VLOOKUP(D385,'2A-2B'!$D$19:$N$1020,11,0)-N385,SUM(K385:M385))</f>
        <v>0</v>
      </c>
      <c r="Q385" s="167" t="e">
        <f t="shared" si="25"/>
        <v>#DIV/0!</v>
      </c>
    </row>
    <row r="386" spans="2:17">
      <c r="B386" s="63"/>
      <c r="C386" s="65"/>
      <c r="D386" s="65"/>
      <c r="E386" s="66"/>
      <c r="F386" s="67"/>
      <c r="G386" s="65"/>
      <c r="H386" s="70"/>
      <c r="I386" s="71"/>
      <c r="J386" s="68">
        <v>0</v>
      </c>
      <c r="K386" s="68">
        <v>0</v>
      </c>
      <c r="L386" s="68">
        <v>0</v>
      </c>
      <c r="M386" s="89">
        <f t="shared" si="24"/>
        <v>0</v>
      </c>
      <c r="N386" s="100">
        <f t="shared" si="26"/>
        <v>0</v>
      </c>
      <c r="O386" s="166" t="str">
        <f>IFERROR(INDEX('2A-2B'!$B$21:$B$1020,MATCH(D386,'2A-2B'!$D$21:$D$1020,0)),"Not in 2A-2B")</f>
        <v>Not in 2A-2B</v>
      </c>
      <c r="P386" s="73">
        <f>IFERROR(VLOOKUP(D386,'2A-2B'!$D$19:$N$1020,11,0)-N386,SUM(K386:M386))</f>
        <v>0</v>
      </c>
      <c r="Q386" s="167" t="e">
        <f t="shared" si="25"/>
        <v>#DIV/0!</v>
      </c>
    </row>
    <row r="387" spans="2:17">
      <c r="B387" s="63"/>
      <c r="C387" s="65"/>
      <c r="D387" s="65"/>
      <c r="E387" s="66"/>
      <c r="F387" s="67"/>
      <c r="G387" s="65"/>
      <c r="H387" s="70"/>
      <c r="I387" s="71"/>
      <c r="J387" s="68">
        <v>0</v>
      </c>
      <c r="K387" s="68">
        <v>0</v>
      </c>
      <c r="L387" s="68">
        <v>0</v>
      </c>
      <c r="M387" s="89">
        <f t="shared" si="24"/>
        <v>0</v>
      </c>
      <c r="N387" s="100">
        <f t="shared" si="26"/>
        <v>0</v>
      </c>
      <c r="O387" s="166" t="str">
        <f>IFERROR(INDEX('2A-2B'!$B$21:$B$1020,MATCH(D387,'2A-2B'!$D$21:$D$1020,0)),"Not in 2A-2B")</f>
        <v>Not in 2A-2B</v>
      </c>
      <c r="P387" s="73">
        <f>IFERROR(VLOOKUP(D387,'2A-2B'!$D$19:$N$1020,11,0)-N387,SUM(K387:M387))</f>
        <v>0</v>
      </c>
      <c r="Q387" s="167" t="e">
        <f t="shared" si="25"/>
        <v>#DIV/0!</v>
      </c>
    </row>
    <row r="388" spans="2:17">
      <c r="B388" s="63"/>
      <c r="C388" s="65"/>
      <c r="D388" s="65"/>
      <c r="E388" s="66"/>
      <c r="F388" s="67"/>
      <c r="G388" s="65"/>
      <c r="H388" s="70"/>
      <c r="I388" s="71"/>
      <c r="J388" s="68">
        <v>0</v>
      </c>
      <c r="K388" s="68">
        <v>0</v>
      </c>
      <c r="L388" s="68">
        <v>0</v>
      </c>
      <c r="M388" s="89">
        <f t="shared" si="24"/>
        <v>0</v>
      </c>
      <c r="N388" s="100">
        <f t="shared" si="26"/>
        <v>0</v>
      </c>
      <c r="O388" s="166" t="str">
        <f>IFERROR(INDEX('2A-2B'!$B$21:$B$1020,MATCH(D388,'2A-2B'!$D$21:$D$1020,0)),"Not in 2A-2B")</f>
        <v>Not in 2A-2B</v>
      </c>
      <c r="P388" s="73">
        <f>IFERROR(VLOOKUP(D388,'2A-2B'!$D$19:$N$1020,11,0)-N388,SUM(K388:M388))</f>
        <v>0</v>
      </c>
      <c r="Q388" s="167" t="e">
        <f t="shared" si="25"/>
        <v>#DIV/0!</v>
      </c>
    </row>
    <row r="389" spans="2:17">
      <c r="B389" s="63"/>
      <c r="C389" s="65"/>
      <c r="D389" s="65"/>
      <c r="E389" s="66"/>
      <c r="F389" s="67"/>
      <c r="G389" s="65"/>
      <c r="H389" s="70"/>
      <c r="I389" s="71"/>
      <c r="J389" s="68">
        <v>0</v>
      </c>
      <c r="K389" s="68">
        <v>0</v>
      </c>
      <c r="L389" s="68">
        <v>0</v>
      </c>
      <c r="M389" s="89">
        <f t="shared" si="24"/>
        <v>0</v>
      </c>
      <c r="N389" s="100">
        <f t="shared" si="26"/>
        <v>0</v>
      </c>
      <c r="O389" s="166" t="str">
        <f>IFERROR(INDEX('2A-2B'!$B$21:$B$1020,MATCH(D389,'2A-2B'!$D$21:$D$1020,0)),"Not in 2A-2B")</f>
        <v>Not in 2A-2B</v>
      </c>
      <c r="P389" s="73">
        <f>IFERROR(VLOOKUP(D389,'2A-2B'!$D$19:$N$1020,11,0)-N389,SUM(K389:M389))</f>
        <v>0</v>
      </c>
      <c r="Q389" s="167" t="e">
        <f t="shared" si="25"/>
        <v>#DIV/0!</v>
      </c>
    </row>
    <row r="390" spans="2:17">
      <c r="B390" s="63"/>
      <c r="C390" s="65"/>
      <c r="D390" s="65"/>
      <c r="E390" s="66"/>
      <c r="F390" s="67"/>
      <c r="G390" s="65"/>
      <c r="H390" s="70"/>
      <c r="I390" s="71"/>
      <c r="J390" s="68">
        <v>0</v>
      </c>
      <c r="K390" s="68">
        <v>0</v>
      </c>
      <c r="L390" s="68">
        <v>0</v>
      </c>
      <c r="M390" s="89">
        <f t="shared" si="24"/>
        <v>0</v>
      </c>
      <c r="N390" s="100">
        <f t="shared" si="26"/>
        <v>0</v>
      </c>
      <c r="O390" s="166" t="str">
        <f>IFERROR(INDEX('2A-2B'!$B$21:$B$1020,MATCH(D390,'2A-2B'!$D$21:$D$1020,0)),"Not in 2A-2B")</f>
        <v>Not in 2A-2B</v>
      </c>
      <c r="P390" s="73">
        <f>IFERROR(VLOOKUP(D390,'2A-2B'!$D$19:$N$1020,11,0)-N390,SUM(K390:M390))</f>
        <v>0</v>
      </c>
      <c r="Q390" s="167" t="e">
        <f t="shared" si="25"/>
        <v>#DIV/0!</v>
      </c>
    </row>
    <row r="391" spans="2:17">
      <c r="B391" s="63"/>
      <c r="C391" s="65"/>
      <c r="D391" s="65"/>
      <c r="E391" s="66"/>
      <c r="F391" s="67"/>
      <c r="G391" s="65"/>
      <c r="H391" s="70"/>
      <c r="I391" s="71"/>
      <c r="J391" s="68">
        <v>0</v>
      </c>
      <c r="K391" s="68">
        <v>0</v>
      </c>
      <c r="L391" s="68">
        <v>0</v>
      </c>
      <c r="M391" s="89">
        <f t="shared" si="24"/>
        <v>0</v>
      </c>
      <c r="N391" s="100">
        <f t="shared" si="26"/>
        <v>0</v>
      </c>
      <c r="O391" s="166" t="str">
        <f>IFERROR(INDEX('2A-2B'!$B$21:$B$1020,MATCH(D391,'2A-2B'!$D$21:$D$1020,0)),"Not in 2A-2B")</f>
        <v>Not in 2A-2B</v>
      </c>
      <c r="P391" s="73">
        <f>IFERROR(VLOOKUP(D391,'2A-2B'!$D$19:$N$1020,11,0)-N391,SUM(K391:M391))</f>
        <v>0</v>
      </c>
      <c r="Q391" s="167" t="e">
        <f t="shared" si="25"/>
        <v>#DIV/0!</v>
      </c>
    </row>
    <row r="392" spans="2:17">
      <c r="B392" s="63"/>
      <c r="C392" s="65"/>
      <c r="D392" s="65"/>
      <c r="E392" s="66"/>
      <c r="F392" s="67"/>
      <c r="G392" s="65"/>
      <c r="H392" s="70"/>
      <c r="I392" s="71"/>
      <c r="J392" s="68">
        <v>0</v>
      </c>
      <c r="K392" s="68">
        <v>0</v>
      </c>
      <c r="L392" s="68">
        <v>0</v>
      </c>
      <c r="M392" s="89">
        <f t="shared" si="24"/>
        <v>0</v>
      </c>
      <c r="N392" s="100">
        <f t="shared" si="26"/>
        <v>0</v>
      </c>
      <c r="O392" s="166" t="str">
        <f>IFERROR(INDEX('2A-2B'!$B$21:$B$1020,MATCH(D392,'2A-2B'!$D$21:$D$1020,0)),"Not in 2A-2B")</f>
        <v>Not in 2A-2B</v>
      </c>
      <c r="P392" s="73">
        <f>IFERROR(VLOOKUP(D392,'2A-2B'!$D$19:$N$1020,11,0)-N392,SUM(K392:M392))</f>
        <v>0</v>
      </c>
      <c r="Q392" s="167" t="e">
        <f t="shared" si="25"/>
        <v>#DIV/0!</v>
      </c>
    </row>
    <row r="393" spans="2:17">
      <c r="B393" s="63"/>
      <c r="C393" s="65"/>
      <c r="D393" s="65"/>
      <c r="E393" s="66"/>
      <c r="F393" s="67"/>
      <c r="G393" s="65"/>
      <c r="H393" s="70"/>
      <c r="I393" s="71"/>
      <c r="J393" s="68">
        <v>0</v>
      </c>
      <c r="K393" s="68">
        <v>0</v>
      </c>
      <c r="L393" s="68">
        <v>0</v>
      </c>
      <c r="M393" s="89">
        <f t="shared" si="24"/>
        <v>0</v>
      </c>
      <c r="N393" s="100">
        <f t="shared" si="26"/>
        <v>0</v>
      </c>
      <c r="O393" s="166" t="str">
        <f>IFERROR(INDEX('2A-2B'!$B$21:$B$1020,MATCH(D393,'2A-2B'!$D$21:$D$1020,0)),"Not in 2A-2B")</f>
        <v>Not in 2A-2B</v>
      </c>
      <c r="P393" s="73">
        <f>IFERROR(VLOOKUP(D393,'2A-2B'!$D$19:$N$1020,11,0)-N393,SUM(K393:M393))</f>
        <v>0</v>
      </c>
      <c r="Q393" s="167" t="e">
        <f t="shared" si="25"/>
        <v>#DIV/0!</v>
      </c>
    </row>
    <row r="394" spans="2:17">
      <c r="B394" s="63"/>
      <c r="C394" s="65"/>
      <c r="D394" s="65"/>
      <c r="E394" s="66"/>
      <c r="F394" s="67"/>
      <c r="G394" s="65"/>
      <c r="H394" s="70"/>
      <c r="I394" s="71"/>
      <c r="J394" s="68">
        <v>0</v>
      </c>
      <c r="K394" s="68">
        <v>0</v>
      </c>
      <c r="L394" s="68">
        <v>0</v>
      </c>
      <c r="M394" s="89">
        <f t="shared" si="24"/>
        <v>0</v>
      </c>
      <c r="N394" s="100">
        <f t="shared" si="26"/>
        <v>0</v>
      </c>
      <c r="O394" s="166" t="str">
        <f>IFERROR(INDEX('2A-2B'!$B$21:$B$1020,MATCH(D394,'2A-2B'!$D$21:$D$1020,0)),"Not in 2A-2B")</f>
        <v>Not in 2A-2B</v>
      </c>
      <c r="P394" s="73">
        <f>IFERROR(VLOOKUP(D394,'2A-2B'!$D$19:$N$1020,11,0)-N394,SUM(K394:M394))</f>
        <v>0</v>
      </c>
      <c r="Q394" s="167" t="e">
        <f t="shared" si="25"/>
        <v>#DIV/0!</v>
      </c>
    </row>
    <row r="395" spans="2:17">
      <c r="B395" s="63"/>
      <c r="C395" s="65"/>
      <c r="D395" s="65"/>
      <c r="E395" s="66"/>
      <c r="F395" s="67"/>
      <c r="G395" s="65"/>
      <c r="H395" s="70"/>
      <c r="I395" s="71"/>
      <c r="J395" s="68">
        <v>0</v>
      </c>
      <c r="K395" s="68">
        <v>0</v>
      </c>
      <c r="L395" s="68">
        <v>0</v>
      </c>
      <c r="M395" s="89">
        <f t="shared" si="24"/>
        <v>0</v>
      </c>
      <c r="N395" s="100">
        <f t="shared" si="26"/>
        <v>0</v>
      </c>
      <c r="O395" s="166" t="str">
        <f>IFERROR(INDEX('2A-2B'!$B$21:$B$1020,MATCH(D395,'2A-2B'!$D$21:$D$1020,0)),"Not in 2A-2B")</f>
        <v>Not in 2A-2B</v>
      </c>
      <c r="P395" s="73">
        <f>IFERROR(VLOOKUP(D395,'2A-2B'!$D$19:$N$1020,11,0)-N395,SUM(K395:M395))</f>
        <v>0</v>
      </c>
      <c r="Q395" s="167" t="e">
        <f t="shared" si="25"/>
        <v>#DIV/0!</v>
      </c>
    </row>
    <row r="396" spans="2:17">
      <c r="B396" s="63"/>
      <c r="C396" s="65"/>
      <c r="D396" s="65"/>
      <c r="E396" s="66"/>
      <c r="F396" s="67"/>
      <c r="G396" s="65"/>
      <c r="H396" s="70"/>
      <c r="I396" s="71"/>
      <c r="J396" s="68">
        <v>0</v>
      </c>
      <c r="K396" s="68">
        <v>0</v>
      </c>
      <c r="L396" s="68">
        <v>0</v>
      </c>
      <c r="M396" s="89">
        <f t="shared" si="24"/>
        <v>0</v>
      </c>
      <c r="N396" s="100">
        <f t="shared" si="26"/>
        <v>0</v>
      </c>
      <c r="O396" s="166" t="str">
        <f>IFERROR(INDEX('2A-2B'!$B$21:$B$1020,MATCH(D396,'2A-2B'!$D$21:$D$1020,0)),"Not in 2A-2B")</f>
        <v>Not in 2A-2B</v>
      </c>
      <c r="P396" s="73">
        <f>IFERROR(VLOOKUP(D396,'2A-2B'!$D$19:$N$1020,11,0)-N396,SUM(K396:M396))</f>
        <v>0</v>
      </c>
      <c r="Q396" s="167" t="e">
        <f t="shared" si="25"/>
        <v>#DIV/0!</v>
      </c>
    </row>
    <row r="397" spans="2:17">
      <c r="B397" s="63"/>
      <c r="C397" s="65"/>
      <c r="D397" s="65"/>
      <c r="E397" s="66"/>
      <c r="F397" s="67"/>
      <c r="G397" s="65"/>
      <c r="H397" s="70"/>
      <c r="I397" s="71"/>
      <c r="J397" s="68">
        <v>0</v>
      </c>
      <c r="K397" s="68">
        <v>0</v>
      </c>
      <c r="L397" s="68">
        <v>0</v>
      </c>
      <c r="M397" s="89">
        <f t="shared" si="24"/>
        <v>0</v>
      </c>
      <c r="N397" s="100">
        <f t="shared" si="26"/>
        <v>0</v>
      </c>
      <c r="O397" s="166" t="str">
        <f>IFERROR(INDEX('2A-2B'!$B$21:$B$1020,MATCH(D397,'2A-2B'!$D$21:$D$1020,0)),"Not in 2A-2B")</f>
        <v>Not in 2A-2B</v>
      </c>
      <c r="P397" s="73">
        <f>IFERROR(VLOOKUP(D397,'2A-2B'!$D$19:$N$1020,11,0)-N397,SUM(K397:M397))</f>
        <v>0</v>
      </c>
      <c r="Q397" s="167" t="e">
        <f t="shared" si="25"/>
        <v>#DIV/0!</v>
      </c>
    </row>
    <row r="398" spans="2:17">
      <c r="B398" s="63"/>
      <c r="C398" s="65"/>
      <c r="D398" s="65"/>
      <c r="E398" s="66"/>
      <c r="F398" s="67"/>
      <c r="G398" s="65"/>
      <c r="H398" s="70"/>
      <c r="I398" s="71"/>
      <c r="J398" s="68">
        <v>0</v>
      </c>
      <c r="K398" s="68">
        <v>0</v>
      </c>
      <c r="L398" s="68">
        <v>0</v>
      </c>
      <c r="M398" s="89">
        <f t="shared" si="24"/>
        <v>0</v>
      </c>
      <c r="N398" s="100">
        <f t="shared" si="26"/>
        <v>0</v>
      </c>
      <c r="O398" s="166" t="str">
        <f>IFERROR(INDEX('2A-2B'!$B$21:$B$1020,MATCH(D398,'2A-2B'!$D$21:$D$1020,0)),"Not in 2A-2B")</f>
        <v>Not in 2A-2B</v>
      </c>
      <c r="P398" s="73">
        <f>IFERROR(VLOOKUP(D398,'2A-2B'!$D$19:$N$1020,11,0)-N398,SUM(K398:M398))</f>
        <v>0</v>
      </c>
      <c r="Q398" s="167" t="e">
        <f t="shared" si="25"/>
        <v>#DIV/0!</v>
      </c>
    </row>
    <row r="399" spans="2:17">
      <c r="B399" s="63"/>
      <c r="C399" s="65"/>
      <c r="D399" s="65"/>
      <c r="E399" s="66"/>
      <c r="F399" s="67"/>
      <c r="G399" s="65"/>
      <c r="H399" s="70"/>
      <c r="I399" s="71"/>
      <c r="J399" s="68">
        <v>0</v>
      </c>
      <c r="K399" s="68">
        <v>0</v>
      </c>
      <c r="L399" s="68">
        <v>0</v>
      </c>
      <c r="M399" s="89">
        <f t="shared" si="24"/>
        <v>0</v>
      </c>
      <c r="N399" s="100">
        <f t="shared" si="26"/>
        <v>0</v>
      </c>
      <c r="O399" s="166" t="str">
        <f>IFERROR(INDEX('2A-2B'!$B$21:$B$1020,MATCH(D399,'2A-2B'!$D$21:$D$1020,0)),"Not in 2A-2B")</f>
        <v>Not in 2A-2B</v>
      </c>
      <c r="P399" s="73">
        <f>IFERROR(VLOOKUP(D399,'2A-2B'!$D$19:$N$1020,11,0)-N399,SUM(K399:M399))</f>
        <v>0</v>
      </c>
      <c r="Q399" s="167" t="e">
        <f t="shared" si="25"/>
        <v>#DIV/0!</v>
      </c>
    </row>
    <row r="400" spans="2:17">
      <c r="B400" s="63"/>
      <c r="C400" s="65"/>
      <c r="D400" s="65"/>
      <c r="E400" s="66"/>
      <c r="F400" s="67"/>
      <c r="G400" s="65"/>
      <c r="H400" s="70"/>
      <c r="I400" s="71"/>
      <c r="J400" s="68">
        <v>0</v>
      </c>
      <c r="K400" s="68">
        <v>0</v>
      </c>
      <c r="L400" s="68">
        <v>0</v>
      </c>
      <c r="M400" s="89">
        <f t="shared" si="24"/>
        <v>0</v>
      </c>
      <c r="N400" s="100">
        <f t="shared" si="26"/>
        <v>0</v>
      </c>
      <c r="O400" s="166" t="str">
        <f>IFERROR(INDEX('2A-2B'!$B$21:$B$1020,MATCH(D400,'2A-2B'!$D$21:$D$1020,0)),"Not in 2A-2B")</f>
        <v>Not in 2A-2B</v>
      </c>
      <c r="P400" s="73">
        <f>IFERROR(VLOOKUP(D400,'2A-2B'!$D$19:$N$1020,11,0)-N400,SUM(K400:M400))</f>
        <v>0</v>
      </c>
      <c r="Q400" s="167" t="e">
        <f t="shared" si="25"/>
        <v>#DIV/0!</v>
      </c>
    </row>
    <row r="401" spans="2:17">
      <c r="B401" s="63"/>
      <c r="C401" s="65"/>
      <c r="D401" s="65"/>
      <c r="E401" s="66"/>
      <c r="F401" s="67"/>
      <c r="G401" s="65"/>
      <c r="H401" s="70"/>
      <c r="I401" s="71"/>
      <c r="J401" s="68">
        <v>0</v>
      </c>
      <c r="K401" s="68">
        <v>0</v>
      </c>
      <c r="L401" s="68">
        <v>0</v>
      </c>
      <c r="M401" s="89">
        <f t="shared" si="24"/>
        <v>0</v>
      </c>
      <c r="N401" s="100">
        <f t="shared" si="26"/>
        <v>0</v>
      </c>
      <c r="O401" s="166" t="str">
        <f>IFERROR(INDEX('2A-2B'!$B$21:$B$1020,MATCH(D401,'2A-2B'!$D$21:$D$1020,0)),"Not in 2A-2B")</f>
        <v>Not in 2A-2B</v>
      </c>
      <c r="P401" s="73">
        <f>IFERROR(VLOOKUP(D401,'2A-2B'!$D$19:$N$1020,11,0)-N401,SUM(K401:M401))</f>
        <v>0</v>
      </c>
      <c r="Q401" s="167" t="e">
        <f t="shared" si="25"/>
        <v>#DIV/0!</v>
      </c>
    </row>
    <row r="402" spans="2:17">
      <c r="B402" s="63"/>
      <c r="C402" s="65"/>
      <c r="D402" s="65"/>
      <c r="E402" s="66"/>
      <c r="F402" s="67"/>
      <c r="G402" s="65"/>
      <c r="H402" s="70"/>
      <c r="I402" s="71"/>
      <c r="J402" s="68">
        <v>0</v>
      </c>
      <c r="K402" s="68">
        <v>0</v>
      </c>
      <c r="L402" s="68">
        <v>0</v>
      </c>
      <c r="M402" s="89">
        <f t="shared" si="24"/>
        <v>0</v>
      </c>
      <c r="N402" s="100">
        <f t="shared" si="26"/>
        <v>0</v>
      </c>
      <c r="O402" s="166" t="str">
        <f>IFERROR(INDEX('2A-2B'!$B$21:$B$1020,MATCH(D402,'2A-2B'!$D$21:$D$1020,0)),"Not in 2A-2B")</f>
        <v>Not in 2A-2B</v>
      </c>
      <c r="P402" s="73">
        <f>IFERROR(VLOOKUP(D402,'2A-2B'!$D$19:$N$1020,11,0)-N402,SUM(K402:M402))</f>
        <v>0</v>
      </c>
      <c r="Q402" s="167" t="e">
        <f t="shared" si="25"/>
        <v>#DIV/0!</v>
      </c>
    </row>
    <row r="403" spans="2:17">
      <c r="B403" s="63"/>
      <c r="C403" s="65"/>
      <c r="D403" s="65"/>
      <c r="E403" s="66"/>
      <c r="F403" s="67"/>
      <c r="G403" s="65"/>
      <c r="H403" s="70"/>
      <c r="I403" s="71"/>
      <c r="J403" s="68">
        <v>0</v>
      </c>
      <c r="K403" s="68">
        <v>0</v>
      </c>
      <c r="L403" s="68">
        <v>0</v>
      </c>
      <c r="M403" s="89">
        <f t="shared" si="24"/>
        <v>0</v>
      </c>
      <c r="N403" s="100">
        <f t="shared" si="26"/>
        <v>0</v>
      </c>
      <c r="O403" s="166" t="str">
        <f>IFERROR(INDEX('2A-2B'!$B$21:$B$1020,MATCH(D403,'2A-2B'!$D$21:$D$1020,0)),"Not in 2A-2B")</f>
        <v>Not in 2A-2B</v>
      </c>
      <c r="P403" s="73">
        <f>IFERROR(VLOOKUP(D403,'2A-2B'!$D$19:$N$1020,11,0)-N403,SUM(K403:M403))</f>
        <v>0</v>
      </c>
      <c r="Q403" s="167" t="e">
        <f t="shared" si="25"/>
        <v>#DIV/0!</v>
      </c>
    </row>
    <row r="404" spans="2:17">
      <c r="B404" s="63"/>
      <c r="C404" s="65"/>
      <c r="D404" s="65"/>
      <c r="E404" s="66"/>
      <c r="F404" s="67"/>
      <c r="G404" s="65"/>
      <c r="H404" s="70"/>
      <c r="I404" s="71"/>
      <c r="J404" s="68">
        <v>0</v>
      </c>
      <c r="K404" s="68">
        <v>0</v>
      </c>
      <c r="L404" s="68">
        <v>0</v>
      </c>
      <c r="M404" s="89">
        <f t="shared" si="24"/>
        <v>0</v>
      </c>
      <c r="N404" s="100">
        <f t="shared" si="26"/>
        <v>0</v>
      </c>
      <c r="O404" s="166" t="str">
        <f>IFERROR(INDEX('2A-2B'!$B$21:$B$1020,MATCH(D404,'2A-2B'!$D$21:$D$1020,0)),"Not in 2A-2B")</f>
        <v>Not in 2A-2B</v>
      </c>
      <c r="P404" s="73">
        <f>IFERROR(VLOOKUP(D404,'2A-2B'!$D$19:$N$1020,11,0)-N404,SUM(K404:M404))</f>
        <v>0</v>
      </c>
      <c r="Q404" s="167" t="e">
        <f t="shared" si="25"/>
        <v>#DIV/0!</v>
      </c>
    </row>
    <row r="405" spans="2:17">
      <c r="B405" s="63"/>
      <c r="C405" s="65"/>
      <c r="D405" s="65"/>
      <c r="E405" s="66"/>
      <c r="F405" s="67"/>
      <c r="G405" s="65"/>
      <c r="H405" s="70"/>
      <c r="I405" s="71"/>
      <c r="J405" s="68">
        <v>0</v>
      </c>
      <c r="K405" s="68">
        <v>0</v>
      </c>
      <c r="L405" s="68">
        <v>0</v>
      </c>
      <c r="M405" s="89">
        <f t="shared" ref="M405:M468" si="27">L405</f>
        <v>0</v>
      </c>
      <c r="N405" s="100">
        <f t="shared" si="26"/>
        <v>0</v>
      </c>
      <c r="O405" s="166" t="str">
        <f>IFERROR(INDEX('2A-2B'!$B$21:$B$1020,MATCH(D405,'2A-2B'!$D$21:$D$1020,0)),"Not in 2A-2B")</f>
        <v>Not in 2A-2B</v>
      </c>
      <c r="P405" s="73">
        <f>IFERROR(VLOOKUP(D405,'2A-2B'!$D$19:$N$1020,11,0)-N405,SUM(K405:M405))</f>
        <v>0</v>
      </c>
      <c r="Q405" s="167" t="e">
        <f t="shared" ref="Q405:Q468" si="28">H405-(SUM(K405:M405)/J405)</f>
        <v>#DIV/0!</v>
      </c>
    </row>
    <row r="406" spans="2:17">
      <c r="B406" s="63"/>
      <c r="C406" s="65"/>
      <c r="D406" s="65"/>
      <c r="E406" s="66"/>
      <c r="F406" s="67"/>
      <c r="G406" s="65"/>
      <c r="H406" s="70"/>
      <c r="I406" s="71"/>
      <c r="J406" s="68">
        <v>0</v>
      </c>
      <c r="K406" s="68">
        <v>0</v>
      </c>
      <c r="L406" s="68">
        <v>0</v>
      </c>
      <c r="M406" s="89">
        <f t="shared" si="27"/>
        <v>0</v>
      </c>
      <c r="N406" s="100">
        <f t="shared" ref="N406:N469" si="29">SUM(J406:M406)</f>
        <v>0</v>
      </c>
      <c r="O406" s="166" t="str">
        <f>IFERROR(INDEX('2A-2B'!$B$21:$B$1020,MATCH(D406,'2A-2B'!$D$21:$D$1020,0)),"Not in 2A-2B")</f>
        <v>Not in 2A-2B</v>
      </c>
      <c r="P406" s="73">
        <f>IFERROR(VLOOKUP(D406,'2A-2B'!$D$19:$N$1020,11,0)-N406,SUM(K406:M406))</f>
        <v>0</v>
      </c>
      <c r="Q406" s="167" t="e">
        <f t="shared" si="28"/>
        <v>#DIV/0!</v>
      </c>
    </row>
    <row r="407" spans="2:17">
      <c r="B407" s="63"/>
      <c r="C407" s="65"/>
      <c r="D407" s="65"/>
      <c r="E407" s="66"/>
      <c r="F407" s="67"/>
      <c r="G407" s="65"/>
      <c r="H407" s="70"/>
      <c r="I407" s="71"/>
      <c r="J407" s="68">
        <v>0</v>
      </c>
      <c r="K407" s="68">
        <v>0</v>
      </c>
      <c r="L407" s="68">
        <v>0</v>
      </c>
      <c r="M407" s="89">
        <f t="shared" si="27"/>
        <v>0</v>
      </c>
      <c r="N407" s="100">
        <f t="shared" si="29"/>
        <v>0</v>
      </c>
      <c r="O407" s="166" t="str">
        <f>IFERROR(INDEX('2A-2B'!$B$21:$B$1020,MATCH(D407,'2A-2B'!$D$21:$D$1020,0)),"Not in 2A-2B")</f>
        <v>Not in 2A-2B</v>
      </c>
      <c r="P407" s="73">
        <f>IFERROR(VLOOKUP(D407,'2A-2B'!$D$19:$N$1020,11,0)-N407,SUM(K407:M407))</f>
        <v>0</v>
      </c>
      <c r="Q407" s="167" t="e">
        <f t="shared" si="28"/>
        <v>#DIV/0!</v>
      </c>
    </row>
    <row r="408" spans="2:17">
      <c r="B408" s="63"/>
      <c r="C408" s="65"/>
      <c r="D408" s="65"/>
      <c r="E408" s="66"/>
      <c r="F408" s="67"/>
      <c r="G408" s="65"/>
      <c r="H408" s="70"/>
      <c r="I408" s="71"/>
      <c r="J408" s="68">
        <v>0</v>
      </c>
      <c r="K408" s="68">
        <v>0</v>
      </c>
      <c r="L408" s="68">
        <v>0</v>
      </c>
      <c r="M408" s="89">
        <f t="shared" si="27"/>
        <v>0</v>
      </c>
      <c r="N408" s="100">
        <f t="shared" si="29"/>
        <v>0</v>
      </c>
      <c r="O408" s="166" t="str">
        <f>IFERROR(INDEX('2A-2B'!$B$21:$B$1020,MATCH(D408,'2A-2B'!$D$21:$D$1020,0)),"Not in 2A-2B")</f>
        <v>Not in 2A-2B</v>
      </c>
      <c r="P408" s="73">
        <f>IFERROR(VLOOKUP(D408,'2A-2B'!$D$19:$N$1020,11,0)-N408,SUM(K408:M408))</f>
        <v>0</v>
      </c>
      <c r="Q408" s="167" t="e">
        <f t="shared" si="28"/>
        <v>#DIV/0!</v>
      </c>
    </row>
    <row r="409" spans="2:17">
      <c r="B409" s="63"/>
      <c r="C409" s="65"/>
      <c r="D409" s="65"/>
      <c r="E409" s="66"/>
      <c r="F409" s="67"/>
      <c r="G409" s="65"/>
      <c r="H409" s="70"/>
      <c r="I409" s="71"/>
      <c r="J409" s="68">
        <v>0</v>
      </c>
      <c r="K409" s="68">
        <v>0</v>
      </c>
      <c r="L409" s="68">
        <v>0</v>
      </c>
      <c r="M409" s="89">
        <f t="shared" si="27"/>
        <v>0</v>
      </c>
      <c r="N409" s="100">
        <f t="shared" si="29"/>
        <v>0</v>
      </c>
      <c r="O409" s="166" t="str">
        <f>IFERROR(INDEX('2A-2B'!$B$21:$B$1020,MATCH(D409,'2A-2B'!$D$21:$D$1020,0)),"Not in 2A-2B")</f>
        <v>Not in 2A-2B</v>
      </c>
      <c r="P409" s="73">
        <f>IFERROR(VLOOKUP(D409,'2A-2B'!$D$19:$N$1020,11,0)-N409,SUM(K409:M409))</f>
        <v>0</v>
      </c>
      <c r="Q409" s="167" t="e">
        <f t="shared" si="28"/>
        <v>#DIV/0!</v>
      </c>
    </row>
    <row r="410" spans="2:17">
      <c r="B410" s="63"/>
      <c r="C410" s="65"/>
      <c r="D410" s="65"/>
      <c r="E410" s="66"/>
      <c r="F410" s="67"/>
      <c r="G410" s="65"/>
      <c r="H410" s="70"/>
      <c r="I410" s="71"/>
      <c r="J410" s="68">
        <v>0</v>
      </c>
      <c r="K410" s="68">
        <v>0</v>
      </c>
      <c r="L410" s="68">
        <v>0</v>
      </c>
      <c r="M410" s="89">
        <f t="shared" si="27"/>
        <v>0</v>
      </c>
      <c r="N410" s="100">
        <f t="shared" si="29"/>
        <v>0</v>
      </c>
      <c r="O410" s="166" t="str">
        <f>IFERROR(INDEX('2A-2B'!$B$21:$B$1020,MATCH(D410,'2A-2B'!$D$21:$D$1020,0)),"Not in 2A-2B")</f>
        <v>Not in 2A-2B</v>
      </c>
      <c r="P410" s="73">
        <f>IFERROR(VLOOKUP(D410,'2A-2B'!$D$19:$N$1020,11,0)-N410,SUM(K410:M410))</f>
        <v>0</v>
      </c>
      <c r="Q410" s="167" t="e">
        <f t="shared" si="28"/>
        <v>#DIV/0!</v>
      </c>
    </row>
    <row r="411" spans="2:17">
      <c r="B411" s="63"/>
      <c r="C411" s="65"/>
      <c r="D411" s="65"/>
      <c r="E411" s="66"/>
      <c r="F411" s="67"/>
      <c r="G411" s="65"/>
      <c r="H411" s="70"/>
      <c r="I411" s="71"/>
      <c r="J411" s="68">
        <v>0</v>
      </c>
      <c r="K411" s="68">
        <v>0</v>
      </c>
      <c r="L411" s="68">
        <v>0</v>
      </c>
      <c r="M411" s="89">
        <f t="shared" si="27"/>
        <v>0</v>
      </c>
      <c r="N411" s="100">
        <f t="shared" si="29"/>
        <v>0</v>
      </c>
      <c r="O411" s="166" t="str">
        <f>IFERROR(INDEX('2A-2B'!$B$21:$B$1020,MATCH(D411,'2A-2B'!$D$21:$D$1020,0)),"Not in 2A-2B")</f>
        <v>Not in 2A-2B</v>
      </c>
      <c r="P411" s="73">
        <f>IFERROR(VLOOKUP(D411,'2A-2B'!$D$19:$N$1020,11,0)-N411,SUM(K411:M411))</f>
        <v>0</v>
      </c>
      <c r="Q411" s="167" t="e">
        <f t="shared" si="28"/>
        <v>#DIV/0!</v>
      </c>
    </row>
    <row r="412" spans="2:17">
      <c r="B412" s="63"/>
      <c r="C412" s="65"/>
      <c r="D412" s="65"/>
      <c r="E412" s="66"/>
      <c r="F412" s="67"/>
      <c r="G412" s="65"/>
      <c r="H412" s="70"/>
      <c r="I412" s="71"/>
      <c r="J412" s="68">
        <v>0</v>
      </c>
      <c r="K412" s="68">
        <v>0</v>
      </c>
      <c r="L412" s="68">
        <v>0</v>
      </c>
      <c r="M412" s="89">
        <f t="shared" si="27"/>
        <v>0</v>
      </c>
      <c r="N412" s="100">
        <f t="shared" si="29"/>
        <v>0</v>
      </c>
      <c r="O412" s="166" t="str">
        <f>IFERROR(INDEX('2A-2B'!$B$21:$B$1020,MATCH(D412,'2A-2B'!$D$21:$D$1020,0)),"Not in 2A-2B")</f>
        <v>Not in 2A-2B</v>
      </c>
      <c r="P412" s="73">
        <f>IFERROR(VLOOKUP(D412,'2A-2B'!$D$19:$N$1020,11,0)-N412,SUM(K412:M412))</f>
        <v>0</v>
      </c>
      <c r="Q412" s="167" t="e">
        <f t="shared" si="28"/>
        <v>#DIV/0!</v>
      </c>
    </row>
    <row r="413" spans="2:17">
      <c r="B413" s="63"/>
      <c r="C413" s="65"/>
      <c r="D413" s="65"/>
      <c r="E413" s="66"/>
      <c r="F413" s="67"/>
      <c r="G413" s="65"/>
      <c r="H413" s="70"/>
      <c r="I413" s="71"/>
      <c r="J413" s="68">
        <v>0</v>
      </c>
      <c r="K413" s="68">
        <v>0</v>
      </c>
      <c r="L413" s="68">
        <v>0</v>
      </c>
      <c r="M413" s="89">
        <f t="shared" si="27"/>
        <v>0</v>
      </c>
      <c r="N413" s="100">
        <f t="shared" si="29"/>
        <v>0</v>
      </c>
      <c r="O413" s="166" t="str">
        <f>IFERROR(INDEX('2A-2B'!$B$21:$B$1020,MATCH(D413,'2A-2B'!$D$21:$D$1020,0)),"Not in 2A-2B")</f>
        <v>Not in 2A-2B</v>
      </c>
      <c r="P413" s="73">
        <f>IFERROR(VLOOKUP(D413,'2A-2B'!$D$19:$N$1020,11,0)-N413,SUM(K413:M413))</f>
        <v>0</v>
      </c>
      <c r="Q413" s="167" t="e">
        <f t="shared" si="28"/>
        <v>#DIV/0!</v>
      </c>
    </row>
    <row r="414" spans="2:17">
      <c r="B414" s="63"/>
      <c r="C414" s="65"/>
      <c r="D414" s="65"/>
      <c r="E414" s="66"/>
      <c r="F414" s="67"/>
      <c r="G414" s="65"/>
      <c r="H414" s="70"/>
      <c r="I414" s="71"/>
      <c r="J414" s="68">
        <v>0</v>
      </c>
      <c r="K414" s="68">
        <v>0</v>
      </c>
      <c r="L414" s="68">
        <v>0</v>
      </c>
      <c r="M414" s="89">
        <f t="shared" si="27"/>
        <v>0</v>
      </c>
      <c r="N414" s="100">
        <f t="shared" si="29"/>
        <v>0</v>
      </c>
      <c r="O414" s="166" t="str">
        <f>IFERROR(INDEX('2A-2B'!$B$21:$B$1020,MATCH(D414,'2A-2B'!$D$21:$D$1020,0)),"Not in 2A-2B")</f>
        <v>Not in 2A-2B</v>
      </c>
      <c r="P414" s="73">
        <f>IFERROR(VLOOKUP(D414,'2A-2B'!$D$19:$N$1020,11,0)-N414,SUM(K414:M414))</f>
        <v>0</v>
      </c>
      <c r="Q414" s="167" t="e">
        <f t="shared" si="28"/>
        <v>#DIV/0!</v>
      </c>
    </row>
    <row r="415" spans="2:17">
      <c r="B415" s="63"/>
      <c r="C415" s="65"/>
      <c r="D415" s="65"/>
      <c r="E415" s="66"/>
      <c r="F415" s="67"/>
      <c r="G415" s="65"/>
      <c r="H415" s="70"/>
      <c r="I415" s="71"/>
      <c r="J415" s="68">
        <v>0</v>
      </c>
      <c r="K415" s="68">
        <v>0</v>
      </c>
      <c r="L415" s="68">
        <v>0</v>
      </c>
      <c r="M415" s="89">
        <f t="shared" si="27"/>
        <v>0</v>
      </c>
      <c r="N415" s="100">
        <f t="shared" si="29"/>
        <v>0</v>
      </c>
      <c r="O415" s="166" t="str">
        <f>IFERROR(INDEX('2A-2B'!$B$21:$B$1020,MATCH(D415,'2A-2B'!$D$21:$D$1020,0)),"Not in 2A-2B")</f>
        <v>Not in 2A-2B</v>
      </c>
      <c r="P415" s="73">
        <f>IFERROR(VLOOKUP(D415,'2A-2B'!$D$19:$N$1020,11,0)-N415,SUM(K415:M415))</f>
        <v>0</v>
      </c>
      <c r="Q415" s="167" t="e">
        <f t="shared" si="28"/>
        <v>#DIV/0!</v>
      </c>
    </row>
    <row r="416" spans="2:17">
      <c r="B416" s="63"/>
      <c r="C416" s="65"/>
      <c r="D416" s="65"/>
      <c r="E416" s="66"/>
      <c r="F416" s="67"/>
      <c r="G416" s="65"/>
      <c r="H416" s="70"/>
      <c r="I416" s="71"/>
      <c r="J416" s="68">
        <v>0</v>
      </c>
      <c r="K416" s="68">
        <v>0</v>
      </c>
      <c r="L416" s="68">
        <v>0</v>
      </c>
      <c r="M416" s="89">
        <f t="shared" si="27"/>
        <v>0</v>
      </c>
      <c r="N416" s="100">
        <f t="shared" si="29"/>
        <v>0</v>
      </c>
      <c r="O416" s="166" t="str">
        <f>IFERROR(INDEX('2A-2B'!$B$21:$B$1020,MATCH(D416,'2A-2B'!$D$21:$D$1020,0)),"Not in 2A-2B")</f>
        <v>Not in 2A-2B</v>
      </c>
      <c r="P416" s="73">
        <f>IFERROR(VLOOKUP(D416,'2A-2B'!$D$19:$N$1020,11,0)-N416,SUM(K416:M416))</f>
        <v>0</v>
      </c>
      <c r="Q416" s="167" t="e">
        <f t="shared" si="28"/>
        <v>#DIV/0!</v>
      </c>
    </row>
    <row r="417" spans="2:17">
      <c r="B417" s="63"/>
      <c r="C417" s="65"/>
      <c r="D417" s="65"/>
      <c r="E417" s="66"/>
      <c r="F417" s="67"/>
      <c r="G417" s="65"/>
      <c r="H417" s="70"/>
      <c r="I417" s="71"/>
      <c r="J417" s="68">
        <v>0</v>
      </c>
      <c r="K417" s="68">
        <v>0</v>
      </c>
      <c r="L417" s="68">
        <v>0</v>
      </c>
      <c r="M417" s="89">
        <f t="shared" si="27"/>
        <v>0</v>
      </c>
      <c r="N417" s="100">
        <f t="shared" si="29"/>
        <v>0</v>
      </c>
      <c r="O417" s="166" t="str">
        <f>IFERROR(INDEX('2A-2B'!$B$21:$B$1020,MATCH(D417,'2A-2B'!$D$21:$D$1020,0)),"Not in 2A-2B")</f>
        <v>Not in 2A-2B</v>
      </c>
      <c r="P417" s="73">
        <f>IFERROR(VLOOKUP(D417,'2A-2B'!$D$19:$N$1020,11,0)-N417,SUM(K417:M417))</f>
        <v>0</v>
      </c>
      <c r="Q417" s="167" t="e">
        <f t="shared" si="28"/>
        <v>#DIV/0!</v>
      </c>
    </row>
    <row r="418" spans="2:17">
      <c r="B418" s="63"/>
      <c r="C418" s="65"/>
      <c r="D418" s="65"/>
      <c r="E418" s="66"/>
      <c r="F418" s="67"/>
      <c r="G418" s="65"/>
      <c r="H418" s="70"/>
      <c r="I418" s="71"/>
      <c r="J418" s="68">
        <v>0</v>
      </c>
      <c r="K418" s="68">
        <v>0</v>
      </c>
      <c r="L418" s="68">
        <v>0</v>
      </c>
      <c r="M418" s="89">
        <f t="shared" si="27"/>
        <v>0</v>
      </c>
      <c r="N418" s="100">
        <f t="shared" si="29"/>
        <v>0</v>
      </c>
      <c r="O418" s="166" t="str">
        <f>IFERROR(INDEX('2A-2B'!$B$21:$B$1020,MATCH(D418,'2A-2B'!$D$21:$D$1020,0)),"Not in 2A-2B")</f>
        <v>Not in 2A-2B</v>
      </c>
      <c r="P418" s="73">
        <f>IFERROR(VLOOKUP(D418,'2A-2B'!$D$19:$N$1020,11,0)-N418,SUM(K418:M418))</f>
        <v>0</v>
      </c>
      <c r="Q418" s="167" t="e">
        <f t="shared" si="28"/>
        <v>#DIV/0!</v>
      </c>
    </row>
    <row r="419" spans="2:17">
      <c r="B419" s="63"/>
      <c r="C419" s="65"/>
      <c r="D419" s="65"/>
      <c r="E419" s="66"/>
      <c r="F419" s="67"/>
      <c r="G419" s="65"/>
      <c r="H419" s="70"/>
      <c r="I419" s="71"/>
      <c r="J419" s="68">
        <v>0</v>
      </c>
      <c r="K419" s="68">
        <v>0</v>
      </c>
      <c r="L419" s="68">
        <v>0</v>
      </c>
      <c r="M419" s="89">
        <f t="shared" si="27"/>
        <v>0</v>
      </c>
      <c r="N419" s="100">
        <f t="shared" si="29"/>
        <v>0</v>
      </c>
      <c r="O419" s="166" t="str">
        <f>IFERROR(INDEX('2A-2B'!$B$21:$B$1020,MATCH(D419,'2A-2B'!$D$21:$D$1020,0)),"Not in 2A-2B")</f>
        <v>Not in 2A-2B</v>
      </c>
      <c r="P419" s="73">
        <f>IFERROR(VLOOKUP(D419,'2A-2B'!$D$19:$N$1020,11,0)-N419,SUM(K419:M419))</f>
        <v>0</v>
      </c>
      <c r="Q419" s="167" t="e">
        <f t="shared" si="28"/>
        <v>#DIV/0!</v>
      </c>
    </row>
    <row r="420" spans="2:17">
      <c r="B420" s="63"/>
      <c r="C420" s="65"/>
      <c r="D420" s="65"/>
      <c r="E420" s="66"/>
      <c r="F420" s="67"/>
      <c r="G420" s="65"/>
      <c r="H420" s="70"/>
      <c r="I420" s="71"/>
      <c r="J420" s="68">
        <v>0</v>
      </c>
      <c r="K420" s="68">
        <v>0</v>
      </c>
      <c r="L420" s="68">
        <v>0</v>
      </c>
      <c r="M420" s="89">
        <f t="shared" si="27"/>
        <v>0</v>
      </c>
      <c r="N420" s="100">
        <f t="shared" si="29"/>
        <v>0</v>
      </c>
      <c r="O420" s="166" t="str">
        <f>IFERROR(INDEX('2A-2B'!$B$21:$B$1020,MATCH(D420,'2A-2B'!$D$21:$D$1020,0)),"Not in 2A-2B")</f>
        <v>Not in 2A-2B</v>
      </c>
      <c r="P420" s="73">
        <f>IFERROR(VLOOKUP(D420,'2A-2B'!$D$19:$N$1020,11,0)-N420,SUM(K420:M420))</f>
        <v>0</v>
      </c>
      <c r="Q420" s="167" t="e">
        <f t="shared" si="28"/>
        <v>#DIV/0!</v>
      </c>
    </row>
    <row r="421" spans="2:17">
      <c r="B421" s="63"/>
      <c r="C421" s="65"/>
      <c r="D421" s="65"/>
      <c r="E421" s="66"/>
      <c r="F421" s="67"/>
      <c r="G421" s="65"/>
      <c r="H421" s="70"/>
      <c r="I421" s="71"/>
      <c r="J421" s="68">
        <v>0</v>
      </c>
      <c r="K421" s="68">
        <v>0</v>
      </c>
      <c r="L421" s="68">
        <v>0</v>
      </c>
      <c r="M421" s="89">
        <f t="shared" si="27"/>
        <v>0</v>
      </c>
      <c r="N421" s="100">
        <f t="shared" si="29"/>
        <v>0</v>
      </c>
      <c r="O421" s="166" t="str">
        <f>IFERROR(INDEX('2A-2B'!$B$21:$B$1020,MATCH(D421,'2A-2B'!$D$21:$D$1020,0)),"Not in 2A-2B")</f>
        <v>Not in 2A-2B</v>
      </c>
      <c r="P421" s="73">
        <f>IFERROR(VLOOKUP(D421,'2A-2B'!$D$19:$N$1020,11,0)-N421,SUM(K421:M421))</f>
        <v>0</v>
      </c>
      <c r="Q421" s="167" t="e">
        <f t="shared" si="28"/>
        <v>#DIV/0!</v>
      </c>
    </row>
    <row r="422" spans="2:17">
      <c r="B422" s="63"/>
      <c r="C422" s="65"/>
      <c r="D422" s="65"/>
      <c r="E422" s="66"/>
      <c r="F422" s="67"/>
      <c r="G422" s="65"/>
      <c r="H422" s="70"/>
      <c r="I422" s="71"/>
      <c r="J422" s="68">
        <v>0</v>
      </c>
      <c r="K422" s="68">
        <v>0</v>
      </c>
      <c r="L422" s="68">
        <v>0</v>
      </c>
      <c r="M422" s="89">
        <f t="shared" si="27"/>
        <v>0</v>
      </c>
      <c r="N422" s="100">
        <f t="shared" si="29"/>
        <v>0</v>
      </c>
      <c r="O422" s="166" t="str">
        <f>IFERROR(INDEX('2A-2B'!$B$21:$B$1020,MATCH(D422,'2A-2B'!$D$21:$D$1020,0)),"Not in 2A-2B")</f>
        <v>Not in 2A-2B</v>
      </c>
      <c r="P422" s="73">
        <f>IFERROR(VLOOKUP(D422,'2A-2B'!$D$19:$N$1020,11,0)-N422,SUM(K422:M422))</f>
        <v>0</v>
      </c>
      <c r="Q422" s="167" t="e">
        <f t="shared" si="28"/>
        <v>#DIV/0!</v>
      </c>
    </row>
    <row r="423" spans="2:17">
      <c r="B423" s="63"/>
      <c r="C423" s="65"/>
      <c r="D423" s="65"/>
      <c r="E423" s="66"/>
      <c r="F423" s="67"/>
      <c r="G423" s="65"/>
      <c r="H423" s="70"/>
      <c r="I423" s="71"/>
      <c r="J423" s="68">
        <v>0</v>
      </c>
      <c r="K423" s="68">
        <v>0</v>
      </c>
      <c r="L423" s="68">
        <v>0</v>
      </c>
      <c r="M423" s="89">
        <f t="shared" si="27"/>
        <v>0</v>
      </c>
      <c r="N423" s="100">
        <f t="shared" si="29"/>
        <v>0</v>
      </c>
      <c r="O423" s="166" t="str">
        <f>IFERROR(INDEX('2A-2B'!$B$21:$B$1020,MATCH(D423,'2A-2B'!$D$21:$D$1020,0)),"Not in 2A-2B")</f>
        <v>Not in 2A-2B</v>
      </c>
      <c r="P423" s="73">
        <f>IFERROR(VLOOKUP(D423,'2A-2B'!$D$19:$N$1020,11,0)-N423,SUM(K423:M423))</f>
        <v>0</v>
      </c>
      <c r="Q423" s="167" t="e">
        <f t="shared" si="28"/>
        <v>#DIV/0!</v>
      </c>
    </row>
    <row r="424" spans="2:17">
      <c r="B424" s="63"/>
      <c r="C424" s="65"/>
      <c r="D424" s="65"/>
      <c r="E424" s="66"/>
      <c r="F424" s="67"/>
      <c r="G424" s="65"/>
      <c r="H424" s="70"/>
      <c r="I424" s="71"/>
      <c r="J424" s="68">
        <v>0</v>
      </c>
      <c r="K424" s="68">
        <v>0</v>
      </c>
      <c r="L424" s="68">
        <v>0</v>
      </c>
      <c r="M424" s="89">
        <f t="shared" si="27"/>
        <v>0</v>
      </c>
      <c r="N424" s="100">
        <f t="shared" si="29"/>
        <v>0</v>
      </c>
      <c r="O424" s="166" t="str">
        <f>IFERROR(INDEX('2A-2B'!$B$21:$B$1020,MATCH(D424,'2A-2B'!$D$21:$D$1020,0)),"Not in 2A-2B")</f>
        <v>Not in 2A-2B</v>
      </c>
      <c r="P424" s="73">
        <f>IFERROR(VLOOKUP(D424,'2A-2B'!$D$19:$N$1020,11,0)-N424,SUM(K424:M424))</f>
        <v>0</v>
      </c>
      <c r="Q424" s="167" t="e">
        <f t="shared" si="28"/>
        <v>#DIV/0!</v>
      </c>
    </row>
    <row r="425" spans="2:17">
      <c r="B425" s="63"/>
      <c r="C425" s="65"/>
      <c r="D425" s="65"/>
      <c r="E425" s="66"/>
      <c r="F425" s="67"/>
      <c r="G425" s="65"/>
      <c r="H425" s="70"/>
      <c r="I425" s="71"/>
      <c r="J425" s="68">
        <v>0</v>
      </c>
      <c r="K425" s="68">
        <v>0</v>
      </c>
      <c r="L425" s="68">
        <v>0</v>
      </c>
      <c r="M425" s="89">
        <f t="shared" si="27"/>
        <v>0</v>
      </c>
      <c r="N425" s="100">
        <f t="shared" si="29"/>
        <v>0</v>
      </c>
      <c r="O425" s="166" t="str">
        <f>IFERROR(INDEX('2A-2B'!$B$21:$B$1020,MATCH(D425,'2A-2B'!$D$21:$D$1020,0)),"Not in 2A-2B")</f>
        <v>Not in 2A-2B</v>
      </c>
      <c r="P425" s="73">
        <f>IFERROR(VLOOKUP(D425,'2A-2B'!$D$19:$N$1020,11,0)-N425,SUM(K425:M425))</f>
        <v>0</v>
      </c>
      <c r="Q425" s="167" t="e">
        <f t="shared" si="28"/>
        <v>#DIV/0!</v>
      </c>
    </row>
    <row r="426" spans="2:17">
      <c r="B426" s="63"/>
      <c r="C426" s="65"/>
      <c r="D426" s="65"/>
      <c r="E426" s="66"/>
      <c r="F426" s="67"/>
      <c r="G426" s="65"/>
      <c r="H426" s="70"/>
      <c r="I426" s="71"/>
      <c r="J426" s="68">
        <v>0</v>
      </c>
      <c r="K426" s="68">
        <v>0</v>
      </c>
      <c r="L426" s="68">
        <v>0</v>
      </c>
      <c r="M426" s="89">
        <f t="shared" si="27"/>
        <v>0</v>
      </c>
      <c r="N426" s="100">
        <f t="shared" si="29"/>
        <v>0</v>
      </c>
      <c r="O426" s="166" t="str">
        <f>IFERROR(INDEX('2A-2B'!$B$21:$B$1020,MATCH(D426,'2A-2B'!$D$21:$D$1020,0)),"Not in 2A-2B")</f>
        <v>Not in 2A-2B</v>
      </c>
      <c r="P426" s="73">
        <f>IFERROR(VLOOKUP(D426,'2A-2B'!$D$19:$N$1020,11,0)-N426,SUM(K426:M426))</f>
        <v>0</v>
      </c>
      <c r="Q426" s="167" t="e">
        <f t="shared" si="28"/>
        <v>#DIV/0!</v>
      </c>
    </row>
    <row r="427" spans="2:17">
      <c r="B427" s="63"/>
      <c r="C427" s="65"/>
      <c r="D427" s="65"/>
      <c r="E427" s="66"/>
      <c r="F427" s="67"/>
      <c r="G427" s="65"/>
      <c r="H427" s="70"/>
      <c r="I427" s="71"/>
      <c r="J427" s="68">
        <v>0</v>
      </c>
      <c r="K427" s="68">
        <v>0</v>
      </c>
      <c r="L427" s="68">
        <v>0</v>
      </c>
      <c r="M427" s="89">
        <f t="shared" si="27"/>
        <v>0</v>
      </c>
      <c r="N427" s="100">
        <f t="shared" si="29"/>
        <v>0</v>
      </c>
      <c r="O427" s="166" t="str">
        <f>IFERROR(INDEX('2A-2B'!$B$21:$B$1020,MATCH(D427,'2A-2B'!$D$21:$D$1020,0)),"Not in 2A-2B")</f>
        <v>Not in 2A-2B</v>
      </c>
      <c r="P427" s="73">
        <f>IFERROR(VLOOKUP(D427,'2A-2B'!$D$19:$N$1020,11,0)-N427,SUM(K427:M427))</f>
        <v>0</v>
      </c>
      <c r="Q427" s="167" t="e">
        <f t="shared" si="28"/>
        <v>#DIV/0!</v>
      </c>
    </row>
    <row r="428" spans="2:17">
      <c r="B428" s="63"/>
      <c r="C428" s="65"/>
      <c r="D428" s="65"/>
      <c r="E428" s="66"/>
      <c r="F428" s="67"/>
      <c r="G428" s="65"/>
      <c r="H428" s="70"/>
      <c r="I428" s="71"/>
      <c r="J428" s="68">
        <v>0</v>
      </c>
      <c r="K428" s="68">
        <v>0</v>
      </c>
      <c r="L428" s="68">
        <v>0</v>
      </c>
      <c r="M428" s="89">
        <f t="shared" si="27"/>
        <v>0</v>
      </c>
      <c r="N428" s="100">
        <f t="shared" si="29"/>
        <v>0</v>
      </c>
      <c r="O428" s="166" t="str">
        <f>IFERROR(INDEX('2A-2B'!$B$21:$B$1020,MATCH(D428,'2A-2B'!$D$21:$D$1020,0)),"Not in 2A-2B")</f>
        <v>Not in 2A-2B</v>
      </c>
      <c r="P428" s="73">
        <f>IFERROR(VLOOKUP(D428,'2A-2B'!$D$19:$N$1020,11,0)-N428,SUM(K428:M428))</f>
        <v>0</v>
      </c>
      <c r="Q428" s="167" t="e">
        <f t="shared" si="28"/>
        <v>#DIV/0!</v>
      </c>
    </row>
    <row r="429" spans="2:17">
      <c r="B429" s="63"/>
      <c r="C429" s="65"/>
      <c r="D429" s="65"/>
      <c r="E429" s="66"/>
      <c r="F429" s="67"/>
      <c r="G429" s="65"/>
      <c r="H429" s="70"/>
      <c r="I429" s="71"/>
      <c r="J429" s="68">
        <v>0</v>
      </c>
      <c r="K429" s="68">
        <v>0</v>
      </c>
      <c r="L429" s="68">
        <v>0</v>
      </c>
      <c r="M429" s="89">
        <f t="shared" si="27"/>
        <v>0</v>
      </c>
      <c r="N429" s="100">
        <f t="shared" si="29"/>
        <v>0</v>
      </c>
      <c r="O429" s="166" t="str">
        <f>IFERROR(INDEX('2A-2B'!$B$21:$B$1020,MATCH(D429,'2A-2B'!$D$21:$D$1020,0)),"Not in 2A-2B")</f>
        <v>Not in 2A-2B</v>
      </c>
      <c r="P429" s="73">
        <f>IFERROR(VLOOKUP(D429,'2A-2B'!$D$19:$N$1020,11,0)-N429,SUM(K429:M429))</f>
        <v>0</v>
      </c>
      <c r="Q429" s="167" t="e">
        <f t="shared" si="28"/>
        <v>#DIV/0!</v>
      </c>
    </row>
    <row r="430" spans="2:17">
      <c r="B430" s="63"/>
      <c r="C430" s="65"/>
      <c r="D430" s="65"/>
      <c r="E430" s="66"/>
      <c r="F430" s="67"/>
      <c r="G430" s="65"/>
      <c r="H430" s="70"/>
      <c r="I430" s="71"/>
      <c r="J430" s="68">
        <v>0</v>
      </c>
      <c r="K430" s="68">
        <v>0</v>
      </c>
      <c r="L430" s="68">
        <v>0</v>
      </c>
      <c r="M430" s="89">
        <f t="shared" si="27"/>
        <v>0</v>
      </c>
      <c r="N430" s="100">
        <f t="shared" si="29"/>
        <v>0</v>
      </c>
      <c r="O430" s="166" t="str">
        <f>IFERROR(INDEX('2A-2B'!$B$21:$B$1020,MATCH(D430,'2A-2B'!$D$21:$D$1020,0)),"Not in 2A-2B")</f>
        <v>Not in 2A-2B</v>
      </c>
      <c r="P430" s="73">
        <f>IFERROR(VLOOKUP(D430,'2A-2B'!$D$19:$N$1020,11,0)-N430,SUM(K430:M430))</f>
        <v>0</v>
      </c>
      <c r="Q430" s="167" t="e">
        <f t="shared" si="28"/>
        <v>#DIV/0!</v>
      </c>
    </row>
    <row r="431" spans="2:17">
      <c r="B431" s="63"/>
      <c r="C431" s="65"/>
      <c r="D431" s="65"/>
      <c r="E431" s="66"/>
      <c r="F431" s="67"/>
      <c r="G431" s="65"/>
      <c r="H431" s="70"/>
      <c r="I431" s="71"/>
      <c r="J431" s="68">
        <v>0</v>
      </c>
      <c r="K431" s="68">
        <v>0</v>
      </c>
      <c r="L431" s="68">
        <v>0</v>
      </c>
      <c r="M431" s="89">
        <f t="shared" si="27"/>
        <v>0</v>
      </c>
      <c r="N431" s="100">
        <f t="shared" si="29"/>
        <v>0</v>
      </c>
      <c r="O431" s="166" t="str">
        <f>IFERROR(INDEX('2A-2B'!$B$21:$B$1020,MATCH(D431,'2A-2B'!$D$21:$D$1020,0)),"Not in 2A-2B")</f>
        <v>Not in 2A-2B</v>
      </c>
      <c r="P431" s="73">
        <f>IFERROR(VLOOKUP(D431,'2A-2B'!$D$19:$N$1020,11,0)-N431,SUM(K431:M431))</f>
        <v>0</v>
      </c>
      <c r="Q431" s="167" t="e">
        <f t="shared" si="28"/>
        <v>#DIV/0!</v>
      </c>
    </row>
    <row r="432" spans="2:17">
      <c r="B432" s="63"/>
      <c r="C432" s="65"/>
      <c r="D432" s="65"/>
      <c r="E432" s="66"/>
      <c r="F432" s="67"/>
      <c r="G432" s="65"/>
      <c r="H432" s="70"/>
      <c r="I432" s="71"/>
      <c r="J432" s="68">
        <v>0</v>
      </c>
      <c r="K432" s="68">
        <v>0</v>
      </c>
      <c r="L432" s="68">
        <v>0</v>
      </c>
      <c r="M432" s="89">
        <f t="shared" si="27"/>
        <v>0</v>
      </c>
      <c r="N432" s="100">
        <f t="shared" si="29"/>
        <v>0</v>
      </c>
      <c r="O432" s="166" t="str">
        <f>IFERROR(INDEX('2A-2B'!$B$21:$B$1020,MATCH(D432,'2A-2B'!$D$21:$D$1020,0)),"Not in 2A-2B")</f>
        <v>Not in 2A-2B</v>
      </c>
      <c r="P432" s="73">
        <f>IFERROR(VLOOKUP(D432,'2A-2B'!$D$19:$N$1020,11,0)-N432,SUM(K432:M432))</f>
        <v>0</v>
      </c>
      <c r="Q432" s="167" t="e">
        <f t="shared" si="28"/>
        <v>#DIV/0!</v>
      </c>
    </row>
    <row r="433" spans="2:17">
      <c r="B433" s="63"/>
      <c r="C433" s="65"/>
      <c r="D433" s="65"/>
      <c r="E433" s="66"/>
      <c r="F433" s="67"/>
      <c r="G433" s="65"/>
      <c r="H433" s="70"/>
      <c r="I433" s="71"/>
      <c r="J433" s="68">
        <v>0</v>
      </c>
      <c r="K433" s="68">
        <v>0</v>
      </c>
      <c r="L433" s="68">
        <v>0</v>
      </c>
      <c r="M433" s="89">
        <f t="shared" si="27"/>
        <v>0</v>
      </c>
      <c r="N433" s="100">
        <f t="shared" si="29"/>
        <v>0</v>
      </c>
      <c r="O433" s="166" t="str">
        <f>IFERROR(INDEX('2A-2B'!$B$21:$B$1020,MATCH(D433,'2A-2B'!$D$21:$D$1020,0)),"Not in 2A-2B")</f>
        <v>Not in 2A-2B</v>
      </c>
      <c r="P433" s="73">
        <f>IFERROR(VLOOKUP(D433,'2A-2B'!$D$19:$N$1020,11,0)-N433,SUM(K433:M433))</f>
        <v>0</v>
      </c>
      <c r="Q433" s="167" t="e">
        <f t="shared" si="28"/>
        <v>#DIV/0!</v>
      </c>
    </row>
    <row r="434" spans="2:17">
      <c r="B434" s="63"/>
      <c r="C434" s="65"/>
      <c r="D434" s="65"/>
      <c r="E434" s="66"/>
      <c r="F434" s="67"/>
      <c r="G434" s="65"/>
      <c r="H434" s="70"/>
      <c r="I434" s="71"/>
      <c r="J434" s="68">
        <v>0</v>
      </c>
      <c r="K434" s="68">
        <v>0</v>
      </c>
      <c r="L434" s="68">
        <v>0</v>
      </c>
      <c r="M434" s="89">
        <f t="shared" si="27"/>
        <v>0</v>
      </c>
      <c r="N434" s="100">
        <f t="shared" si="29"/>
        <v>0</v>
      </c>
      <c r="O434" s="166" t="str">
        <f>IFERROR(INDEX('2A-2B'!$B$21:$B$1020,MATCH(D434,'2A-2B'!$D$21:$D$1020,0)),"Not in 2A-2B")</f>
        <v>Not in 2A-2B</v>
      </c>
      <c r="P434" s="73">
        <f>IFERROR(VLOOKUP(D434,'2A-2B'!$D$19:$N$1020,11,0)-N434,SUM(K434:M434))</f>
        <v>0</v>
      </c>
      <c r="Q434" s="167" t="e">
        <f t="shared" si="28"/>
        <v>#DIV/0!</v>
      </c>
    </row>
    <row r="435" spans="2:17">
      <c r="B435" s="63"/>
      <c r="C435" s="65"/>
      <c r="D435" s="65"/>
      <c r="E435" s="66"/>
      <c r="F435" s="67"/>
      <c r="G435" s="65"/>
      <c r="H435" s="70"/>
      <c r="I435" s="71"/>
      <c r="J435" s="68">
        <v>0</v>
      </c>
      <c r="K435" s="68">
        <v>0</v>
      </c>
      <c r="L435" s="68">
        <v>0</v>
      </c>
      <c r="M435" s="89">
        <f t="shared" si="27"/>
        <v>0</v>
      </c>
      <c r="N435" s="100">
        <f t="shared" si="29"/>
        <v>0</v>
      </c>
      <c r="O435" s="166" t="str">
        <f>IFERROR(INDEX('2A-2B'!$B$21:$B$1020,MATCH(D435,'2A-2B'!$D$21:$D$1020,0)),"Not in 2A-2B")</f>
        <v>Not in 2A-2B</v>
      </c>
      <c r="P435" s="73">
        <f>IFERROR(VLOOKUP(D435,'2A-2B'!$D$19:$N$1020,11,0)-N435,SUM(K435:M435))</f>
        <v>0</v>
      </c>
      <c r="Q435" s="167" t="e">
        <f t="shared" si="28"/>
        <v>#DIV/0!</v>
      </c>
    </row>
    <row r="436" spans="2:17">
      <c r="B436" s="63"/>
      <c r="C436" s="65"/>
      <c r="D436" s="65"/>
      <c r="E436" s="66"/>
      <c r="F436" s="67"/>
      <c r="G436" s="65"/>
      <c r="H436" s="70"/>
      <c r="I436" s="71"/>
      <c r="J436" s="68">
        <v>0</v>
      </c>
      <c r="K436" s="68">
        <v>0</v>
      </c>
      <c r="L436" s="68">
        <v>0</v>
      </c>
      <c r="M436" s="89">
        <f t="shared" si="27"/>
        <v>0</v>
      </c>
      <c r="N436" s="100">
        <f t="shared" si="29"/>
        <v>0</v>
      </c>
      <c r="O436" s="166" t="str">
        <f>IFERROR(INDEX('2A-2B'!$B$21:$B$1020,MATCH(D436,'2A-2B'!$D$21:$D$1020,0)),"Not in 2A-2B")</f>
        <v>Not in 2A-2B</v>
      </c>
      <c r="P436" s="73">
        <f>IFERROR(VLOOKUP(D436,'2A-2B'!$D$19:$N$1020,11,0)-N436,SUM(K436:M436))</f>
        <v>0</v>
      </c>
      <c r="Q436" s="167" t="e">
        <f t="shared" si="28"/>
        <v>#DIV/0!</v>
      </c>
    </row>
    <row r="437" spans="2:17">
      <c r="B437" s="63"/>
      <c r="C437" s="65"/>
      <c r="D437" s="65"/>
      <c r="E437" s="66"/>
      <c r="F437" s="67"/>
      <c r="G437" s="65"/>
      <c r="H437" s="70"/>
      <c r="I437" s="71"/>
      <c r="J437" s="68">
        <v>0</v>
      </c>
      <c r="K437" s="68">
        <v>0</v>
      </c>
      <c r="L437" s="68">
        <v>0</v>
      </c>
      <c r="M437" s="89">
        <f t="shared" si="27"/>
        <v>0</v>
      </c>
      <c r="N437" s="100">
        <f t="shared" si="29"/>
        <v>0</v>
      </c>
      <c r="O437" s="166" t="str">
        <f>IFERROR(INDEX('2A-2B'!$B$21:$B$1020,MATCH(D437,'2A-2B'!$D$21:$D$1020,0)),"Not in 2A-2B")</f>
        <v>Not in 2A-2B</v>
      </c>
      <c r="P437" s="73">
        <f>IFERROR(VLOOKUP(D437,'2A-2B'!$D$19:$N$1020,11,0)-N437,SUM(K437:M437))</f>
        <v>0</v>
      </c>
      <c r="Q437" s="167" t="e">
        <f t="shared" si="28"/>
        <v>#DIV/0!</v>
      </c>
    </row>
    <row r="438" spans="2:17">
      <c r="B438" s="63"/>
      <c r="C438" s="65"/>
      <c r="D438" s="65"/>
      <c r="E438" s="66"/>
      <c r="F438" s="67"/>
      <c r="G438" s="65"/>
      <c r="H438" s="70"/>
      <c r="I438" s="71"/>
      <c r="J438" s="68">
        <v>0</v>
      </c>
      <c r="K438" s="68">
        <v>0</v>
      </c>
      <c r="L438" s="68">
        <v>0</v>
      </c>
      <c r="M438" s="89">
        <f t="shared" si="27"/>
        <v>0</v>
      </c>
      <c r="N438" s="100">
        <f t="shared" si="29"/>
        <v>0</v>
      </c>
      <c r="O438" s="166" t="str">
        <f>IFERROR(INDEX('2A-2B'!$B$21:$B$1020,MATCH(D438,'2A-2B'!$D$21:$D$1020,0)),"Not in 2A-2B")</f>
        <v>Not in 2A-2B</v>
      </c>
      <c r="P438" s="73">
        <f>IFERROR(VLOOKUP(D438,'2A-2B'!$D$19:$N$1020,11,0)-N438,SUM(K438:M438))</f>
        <v>0</v>
      </c>
      <c r="Q438" s="167" t="e">
        <f t="shared" si="28"/>
        <v>#DIV/0!</v>
      </c>
    </row>
    <row r="439" spans="2:17">
      <c r="B439" s="63"/>
      <c r="C439" s="65"/>
      <c r="D439" s="65"/>
      <c r="E439" s="66"/>
      <c r="F439" s="67"/>
      <c r="G439" s="65"/>
      <c r="H439" s="70"/>
      <c r="I439" s="71"/>
      <c r="J439" s="68">
        <v>0</v>
      </c>
      <c r="K439" s="68">
        <v>0</v>
      </c>
      <c r="L439" s="68">
        <v>0</v>
      </c>
      <c r="M439" s="89">
        <f t="shared" si="27"/>
        <v>0</v>
      </c>
      <c r="N439" s="100">
        <f t="shared" si="29"/>
        <v>0</v>
      </c>
      <c r="O439" s="166" t="str">
        <f>IFERROR(INDEX('2A-2B'!$B$21:$B$1020,MATCH(D439,'2A-2B'!$D$21:$D$1020,0)),"Not in 2A-2B")</f>
        <v>Not in 2A-2B</v>
      </c>
      <c r="P439" s="73">
        <f>IFERROR(VLOOKUP(D439,'2A-2B'!$D$19:$N$1020,11,0)-N439,SUM(K439:M439))</f>
        <v>0</v>
      </c>
      <c r="Q439" s="167" t="e">
        <f t="shared" si="28"/>
        <v>#DIV/0!</v>
      </c>
    </row>
    <row r="440" spans="2:17">
      <c r="B440" s="63"/>
      <c r="C440" s="65"/>
      <c r="D440" s="65"/>
      <c r="E440" s="66"/>
      <c r="F440" s="67"/>
      <c r="G440" s="65"/>
      <c r="H440" s="70"/>
      <c r="I440" s="71"/>
      <c r="J440" s="68">
        <v>0</v>
      </c>
      <c r="K440" s="68">
        <v>0</v>
      </c>
      <c r="L440" s="68">
        <v>0</v>
      </c>
      <c r="M440" s="89">
        <f t="shared" si="27"/>
        <v>0</v>
      </c>
      <c r="N440" s="100">
        <f t="shared" si="29"/>
        <v>0</v>
      </c>
      <c r="O440" s="166" t="str">
        <f>IFERROR(INDEX('2A-2B'!$B$21:$B$1020,MATCH(D440,'2A-2B'!$D$21:$D$1020,0)),"Not in 2A-2B")</f>
        <v>Not in 2A-2B</v>
      </c>
      <c r="P440" s="73">
        <f>IFERROR(VLOOKUP(D440,'2A-2B'!$D$19:$N$1020,11,0)-N440,SUM(K440:M440))</f>
        <v>0</v>
      </c>
      <c r="Q440" s="167" t="e">
        <f t="shared" si="28"/>
        <v>#DIV/0!</v>
      </c>
    </row>
    <row r="441" spans="2:17">
      <c r="B441" s="63"/>
      <c r="C441" s="65"/>
      <c r="D441" s="65"/>
      <c r="E441" s="66"/>
      <c r="F441" s="67"/>
      <c r="G441" s="65"/>
      <c r="H441" s="70"/>
      <c r="I441" s="71"/>
      <c r="J441" s="68">
        <v>0</v>
      </c>
      <c r="K441" s="68">
        <v>0</v>
      </c>
      <c r="L441" s="68">
        <v>0</v>
      </c>
      <c r="M441" s="89">
        <f t="shared" si="27"/>
        <v>0</v>
      </c>
      <c r="N441" s="100">
        <f t="shared" si="29"/>
        <v>0</v>
      </c>
      <c r="O441" s="166" t="str">
        <f>IFERROR(INDEX('2A-2B'!$B$21:$B$1020,MATCH(D441,'2A-2B'!$D$21:$D$1020,0)),"Not in 2A-2B")</f>
        <v>Not in 2A-2B</v>
      </c>
      <c r="P441" s="73">
        <f>IFERROR(VLOOKUP(D441,'2A-2B'!$D$19:$N$1020,11,0)-N441,SUM(K441:M441))</f>
        <v>0</v>
      </c>
      <c r="Q441" s="167" t="e">
        <f t="shared" si="28"/>
        <v>#DIV/0!</v>
      </c>
    </row>
    <row r="442" spans="2:17">
      <c r="B442" s="63"/>
      <c r="C442" s="65"/>
      <c r="D442" s="65"/>
      <c r="E442" s="66"/>
      <c r="F442" s="67"/>
      <c r="G442" s="65"/>
      <c r="H442" s="70"/>
      <c r="I442" s="71"/>
      <c r="J442" s="68">
        <v>0</v>
      </c>
      <c r="K442" s="68">
        <v>0</v>
      </c>
      <c r="L442" s="68">
        <v>0</v>
      </c>
      <c r="M442" s="89">
        <f t="shared" si="27"/>
        <v>0</v>
      </c>
      <c r="N442" s="100">
        <f t="shared" si="29"/>
        <v>0</v>
      </c>
      <c r="O442" s="166" t="str">
        <f>IFERROR(INDEX('2A-2B'!$B$21:$B$1020,MATCH(D442,'2A-2B'!$D$21:$D$1020,0)),"Not in 2A-2B")</f>
        <v>Not in 2A-2B</v>
      </c>
      <c r="P442" s="73">
        <f>IFERROR(VLOOKUP(D442,'2A-2B'!$D$19:$N$1020,11,0)-N442,SUM(K442:M442))</f>
        <v>0</v>
      </c>
      <c r="Q442" s="167" t="e">
        <f t="shared" si="28"/>
        <v>#DIV/0!</v>
      </c>
    </row>
    <row r="443" spans="2:17">
      <c r="B443" s="63"/>
      <c r="C443" s="65"/>
      <c r="D443" s="65"/>
      <c r="E443" s="66"/>
      <c r="F443" s="67"/>
      <c r="G443" s="65"/>
      <c r="H443" s="70"/>
      <c r="I443" s="71"/>
      <c r="J443" s="68">
        <v>0</v>
      </c>
      <c r="K443" s="68">
        <v>0</v>
      </c>
      <c r="L443" s="68">
        <v>0</v>
      </c>
      <c r="M443" s="89">
        <f t="shared" si="27"/>
        <v>0</v>
      </c>
      <c r="N443" s="100">
        <f t="shared" si="29"/>
        <v>0</v>
      </c>
      <c r="O443" s="166" t="str">
        <f>IFERROR(INDEX('2A-2B'!$B$21:$B$1020,MATCH(D443,'2A-2B'!$D$21:$D$1020,0)),"Not in 2A-2B")</f>
        <v>Not in 2A-2B</v>
      </c>
      <c r="P443" s="73">
        <f>IFERROR(VLOOKUP(D443,'2A-2B'!$D$19:$N$1020,11,0)-N443,SUM(K443:M443))</f>
        <v>0</v>
      </c>
      <c r="Q443" s="167" t="e">
        <f t="shared" si="28"/>
        <v>#DIV/0!</v>
      </c>
    </row>
    <row r="444" spans="2:17">
      <c r="B444" s="63"/>
      <c r="C444" s="65"/>
      <c r="D444" s="65"/>
      <c r="E444" s="66"/>
      <c r="F444" s="67"/>
      <c r="G444" s="65"/>
      <c r="H444" s="70"/>
      <c r="I444" s="71"/>
      <c r="J444" s="68">
        <v>0</v>
      </c>
      <c r="K444" s="68">
        <v>0</v>
      </c>
      <c r="L444" s="68">
        <v>0</v>
      </c>
      <c r="M444" s="89">
        <f t="shared" si="27"/>
        <v>0</v>
      </c>
      <c r="N444" s="100">
        <f t="shared" si="29"/>
        <v>0</v>
      </c>
      <c r="O444" s="166" t="str">
        <f>IFERROR(INDEX('2A-2B'!$B$21:$B$1020,MATCH(D444,'2A-2B'!$D$21:$D$1020,0)),"Not in 2A-2B")</f>
        <v>Not in 2A-2B</v>
      </c>
      <c r="P444" s="73">
        <f>IFERROR(VLOOKUP(D444,'2A-2B'!$D$19:$N$1020,11,0)-N444,SUM(K444:M444))</f>
        <v>0</v>
      </c>
      <c r="Q444" s="167" t="e">
        <f t="shared" si="28"/>
        <v>#DIV/0!</v>
      </c>
    </row>
    <row r="445" spans="2:17">
      <c r="B445" s="63"/>
      <c r="C445" s="65"/>
      <c r="D445" s="65"/>
      <c r="E445" s="66"/>
      <c r="F445" s="67"/>
      <c r="G445" s="65"/>
      <c r="H445" s="70"/>
      <c r="I445" s="71"/>
      <c r="J445" s="68">
        <v>0</v>
      </c>
      <c r="K445" s="68">
        <v>0</v>
      </c>
      <c r="L445" s="68">
        <v>0</v>
      </c>
      <c r="M445" s="89">
        <f t="shared" si="27"/>
        <v>0</v>
      </c>
      <c r="N445" s="100">
        <f t="shared" si="29"/>
        <v>0</v>
      </c>
      <c r="O445" s="166" t="str">
        <f>IFERROR(INDEX('2A-2B'!$B$21:$B$1020,MATCH(D445,'2A-2B'!$D$21:$D$1020,0)),"Not in 2A-2B")</f>
        <v>Not in 2A-2B</v>
      </c>
      <c r="P445" s="73">
        <f>IFERROR(VLOOKUP(D445,'2A-2B'!$D$19:$N$1020,11,0)-N445,SUM(K445:M445))</f>
        <v>0</v>
      </c>
      <c r="Q445" s="167" t="e">
        <f t="shared" si="28"/>
        <v>#DIV/0!</v>
      </c>
    </row>
    <row r="446" spans="2:17">
      <c r="B446" s="63"/>
      <c r="C446" s="65"/>
      <c r="D446" s="65"/>
      <c r="E446" s="66"/>
      <c r="F446" s="67"/>
      <c r="G446" s="65"/>
      <c r="H446" s="70"/>
      <c r="I446" s="71"/>
      <c r="J446" s="68">
        <v>0</v>
      </c>
      <c r="K446" s="68">
        <v>0</v>
      </c>
      <c r="L446" s="68">
        <v>0</v>
      </c>
      <c r="M446" s="89">
        <f t="shared" si="27"/>
        <v>0</v>
      </c>
      <c r="N446" s="100">
        <f t="shared" si="29"/>
        <v>0</v>
      </c>
      <c r="O446" s="166" t="str">
        <f>IFERROR(INDEX('2A-2B'!$B$21:$B$1020,MATCH(D446,'2A-2B'!$D$21:$D$1020,0)),"Not in 2A-2B")</f>
        <v>Not in 2A-2B</v>
      </c>
      <c r="P446" s="73">
        <f>IFERROR(VLOOKUP(D446,'2A-2B'!$D$19:$N$1020,11,0)-N446,SUM(K446:M446))</f>
        <v>0</v>
      </c>
      <c r="Q446" s="167" t="e">
        <f t="shared" si="28"/>
        <v>#DIV/0!</v>
      </c>
    </row>
    <row r="447" spans="2:17">
      <c r="B447" s="63"/>
      <c r="C447" s="65"/>
      <c r="D447" s="65"/>
      <c r="E447" s="66"/>
      <c r="F447" s="67"/>
      <c r="G447" s="65"/>
      <c r="H447" s="70"/>
      <c r="I447" s="71"/>
      <c r="J447" s="68">
        <v>0</v>
      </c>
      <c r="K447" s="68">
        <v>0</v>
      </c>
      <c r="L447" s="68">
        <v>0</v>
      </c>
      <c r="M447" s="89">
        <f t="shared" si="27"/>
        <v>0</v>
      </c>
      <c r="N447" s="100">
        <f t="shared" si="29"/>
        <v>0</v>
      </c>
      <c r="O447" s="166" t="str">
        <f>IFERROR(INDEX('2A-2B'!$B$21:$B$1020,MATCH(D447,'2A-2B'!$D$21:$D$1020,0)),"Not in 2A-2B")</f>
        <v>Not in 2A-2B</v>
      </c>
      <c r="P447" s="73">
        <f>IFERROR(VLOOKUP(D447,'2A-2B'!$D$19:$N$1020,11,0)-N447,SUM(K447:M447))</f>
        <v>0</v>
      </c>
      <c r="Q447" s="167" t="e">
        <f t="shared" si="28"/>
        <v>#DIV/0!</v>
      </c>
    </row>
    <row r="448" spans="2:17">
      <c r="B448" s="63"/>
      <c r="C448" s="65"/>
      <c r="D448" s="65"/>
      <c r="E448" s="66"/>
      <c r="F448" s="67"/>
      <c r="G448" s="65"/>
      <c r="H448" s="70"/>
      <c r="I448" s="71"/>
      <c r="J448" s="68">
        <v>0</v>
      </c>
      <c r="K448" s="68">
        <v>0</v>
      </c>
      <c r="L448" s="68">
        <v>0</v>
      </c>
      <c r="M448" s="89">
        <f t="shared" si="27"/>
        <v>0</v>
      </c>
      <c r="N448" s="100">
        <f t="shared" si="29"/>
        <v>0</v>
      </c>
      <c r="O448" s="166" t="str">
        <f>IFERROR(INDEX('2A-2B'!$B$21:$B$1020,MATCH(D448,'2A-2B'!$D$21:$D$1020,0)),"Not in 2A-2B")</f>
        <v>Not in 2A-2B</v>
      </c>
      <c r="P448" s="73">
        <f>IFERROR(VLOOKUP(D448,'2A-2B'!$D$19:$N$1020,11,0)-N448,SUM(K448:M448))</f>
        <v>0</v>
      </c>
      <c r="Q448" s="167" t="e">
        <f t="shared" si="28"/>
        <v>#DIV/0!</v>
      </c>
    </row>
    <row r="449" spans="2:17">
      <c r="B449" s="63"/>
      <c r="C449" s="65"/>
      <c r="D449" s="65"/>
      <c r="E449" s="66"/>
      <c r="F449" s="67"/>
      <c r="G449" s="65"/>
      <c r="H449" s="70"/>
      <c r="I449" s="71"/>
      <c r="J449" s="68">
        <v>0</v>
      </c>
      <c r="K449" s="68">
        <v>0</v>
      </c>
      <c r="L449" s="68">
        <v>0</v>
      </c>
      <c r="M449" s="89">
        <f t="shared" si="27"/>
        <v>0</v>
      </c>
      <c r="N449" s="100">
        <f t="shared" si="29"/>
        <v>0</v>
      </c>
      <c r="O449" s="166" t="str">
        <f>IFERROR(INDEX('2A-2B'!$B$21:$B$1020,MATCH(D449,'2A-2B'!$D$21:$D$1020,0)),"Not in 2A-2B")</f>
        <v>Not in 2A-2B</v>
      </c>
      <c r="P449" s="73">
        <f>IFERROR(VLOOKUP(D449,'2A-2B'!$D$19:$N$1020,11,0)-N449,SUM(K449:M449))</f>
        <v>0</v>
      </c>
      <c r="Q449" s="167" t="e">
        <f t="shared" si="28"/>
        <v>#DIV/0!</v>
      </c>
    </row>
    <row r="450" spans="2:17">
      <c r="B450" s="63"/>
      <c r="C450" s="65"/>
      <c r="D450" s="65"/>
      <c r="E450" s="66"/>
      <c r="F450" s="67"/>
      <c r="G450" s="65"/>
      <c r="H450" s="70"/>
      <c r="I450" s="71"/>
      <c r="J450" s="68">
        <v>0</v>
      </c>
      <c r="K450" s="68">
        <v>0</v>
      </c>
      <c r="L450" s="68">
        <v>0</v>
      </c>
      <c r="M450" s="89">
        <f t="shared" si="27"/>
        <v>0</v>
      </c>
      <c r="N450" s="100">
        <f t="shared" si="29"/>
        <v>0</v>
      </c>
      <c r="O450" s="166" t="str">
        <f>IFERROR(INDEX('2A-2B'!$B$21:$B$1020,MATCH(D450,'2A-2B'!$D$21:$D$1020,0)),"Not in 2A-2B")</f>
        <v>Not in 2A-2B</v>
      </c>
      <c r="P450" s="73">
        <f>IFERROR(VLOOKUP(D450,'2A-2B'!$D$19:$N$1020,11,0)-N450,SUM(K450:M450))</f>
        <v>0</v>
      </c>
      <c r="Q450" s="167" t="e">
        <f t="shared" si="28"/>
        <v>#DIV/0!</v>
      </c>
    </row>
    <row r="451" spans="2:17">
      <c r="B451" s="63"/>
      <c r="C451" s="65"/>
      <c r="D451" s="65"/>
      <c r="E451" s="66"/>
      <c r="F451" s="67"/>
      <c r="G451" s="65"/>
      <c r="H451" s="70"/>
      <c r="I451" s="71"/>
      <c r="J451" s="68">
        <v>0</v>
      </c>
      <c r="K451" s="68">
        <v>0</v>
      </c>
      <c r="L451" s="68">
        <v>0</v>
      </c>
      <c r="M451" s="89">
        <f t="shared" si="27"/>
        <v>0</v>
      </c>
      <c r="N451" s="100">
        <f t="shared" si="29"/>
        <v>0</v>
      </c>
      <c r="O451" s="166" t="str">
        <f>IFERROR(INDEX('2A-2B'!$B$21:$B$1020,MATCH(D451,'2A-2B'!$D$21:$D$1020,0)),"Not in 2A-2B")</f>
        <v>Not in 2A-2B</v>
      </c>
      <c r="P451" s="73">
        <f>IFERROR(VLOOKUP(D451,'2A-2B'!$D$19:$N$1020,11,0)-N451,SUM(K451:M451))</f>
        <v>0</v>
      </c>
      <c r="Q451" s="167" t="e">
        <f t="shared" si="28"/>
        <v>#DIV/0!</v>
      </c>
    </row>
    <row r="452" spans="2:17">
      <c r="B452" s="63"/>
      <c r="C452" s="65"/>
      <c r="D452" s="65"/>
      <c r="E452" s="66"/>
      <c r="F452" s="67"/>
      <c r="G452" s="65"/>
      <c r="H452" s="70"/>
      <c r="I452" s="71"/>
      <c r="J452" s="68">
        <v>0</v>
      </c>
      <c r="K452" s="68">
        <v>0</v>
      </c>
      <c r="L452" s="68">
        <v>0</v>
      </c>
      <c r="M452" s="89">
        <f t="shared" si="27"/>
        <v>0</v>
      </c>
      <c r="N452" s="100">
        <f t="shared" si="29"/>
        <v>0</v>
      </c>
      <c r="O452" s="166" t="str">
        <f>IFERROR(INDEX('2A-2B'!$B$21:$B$1020,MATCH(D452,'2A-2B'!$D$21:$D$1020,0)),"Not in 2A-2B")</f>
        <v>Not in 2A-2B</v>
      </c>
      <c r="P452" s="73">
        <f>IFERROR(VLOOKUP(D452,'2A-2B'!$D$19:$N$1020,11,0)-N452,SUM(K452:M452))</f>
        <v>0</v>
      </c>
      <c r="Q452" s="167" t="e">
        <f t="shared" si="28"/>
        <v>#DIV/0!</v>
      </c>
    </row>
    <row r="453" spans="2:17">
      <c r="B453" s="63"/>
      <c r="C453" s="65"/>
      <c r="D453" s="65"/>
      <c r="E453" s="66"/>
      <c r="F453" s="67"/>
      <c r="G453" s="65"/>
      <c r="H453" s="70"/>
      <c r="I453" s="71"/>
      <c r="J453" s="68">
        <v>0</v>
      </c>
      <c r="K453" s="68">
        <v>0</v>
      </c>
      <c r="L453" s="68">
        <v>0</v>
      </c>
      <c r="M453" s="89">
        <f t="shared" si="27"/>
        <v>0</v>
      </c>
      <c r="N453" s="100">
        <f t="shared" si="29"/>
        <v>0</v>
      </c>
      <c r="O453" s="166" t="str">
        <f>IFERROR(INDEX('2A-2B'!$B$21:$B$1020,MATCH(D453,'2A-2B'!$D$21:$D$1020,0)),"Not in 2A-2B")</f>
        <v>Not in 2A-2B</v>
      </c>
      <c r="P453" s="73">
        <f>IFERROR(VLOOKUP(D453,'2A-2B'!$D$19:$N$1020,11,0)-N453,SUM(K453:M453))</f>
        <v>0</v>
      </c>
      <c r="Q453" s="167" t="e">
        <f t="shared" si="28"/>
        <v>#DIV/0!</v>
      </c>
    </row>
    <row r="454" spans="2:17">
      <c r="B454" s="63"/>
      <c r="C454" s="65"/>
      <c r="D454" s="65"/>
      <c r="E454" s="66"/>
      <c r="F454" s="67"/>
      <c r="G454" s="65"/>
      <c r="H454" s="70"/>
      <c r="I454" s="71"/>
      <c r="J454" s="68">
        <v>0</v>
      </c>
      <c r="K454" s="68">
        <v>0</v>
      </c>
      <c r="L454" s="68">
        <v>0</v>
      </c>
      <c r="M454" s="89">
        <f t="shared" si="27"/>
        <v>0</v>
      </c>
      <c r="N454" s="100">
        <f t="shared" si="29"/>
        <v>0</v>
      </c>
      <c r="O454" s="166" t="str">
        <f>IFERROR(INDEX('2A-2B'!$B$21:$B$1020,MATCH(D454,'2A-2B'!$D$21:$D$1020,0)),"Not in 2A-2B")</f>
        <v>Not in 2A-2B</v>
      </c>
      <c r="P454" s="73">
        <f>IFERROR(VLOOKUP(D454,'2A-2B'!$D$19:$N$1020,11,0)-N454,SUM(K454:M454))</f>
        <v>0</v>
      </c>
      <c r="Q454" s="167" t="e">
        <f t="shared" si="28"/>
        <v>#DIV/0!</v>
      </c>
    </row>
    <row r="455" spans="2:17">
      <c r="B455" s="63"/>
      <c r="C455" s="65"/>
      <c r="D455" s="65"/>
      <c r="E455" s="66"/>
      <c r="F455" s="67"/>
      <c r="G455" s="65"/>
      <c r="H455" s="70"/>
      <c r="I455" s="71"/>
      <c r="J455" s="68">
        <v>0</v>
      </c>
      <c r="K455" s="68">
        <v>0</v>
      </c>
      <c r="L455" s="68">
        <v>0</v>
      </c>
      <c r="M455" s="89">
        <f t="shared" si="27"/>
        <v>0</v>
      </c>
      <c r="N455" s="100">
        <f t="shared" si="29"/>
        <v>0</v>
      </c>
      <c r="O455" s="166" t="str">
        <f>IFERROR(INDEX('2A-2B'!$B$21:$B$1020,MATCH(D455,'2A-2B'!$D$21:$D$1020,0)),"Not in 2A-2B")</f>
        <v>Not in 2A-2B</v>
      </c>
      <c r="P455" s="73">
        <f>IFERROR(VLOOKUP(D455,'2A-2B'!$D$19:$N$1020,11,0)-N455,SUM(K455:M455))</f>
        <v>0</v>
      </c>
      <c r="Q455" s="167" t="e">
        <f t="shared" si="28"/>
        <v>#DIV/0!</v>
      </c>
    </row>
    <row r="456" spans="2:17">
      <c r="B456" s="63"/>
      <c r="C456" s="65"/>
      <c r="D456" s="65"/>
      <c r="E456" s="66"/>
      <c r="F456" s="67"/>
      <c r="G456" s="65"/>
      <c r="H456" s="70"/>
      <c r="I456" s="71"/>
      <c r="J456" s="68">
        <v>0</v>
      </c>
      <c r="K456" s="68">
        <v>0</v>
      </c>
      <c r="L456" s="68">
        <v>0</v>
      </c>
      <c r="M456" s="89">
        <f t="shared" si="27"/>
        <v>0</v>
      </c>
      <c r="N456" s="100">
        <f t="shared" si="29"/>
        <v>0</v>
      </c>
      <c r="O456" s="166" t="str">
        <f>IFERROR(INDEX('2A-2B'!$B$21:$B$1020,MATCH(D456,'2A-2B'!$D$21:$D$1020,0)),"Not in 2A-2B")</f>
        <v>Not in 2A-2B</v>
      </c>
      <c r="P456" s="73">
        <f>IFERROR(VLOOKUP(D456,'2A-2B'!$D$19:$N$1020,11,0)-N456,SUM(K456:M456))</f>
        <v>0</v>
      </c>
      <c r="Q456" s="167" t="e">
        <f t="shared" si="28"/>
        <v>#DIV/0!</v>
      </c>
    </row>
    <row r="457" spans="2:17">
      <c r="B457" s="63"/>
      <c r="C457" s="65"/>
      <c r="D457" s="65"/>
      <c r="E457" s="66"/>
      <c r="F457" s="67"/>
      <c r="G457" s="65"/>
      <c r="H457" s="70"/>
      <c r="I457" s="71"/>
      <c r="J457" s="68">
        <v>0</v>
      </c>
      <c r="K457" s="68">
        <v>0</v>
      </c>
      <c r="L457" s="68">
        <v>0</v>
      </c>
      <c r="M457" s="89">
        <f t="shared" si="27"/>
        <v>0</v>
      </c>
      <c r="N457" s="100">
        <f t="shared" si="29"/>
        <v>0</v>
      </c>
      <c r="O457" s="166" t="str">
        <f>IFERROR(INDEX('2A-2B'!$B$21:$B$1020,MATCH(D457,'2A-2B'!$D$21:$D$1020,0)),"Not in 2A-2B")</f>
        <v>Not in 2A-2B</v>
      </c>
      <c r="P457" s="73">
        <f>IFERROR(VLOOKUP(D457,'2A-2B'!$D$19:$N$1020,11,0)-N457,SUM(K457:M457))</f>
        <v>0</v>
      </c>
      <c r="Q457" s="167" t="e">
        <f t="shared" si="28"/>
        <v>#DIV/0!</v>
      </c>
    </row>
    <row r="458" spans="2:17">
      <c r="B458" s="63"/>
      <c r="C458" s="65"/>
      <c r="D458" s="65"/>
      <c r="E458" s="66"/>
      <c r="F458" s="67"/>
      <c r="G458" s="65"/>
      <c r="H458" s="70"/>
      <c r="I458" s="71"/>
      <c r="J458" s="68">
        <v>0</v>
      </c>
      <c r="K458" s="68">
        <v>0</v>
      </c>
      <c r="L458" s="68">
        <v>0</v>
      </c>
      <c r="M458" s="89">
        <f t="shared" si="27"/>
        <v>0</v>
      </c>
      <c r="N458" s="100">
        <f t="shared" si="29"/>
        <v>0</v>
      </c>
      <c r="O458" s="166" t="str">
        <f>IFERROR(INDEX('2A-2B'!$B$21:$B$1020,MATCH(D458,'2A-2B'!$D$21:$D$1020,0)),"Not in 2A-2B")</f>
        <v>Not in 2A-2B</v>
      </c>
      <c r="P458" s="73">
        <f>IFERROR(VLOOKUP(D458,'2A-2B'!$D$19:$N$1020,11,0)-N458,SUM(K458:M458))</f>
        <v>0</v>
      </c>
      <c r="Q458" s="167" t="e">
        <f t="shared" si="28"/>
        <v>#DIV/0!</v>
      </c>
    </row>
    <row r="459" spans="2:17">
      <c r="B459" s="63"/>
      <c r="C459" s="65"/>
      <c r="D459" s="65"/>
      <c r="E459" s="66"/>
      <c r="F459" s="67"/>
      <c r="G459" s="65"/>
      <c r="H459" s="70"/>
      <c r="I459" s="71"/>
      <c r="J459" s="68">
        <v>0</v>
      </c>
      <c r="K459" s="68">
        <v>0</v>
      </c>
      <c r="L459" s="68">
        <v>0</v>
      </c>
      <c r="M459" s="89">
        <f t="shared" si="27"/>
        <v>0</v>
      </c>
      <c r="N459" s="100">
        <f t="shared" si="29"/>
        <v>0</v>
      </c>
      <c r="O459" s="166" t="str">
        <f>IFERROR(INDEX('2A-2B'!$B$21:$B$1020,MATCH(D459,'2A-2B'!$D$21:$D$1020,0)),"Not in 2A-2B")</f>
        <v>Not in 2A-2B</v>
      </c>
      <c r="P459" s="73">
        <f>IFERROR(VLOOKUP(D459,'2A-2B'!$D$19:$N$1020,11,0)-N459,SUM(K459:M459))</f>
        <v>0</v>
      </c>
      <c r="Q459" s="167" t="e">
        <f t="shared" si="28"/>
        <v>#DIV/0!</v>
      </c>
    </row>
    <row r="460" spans="2:17">
      <c r="B460" s="63"/>
      <c r="C460" s="65"/>
      <c r="D460" s="65"/>
      <c r="E460" s="66"/>
      <c r="F460" s="67"/>
      <c r="G460" s="65"/>
      <c r="H460" s="70"/>
      <c r="I460" s="71"/>
      <c r="J460" s="68">
        <v>0</v>
      </c>
      <c r="K460" s="68">
        <v>0</v>
      </c>
      <c r="L460" s="68">
        <v>0</v>
      </c>
      <c r="M460" s="89">
        <f t="shared" si="27"/>
        <v>0</v>
      </c>
      <c r="N460" s="100">
        <f t="shared" si="29"/>
        <v>0</v>
      </c>
      <c r="O460" s="166" t="str">
        <f>IFERROR(INDEX('2A-2B'!$B$21:$B$1020,MATCH(D460,'2A-2B'!$D$21:$D$1020,0)),"Not in 2A-2B")</f>
        <v>Not in 2A-2B</v>
      </c>
      <c r="P460" s="73">
        <f>IFERROR(VLOOKUP(D460,'2A-2B'!$D$19:$N$1020,11,0)-N460,SUM(K460:M460))</f>
        <v>0</v>
      </c>
      <c r="Q460" s="167" t="e">
        <f t="shared" si="28"/>
        <v>#DIV/0!</v>
      </c>
    </row>
    <row r="461" spans="2:17">
      <c r="B461" s="63"/>
      <c r="C461" s="65"/>
      <c r="D461" s="65"/>
      <c r="E461" s="66"/>
      <c r="F461" s="67"/>
      <c r="G461" s="65"/>
      <c r="H461" s="70"/>
      <c r="I461" s="71"/>
      <c r="J461" s="68">
        <v>0</v>
      </c>
      <c r="K461" s="68">
        <v>0</v>
      </c>
      <c r="L461" s="68">
        <v>0</v>
      </c>
      <c r="M461" s="89">
        <f t="shared" si="27"/>
        <v>0</v>
      </c>
      <c r="N461" s="100">
        <f t="shared" si="29"/>
        <v>0</v>
      </c>
      <c r="O461" s="166" t="str">
        <f>IFERROR(INDEX('2A-2B'!$B$21:$B$1020,MATCH(D461,'2A-2B'!$D$21:$D$1020,0)),"Not in 2A-2B")</f>
        <v>Not in 2A-2B</v>
      </c>
      <c r="P461" s="73">
        <f>IFERROR(VLOOKUP(D461,'2A-2B'!$D$19:$N$1020,11,0)-N461,SUM(K461:M461))</f>
        <v>0</v>
      </c>
      <c r="Q461" s="167" t="e">
        <f t="shared" si="28"/>
        <v>#DIV/0!</v>
      </c>
    </row>
    <row r="462" spans="2:17">
      <c r="B462" s="63"/>
      <c r="C462" s="65"/>
      <c r="D462" s="65"/>
      <c r="E462" s="66"/>
      <c r="F462" s="67"/>
      <c r="G462" s="65"/>
      <c r="H462" s="70"/>
      <c r="I462" s="71"/>
      <c r="J462" s="68">
        <v>0</v>
      </c>
      <c r="K462" s="68">
        <v>0</v>
      </c>
      <c r="L462" s="68">
        <v>0</v>
      </c>
      <c r="M462" s="89">
        <f t="shared" si="27"/>
        <v>0</v>
      </c>
      <c r="N462" s="100">
        <f t="shared" si="29"/>
        <v>0</v>
      </c>
      <c r="O462" s="166" t="str">
        <f>IFERROR(INDEX('2A-2B'!$B$21:$B$1020,MATCH(D462,'2A-2B'!$D$21:$D$1020,0)),"Not in 2A-2B")</f>
        <v>Not in 2A-2B</v>
      </c>
      <c r="P462" s="73">
        <f>IFERROR(VLOOKUP(D462,'2A-2B'!$D$19:$N$1020,11,0)-N462,SUM(K462:M462))</f>
        <v>0</v>
      </c>
      <c r="Q462" s="167" t="e">
        <f t="shared" si="28"/>
        <v>#DIV/0!</v>
      </c>
    </row>
    <row r="463" spans="2:17">
      <c r="B463" s="63"/>
      <c r="C463" s="65"/>
      <c r="D463" s="65"/>
      <c r="E463" s="66"/>
      <c r="F463" s="67"/>
      <c r="G463" s="65"/>
      <c r="H463" s="70"/>
      <c r="I463" s="71"/>
      <c r="J463" s="68">
        <v>0</v>
      </c>
      <c r="K463" s="68">
        <v>0</v>
      </c>
      <c r="L463" s="68">
        <v>0</v>
      </c>
      <c r="M463" s="89">
        <f t="shared" si="27"/>
        <v>0</v>
      </c>
      <c r="N463" s="100">
        <f t="shared" si="29"/>
        <v>0</v>
      </c>
      <c r="O463" s="166" t="str">
        <f>IFERROR(INDEX('2A-2B'!$B$21:$B$1020,MATCH(D463,'2A-2B'!$D$21:$D$1020,0)),"Not in 2A-2B")</f>
        <v>Not in 2A-2B</v>
      </c>
      <c r="P463" s="73">
        <f>IFERROR(VLOOKUP(D463,'2A-2B'!$D$19:$N$1020,11,0)-N463,SUM(K463:M463))</f>
        <v>0</v>
      </c>
      <c r="Q463" s="167" t="e">
        <f t="shared" si="28"/>
        <v>#DIV/0!</v>
      </c>
    </row>
    <row r="464" spans="2:17">
      <c r="B464" s="63"/>
      <c r="C464" s="65"/>
      <c r="D464" s="65"/>
      <c r="E464" s="66"/>
      <c r="F464" s="67"/>
      <c r="G464" s="65"/>
      <c r="H464" s="70"/>
      <c r="I464" s="71"/>
      <c r="J464" s="68">
        <v>0</v>
      </c>
      <c r="K464" s="68">
        <v>0</v>
      </c>
      <c r="L464" s="68">
        <v>0</v>
      </c>
      <c r="M464" s="89">
        <f t="shared" si="27"/>
        <v>0</v>
      </c>
      <c r="N464" s="100">
        <f t="shared" si="29"/>
        <v>0</v>
      </c>
      <c r="O464" s="166" t="str">
        <f>IFERROR(INDEX('2A-2B'!$B$21:$B$1020,MATCH(D464,'2A-2B'!$D$21:$D$1020,0)),"Not in 2A-2B")</f>
        <v>Not in 2A-2B</v>
      </c>
      <c r="P464" s="73">
        <f>IFERROR(VLOOKUP(D464,'2A-2B'!$D$19:$N$1020,11,0)-N464,SUM(K464:M464))</f>
        <v>0</v>
      </c>
      <c r="Q464" s="167" t="e">
        <f t="shared" si="28"/>
        <v>#DIV/0!</v>
      </c>
    </row>
    <row r="465" spans="2:17">
      <c r="B465" s="63"/>
      <c r="C465" s="65"/>
      <c r="D465" s="65"/>
      <c r="E465" s="66"/>
      <c r="F465" s="67"/>
      <c r="G465" s="65"/>
      <c r="H465" s="70"/>
      <c r="I465" s="71"/>
      <c r="J465" s="68">
        <v>0</v>
      </c>
      <c r="K465" s="68">
        <v>0</v>
      </c>
      <c r="L465" s="68">
        <v>0</v>
      </c>
      <c r="M465" s="89">
        <f t="shared" si="27"/>
        <v>0</v>
      </c>
      <c r="N465" s="100">
        <f t="shared" si="29"/>
        <v>0</v>
      </c>
      <c r="O465" s="166" t="str">
        <f>IFERROR(INDEX('2A-2B'!$B$21:$B$1020,MATCH(D465,'2A-2B'!$D$21:$D$1020,0)),"Not in 2A-2B")</f>
        <v>Not in 2A-2B</v>
      </c>
      <c r="P465" s="73">
        <f>IFERROR(VLOOKUP(D465,'2A-2B'!$D$19:$N$1020,11,0)-N465,SUM(K465:M465))</f>
        <v>0</v>
      </c>
      <c r="Q465" s="167" t="e">
        <f t="shared" si="28"/>
        <v>#DIV/0!</v>
      </c>
    </row>
    <row r="466" spans="2:17">
      <c r="B466" s="63"/>
      <c r="C466" s="65"/>
      <c r="D466" s="65"/>
      <c r="E466" s="66"/>
      <c r="F466" s="67"/>
      <c r="G466" s="65"/>
      <c r="H466" s="70"/>
      <c r="I466" s="71"/>
      <c r="J466" s="68">
        <v>0</v>
      </c>
      <c r="K466" s="68">
        <v>0</v>
      </c>
      <c r="L466" s="68">
        <v>0</v>
      </c>
      <c r="M466" s="89">
        <f t="shared" si="27"/>
        <v>0</v>
      </c>
      <c r="N466" s="100">
        <f t="shared" si="29"/>
        <v>0</v>
      </c>
      <c r="O466" s="166" t="str">
        <f>IFERROR(INDEX('2A-2B'!$B$21:$B$1020,MATCH(D466,'2A-2B'!$D$21:$D$1020,0)),"Not in 2A-2B")</f>
        <v>Not in 2A-2B</v>
      </c>
      <c r="P466" s="73">
        <f>IFERROR(VLOOKUP(D466,'2A-2B'!$D$19:$N$1020,11,0)-N466,SUM(K466:M466))</f>
        <v>0</v>
      </c>
      <c r="Q466" s="167" t="e">
        <f t="shared" si="28"/>
        <v>#DIV/0!</v>
      </c>
    </row>
    <row r="467" spans="2:17">
      <c r="B467" s="63"/>
      <c r="C467" s="65"/>
      <c r="D467" s="65"/>
      <c r="E467" s="66"/>
      <c r="F467" s="67"/>
      <c r="G467" s="65"/>
      <c r="H467" s="70"/>
      <c r="I467" s="71"/>
      <c r="J467" s="68">
        <v>0</v>
      </c>
      <c r="K467" s="68">
        <v>0</v>
      </c>
      <c r="L467" s="68">
        <v>0</v>
      </c>
      <c r="M467" s="89">
        <f t="shared" si="27"/>
        <v>0</v>
      </c>
      <c r="N467" s="100">
        <f t="shared" si="29"/>
        <v>0</v>
      </c>
      <c r="O467" s="166" t="str">
        <f>IFERROR(INDEX('2A-2B'!$B$21:$B$1020,MATCH(D467,'2A-2B'!$D$21:$D$1020,0)),"Not in 2A-2B")</f>
        <v>Not in 2A-2B</v>
      </c>
      <c r="P467" s="73">
        <f>IFERROR(VLOOKUP(D467,'2A-2B'!$D$19:$N$1020,11,0)-N467,SUM(K467:M467))</f>
        <v>0</v>
      </c>
      <c r="Q467" s="167" t="e">
        <f t="shared" si="28"/>
        <v>#DIV/0!</v>
      </c>
    </row>
    <row r="468" spans="2:17">
      <c r="B468" s="63"/>
      <c r="C468" s="65"/>
      <c r="D468" s="65"/>
      <c r="E468" s="66"/>
      <c r="F468" s="67"/>
      <c r="G468" s="65"/>
      <c r="H468" s="70"/>
      <c r="I468" s="71"/>
      <c r="J468" s="68">
        <v>0</v>
      </c>
      <c r="K468" s="68">
        <v>0</v>
      </c>
      <c r="L468" s="68">
        <v>0</v>
      </c>
      <c r="M468" s="89">
        <f t="shared" si="27"/>
        <v>0</v>
      </c>
      <c r="N468" s="100">
        <f t="shared" si="29"/>
        <v>0</v>
      </c>
      <c r="O468" s="166" t="str">
        <f>IFERROR(INDEX('2A-2B'!$B$21:$B$1020,MATCH(D468,'2A-2B'!$D$21:$D$1020,0)),"Not in 2A-2B")</f>
        <v>Not in 2A-2B</v>
      </c>
      <c r="P468" s="73">
        <f>IFERROR(VLOOKUP(D468,'2A-2B'!$D$19:$N$1020,11,0)-N468,SUM(K468:M468))</f>
        <v>0</v>
      </c>
      <c r="Q468" s="167" t="e">
        <f t="shared" si="28"/>
        <v>#DIV/0!</v>
      </c>
    </row>
    <row r="469" spans="2:17">
      <c r="B469" s="63"/>
      <c r="C469" s="65"/>
      <c r="D469" s="65"/>
      <c r="E469" s="66"/>
      <c r="F469" s="67"/>
      <c r="G469" s="65"/>
      <c r="H469" s="70"/>
      <c r="I469" s="71"/>
      <c r="J469" s="68">
        <v>0</v>
      </c>
      <c r="K469" s="68">
        <v>0</v>
      </c>
      <c r="L469" s="68">
        <v>0</v>
      </c>
      <c r="M469" s="89">
        <f t="shared" ref="M469:M532" si="30">L469</f>
        <v>0</v>
      </c>
      <c r="N469" s="100">
        <f t="shared" si="29"/>
        <v>0</v>
      </c>
      <c r="O469" s="166" t="str">
        <f>IFERROR(INDEX('2A-2B'!$B$21:$B$1020,MATCH(D469,'2A-2B'!$D$21:$D$1020,0)),"Not in 2A-2B")</f>
        <v>Not in 2A-2B</v>
      </c>
      <c r="P469" s="73">
        <f>IFERROR(VLOOKUP(D469,'2A-2B'!$D$19:$N$1020,11,0)-N469,SUM(K469:M469))</f>
        <v>0</v>
      </c>
      <c r="Q469" s="167" t="e">
        <f t="shared" ref="Q469:Q532" si="31">H469-(SUM(K469:M469)/J469)</f>
        <v>#DIV/0!</v>
      </c>
    </row>
    <row r="470" spans="2:17">
      <c r="B470" s="63"/>
      <c r="C470" s="65"/>
      <c r="D470" s="65"/>
      <c r="E470" s="66"/>
      <c r="F470" s="67"/>
      <c r="G470" s="65"/>
      <c r="H470" s="70"/>
      <c r="I470" s="71"/>
      <c r="J470" s="68">
        <v>0</v>
      </c>
      <c r="K470" s="68">
        <v>0</v>
      </c>
      <c r="L470" s="68">
        <v>0</v>
      </c>
      <c r="M470" s="89">
        <f t="shared" si="30"/>
        <v>0</v>
      </c>
      <c r="N470" s="100">
        <f t="shared" ref="N470:N533" si="32">SUM(J470:M470)</f>
        <v>0</v>
      </c>
      <c r="O470" s="166" t="str">
        <f>IFERROR(INDEX('2A-2B'!$B$21:$B$1020,MATCH(D470,'2A-2B'!$D$21:$D$1020,0)),"Not in 2A-2B")</f>
        <v>Not in 2A-2B</v>
      </c>
      <c r="P470" s="73">
        <f>IFERROR(VLOOKUP(D470,'2A-2B'!$D$19:$N$1020,11,0)-N470,SUM(K470:M470))</f>
        <v>0</v>
      </c>
      <c r="Q470" s="167" t="e">
        <f t="shared" si="31"/>
        <v>#DIV/0!</v>
      </c>
    </row>
    <row r="471" spans="2:17">
      <c r="B471" s="63"/>
      <c r="C471" s="65"/>
      <c r="D471" s="65"/>
      <c r="E471" s="66"/>
      <c r="F471" s="67"/>
      <c r="G471" s="65"/>
      <c r="H471" s="70"/>
      <c r="I471" s="71"/>
      <c r="J471" s="68">
        <v>0</v>
      </c>
      <c r="K471" s="68">
        <v>0</v>
      </c>
      <c r="L471" s="68">
        <v>0</v>
      </c>
      <c r="M471" s="89">
        <f t="shared" si="30"/>
        <v>0</v>
      </c>
      <c r="N471" s="100">
        <f t="shared" si="32"/>
        <v>0</v>
      </c>
      <c r="O471" s="166" t="str">
        <f>IFERROR(INDEX('2A-2B'!$B$21:$B$1020,MATCH(D471,'2A-2B'!$D$21:$D$1020,0)),"Not in 2A-2B")</f>
        <v>Not in 2A-2B</v>
      </c>
      <c r="P471" s="73">
        <f>IFERROR(VLOOKUP(D471,'2A-2B'!$D$19:$N$1020,11,0)-N471,SUM(K471:M471))</f>
        <v>0</v>
      </c>
      <c r="Q471" s="167" t="e">
        <f t="shared" si="31"/>
        <v>#DIV/0!</v>
      </c>
    </row>
    <row r="472" spans="2:17">
      <c r="B472" s="63"/>
      <c r="C472" s="65"/>
      <c r="D472" s="65"/>
      <c r="E472" s="66"/>
      <c r="F472" s="67"/>
      <c r="G472" s="65"/>
      <c r="H472" s="70"/>
      <c r="I472" s="71"/>
      <c r="J472" s="68">
        <v>0</v>
      </c>
      <c r="K472" s="68">
        <v>0</v>
      </c>
      <c r="L472" s="68">
        <v>0</v>
      </c>
      <c r="M472" s="89">
        <f t="shared" si="30"/>
        <v>0</v>
      </c>
      <c r="N472" s="100">
        <f t="shared" si="32"/>
        <v>0</v>
      </c>
      <c r="O472" s="166" t="str">
        <f>IFERROR(INDEX('2A-2B'!$B$21:$B$1020,MATCH(D472,'2A-2B'!$D$21:$D$1020,0)),"Not in 2A-2B")</f>
        <v>Not in 2A-2B</v>
      </c>
      <c r="P472" s="73">
        <f>IFERROR(VLOOKUP(D472,'2A-2B'!$D$19:$N$1020,11,0)-N472,SUM(K472:M472))</f>
        <v>0</v>
      </c>
      <c r="Q472" s="167" t="e">
        <f t="shared" si="31"/>
        <v>#DIV/0!</v>
      </c>
    </row>
    <row r="473" spans="2:17">
      <c r="B473" s="63"/>
      <c r="C473" s="65"/>
      <c r="D473" s="65"/>
      <c r="E473" s="66"/>
      <c r="F473" s="67"/>
      <c r="G473" s="65"/>
      <c r="H473" s="70"/>
      <c r="I473" s="71"/>
      <c r="J473" s="68">
        <v>0</v>
      </c>
      <c r="K473" s="68">
        <v>0</v>
      </c>
      <c r="L473" s="68">
        <v>0</v>
      </c>
      <c r="M473" s="89">
        <f t="shared" si="30"/>
        <v>0</v>
      </c>
      <c r="N473" s="100">
        <f t="shared" si="32"/>
        <v>0</v>
      </c>
      <c r="O473" s="166" t="str">
        <f>IFERROR(INDEX('2A-2B'!$B$21:$B$1020,MATCH(D473,'2A-2B'!$D$21:$D$1020,0)),"Not in 2A-2B")</f>
        <v>Not in 2A-2B</v>
      </c>
      <c r="P473" s="73">
        <f>IFERROR(VLOOKUP(D473,'2A-2B'!$D$19:$N$1020,11,0)-N473,SUM(K473:M473))</f>
        <v>0</v>
      </c>
      <c r="Q473" s="167" t="e">
        <f t="shared" si="31"/>
        <v>#DIV/0!</v>
      </c>
    </row>
    <row r="474" spans="2:17">
      <c r="B474" s="63"/>
      <c r="C474" s="65"/>
      <c r="D474" s="65"/>
      <c r="E474" s="66"/>
      <c r="F474" s="67"/>
      <c r="G474" s="65"/>
      <c r="H474" s="70"/>
      <c r="I474" s="71"/>
      <c r="J474" s="68">
        <v>0</v>
      </c>
      <c r="K474" s="68">
        <v>0</v>
      </c>
      <c r="L474" s="68">
        <v>0</v>
      </c>
      <c r="M474" s="89">
        <f t="shared" si="30"/>
        <v>0</v>
      </c>
      <c r="N474" s="100">
        <f t="shared" si="32"/>
        <v>0</v>
      </c>
      <c r="O474" s="166" t="str">
        <f>IFERROR(INDEX('2A-2B'!$B$21:$B$1020,MATCH(D474,'2A-2B'!$D$21:$D$1020,0)),"Not in 2A-2B")</f>
        <v>Not in 2A-2B</v>
      </c>
      <c r="P474" s="73">
        <f>IFERROR(VLOOKUP(D474,'2A-2B'!$D$19:$N$1020,11,0)-N474,SUM(K474:M474))</f>
        <v>0</v>
      </c>
      <c r="Q474" s="167" t="e">
        <f t="shared" si="31"/>
        <v>#DIV/0!</v>
      </c>
    </row>
    <row r="475" spans="2:17">
      <c r="B475" s="63"/>
      <c r="C475" s="65"/>
      <c r="D475" s="65"/>
      <c r="E475" s="66"/>
      <c r="F475" s="67"/>
      <c r="G475" s="65"/>
      <c r="H475" s="70"/>
      <c r="I475" s="71"/>
      <c r="J475" s="68">
        <v>0</v>
      </c>
      <c r="K475" s="68">
        <v>0</v>
      </c>
      <c r="L475" s="68">
        <v>0</v>
      </c>
      <c r="M475" s="89">
        <f t="shared" si="30"/>
        <v>0</v>
      </c>
      <c r="N475" s="100">
        <f t="shared" si="32"/>
        <v>0</v>
      </c>
      <c r="O475" s="166" t="str">
        <f>IFERROR(INDEX('2A-2B'!$B$21:$B$1020,MATCH(D475,'2A-2B'!$D$21:$D$1020,0)),"Not in 2A-2B")</f>
        <v>Not in 2A-2B</v>
      </c>
      <c r="P475" s="73">
        <f>IFERROR(VLOOKUP(D475,'2A-2B'!$D$19:$N$1020,11,0)-N475,SUM(K475:M475))</f>
        <v>0</v>
      </c>
      <c r="Q475" s="167" t="e">
        <f t="shared" si="31"/>
        <v>#DIV/0!</v>
      </c>
    </row>
    <row r="476" spans="2:17">
      <c r="B476" s="63"/>
      <c r="C476" s="65"/>
      <c r="D476" s="65"/>
      <c r="E476" s="66"/>
      <c r="F476" s="67"/>
      <c r="G476" s="65"/>
      <c r="H476" s="70"/>
      <c r="I476" s="71"/>
      <c r="J476" s="68">
        <v>0</v>
      </c>
      <c r="K476" s="68">
        <v>0</v>
      </c>
      <c r="L476" s="68">
        <v>0</v>
      </c>
      <c r="M476" s="89">
        <f t="shared" si="30"/>
        <v>0</v>
      </c>
      <c r="N476" s="100">
        <f t="shared" si="32"/>
        <v>0</v>
      </c>
      <c r="O476" s="166" t="str">
        <f>IFERROR(INDEX('2A-2B'!$B$21:$B$1020,MATCH(D476,'2A-2B'!$D$21:$D$1020,0)),"Not in 2A-2B")</f>
        <v>Not in 2A-2B</v>
      </c>
      <c r="P476" s="73">
        <f>IFERROR(VLOOKUP(D476,'2A-2B'!$D$19:$N$1020,11,0)-N476,SUM(K476:M476))</f>
        <v>0</v>
      </c>
      <c r="Q476" s="167" t="e">
        <f t="shared" si="31"/>
        <v>#DIV/0!</v>
      </c>
    </row>
    <row r="477" spans="2:17">
      <c r="B477" s="63"/>
      <c r="C477" s="65"/>
      <c r="D477" s="65"/>
      <c r="E477" s="66"/>
      <c r="F477" s="67"/>
      <c r="G477" s="65"/>
      <c r="H477" s="70"/>
      <c r="I477" s="71"/>
      <c r="J477" s="68">
        <v>0</v>
      </c>
      <c r="K477" s="68">
        <v>0</v>
      </c>
      <c r="L477" s="68">
        <v>0</v>
      </c>
      <c r="M477" s="89">
        <f t="shared" si="30"/>
        <v>0</v>
      </c>
      <c r="N477" s="100">
        <f t="shared" si="32"/>
        <v>0</v>
      </c>
      <c r="O477" s="166" t="str">
        <f>IFERROR(INDEX('2A-2B'!$B$21:$B$1020,MATCH(D477,'2A-2B'!$D$21:$D$1020,0)),"Not in 2A-2B")</f>
        <v>Not in 2A-2B</v>
      </c>
      <c r="P477" s="73">
        <f>IFERROR(VLOOKUP(D477,'2A-2B'!$D$19:$N$1020,11,0)-N477,SUM(K477:M477))</f>
        <v>0</v>
      </c>
      <c r="Q477" s="167" t="e">
        <f t="shared" si="31"/>
        <v>#DIV/0!</v>
      </c>
    </row>
    <row r="478" spans="2:17">
      <c r="B478" s="63"/>
      <c r="C478" s="65"/>
      <c r="D478" s="65"/>
      <c r="E478" s="66"/>
      <c r="F478" s="67"/>
      <c r="G478" s="65"/>
      <c r="H478" s="70"/>
      <c r="I478" s="71"/>
      <c r="J478" s="68">
        <v>0</v>
      </c>
      <c r="K478" s="68">
        <v>0</v>
      </c>
      <c r="L478" s="68">
        <v>0</v>
      </c>
      <c r="M478" s="89">
        <f t="shared" si="30"/>
        <v>0</v>
      </c>
      <c r="N478" s="100">
        <f t="shared" si="32"/>
        <v>0</v>
      </c>
      <c r="O478" s="166" t="str">
        <f>IFERROR(INDEX('2A-2B'!$B$21:$B$1020,MATCH(D478,'2A-2B'!$D$21:$D$1020,0)),"Not in 2A-2B")</f>
        <v>Not in 2A-2B</v>
      </c>
      <c r="P478" s="73">
        <f>IFERROR(VLOOKUP(D478,'2A-2B'!$D$19:$N$1020,11,0)-N478,SUM(K478:M478))</f>
        <v>0</v>
      </c>
      <c r="Q478" s="167" t="e">
        <f t="shared" si="31"/>
        <v>#DIV/0!</v>
      </c>
    </row>
    <row r="479" spans="2:17">
      <c r="B479" s="63"/>
      <c r="C479" s="65"/>
      <c r="D479" s="65"/>
      <c r="E479" s="66"/>
      <c r="F479" s="67"/>
      <c r="G479" s="65"/>
      <c r="H479" s="70"/>
      <c r="I479" s="71"/>
      <c r="J479" s="68">
        <v>0</v>
      </c>
      <c r="K479" s="68">
        <v>0</v>
      </c>
      <c r="L479" s="68">
        <v>0</v>
      </c>
      <c r="M479" s="89">
        <f t="shared" si="30"/>
        <v>0</v>
      </c>
      <c r="N479" s="100">
        <f t="shared" si="32"/>
        <v>0</v>
      </c>
      <c r="O479" s="166" t="str">
        <f>IFERROR(INDEX('2A-2B'!$B$21:$B$1020,MATCH(D479,'2A-2B'!$D$21:$D$1020,0)),"Not in 2A-2B")</f>
        <v>Not in 2A-2B</v>
      </c>
      <c r="P479" s="73">
        <f>IFERROR(VLOOKUP(D479,'2A-2B'!$D$19:$N$1020,11,0)-N479,SUM(K479:M479))</f>
        <v>0</v>
      </c>
      <c r="Q479" s="167" t="e">
        <f t="shared" si="31"/>
        <v>#DIV/0!</v>
      </c>
    </row>
    <row r="480" spans="2:17">
      <c r="B480" s="63"/>
      <c r="C480" s="65"/>
      <c r="D480" s="65"/>
      <c r="E480" s="66"/>
      <c r="F480" s="67"/>
      <c r="G480" s="65"/>
      <c r="H480" s="70"/>
      <c r="I480" s="71"/>
      <c r="J480" s="68">
        <v>0</v>
      </c>
      <c r="K480" s="68">
        <v>0</v>
      </c>
      <c r="L480" s="68">
        <v>0</v>
      </c>
      <c r="M480" s="89">
        <f t="shared" si="30"/>
        <v>0</v>
      </c>
      <c r="N480" s="100">
        <f t="shared" si="32"/>
        <v>0</v>
      </c>
      <c r="O480" s="166" t="str">
        <f>IFERROR(INDEX('2A-2B'!$B$21:$B$1020,MATCH(D480,'2A-2B'!$D$21:$D$1020,0)),"Not in 2A-2B")</f>
        <v>Not in 2A-2B</v>
      </c>
      <c r="P480" s="73">
        <f>IFERROR(VLOOKUP(D480,'2A-2B'!$D$19:$N$1020,11,0)-N480,SUM(K480:M480))</f>
        <v>0</v>
      </c>
      <c r="Q480" s="167" t="e">
        <f t="shared" si="31"/>
        <v>#DIV/0!</v>
      </c>
    </row>
    <row r="481" spans="2:17">
      <c r="B481" s="63"/>
      <c r="C481" s="65"/>
      <c r="D481" s="65"/>
      <c r="E481" s="66"/>
      <c r="F481" s="67"/>
      <c r="G481" s="65"/>
      <c r="H481" s="70"/>
      <c r="I481" s="71"/>
      <c r="J481" s="68">
        <v>0</v>
      </c>
      <c r="K481" s="68">
        <v>0</v>
      </c>
      <c r="L481" s="68">
        <v>0</v>
      </c>
      <c r="M481" s="89">
        <f t="shared" si="30"/>
        <v>0</v>
      </c>
      <c r="N481" s="100">
        <f t="shared" si="32"/>
        <v>0</v>
      </c>
      <c r="O481" s="166" t="str">
        <f>IFERROR(INDEX('2A-2B'!$B$21:$B$1020,MATCH(D481,'2A-2B'!$D$21:$D$1020,0)),"Not in 2A-2B")</f>
        <v>Not in 2A-2B</v>
      </c>
      <c r="P481" s="73">
        <f>IFERROR(VLOOKUP(D481,'2A-2B'!$D$19:$N$1020,11,0)-N481,SUM(K481:M481))</f>
        <v>0</v>
      </c>
      <c r="Q481" s="167" t="e">
        <f t="shared" si="31"/>
        <v>#DIV/0!</v>
      </c>
    </row>
    <row r="482" spans="2:17">
      <c r="B482" s="63"/>
      <c r="C482" s="65"/>
      <c r="D482" s="65"/>
      <c r="E482" s="66"/>
      <c r="F482" s="67"/>
      <c r="G482" s="65"/>
      <c r="H482" s="70"/>
      <c r="I482" s="71"/>
      <c r="J482" s="68">
        <v>0</v>
      </c>
      <c r="K482" s="68">
        <v>0</v>
      </c>
      <c r="L482" s="68">
        <v>0</v>
      </c>
      <c r="M482" s="89">
        <f t="shared" si="30"/>
        <v>0</v>
      </c>
      <c r="N482" s="100">
        <f t="shared" si="32"/>
        <v>0</v>
      </c>
      <c r="O482" s="166" t="str">
        <f>IFERROR(INDEX('2A-2B'!$B$21:$B$1020,MATCH(D482,'2A-2B'!$D$21:$D$1020,0)),"Not in 2A-2B")</f>
        <v>Not in 2A-2B</v>
      </c>
      <c r="P482" s="73">
        <f>IFERROR(VLOOKUP(D482,'2A-2B'!$D$19:$N$1020,11,0)-N482,SUM(K482:M482))</f>
        <v>0</v>
      </c>
      <c r="Q482" s="167" t="e">
        <f t="shared" si="31"/>
        <v>#DIV/0!</v>
      </c>
    </row>
    <row r="483" spans="2:17">
      <c r="B483" s="63"/>
      <c r="C483" s="65"/>
      <c r="D483" s="65"/>
      <c r="E483" s="66"/>
      <c r="F483" s="67"/>
      <c r="G483" s="65"/>
      <c r="H483" s="70"/>
      <c r="I483" s="71"/>
      <c r="J483" s="68">
        <v>0</v>
      </c>
      <c r="K483" s="68">
        <v>0</v>
      </c>
      <c r="L483" s="68">
        <v>0</v>
      </c>
      <c r="M483" s="89">
        <f t="shared" si="30"/>
        <v>0</v>
      </c>
      <c r="N483" s="100">
        <f t="shared" si="32"/>
        <v>0</v>
      </c>
      <c r="O483" s="166" t="str">
        <f>IFERROR(INDEX('2A-2B'!$B$21:$B$1020,MATCH(D483,'2A-2B'!$D$21:$D$1020,0)),"Not in 2A-2B")</f>
        <v>Not in 2A-2B</v>
      </c>
      <c r="P483" s="73">
        <f>IFERROR(VLOOKUP(D483,'2A-2B'!$D$19:$N$1020,11,0)-N483,SUM(K483:M483))</f>
        <v>0</v>
      </c>
      <c r="Q483" s="167" t="e">
        <f t="shared" si="31"/>
        <v>#DIV/0!</v>
      </c>
    </row>
    <row r="484" spans="2:17">
      <c r="B484" s="63"/>
      <c r="C484" s="65"/>
      <c r="D484" s="65"/>
      <c r="E484" s="66"/>
      <c r="F484" s="67"/>
      <c r="G484" s="65"/>
      <c r="H484" s="70"/>
      <c r="I484" s="71"/>
      <c r="J484" s="68">
        <v>0</v>
      </c>
      <c r="K484" s="68">
        <v>0</v>
      </c>
      <c r="L484" s="68">
        <v>0</v>
      </c>
      <c r="M484" s="89">
        <f t="shared" si="30"/>
        <v>0</v>
      </c>
      <c r="N484" s="100">
        <f t="shared" si="32"/>
        <v>0</v>
      </c>
      <c r="O484" s="166" t="str">
        <f>IFERROR(INDEX('2A-2B'!$B$21:$B$1020,MATCH(D484,'2A-2B'!$D$21:$D$1020,0)),"Not in 2A-2B")</f>
        <v>Not in 2A-2B</v>
      </c>
      <c r="P484" s="73">
        <f>IFERROR(VLOOKUP(D484,'2A-2B'!$D$19:$N$1020,11,0)-N484,SUM(K484:M484))</f>
        <v>0</v>
      </c>
      <c r="Q484" s="167" t="e">
        <f t="shared" si="31"/>
        <v>#DIV/0!</v>
      </c>
    </row>
    <row r="485" spans="2:17">
      <c r="B485" s="63"/>
      <c r="C485" s="65"/>
      <c r="D485" s="65"/>
      <c r="E485" s="66"/>
      <c r="F485" s="67"/>
      <c r="G485" s="65"/>
      <c r="H485" s="70"/>
      <c r="I485" s="71"/>
      <c r="J485" s="68">
        <v>0</v>
      </c>
      <c r="K485" s="68">
        <v>0</v>
      </c>
      <c r="L485" s="68">
        <v>0</v>
      </c>
      <c r="M485" s="89">
        <f t="shared" si="30"/>
        <v>0</v>
      </c>
      <c r="N485" s="100">
        <f t="shared" si="32"/>
        <v>0</v>
      </c>
      <c r="O485" s="166" t="str">
        <f>IFERROR(INDEX('2A-2B'!$B$21:$B$1020,MATCH(D485,'2A-2B'!$D$21:$D$1020,0)),"Not in 2A-2B")</f>
        <v>Not in 2A-2B</v>
      </c>
      <c r="P485" s="73">
        <f>IFERROR(VLOOKUP(D485,'2A-2B'!$D$19:$N$1020,11,0)-N485,SUM(K485:M485))</f>
        <v>0</v>
      </c>
      <c r="Q485" s="167" t="e">
        <f t="shared" si="31"/>
        <v>#DIV/0!</v>
      </c>
    </row>
    <row r="486" spans="2:17">
      <c r="B486" s="63"/>
      <c r="C486" s="65"/>
      <c r="D486" s="65"/>
      <c r="E486" s="66"/>
      <c r="F486" s="67"/>
      <c r="G486" s="65"/>
      <c r="H486" s="70"/>
      <c r="I486" s="71"/>
      <c r="J486" s="68">
        <v>0</v>
      </c>
      <c r="K486" s="68">
        <v>0</v>
      </c>
      <c r="L486" s="68">
        <v>0</v>
      </c>
      <c r="M486" s="89">
        <f t="shared" si="30"/>
        <v>0</v>
      </c>
      <c r="N486" s="100">
        <f t="shared" si="32"/>
        <v>0</v>
      </c>
      <c r="O486" s="166" t="str">
        <f>IFERROR(INDEX('2A-2B'!$B$21:$B$1020,MATCH(D486,'2A-2B'!$D$21:$D$1020,0)),"Not in 2A-2B")</f>
        <v>Not in 2A-2B</v>
      </c>
      <c r="P486" s="73">
        <f>IFERROR(VLOOKUP(D486,'2A-2B'!$D$19:$N$1020,11,0)-N486,SUM(K486:M486))</f>
        <v>0</v>
      </c>
      <c r="Q486" s="167" t="e">
        <f t="shared" si="31"/>
        <v>#DIV/0!</v>
      </c>
    </row>
    <row r="487" spans="2:17">
      <c r="B487" s="63"/>
      <c r="C487" s="65"/>
      <c r="D487" s="65"/>
      <c r="E487" s="66"/>
      <c r="F487" s="67"/>
      <c r="G487" s="65"/>
      <c r="H487" s="70"/>
      <c r="I487" s="71"/>
      <c r="J487" s="68">
        <v>0</v>
      </c>
      <c r="K487" s="68">
        <v>0</v>
      </c>
      <c r="L487" s="68">
        <v>0</v>
      </c>
      <c r="M487" s="89">
        <f t="shared" si="30"/>
        <v>0</v>
      </c>
      <c r="N487" s="100">
        <f t="shared" si="32"/>
        <v>0</v>
      </c>
      <c r="O487" s="166" t="str">
        <f>IFERROR(INDEX('2A-2B'!$B$21:$B$1020,MATCH(D487,'2A-2B'!$D$21:$D$1020,0)),"Not in 2A-2B")</f>
        <v>Not in 2A-2B</v>
      </c>
      <c r="P487" s="73">
        <f>IFERROR(VLOOKUP(D487,'2A-2B'!$D$19:$N$1020,11,0)-N487,SUM(K487:M487))</f>
        <v>0</v>
      </c>
      <c r="Q487" s="167" t="e">
        <f t="shared" si="31"/>
        <v>#DIV/0!</v>
      </c>
    </row>
    <row r="488" spans="2:17">
      <c r="B488" s="63"/>
      <c r="C488" s="65"/>
      <c r="D488" s="65"/>
      <c r="E488" s="66"/>
      <c r="F488" s="67"/>
      <c r="G488" s="65"/>
      <c r="H488" s="70"/>
      <c r="I488" s="71"/>
      <c r="J488" s="68">
        <v>0</v>
      </c>
      <c r="K488" s="68">
        <v>0</v>
      </c>
      <c r="L488" s="68">
        <v>0</v>
      </c>
      <c r="M488" s="89">
        <f t="shared" si="30"/>
        <v>0</v>
      </c>
      <c r="N488" s="100">
        <f t="shared" si="32"/>
        <v>0</v>
      </c>
      <c r="O488" s="166" t="str">
        <f>IFERROR(INDEX('2A-2B'!$B$21:$B$1020,MATCH(D488,'2A-2B'!$D$21:$D$1020,0)),"Not in 2A-2B")</f>
        <v>Not in 2A-2B</v>
      </c>
      <c r="P488" s="73">
        <f>IFERROR(VLOOKUP(D488,'2A-2B'!$D$19:$N$1020,11,0)-N488,SUM(K488:M488))</f>
        <v>0</v>
      </c>
      <c r="Q488" s="167" t="e">
        <f t="shared" si="31"/>
        <v>#DIV/0!</v>
      </c>
    </row>
    <row r="489" spans="2:17">
      <c r="B489" s="63"/>
      <c r="C489" s="65"/>
      <c r="D489" s="65"/>
      <c r="E489" s="66"/>
      <c r="F489" s="67"/>
      <c r="G489" s="65"/>
      <c r="H489" s="70"/>
      <c r="I489" s="71"/>
      <c r="J489" s="68">
        <v>0</v>
      </c>
      <c r="K489" s="68">
        <v>0</v>
      </c>
      <c r="L489" s="68">
        <v>0</v>
      </c>
      <c r="M489" s="89">
        <f t="shared" si="30"/>
        <v>0</v>
      </c>
      <c r="N489" s="100">
        <f t="shared" si="32"/>
        <v>0</v>
      </c>
      <c r="O489" s="166" t="str">
        <f>IFERROR(INDEX('2A-2B'!$B$21:$B$1020,MATCH(D489,'2A-2B'!$D$21:$D$1020,0)),"Not in 2A-2B")</f>
        <v>Not in 2A-2B</v>
      </c>
      <c r="P489" s="73">
        <f>IFERROR(VLOOKUP(D489,'2A-2B'!$D$19:$N$1020,11,0)-N489,SUM(K489:M489))</f>
        <v>0</v>
      </c>
      <c r="Q489" s="167" t="e">
        <f t="shared" si="31"/>
        <v>#DIV/0!</v>
      </c>
    </row>
    <row r="490" spans="2:17">
      <c r="B490" s="63"/>
      <c r="C490" s="65"/>
      <c r="D490" s="65"/>
      <c r="E490" s="66"/>
      <c r="F490" s="67"/>
      <c r="G490" s="65"/>
      <c r="H490" s="70"/>
      <c r="I490" s="71"/>
      <c r="J490" s="68">
        <v>0</v>
      </c>
      <c r="K490" s="68">
        <v>0</v>
      </c>
      <c r="L490" s="68">
        <v>0</v>
      </c>
      <c r="M490" s="89">
        <f t="shared" si="30"/>
        <v>0</v>
      </c>
      <c r="N490" s="100">
        <f t="shared" si="32"/>
        <v>0</v>
      </c>
      <c r="O490" s="166" t="str">
        <f>IFERROR(INDEX('2A-2B'!$B$21:$B$1020,MATCH(D490,'2A-2B'!$D$21:$D$1020,0)),"Not in 2A-2B")</f>
        <v>Not in 2A-2B</v>
      </c>
      <c r="P490" s="73">
        <f>IFERROR(VLOOKUP(D490,'2A-2B'!$D$19:$N$1020,11,0)-N490,SUM(K490:M490))</f>
        <v>0</v>
      </c>
      <c r="Q490" s="167" t="e">
        <f t="shared" si="31"/>
        <v>#DIV/0!</v>
      </c>
    </row>
    <row r="491" spans="2:17">
      <c r="B491" s="63"/>
      <c r="C491" s="65"/>
      <c r="D491" s="65"/>
      <c r="E491" s="66"/>
      <c r="F491" s="67"/>
      <c r="G491" s="65"/>
      <c r="H491" s="70"/>
      <c r="I491" s="71"/>
      <c r="J491" s="68">
        <v>0</v>
      </c>
      <c r="K491" s="68">
        <v>0</v>
      </c>
      <c r="L491" s="68">
        <v>0</v>
      </c>
      <c r="M491" s="89">
        <f t="shared" si="30"/>
        <v>0</v>
      </c>
      <c r="N491" s="100">
        <f t="shared" si="32"/>
        <v>0</v>
      </c>
      <c r="O491" s="166" t="str">
        <f>IFERROR(INDEX('2A-2B'!$B$21:$B$1020,MATCH(D491,'2A-2B'!$D$21:$D$1020,0)),"Not in 2A-2B")</f>
        <v>Not in 2A-2B</v>
      </c>
      <c r="P491" s="73">
        <f>IFERROR(VLOOKUP(D491,'2A-2B'!$D$19:$N$1020,11,0)-N491,SUM(K491:M491))</f>
        <v>0</v>
      </c>
      <c r="Q491" s="167" t="e">
        <f t="shared" si="31"/>
        <v>#DIV/0!</v>
      </c>
    </row>
    <row r="492" spans="2:17">
      <c r="B492" s="63"/>
      <c r="C492" s="65"/>
      <c r="D492" s="65"/>
      <c r="E492" s="66"/>
      <c r="F492" s="67"/>
      <c r="G492" s="65"/>
      <c r="H492" s="70"/>
      <c r="I492" s="71"/>
      <c r="J492" s="68">
        <v>0</v>
      </c>
      <c r="K492" s="68">
        <v>0</v>
      </c>
      <c r="L492" s="68">
        <v>0</v>
      </c>
      <c r="M492" s="89">
        <f t="shared" si="30"/>
        <v>0</v>
      </c>
      <c r="N492" s="100">
        <f t="shared" si="32"/>
        <v>0</v>
      </c>
      <c r="O492" s="166" t="str">
        <f>IFERROR(INDEX('2A-2B'!$B$21:$B$1020,MATCH(D492,'2A-2B'!$D$21:$D$1020,0)),"Not in 2A-2B")</f>
        <v>Not in 2A-2B</v>
      </c>
      <c r="P492" s="73">
        <f>IFERROR(VLOOKUP(D492,'2A-2B'!$D$19:$N$1020,11,0)-N492,SUM(K492:M492))</f>
        <v>0</v>
      </c>
      <c r="Q492" s="167" t="e">
        <f t="shared" si="31"/>
        <v>#DIV/0!</v>
      </c>
    </row>
    <row r="493" spans="2:17">
      <c r="B493" s="63"/>
      <c r="C493" s="65"/>
      <c r="D493" s="65"/>
      <c r="E493" s="66"/>
      <c r="F493" s="67"/>
      <c r="G493" s="65"/>
      <c r="H493" s="70"/>
      <c r="I493" s="71"/>
      <c r="J493" s="68">
        <v>0</v>
      </c>
      <c r="K493" s="68">
        <v>0</v>
      </c>
      <c r="L493" s="68">
        <v>0</v>
      </c>
      <c r="M493" s="89">
        <f t="shared" si="30"/>
        <v>0</v>
      </c>
      <c r="N493" s="100">
        <f t="shared" si="32"/>
        <v>0</v>
      </c>
      <c r="O493" s="166" t="str">
        <f>IFERROR(INDEX('2A-2B'!$B$21:$B$1020,MATCH(D493,'2A-2B'!$D$21:$D$1020,0)),"Not in 2A-2B")</f>
        <v>Not in 2A-2B</v>
      </c>
      <c r="P493" s="73">
        <f>IFERROR(VLOOKUP(D493,'2A-2B'!$D$19:$N$1020,11,0)-N493,SUM(K493:M493))</f>
        <v>0</v>
      </c>
      <c r="Q493" s="167" t="e">
        <f t="shared" si="31"/>
        <v>#DIV/0!</v>
      </c>
    </row>
    <row r="494" spans="2:17">
      <c r="B494" s="63"/>
      <c r="C494" s="65"/>
      <c r="D494" s="65"/>
      <c r="E494" s="66"/>
      <c r="F494" s="67"/>
      <c r="G494" s="65"/>
      <c r="H494" s="70"/>
      <c r="I494" s="71"/>
      <c r="J494" s="68">
        <v>0</v>
      </c>
      <c r="K494" s="68">
        <v>0</v>
      </c>
      <c r="L494" s="68">
        <v>0</v>
      </c>
      <c r="M494" s="89">
        <f t="shared" si="30"/>
        <v>0</v>
      </c>
      <c r="N494" s="100">
        <f t="shared" si="32"/>
        <v>0</v>
      </c>
      <c r="O494" s="166" t="str">
        <f>IFERROR(INDEX('2A-2B'!$B$21:$B$1020,MATCH(D494,'2A-2B'!$D$21:$D$1020,0)),"Not in 2A-2B")</f>
        <v>Not in 2A-2B</v>
      </c>
      <c r="P494" s="73">
        <f>IFERROR(VLOOKUP(D494,'2A-2B'!$D$19:$N$1020,11,0)-N494,SUM(K494:M494))</f>
        <v>0</v>
      </c>
      <c r="Q494" s="167" t="e">
        <f t="shared" si="31"/>
        <v>#DIV/0!</v>
      </c>
    </row>
    <row r="495" spans="2:17">
      <c r="B495" s="63"/>
      <c r="C495" s="65"/>
      <c r="D495" s="65"/>
      <c r="E495" s="66"/>
      <c r="F495" s="67"/>
      <c r="G495" s="65"/>
      <c r="H495" s="70"/>
      <c r="I495" s="71"/>
      <c r="J495" s="68">
        <v>0</v>
      </c>
      <c r="K495" s="68">
        <v>0</v>
      </c>
      <c r="L495" s="68">
        <v>0</v>
      </c>
      <c r="M495" s="89">
        <f t="shared" si="30"/>
        <v>0</v>
      </c>
      <c r="N495" s="100">
        <f t="shared" si="32"/>
        <v>0</v>
      </c>
      <c r="O495" s="166" t="str">
        <f>IFERROR(INDEX('2A-2B'!$B$21:$B$1020,MATCH(D495,'2A-2B'!$D$21:$D$1020,0)),"Not in 2A-2B")</f>
        <v>Not in 2A-2B</v>
      </c>
      <c r="P495" s="73">
        <f>IFERROR(VLOOKUP(D495,'2A-2B'!$D$19:$N$1020,11,0)-N495,SUM(K495:M495))</f>
        <v>0</v>
      </c>
      <c r="Q495" s="167" t="e">
        <f t="shared" si="31"/>
        <v>#DIV/0!</v>
      </c>
    </row>
    <row r="496" spans="2:17">
      <c r="B496" s="63"/>
      <c r="C496" s="65"/>
      <c r="D496" s="65"/>
      <c r="E496" s="66"/>
      <c r="F496" s="67"/>
      <c r="G496" s="65"/>
      <c r="H496" s="70"/>
      <c r="I496" s="71"/>
      <c r="J496" s="68">
        <v>0</v>
      </c>
      <c r="K496" s="68">
        <v>0</v>
      </c>
      <c r="L496" s="68">
        <v>0</v>
      </c>
      <c r="M496" s="89">
        <f t="shared" si="30"/>
        <v>0</v>
      </c>
      <c r="N496" s="100">
        <f t="shared" si="32"/>
        <v>0</v>
      </c>
      <c r="O496" s="166" t="str">
        <f>IFERROR(INDEX('2A-2B'!$B$21:$B$1020,MATCH(D496,'2A-2B'!$D$21:$D$1020,0)),"Not in 2A-2B")</f>
        <v>Not in 2A-2B</v>
      </c>
      <c r="P496" s="73">
        <f>IFERROR(VLOOKUP(D496,'2A-2B'!$D$19:$N$1020,11,0)-N496,SUM(K496:M496))</f>
        <v>0</v>
      </c>
      <c r="Q496" s="167" t="e">
        <f t="shared" si="31"/>
        <v>#DIV/0!</v>
      </c>
    </row>
    <row r="497" spans="2:17">
      <c r="B497" s="63"/>
      <c r="C497" s="65"/>
      <c r="D497" s="65"/>
      <c r="E497" s="66"/>
      <c r="F497" s="67"/>
      <c r="G497" s="65"/>
      <c r="H497" s="70"/>
      <c r="I497" s="71"/>
      <c r="J497" s="68">
        <v>0</v>
      </c>
      <c r="K497" s="68">
        <v>0</v>
      </c>
      <c r="L497" s="68">
        <v>0</v>
      </c>
      <c r="M497" s="89">
        <f t="shared" si="30"/>
        <v>0</v>
      </c>
      <c r="N497" s="100">
        <f t="shared" si="32"/>
        <v>0</v>
      </c>
      <c r="O497" s="166" t="str">
        <f>IFERROR(INDEX('2A-2B'!$B$21:$B$1020,MATCH(D497,'2A-2B'!$D$21:$D$1020,0)),"Not in 2A-2B")</f>
        <v>Not in 2A-2B</v>
      </c>
      <c r="P497" s="73">
        <f>IFERROR(VLOOKUP(D497,'2A-2B'!$D$19:$N$1020,11,0)-N497,SUM(K497:M497))</f>
        <v>0</v>
      </c>
      <c r="Q497" s="167" t="e">
        <f t="shared" si="31"/>
        <v>#DIV/0!</v>
      </c>
    </row>
    <row r="498" spans="2:17">
      <c r="B498" s="63"/>
      <c r="C498" s="65"/>
      <c r="D498" s="65"/>
      <c r="E498" s="66"/>
      <c r="F498" s="67"/>
      <c r="G498" s="65"/>
      <c r="H498" s="70"/>
      <c r="I498" s="71"/>
      <c r="J498" s="68">
        <v>0</v>
      </c>
      <c r="K498" s="68">
        <v>0</v>
      </c>
      <c r="L498" s="68">
        <v>0</v>
      </c>
      <c r="M498" s="89">
        <f t="shared" si="30"/>
        <v>0</v>
      </c>
      <c r="N498" s="100">
        <f t="shared" si="32"/>
        <v>0</v>
      </c>
      <c r="O498" s="166" t="str">
        <f>IFERROR(INDEX('2A-2B'!$B$21:$B$1020,MATCH(D498,'2A-2B'!$D$21:$D$1020,0)),"Not in 2A-2B")</f>
        <v>Not in 2A-2B</v>
      </c>
      <c r="P498" s="73">
        <f>IFERROR(VLOOKUP(D498,'2A-2B'!$D$19:$N$1020,11,0)-N498,SUM(K498:M498))</f>
        <v>0</v>
      </c>
      <c r="Q498" s="167" t="e">
        <f t="shared" si="31"/>
        <v>#DIV/0!</v>
      </c>
    </row>
    <row r="499" spans="2:17">
      <c r="B499" s="63"/>
      <c r="C499" s="65"/>
      <c r="D499" s="65"/>
      <c r="E499" s="66"/>
      <c r="F499" s="67"/>
      <c r="G499" s="65"/>
      <c r="H499" s="70"/>
      <c r="I499" s="71"/>
      <c r="J499" s="68">
        <v>0</v>
      </c>
      <c r="K499" s="68">
        <v>0</v>
      </c>
      <c r="L499" s="68">
        <v>0</v>
      </c>
      <c r="M499" s="89">
        <f t="shared" si="30"/>
        <v>0</v>
      </c>
      <c r="N499" s="100">
        <f t="shared" si="32"/>
        <v>0</v>
      </c>
      <c r="O499" s="166" t="str">
        <f>IFERROR(INDEX('2A-2B'!$B$21:$B$1020,MATCH(D499,'2A-2B'!$D$21:$D$1020,0)),"Not in 2A-2B")</f>
        <v>Not in 2A-2B</v>
      </c>
      <c r="P499" s="73">
        <f>IFERROR(VLOOKUP(D499,'2A-2B'!$D$19:$N$1020,11,0)-N499,SUM(K499:M499))</f>
        <v>0</v>
      </c>
      <c r="Q499" s="167" t="e">
        <f t="shared" si="31"/>
        <v>#DIV/0!</v>
      </c>
    </row>
    <row r="500" spans="2:17">
      <c r="B500" s="63"/>
      <c r="C500" s="65"/>
      <c r="D500" s="65"/>
      <c r="E500" s="66"/>
      <c r="F500" s="67"/>
      <c r="G500" s="65"/>
      <c r="H500" s="70"/>
      <c r="I500" s="71"/>
      <c r="J500" s="68">
        <v>0</v>
      </c>
      <c r="K500" s="68">
        <v>0</v>
      </c>
      <c r="L500" s="68">
        <v>0</v>
      </c>
      <c r="M500" s="89">
        <f t="shared" si="30"/>
        <v>0</v>
      </c>
      <c r="N500" s="100">
        <f t="shared" si="32"/>
        <v>0</v>
      </c>
      <c r="O500" s="166" t="str">
        <f>IFERROR(INDEX('2A-2B'!$B$21:$B$1020,MATCH(D500,'2A-2B'!$D$21:$D$1020,0)),"Not in 2A-2B")</f>
        <v>Not in 2A-2B</v>
      </c>
      <c r="P500" s="73">
        <f>IFERROR(VLOOKUP(D500,'2A-2B'!$D$19:$N$1020,11,0)-N500,SUM(K500:M500))</f>
        <v>0</v>
      </c>
      <c r="Q500" s="167" t="e">
        <f t="shared" si="31"/>
        <v>#DIV/0!</v>
      </c>
    </row>
    <row r="501" spans="2:17">
      <c r="B501" s="63"/>
      <c r="C501" s="65"/>
      <c r="D501" s="65"/>
      <c r="E501" s="66"/>
      <c r="F501" s="67"/>
      <c r="G501" s="65"/>
      <c r="H501" s="70"/>
      <c r="I501" s="71"/>
      <c r="J501" s="68">
        <v>0</v>
      </c>
      <c r="K501" s="68">
        <v>0</v>
      </c>
      <c r="L501" s="68">
        <v>0</v>
      </c>
      <c r="M501" s="89">
        <f t="shared" si="30"/>
        <v>0</v>
      </c>
      <c r="N501" s="100">
        <f t="shared" si="32"/>
        <v>0</v>
      </c>
      <c r="O501" s="166" t="str">
        <f>IFERROR(INDEX('2A-2B'!$B$21:$B$1020,MATCH(D501,'2A-2B'!$D$21:$D$1020,0)),"Not in 2A-2B")</f>
        <v>Not in 2A-2B</v>
      </c>
      <c r="P501" s="73">
        <f>IFERROR(VLOOKUP(D501,'2A-2B'!$D$19:$N$1020,11,0)-N501,SUM(K501:M501))</f>
        <v>0</v>
      </c>
      <c r="Q501" s="167" t="e">
        <f t="shared" si="31"/>
        <v>#DIV/0!</v>
      </c>
    </row>
    <row r="502" spans="2:17">
      <c r="B502" s="63"/>
      <c r="C502" s="65"/>
      <c r="D502" s="65"/>
      <c r="E502" s="66"/>
      <c r="F502" s="67"/>
      <c r="G502" s="65"/>
      <c r="H502" s="70"/>
      <c r="I502" s="71"/>
      <c r="J502" s="68">
        <v>0</v>
      </c>
      <c r="K502" s="68">
        <v>0</v>
      </c>
      <c r="L502" s="68">
        <v>0</v>
      </c>
      <c r="M502" s="89">
        <f t="shared" si="30"/>
        <v>0</v>
      </c>
      <c r="N502" s="100">
        <f t="shared" si="32"/>
        <v>0</v>
      </c>
      <c r="O502" s="166" t="str">
        <f>IFERROR(INDEX('2A-2B'!$B$21:$B$1020,MATCH(D502,'2A-2B'!$D$21:$D$1020,0)),"Not in 2A-2B")</f>
        <v>Not in 2A-2B</v>
      </c>
      <c r="P502" s="73">
        <f>IFERROR(VLOOKUP(D502,'2A-2B'!$D$19:$N$1020,11,0)-N502,SUM(K502:M502))</f>
        <v>0</v>
      </c>
      <c r="Q502" s="167" t="e">
        <f t="shared" si="31"/>
        <v>#DIV/0!</v>
      </c>
    </row>
    <row r="503" spans="2:17">
      <c r="B503" s="63"/>
      <c r="C503" s="65"/>
      <c r="D503" s="65"/>
      <c r="E503" s="66"/>
      <c r="F503" s="67"/>
      <c r="G503" s="65"/>
      <c r="H503" s="70"/>
      <c r="I503" s="71"/>
      <c r="J503" s="68">
        <v>0</v>
      </c>
      <c r="K503" s="68">
        <v>0</v>
      </c>
      <c r="L503" s="68">
        <v>0</v>
      </c>
      <c r="M503" s="89">
        <f t="shared" si="30"/>
        <v>0</v>
      </c>
      <c r="N503" s="100">
        <f t="shared" si="32"/>
        <v>0</v>
      </c>
      <c r="O503" s="166" t="str">
        <f>IFERROR(INDEX('2A-2B'!$B$21:$B$1020,MATCH(D503,'2A-2B'!$D$21:$D$1020,0)),"Not in 2A-2B")</f>
        <v>Not in 2A-2B</v>
      </c>
      <c r="P503" s="73">
        <f>IFERROR(VLOOKUP(D503,'2A-2B'!$D$19:$N$1020,11,0)-N503,SUM(K503:M503))</f>
        <v>0</v>
      </c>
      <c r="Q503" s="167" t="e">
        <f t="shared" si="31"/>
        <v>#DIV/0!</v>
      </c>
    </row>
    <row r="504" spans="2:17">
      <c r="B504" s="63"/>
      <c r="C504" s="65"/>
      <c r="D504" s="65"/>
      <c r="E504" s="66"/>
      <c r="F504" s="67"/>
      <c r="G504" s="65"/>
      <c r="H504" s="70"/>
      <c r="I504" s="71"/>
      <c r="J504" s="68">
        <v>0</v>
      </c>
      <c r="K504" s="68">
        <v>0</v>
      </c>
      <c r="L504" s="68">
        <v>0</v>
      </c>
      <c r="M504" s="89">
        <f t="shared" si="30"/>
        <v>0</v>
      </c>
      <c r="N504" s="100">
        <f t="shared" si="32"/>
        <v>0</v>
      </c>
      <c r="O504" s="166" t="str">
        <f>IFERROR(INDEX('2A-2B'!$B$21:$B$1020,MATCH(D504,'2A-2B'!$D$21:$D$1020,0)),"Not in 2A-2B")</f>
        <v>Not in 2A-2B</v>
      </c>
      <c r="P504" s="73">
        <f>IFERROR(VLOOKUP(D504,'2A-2B'!$D$19:$N$1020,11,0)-N504,SUM(K504:M504))</f>
        <v>0</v>
      </c>
      <c r="Q504" s="167" t="e">
        <f t="shared" si="31"/>
        <v>#DIV/0!</v>
      </c>
    </row>
    <row r="505" spans="2:17">
      <c r="B505" s="63"/>
      <c r="C505" s="65"/>
      <c r="D505" s="65"/>
      <c r="E505" s="66"/>
      <c r="F505" s="67"/>
      <c r="G505" s="65"/>
      <c r="H505" s="70"/>
      <c r="I505" s="71"/>
      <c r="J505" s="68">
        <v>0</v>
      </c>
      <c r="K505" s="68">
        <v>0</v>
      </c>
      <c r="L505" s="68">
        <v>0</v>
      </c>
      <c r="M505" s="89">
        <f t="shared" si="30"/>
        <v>0</v>
      </c>
      <c r="N505" s="100">
        <f t="shared" si="32"/>
        <v>0</v>
      </c>
      <c r="O505" s="166" t="str">
        <f>IFERROR(INDEX('2A-2B'!$B$21:$B$1020,MATCH(D505,'2A-2B'!$D$21:$D$1020,0)),"Not in 2A-2B")</f>
        <v>Not in 2A-2B</v>
      </c>
      <c r="P505" s="73">
        <f>IFERROR(VLOOKUP(D505,'2A-2B'!$D$19:$N$1020,11,0)-N505,SUM(K505:M505))</f>
        <v>0</v>
      </c>
      <c r="Q505" s="167" t="e">
        <f t="shared" si="31"/>
        <v>#DIV/0!</v>
      </c>
    </row>
    <row r="506" spans="2:17">
      <c r="B506" s="63"/>
      <c r="C506" s="65"/>
      <c r="D506" s="65"/>
      <c r="E506" s="66"/>
      <c r="F506" s="67"/>
      <c r="G506" s="65"/>
      <c r="H506" s="70"/>
      <c r="I506" s="71"/>
      <c r="J506" s="68">
        <v>0</v>
      </c>
      <c r="K506" s="68">
        <v>0</v>
      </c>
      <c r="L506" s="68">
        <v>0</v>
      </c>
      <c r="M506" s="89">
        <f t="shared" si="30"/>
        <v>0</v>
      </c>
      <c r="N506" s="100">
        <f t="shared" si="32"/>
        <v>0</v>
      </c>
      <c r="O506" s="166" t="str">
        <f>IFERROR(INDEX('2A-2B'!$B$21:$B$1020,MATCH(D506,'2A-2B'!$D$21:$D$1020,0)),"Not in 2A-2B")</f>
        <v>Not in 2A-2B</v>
      </c>
      <c r="P506" s="73">
        <f>IFERROR(VLOOKUP(D506,'2A-2B'!$D$19:$N$1020,11,0)-N506,SUM(K506:M506))</f>
        <v>0</v>
      </c>
      <c r="Q506" s="167" t="e">
        <f t="shared" si="31"/>
        <v>#DIV/0!</v>
      </c>
    </row>
    <row r="507" spans="2:17">
      <c r="B507" s="63"/>
      <c r="C507" s="65"/>
      <c r="D507" s="65"/>
      <c r="E507" s="66"/>
      <c r="F507" s="67"/>
      <c r="G507" s="65"/>
      <c r="H507" s="70"/>
      <c r="I507" s="71"/>
      <c r="J507" s="68">
        <v>0</v>
      </c>
      <c r="K507" s="68">
        <v>0</v>
      </c>
      <c r="L507" s="68">
        <v>0</v>
      </c>
      <c r="M507" s="89">
        <f t="shared" si="30"/>
        <v>0</v>
      </c>
      <c r="N507" s="100">
        <f t="shared" si="32"/>
        <v>0</v>
      </c>
      <c r="O507" s="166" t="str">
        <f>IFERROR(INDEX('2A-2B'!$B$21:$B$1020,MATCH(D507,'2A-2B'!$D$21:$D$1020,0)),"Not in 2A-2B")</f>
        <v>Not in 2A-2B</v>
      </c>
      <c r="P507" s="73">
        <f>IFERROR(VLOOKUP(D507,'2A-2B'!$D$19:$N$1020,11,0)-N507,SUM(K507:M507))</f>
        <v>0</v>
      </c>
      <c r="Q507" s="167" t="e">
        <f t="shared" si="31"/>
        <v>#DIV/0!</v>
      </c>
    </row>
    <row r="508" spans="2:17">
      <c r="B508" s="63"/>
      <c r="C508" s="65"/>
      <c r="D508" s="65"/>
      <c r="E508" s="66"/>
      <c r="F508" s="67"/>
      <c r="G508" s="65"/>
      <c r="H508" s="70"/>
      <c r="I508" s="71"/>
      <c r="J508" s="68">
        <v>0</v>
      </c>
      <c r="K508" s="68">
        <v>0</v>
      </c>
      <c r="L508" s="68">
        <v>0</v>
      </c>
      <c r="M508" s="89">
        <f t="shared" si="30"/>
        <v>0</v>
      </c>
      <c r="N508" s="100">
        <f t="shared" si="32"/>
        <v>0</v>
      </c>
      <c r="O508" s="166" t="str">
        <f>IFERROR(INDEX('2A-2B'!$B$21:$B$1020,MATCH(D508,'2A-2B'!$D$21:$D$1020,0)),"Not in 2A-2B")</f>
        <v>Not in 2A-2B</v>
      </c>
      <c r="P508" s="73">
        <f>IFERROR(VLOOKUP(D508,'2A-2B'!$D$19:$N$1020,11,0)-N508,SUM(K508:M508))</f>
        <v>0</v>
      </c>
      <c r="Q508" s="167" t="e">
        <f t="shared" si="31"/>
        <v>#DIV/0!</v>
      </c>
    </row>
    <row r="509" spans="2:17">
      <c r="B509" s="63"/>
      <c r="C509" s="65"/>
      <c r="D509" s="65"/>
      <c r="E509" s="66"/>
      <c r="F509" s="67"/>
      <c r="G509" s="65"/>
      <c r="H509" s="70"/>
      <c r="I509" s="71"/>
      <c r="J509" s="68">
        <v>0</v>
      </c>
      <c r="K509" s="68">
        <v>0</v>
      </c>
      <c r="L509" s="68">
        <v>0</v>
      </c>
      <c r="M509" s="89">
        <f t="shared" si="30"/>
        <v>0</v>
      </c>
      <c r="N509" s="100">
        <f t="shared" si="32"/>
        <v>0</v>
      </c>
      <c r="O509" s="166" t="str">
        <f>IFERROR(INDEX('2A-2B'!$B$21:$B$1020,MATCH(D509,'2A-2B'!$D$21:$D$1020,0)),"Not in 2A-2B")</f>
        <v>Not in 2A-2B</v>
      </c>
      <c r="P509" s="73">
        <f>IFERROR(VLOOKUP(D509,'2A-2B'!$D$19:$N$1020,11,0)-N509,SUM(K509:M509))</f>
        <v>0</v>
      </c>
      <c r="Q509" s="167" t="e">
        <f t="shared" si="31"/>
        <v>#DIV/0!</v>
      </c>
    </row>
    <row r="510" spans="2:17">
      <c r="B510" s="63"/>
      <c r="C510" s="65"/>
      <c r="D510" s="65"/>
      <c r="E510" s="66"/>
      <c r="F510" s="67"/>
      <c r="G510" s="65"/>
      <c r="H510" s="70"/>
      <c r="I510" s="71"/>
      <c r="J510" s="68">
        <v>0</v>
      </c>
      <c r="K510" s="68">
        <v>0</v>
      </c>
      <c r="L510" s="68">
        <v>0</v>
      </c>
      <c r="M510" s="89">
        <f t="shared" si="30"/>
        <v>0</v>
      </c>
      <c r="N510" s="100">
        <f t="shared" si="32"/>
        <v>0</v>
      </c>
      <c r="O510" s="166" t="str">
        <f>IFERROR(INDEX('2A-2B'!$B$21:$B$1020,MATCH(D510,'2A-2B'!$D$21:$D$1020,0)),"Not in 2A-2B")</f>
        <v>Not in 2A-2B</v>
      </c>
      <c r="P510" s="73">
        <f>IFERROR(VLOOKUP(D510,'2A-2B'!$D$19:$N$1020,11,0)-N510,SUM(K510:M510))</f>
        <v>0</v>
      </c>
      <c r="Q510" s="167" t="e">
        <f t="shared" si="31"/>
        <v>#DIV/0!</v>
      </c>
    </row>
    <row r="511" spans="2:17">
      <c r="B511" s="63"/>
      <c r="C511" s="65"/>
      <c r="D511" s="65"/>
      <c r="E511" s="66"/>
      <c r="F511" s="67"/>
      <c r="G511" s="65"/>
      <c r="H511" s="70"/>
      <c r="I511" s="71"/>
      <c r="J511" s="68">
        <v>0</v>
      </c>
      <c r="K511" s="68">
        <v>0</v>
      </c>
      <c r="L511" s="68">
        <v>0</v>
      </c>
      <c r="M511" s="89">
        <f t="shared" si="30"/>
        <v>0</v>
      </c>
      <c r="N511" s="100">
        <f t="shared" si="32"/>
        <v>0</v>
      </c>
      <c r="O511" s="166" t="str">
        <f>IFERROR(INDEX('2A-2B'!$B$21:$B$1020,MATCH(D511,'2A-2B'!$D$21:$D$1020,0)),"Not in 2A-2B")</f>
        <v>Not in 2A-2B</v>
      </c>
      <c r="P511" s="73">
        <f>IFERROR(VLOOKUP(D511,'2A-2B'!$D$19:$N$1020,11,0)-N511,SUM(K511:M511))</f>
        <v>0</v>
      </c>
      <c r="Q511" s="167" t="e">
        <f t="shared" si="31"/>
        <v>#DIV/0!</v>
      </c>
    </row>
    <row r="512" spans="2:17">
      <c r="B512" s="63"/>
      <c r="C512" s="65"/>
      <c r="D512" s="65"/>
      <c r="E512" s="66"/>
      <c r="F512" s="67"/>
      <c r="G512" s="65"/>
      <c r="H512" s="70"/>
      <c r="I512" s="71"/>
      <c r="J512" s="68">
        <v>0</v>
      </c>
      <c r="K512" s="68">
        <v>0</v>
      </c>
      <c r="L512" s="68">
        <v>0</v>
      </c>
      <c r="M512" s="89">
        <f t="shared" si="30"/>
        <v>0</v>
      </c>
      <c r="N512" s="100">
        <f t="shared" si="32"/>
        <v>0</v>
      </c>
      <c r="O512" s="166" t="str">
        <f>IFERROR(INDEX('2A-2B'!$B$21:$B$1020,MATCH(D512,'2A-2B'!$D$21:$D$1020,0)),"Not in 2A-2B")</f>
        <v>Not in 2A-2B</v>
      </c>
      <c r="P512" s="73">
        <f>IFERROR(VLOOKUP(D512,'2A-2B'!$D$19:$N$1020,11,0)-N512,SUM(K512:M512))</f>
        <v>0</v>
      </c>
      <c r="Q512" s="167" t="e">
        <f t="shared" si="31"/>
        <v>#DIV/0!</v>
      </c>
    </row>
    <row r="513" spans="2:17">
      <c r="B513" s="63"/>
      <c r="C513" s="65"/>
      <c r="D513" s="65"/>
      <c r="E513" s="66"/>
      <c r="F513" s="67"/>
      <c r="G513" s="65"/>
      <c r="H513" s="70"/>
      <c r="I513" s="71"/>
      <c r="J513" s="68">
        <v>0</v>
      </c>
      <c r="K513" s="68">
        <v>0</v>
      </c>
      <c r="L513" s="68">
        <v>0</v>
      </c>
      <c r="M513" s="89">
        <f t="shared" si="30"/>
        <v>0</v>
      </c>
      <c r="N513" s="100">
        <f t="shared" si="32"/>
        <v>0</v>
      </c>
      <c r="O513" s="166" t="str">
        <f>IFERROR(INDEX('2A-2B'!$B$21:$B$1020,MATCH(D513,'2A-2B'!$D$21:$D$1020,0)),"Not in 2A-2B")</f>
        <v>Not in 2A-2B</v>
      </c>
      <c r="P513" s="73">
        <f>IFERROR(VLOOKUP(D513,'2A-2B'!$D$19:$N$1020,11,0)-N513,SUM(K513:M513))</f>
        <v>0</v>
      </c>
      <c r="Q513" s="167" t="e">
        <f t="shared" si="31"/>
        <v>#DIV/0!</v>
      </c>
    </row>
    <row r="514" spans="2:17">
      <c r="B514" s="63"/>
      <c r="C514" s="65"/>
      <c r="D514" s="65"/>
      <c r="E514" s="66"/>
      <c r="F514" s="67"/>
      <c r="G514" s="65"/>
      <c r="H514" s="70"/>
      <c r="I514" s="71"/>
      <c r="J514" s="68">
        <v>0</v>
      </c>
      <c r="K514" s="68">
        <v>0</v>
      </c>
      <c r="L514" s="68">
        <v>0</v>
      </c>
      <c r="M514" s="89">
        <f t="shared" si="30"/>
        <v>0</v>
      </c>
      <c r="N514" s="100">
        <f t="shared" si="32"/>
        <v>0</v>
      </c>
      <c r="O514" s="166" t="str">
        <f>IFERROR(INDEX('2A-2B'!$B$21:$B$1020,MATCH(D514,'2A-2B'!$D$21:$D$1020,0)),"Not in 2A-2B")</f>
        <v>Not in 2A-2B</v>
      </c>
      <c r="P514" s="73">
        <f>IFERROR(VLOOKUP(D514,'2A-2B'!$D$19:$N$1020,11,0)-N514,SUM(K514:M514))</f>
        <v>0</v>
      </c>
      <c r="Q514" s="167" t="e">
        <f t="shared" si="31"/>
        <v>#DIV/0!</v>
      </c>
    </row>
    <row r="515" spans="2:17">
      <c r="B515" s="63"/>
      <c r="C515" s="65"/>
      <c r="D515" s="65"/>
      <c r="E515" s="66"/>
      <c r="F515" s="67"/>
      <c r="G515" s="65"/>
      <c r="H515" s="70"/>
      <c r="I515" s="71"/>
      <c r="J515" s="68">
        <v>0</v>
      </c>
      <c r="K515" s="68">
        <v>0</v>
      </c>
      <c r="L515" s="68">
        <v>0</v>
      </c>
      <c r="M515" s="89">
        <f t="shared" si="30"/>
        <v>0</v>
      </c>
      <c r="N515" s="100">
        <f t="shared" si="32"/>
        <v>0</v>
      </c>
      <c r="O515" s="166" t="str">
        <f>IFERROR(INDEX('2A-2B'!$B$21:$B$1020,MATCH(D515,'2A-2B'!$D$21:$D$1020,0)),"Not in 2A-2B")</f>
        <v>Not in 2A-2B</v>
      </c>
      <c r="P515" s="73">
        <f>IFERROR(VLOOKUP(D515,'2A-2B'!$D$19:$N$1020,11,0)-N515,SUM(K515:M515))</f>
        <v>0</v>
      </c>
      <c r="Q515" s="167" t="e">
        <f t="shared" si="31"/>
        <v>#DIV/0!</v>
      </c>
    </row>
    <row r="516" spans="2:17">
      <c r="B516" s="63"/>
      <c r="C516" s="65"/>
      <c r="D516" s="65"/>
      <c r="E516" s="66"/>
      <c r="F516" s="67"/>
      <c r="G516" s="65"/>
      <c r="H516" s="70"/>
      <c r="I516" s="71"/>
      <c r="J516" s="68">
        <v>0</v>
      </c>
      <c r="K516" s="68">
        <v>0</v>
      </c>
      <c r="L516" s="68">
        <v>0</v>
      </c>
      <c r="M516" s="89">
        <f t="shared" si="30"/>
        <v>0</v>
      </c>
      <c r="N516" s="100">
        <f t="shared" si="32"/>
        <v>0</v>
      </c>
      <c r="O516" s="166" t="str">
        <f>IFERROR(INDEX('2A-2B'!$B$21:$B$1020,MATCH(D516,'2A-2B'!$D$21:$D$1020,0)),"Not in 2A-2B")</f>
        <v>Not in 2A-2B</v>
      </c>
      <c r="P516" s="73">
        <f>IFERROR(VLOOKUP(D516,'2A-2B'!$D$19:$N$1020,11,0)-N516,SUM(K516:M516))</f>
        <v>0</v>
      </c>
      <c r="Q516" s="167" t="e">
        <f t="shared" si="31"/>
        <v>#DIV/0!</v>
      </c>
    </row>
    <row r="517" spans="2:17">
      <c r="B517" s="63"/>
      <c r="C517" s="65"/>
      <c r="D517" s="65"/>
      <c r="E517" s="66"/>
      <c r="F517" s="67"/>
      <c r="G517" s="65"/>
      <c r="H517" s="70"/>
      <c r="I517" s="71"/>
      <c r="J517" s="68">
        <v>0</v>
      </c>
      <c r="K517" s="68">
        <v>0</v>
      </c>
      <c r="L517" s="68">
        <v>0</v>
      </c>
      <c r="M517" s="89">
        <f t="shared" si="30"/>
        <v>0</v>
      </c>
      <c r="N517" s="100">
        <f t="shared" si="32"/>
        <v>0</v>
      </c>
      <c r="O517" s="166" t="str">
        <f>IFERROR(INDEX('2A-2B'!$B$21:$B$1020,MATCH(D517,'2A-2B'!$D$21:$D$1020,0)),"Not in 2A-2B")</f>
        <v>Not in 2A-2B</v>
      </c>
      <c r="P517" s="73">
        <f>IFERROR(VLOOKUP(D517,'2A-2B'!$D$19:$N$1020,11,0)-N517,SUM(K517:M517))</f>
        <v>0</v>
      </c>
      <c r="Q517" s="167" t="e">
        <f t="shared" si="31"/>
        <v>#DIV/0!</v>
      </c>
    </row>
    <row r="518" spans="2:17">
      <c r="B518" s="63"/>
      <c r="C518" s="65"/>
      <c r="D518" s="65"/>
      <c r="E518" s="66"/>
      <c r="F518" s="67"/>
      <c r="G518" s="65"/>
      <c r="H518" s="70"/>
      <c r="I518" s="71"/>
      <c r="J518" s="68">
        <v>0</v>
      </c>
      <c r="K518" s="68">
        <v>0</v>
      </c>
      <c r="L518" s="68">
        <v>0</v>
      </c>
      <c r="M518" s="89">
        <f t="shared" si="30"/>
        <v>0</v>
      </c>
      <c r="N518" s="100">
        <f t="shared" si="32"/>
        <v>0</v>
      </c>
      <c r="O518" s="166" t="str">
        <f>IFERROR(INDEX('2A-2B'!$B$21:$B$1020,MATCH(D518,'2A-2B'!$D$21:$D$1020,0)),"Not in 2A-2B")</f>
        <v>Not in 2A-2B</v>
      </c>
      <c r="P518" s="73">
        <f>IFERROR(VLOOKUP(D518,'2A-2B'!$D$19:$N$1020,11,0)-N518,SUM(K518:M518))</f>
        <v>0</v>
      </c>
      <c r="Q518" s="167" t="e">
        <f t="shared" si="31"/>
        <v>#DIV/0!</v>
      </c>
    </row>
    <row r="519" spans="2:17">
      <c r="B519" s="63"/>
      <c r="C519" s="65"/>
      <c r="D519" s="65"/>
      <c r="E519" s="66"/>
      <c r="F519" s="67"/>
      <c r="G519" s="65"/>
      <c r="H519" s="70"/>
      <c r="I519" s="71"/>
      <c r="J519" s="68">
        <v>0</v>
      </c>
      <c r="K519" s="68">
        <v>0</v>
      </c>
      <c r="L519" s="68">
        <v>0</v>
      </c>
      <c r="M519" s="89">
        <f t="shared" si="30"/>
        <v>0</v>
      </c>
      <c r="N519" s="100">
        <f t="shared" si="32"/>
        <v>0</v>
      </c>
      <c r="O519" s="166" t="str">
        <f>IFERROR(INDEX('2A-2B'!$B$21:$B$1020,MATCH(D519,'2A-2B'!$D$21:$D$1020,0)),"Not in 2A-2B")</f>
        <v>Not in 2A-2B</v>
      </c>
      <c r="P519" s="73">
        <f>IFERROR(VLOOKUP(D519,'2A-2B'!$D$19:$N$1020,11,0)-N519,SUM(K519:M519))</f>
        <v>0</v>
      </c>
      <c r="Q519" s="167" t="e">
        <f t="shared" si="31"/>
        <v>#DIV/0!</v>
      </c>
    </row>
    <row r="520" spans="2:17">
      <c r="B520" s="63"/>
      <c r="C520" s="65"/>
      <c r="D520" s="65"/>
      <c r="E520" s="66"/>
      <c r="F520" s="67"/>
      <c r="G520" s="65"/>
      <c r="H520" s="70"/>
      <c r="I520" s="71"/>
      <c r="J520" s="68">
        <v>0</v>
      </c>
      <c r="K520" s="68">
        <v>0</v>
      </c>
      <c r="L520" s="68">
        <v>0</v>
      </c>
      <c r="M520" s="89">
        <f t="shared" si="30"/>
        <v>0</v>
      </c>
      <c r="N520" s="100">
        <f t="shared" si="32"/>
        <v>0</v>
      </c>
      <c r="O520" s="166" t="str">
        <f>IFERROR(INDEX('2A-2B'!$B$21:$B$1020,MATCH(D520,'2A-2B'!$D$21:$D$1020,0)),"Not in 2A-2B")</f>
        <v>Not in 2A-2B</v>
      </c>
      <c r="P520" s="73">
        <f>IFERROR(VLOOKUP(D520,'2A-2B'!$D$19:$N$1020,11,0)-N520,SUM(K520:M520))</f>
        <v>0</v>
      </c>
      <c r="Q520" s="167" t="e">
        <f t="shared" si="31"/>
        <v>#DIV/0!</v>
      </c>
    </row>
    <row r="521" spans="2:17">
      <c r="B521" s="63"/>
      <c r="C521" s="65"/>
      <c r="D521" s="65"/>
      <c r="E521" s="66"/>
      <c r="F521" s="67"/>
      <c r="G521" s="65"/>
      <c r="H521" s="70"/>
      <c r="I521" s="71"/>
      <c r="J521" s="68">
        <v>0</v>
      </c>
      <c r="K521" s="68">
        <v>0</v>
      </c>
      <c r="L521" s="68">
        <v>0</v>
      </c>
      <c r="M521" s="89">
        <f t="shared" si="30"/>
        <v>0</v>
      </c>
      <c r="N521" s="100">
        <f t="shared" si="32"/>
        <v>0</v>
      </c>
      <c r="O521" s="166" t="str">
        <f>IFERROR(INDEX('2A-2B'!$B$21:$B$1020,MATCH(D521,'2A-2B'!$D$21:$D$1020,0)),"Not in 2A-2B")</f>
        <v>Not in 2A-2B</v>
      </c>
      <c r="P521" s="73">
        <f>IFERROR(VLOOKUP(D521,'2A-2B'!$D$19:$N$1020,11,0)-N521,SUM(K521:M521))</f>
        <v>0</v>
      </c>
      <c r="Q521" s="167" t="e">
        <f t="shared" si="31"/>
        <v>#DIV/0!</v>
      </c>
    </row>
    <row r="522" spans="2:17">
      <c r="B522" s="63"/>
      <c r="C522" s="65"/>
      <c r="D522" s="65"/>
      <c r="E522" s="66"/>
      <c r="F522" s="67"/>
      <c r="G522" s="65"/>
      <c r="H522" s="70"/>
      <c r="I522" s="71"/>
      <c r="J522" s="68">
        <v>0</v>
      </c>
      <c r="K522" s="68">
        <v>0</v>
      </c>
      <c r="L522" s="68">
        <v>0</v>
      </c>
      <c r="M522" s="89">
        <f t="shared" si="30"/>
        <v>0</v>
      </c>
      <c r="N522" s="100">
        <f t="shared" si="32"/>
        <v>0</v>
      </c>
      <c r="O522" s="166" t="str">
        <f>IFERROR(INDEX('2A-2B'!$B$21:$B$1020,MATCH(D522,'2A-2B'!$D$21:$D$1020,0)),"Not in 2A-2B")</f>
        <v>Not in 2A-2B</v>
      </c>
      <c r="P522" s="73">
        <f>IFERROR(VLOOKUP(D522,'2A-2B'!$D$19:$N$1020,11,0)-N522,SUM(K522:M522))</f>
        <v>0</v>
      </c>
      <c r="Q522" s="167" t="e">
        <f t="shared" si="31"/>
        <v>#DIV/0!</v>
      </c>
    </row>
    <row r="523" spans="2:17">
      <c r="B523" s="63"/>
      <c r="C523" s="65"/>
      <c r="D523" s="65"/>
      <c r="E523" s="66"/>
      <c r="F523" s="67"/>
      <c r="G523" s="65"/>
      <c r="H523" s="70"/>
      <c r="I523" s="71"/>
      <c r="J523" s="68">
        <v>0</v>
      </c>
      <c r="K523" s="68">
        <v>0</v>
      </c>
      <c r="L523" s="68">
        <v>0</v>
      </c>
      <c r="M523" s="89">
        <f t="shared" si="30"/>
        <v>0</v>
      </c>
      <c r="N523" s="100">
        <f t="shared" si="32"/>
        <v>0</v>
      </c>
      <c r="O523" s="166" t="str">
        <f>IFERROR(INDEX('2A-2B'!$B$21:$B$1020,MATCH(D523,'2A-2B'!$D$21:$D$1020,0)),"Not in 2A-2B")</f>
        <v>Not in 2A-2B</v>
      </c>
      <c r="P523" s="73">
        <f>IFERROR(VLOOKUP(D523,'2A-2B'!$D$19:$N$1020,11,0)-N523,SUM(K523:M523))</f>
        <v>0</v>
      </c>
      <c r="Q523" s="167" t="e">
        <f t="shared" si="31"/>
        <v>#DIV/0!</v>
      </c>
    </row>
    <row r="524" spans="2:17">
      <c r="B524" s="63"/>
      <c r="C524" s="65"/>
      <c r="D524" s="65"/>
      <c r="E524" s="66"/>
      <c r="F524" s="67"/>
      <c r="G524" s="65"/>
      <c r="H524" s="70"/>
      <c r="I524" s="71"/>
      <c r="J524" s="68">
        <v>0</v>
      </c>
      <c r="K524" s="68">
        <v>0</v>
      </c>
      <c r="L524" s="68">
        <v>0</v>
      </c>
      <c r="M524" s="89">
        <f t="shared" si="30"/>
        <v>0</v>
      </c>
      <c r="N524" s="100">
        <f t="shared" si="32"/>
        <v>0</v>
      </c>
      <c r="O524" s="166" t="str">
        <f>IFERROR(INDEX('2A-2B'!$B$21:$B$1020,MATCH(D524,'2A-2B'!$D$21:$D$1020,0)),"Not in 2A-2B")</f>
        <v>Not in 2A-2B</v>
      </c>
      <c r="P524" s="73">
        <f>IFERROR(VLOOKUP(D524,'2A-2B'!$D$19:$N$1020,11,0)-N524,SUM(K524:M524))</f>
        <v>0</v>
      </c>
      <c r="Q524" s="167" t="e">
        <f t="shared" si="31"/>
        <v>#DIV/0!</v>
      </c>
    </row>
    <row r="525" spans="2:17">
      <c r="B525" s="63"/>
      <c r="C525" s="65"/>
      <c r="D525" s="65"/>
      <c r="E525" s="66"/>
      <c r="F525" s="67"/>
      <c r="G525" s="65"/>
      <c r="H525" s="70"/>
      <c r="I525" s="71"/>
      <c r="J525" s="68">
        <v>0</v>
      </c>
      <c r="K525" s="68">
        <v>0</v>
      </c>
      <c r="L525" s="68">
        <v>0</v>
      </c>
      <c r="M525" s="89">
        <f t="shared" si="30"/>
        <v>0</v>
      </c>
      <c r="N525" s="100">
        <f t="shared" si="32"/>
        <v>0</v>
      </c>
      <c r="O525" s="166" t="str">
        <f>IFERROR(INDEX('2A-2B'!$B$21:$B$1020,MATCH(D525,'2A-2B'!$D$21:$D$1020,0)),"Not in 2A-2B")</f>
        <v>Not in 2A-2B</v>
      </c>
      <c r="P525" s="73">
        <f>IFERROR(VLOOKUP(D525,'2A-2B'!$D$19:$N$1020,11,0)-N525,SUM(K525:M525))</f>
        <v>0</v>
      </c>
      <c r="Q525" s="167" t="e">
        <f t="shared" si="31"/>
        <v>#DIV/0!</v>
      </c>
    </row>
    <row r="526" spans="2:17">
      <c r="B526" s="63"/>
      <c r="C526" s="65"/>
      <c r="D526" s="65"/>
      <c r="E526" s="66"/>
      <c r="F526" s="67"/>
      <c r="G526" s="65"/>
      <c r="H526" s="70"/>
      <c r="I526" s="71"/>
      <c r="J526" s="68">
        <v>0</v>
      </c>
      <c r="K526" s="68">
        <v>0</v>
      </c>
      <c r="L526" s="68">
        <v>0</v>
      </c>
      <c r="M526" s="89">
        <f t="shared" si="30"/>
        <v>0</v>
      </c>
      <c r="N526" s="100">
        <f t="shared" si="32"/>
        <v>0</v>
      </c>
      <c r="O526" s="166" t="str">
        <f>IFERROR(INDEX('2A-2B'!$B$21:$B$1020,MATCH(D526,'2A-2B'!$D$21:$D$1020,0)),"Not in 2A-2B")</f>
        <v>Not in 2A-2B</v>
      </c>
      <c r="P526" s="73">
        <f>IFERROR(VLOOKUP(D526,'2A-2B'!$D$19:$N$1020,11,0)-N526,SUM(K526:M526))</f>
        <v>0</v>
      </c>
      <c r="Q526" s="167" t="e">
        <f t="shared" si="31"/>
        <v>#DIV/0!</v>
      </c>
    </row>
    <row r="527" spans="2:17">
      <c r="B527" s="63"/>
      <c r="C527" s="65"/>
      <c r="D527" s="65"/>
      <c r="E527" s="66"/>
      <c r="F527" s="67"/>
      <c r="G527" s="65"/>
      <c r="H527" s="70"/>
      <c r="I527" s="71"/>
      <c r="J527" s="68">
        <v>0</v>
      </c>
      <c r="K527" s="68">
        <v>0</v>
      </c>
      <c r="L527" s="68">
        <v>0</v>
      </c>
      <c r="M527" s="89">
        <f t="shared" si="30"/>
        <v>0</v>
      </c>
      <c r="N527" s="100">
        <f t="shared" si="32"/>
        <v>0</v>
      </c>
      <c r="O527" s="166" t="str">
        <f>IFERROR(INDEX('2A-2B'!$B$21:$B$1020,MATCH(D527,'2A-2B'!$D$21:$D$1020,0)),"Not in 2A-2B")</f>
        <v>Not in 2A-2B</v>
      </c>
      <c r="P527" s="73">
        <f>IFERROR(VLOOKUP(D527,'2A-2B'!$D$19:$N$1020,11,0)-N527,SUM(K527:M527))</f>
        <v>0</v>
      </c>
      <c r="Q527" s="167" t="e">
        <f t="shared" si="31"/>
        <v>#DIV/0!</v>
      </c>
    </row>
    <row r="528" spans="2:17">
      <c r="B528" s="63"/>
      <c r="C528" s="65"/>
      <c r="D528" s="65"/>
      <c r="E528" s="66"/>
      <c r="F528" s="67"/>
      <c r="G528" s="65"/>
      <c r="H528" s="70"/>
      <c r="I528" s="71"/>
      <c r="J528" s="68">
        <v>0</v>
      </c>
      <c r="K528" s="68">
        <v>0</v>
      </c>
      <c r="L528" s="68">
        <v>0</v>
      </c>
      <c r="M528" s="89">
        <f t="shared" si="30"/>
        <v>0</v>
      </c>
      <c r="N528" s="100">
        <f t="shared" si="32"/>
        <v>0</v>
      </c>
      <c r="O528" s="166" t="str">
        <f>IFERROR(INDEX('2A-2B'!$B$21:$B$1020,MATCH(D528,'2A-2B'!$D$21:$D$1020,0)),"Not in 2A-2B")</f>
        <v>Not in 2A-2B</v>
      </c>
      <c r="P528" s="73">
        <f>IFERROR(VLOOKUP(D528,'2A-2B'!$D$19:$N$1020,11,0)-N528,SUM(K528:M528))</f>
        <v>0</v>
      </c>
      <c r="Q528" s="167" t="e">
        <f t="shared" si="31"/>
        <v>#DIV/0!</v>
      </c>
    </row>
    <row r="529" spans="2:17">
      <c r="B529" s="63"/>
      <c r="C529" s="65"/>
      <c r="D529" s="65"/>
      <c r="E529" s="66"/>
      <c r="F529" s="67"/>
      <c r="G529" s="65"/>
      <c r="H529" s="70"/>
      <c r="I529" s="71"/>
      <c r="J529" s="68">
        <v>0</v>
      </c>
      <c r="K529" s="68">
        <v>0</v>
      </c>
      <c r="L529" s="68">
        <v>0</v>
      </c>
      <c r="M529" s="89">
        <f t="shared" si="30"/>
        <v>0</v>
      </c>
      <c r="N529" s="100">
        <f t="shared" si="32"/>
        <v>0</v>
      </c>
      <c r="O529" s="166" t="str">
        <f>IFERROR(INDEX('2A-2B'!$B$21:$B$1020,MATCH(D529,'2A-2B'!$D$21:$D$1020,0)),"Not in 2A-2B")</f>
        <v>Not in 2A-2B</v>
      </c>
      <c r="P529" s="73">
        <f>IFERROR(VLOOKUP(D529,'2A-2B'!$D$19:$N$1020,11,0)-N529,SUM(K529:M529))</f>
        <v>0</v>
      </c>
      <c r="Q529" s="167" t="e">
        <f t="shared" si="31"/>
        <v>#DIV/0!</v>
      </c>
    </row>
    <row r="530" spans="2:17">
      <c r="B530" s="63"/>
      <c r="C530" s="65"/>
      <c r="D530" s="65"/>
      <c r="E530" s="66"/>
      <c r="F530" s="67"/>
      <c r="G530" s="65"/>
      <c r="H530" s="70"/>
      <c r="I530" s="71"/>
      <c r="J530" s="68">
        <v>0</v>
      </c>
      <c r="K530" s="68">
        <v>0</v>
      </c>
      <c r="L530" s="68">
        <v>0</v>
      </c>
      <c r="M530" s="89">
        <f t="shared" si="30"/>
        <v>0</v>
      </c>
      <c r="N530" s="100">
        <f t="shared" si="32"/>
        <v>0</v>
      </c>
      <c r="O530" s="166" t="str">
        <f>IFERROR(INDEX('2A-2B'!$B$21:$B$1020,MATCH(D530,'2A-2B'!$D$21:$D$1020,0)),"Not in 2A-2B")</f>
        <v>Not in 2A-2B</v>
      </c>
      <c r="P530" s="73">
        <f>IFERROR(VLOOKUP(D530,'2A-2B'!$D$19:$N$1020,11,0)-N530,SUM(K530:M530))</f>
        <v>0</v>
      </c>
      <c r="Q530" s="167" t="e">
        <f t="shared" si="31"/>
        <v>#DIV/0!</v>
      </c>
    </row>
    <row r="531" spans="2:17">
      <c r="B531" s="63"/>
      <c r="C531" s="65"/>
      <c r="D531" s="65"/>
      <c r="E531" s="66"/>
      <c r="F531" s="67"/>
      <c r="G531" s="65"/>
      <c r="H531" s="70"/>
      <c r="I531" s="71"/>
      <c r="J531" s="68">
        <v>0</v>
      </c>
      <c r="K531" s="68">
        <v>0</v>
      </c>
      <c r="L531" s="68">
        <v>0</v>
      </c>
      <c r="M531" s="89">
        <f t="shared" si="30"/>
        <v>0</v>
      </c>
      <c r="N531" s="100">
        <f t="shared" si="32"/>
        <v>0</v>
      </c>
      <c r="O531" s="166" t="str">
        <f>IFERROR(INDEX('2A-2B'!$B$21:$B$1020,MATCH(D531,'2A-2B'!$D$21:$D$1020,0)),"Not in 2A-2B")</f>
        <v>Not in 2A-2B</v>
      </c>
      <c r="P531" s="73">
        <f>IFERROR(VLOOKUP(D531,'2A-2B'!$D$19:$N$1020,11,0)-N531,SUM(K531:M531))</f>
        <v>0</v>
      </c>
      <c r="Q531" s="167" t="e">
        <f t="shared" si="31"/>
        <v>#DIV/0!</v>
      </c>
    </row>
    <row r="532" spans="2:17">
      <c r="B532" s="63"/>
      <c r="C532" s="65"/>
      <c r="D532" s="65"/>
      <c r="E532" s="66"/>
      <c r="F532" s="67"/>
      <c r="G532" s="65"/>
      <c r="H532" s="70"/>
      <c r="I532" s="71"/>
      <c r="J532" s="68">
        <v>0</v>
      </c>
      <c r="K532" s="68">
        <v>0</v>
      </c>
      <c r="L532" s="68">
        <v>0</v>
      </c>
      <c r="M532" s="89">
        <f t="shared" si="30"/>
        <v>0</v>
      </c>
      <c r="N532" s="100">
        <f t="shared" si="32"/>
        <v>0</v>
      </c>
      <c r="O532" s="166" t="str">
        <f>IFERROR(INDEX('2A-2B'!$B$21:$B$1020,MATCH(D532,'2A-2B'!$D$21:$D$1020,0)),"Not in 2A-2B")</f>
        <v>Not in 2A-2B</v>
      </c>
      <c r="P532" s="73">
        <f>IFERROR(VLOOKUP(D532,'2A-2B'!$D$19:$N$1020,11,0)-N532,SUM(K532:M532))</f>
        <v>0</v>
      </c>
      <c r="Q532" s="167" t="e">
        <f t="shared" si="31"/>
        <v>#DIV/0!</v>
      </c>
    </row>
    <row r="533" spans="2:17">
      <c r="B533" s="63"/>
      <c r="C533" s="65"/>
      <c r="D533" s="65"/>
      <c r="E533" s="66"/>
      <c r="F533" s="67"/>
      <c r="G533" s="65"/>
      <c r="H533" s="70"/>
      <c r="I533" s="71"/>
      <c r="J533" s="68">
        <v>0</v>
      </c>
      <c r="K533" s="68">
        <v>0</v>
      </c>
      <c r="L533" s="68">
        <v>0</v>
      </c>
      <c r="M533" s="89">
        <f t="shared" ref="M533:M596" si="33">L533</f>
        <v>0</v>
      </c>
      <c r="N533" s="100">
        <f t="shared" si="32"/>
        <v>0</v>
      </c>
      <c r="O533" s="166" t="str">
        <f>IFERROR(INDEX('2A-2B'!$B$21:$B$1020,MATCH(D533,'2A-2B'!$D$21:$D$1020,0)),"Not in 2A-2B")</f>
        <v>Not in 2A-2B</v>
      </c>
      <c r="P533" s="73">
        <f>IFERROR(VLOOKUP(D533,'2A-2B'!$D$19:$N$1020,11,0)-N533,SUM(K533:M533))</f>
        <v>0</v>
      </c>
      <c r="Q533" s="167" t="e">
        <f t="shared" ref="Q533:Q596" si="34">H533-(SUM(K533:M533)/J533)</f>
        <v>#DIV/0!</v>
      </c>
    </row>
    <row r="534" spans="2:17">
      <c r="B534" s="63"/>
      <c r="C534" s="65"/>
      <c r="D534" s="65"/>
      <c r="E534" s="66"/>
      <c r="F534" s="67"/>
      <c r="G534" s="65"/>
      <c r="H534" s="70"/>
      <c r="I534" s="71"/>
      <c r="J534" s="68">
        <v>0</v>
      </c>
      <c r="K534" s="68">
        <v>0</v>
      </c>
      <c r="L534" s="68">
        <v>0</v>
      </c>
      <c r="M534" s="89">
        <f t="shared" si="33"/>
        <v>0</v>
      </c>
      <c r="N534" s="100">
        <f t="shared" ref="N534:N597" si="35">SUM(J534:M534)</f>
        <v>0</v>
      </c>
      <c r="O534" s="166" t="str">
        <f>IFERROR(INDEX('2A-2B'!$B$21:$B$1020,MATCH(D534,'2A-2B'!$D$21:$D$1020,0)),"Not in 2A-2B")</f>
        <v>Not in 2A-2B</v>
      </c>
      <c r="P534" s="73">
        <f>IFERROR(VLOOKUP(D534,'2A-2B'!$D$19:$N$1020,11,0)-N534,SUM(K534:M534))</f>
        <v>0</v>
      </c>
      <c r="Q534" s="167" t="e">
        <f t="shared" si="34"/>
        <v>#DIV/0!</v>
      </c>
    </row>
    <row r="535" spans="2:17">
      <c r="B535" s="63"/>
      <c r="C535" s="65"/>
      <c r="D535" s="65"/>
      <c r="E535" s="66"/>
      <c r="F535" s="67"/>
      <c r="G535" s="65"/>
      <c r="H535" s="70"/>
      <c r="I535" s="71"/>
      <c r="J535" s="68">
        <v>0</v>
      </c>
      <c r="K535" s="68">
        <v>0</v>
      </c>
      <c r="L535" s="68">
        <v>0</v>
      </c>
      <c r="M535" s="89">
        <f t="shared" si="33"/>
        <v>0</v>
      </c>
      <c r="N535" s="100">
        <f t="shared" si="35"/>
        <v>0</v>
      </c>
      <c r="O535" s="166" t="str">
        <f>IFERROR(INDEX('2A-2B'!$B$21:$B$1020,MATCH(D535,'2A-2B'!$D$21:$D$1020,0)),"Not in 2A-2B")</f>
        <v>Not in 2A-2B</v>
      </c>
      <c r="P535" s="73">
        <f>IFERROR(VLOOKUP(D535,'2A-2B'!$D$19:$N$1020,11,0)-N535,SUM(K535:M535))</f>
        <v>0</v>
      </c>
      <c r="Q535" s="167" t="e">
        <f t="shared" si="34"/>
        <v>#DIV/0!</v>
      </c>
    </row>
    <row r="536" spans="2:17">
      <c r="B536" s="63"/>
      <c r="C536" s="65"/>
      <c r="D536" s="65"/>
      <c r="E536" s="66"/>
      <c r="F536" s="67"/>
      <c r="G536" s="65"/>
      <c r="H536" s="70"/>
      <c r="I536" s="71"/>
      <c r="J536" s="68">
        <v>0</v>
      </c>
      <c r="K536" s="68">
        <v>0</v>
      </c>
      <c r="L536" s="68">
        <v>0</v>
      </c>
      <c r="M536" s="89">
        <f t="shared" si="33"/>
        <v>0</v>
      </c>
      <c r="N536" s="100">
        <f t="shared" si="35"/>
        <v>0</v>
      </c>
      <c r="O536" s="166" t="str">
        <f>IFERROR(INDEX('2A-2B'!$B$21:$B$1020,MATCH(D536,'2A-2B'!$D$21:$D$1020,0)),"Not in 2A-2B")</f>
        <v>Not in 2A-2B</v>
      </c>
      <c r="P536" s="73">
        <f>IFERROR(VLOOKUP(D536,'2A-2B'!$D$19:$N$1020,11,0)-N536,SUM(K536:M536))</f>
        <v>0</v>
      </c>
      <c r="Q536" s="167" t="e">
        <f t="shared" si="34"/>
        <v>#DIV/0!</v>
      </c>
    </row>
    <row r="537" spans="2:17">
      <c r="B537" s="63"/>
      <c r="C537" s="65"/>
      <c r="D537" s="65"/>
      <c r="E537" s="66"/>
      <c r="F537" s="67"/>
      <c r="G537" s="65"/>
      <c r="H537" s="70"/>
      <c r="I537" s="71"/>
      <c r="J537" s="68">
        <v>0</v>
      </c>
      <c r="K537" s="68">
        <v>0</v>
      </c>
      <c r="L537" s="68">
        <v>0</v>
      </c>
      <c r="M537" s="89">
        <f t="shared" si="33"/>
        <v>0</v>
      </c>
      <c r="N537" s="100">
        <f t="shared" si="35"/>
        <v>0</v>
      </c>
      <c r="O537" s="166" t="str">
        <f>IFERROR(INDEX('2A-2B'!$B$21:$B$1020,MATCH(D537,'2A-2B'!$D$21:$D$1020,0)),"Not in 2A-2B")</f>
        <v>Not in 2A-2B</v>
      </c>
      <c r="P537" s="73">
        <f>IFERROR(VLOOKUP(D537,'2A-2B'!$D$19:$N$1020,11,0)-N537,SUM(K537:M537))</f>
        <v>0</v>
      </c>
      <c r="Q537" s="167" t="e">
        <f t="shared" si="34"/>
        <v>#DIV/0!</v>
      </c>
    </row>
    <row r="538" spans="2:17">
      <c r="B538" s="63"/>
      <c r="C538" s="65"/>
      <c r="D538" s="65"/>
      <c r="E538" s="66"/>
      <c r="F538" s="67"/>
      <c r="G538" s="65"/>
      <c r="H538" s="70"/>
      <c r="I538" s="71"/>
      <c r="J538" s="68">
        <v>0</v>
      </c>
      <c r="K538" s="68">
        <v>0</v>
      </c>
      <c r="L538" s="68">
        <v>0</v>
      </c>
      <c r="M538" s="89">
        <f t="shared" si="33"/>
        <v>0</v>
      </c>
      <c r="N538" s="100">
        <f t="shared" si="35"/>
        <v>0</v>
      </c>
      <c r="O538" s="166" t="str">
        <f>IFERROR(INDEX('2A-2B'!$B$21:$B$1020,MATCH(D538,'2A-2B'!$D$21:$D$1020,0)),"Not in 2A-2B")</f>
        <v>Not in 2A-2B</v>
      </c>
      <c r="P538" s="73">
        <f>IFERROR(VLOOKUP(D538,'2A-2B'!$D$19:$N$1020,11,0)-N538,SUM(K538:M538))</f>
        <v>0</v>
      </c>
      <c r="Q538" s="167" t="e">
        <f t="shared" si="34"/>
        <v>#DIV/0!</v>
      </c>
    </row>
    <row r="539" spans="2:17">
      <c r="B539" s="63"/>
      <c r="C539" s="65"/>
      <c r="D539" s="65"/>
      <c r="E539" s="66"/>
      <c r="F539" s="67"/>
      <c r="G539" s="65"/>
      <c r="H539" s="70"/>
      <c r="I539" s="71"/>
      <c r="J539" s="68">
        <v>0</v>
      </c>
      <c r="K539" s="68">
        <v>0</v>
      </c>
      <c r="L539" s="68">
        <v>0</v>
      </c>
      <c r="M539" s="89">
        <f t="shared" si="33"/>
        <v>0</v>
      </c>
      <c r="N539" s="100">
        <f t="shared" si="35"/>
        <v>0</v>
      </c>
      <c r="O539" s="166" t="str">
        <f>IFERROR(INDEX('2A-2B'!$B$21:$B$1020,MATCH(D539,'2A-2B'!$D$21:$D$1020,0)),"Not in 2A-2B")</f>
        <v>Not in 2A-2B</v>
      </c>
      <c r="P539" s="73">
        <f>IFERROR(VLOOKUP(D539,'2A-2B'!$D$19:$N$1020,11,0)-N539,SUM(K539:M539))</f>
        <v>0</v>
      </c>
      <c r="Q539" s="167" t="e">
        <f t="shared" si="34"/>
        <v>#DIV/0!</v>
      </c>
    </row>
    <row r="540" spans="2:17">
      <c r="B540" s="63"/>
      <c r="C540" s="65"/>
      <c r="D540" s="65"/>
      <c r="E540" s="66"/>
      <c r="F540" s="67"/>
      <c r="G540" s="65"/>
      <c r="H540" s="70"/>
      <c r="I540" s="71"/>
      <c r="J540" s="68">
        <v>0</v>
      </c>
      <c r="K540" s="68">
        <v>0</v>
      </c>
      <c r="L540" s="68">
        <v>0</v>
      </c>
      <c r="M540" s="89">
        <f t="shared" si="33"/>
        <v>0</v>
      </c>
      <c r="N540" s="100">
        <f t="shared" si="35"/>
        <v>0</v>
      </c>
      <c r="O540" s="166" t="str">
        <f>IFERROR(INDEX('2A-2B'!$B$21:$B$1020,MATCH(D540,'2A-2B'!$D$21:$D$1020,0)),"Not in 2A-2B")</f>
        <v>Not in 2A-2B</v>
      </c>
      <c r="P540" s="73">
        <f>IFERROR(VLOOKUP(D540,'2A-2B'!$D$19:$N$1020,11,0)-N540,SUM(K540:M540))</f>
        <v>0</v>
      </c>
      <c r="Q540" s="167" t="e">
        <f t="shared" si="34"/>
        <v>#DIV/0!</v>
      </c>
    </row>
    <row r="541" spans="2:17">
      <c r="B541" s="63"/>
      <c r="C541" s="65"/>
      <c r="D541" s="65"/>
      <c r="E541" s="66"/>
      <c r="F541" s="67"/>
      <c r="G541" s="65"/>
      <c r="H541" s="70"/>
      <c r="I541" s="71"/>
      <c r="J541" s="68">
        <v>0</v>
      </c>
      <c r="K541" s="68">
        <v>0</v>
      </c>
      <c r="L541" s="68">
        <v>0</v>
      </c>
      <c r="M541" s="89">
        <f t="shared" si="33"/>
        <v>0</v>
      </c>
      <c r="N541" s="100">
        <f t="shared" si="35"/>
        <v>0</v>
      </c>
      <c r="O541" s="166" t="str">
        <f>IFERROR(INDEX('2A-2B'!$B$21:$B$1020,MATCH(D541,'2A-2B'!$D$21:$D$1020,0)),"Not in 2A-2B")</f>
        <v>Not in 2A-2B</v>
      </c>
      <c r="P541" s="73">
        <f>IFERROR(VLOOKUP(D541,'2A-2B'!$D$19:$N$1020,11,0)-N541,SUM(K541:M541))</f>
        <v>0</v>
      </c>
      <c r="Q541" s="167" t="e">
        <f t="shared" si="34"/>
        <v>#DIV/0!</v>
      </c>
    </row>
    <row r="542" spans="2:17">
      <c r="B542" s="63"/>
      <c r="C542" s="65"/>
      <c r="D542" s="65"/>
      <c r="E542" s="66"/>
      <c r="F542" s="67"/>
      <c r="G542" s="65"/>
      <c r="H542" s="70"/>
      <c r="I542" s="71"/>
      <c r="J542" s="68">
        <v>0</v>
      </c>
      <c r="K542" s="68">
        <v>0</v>
      </c>
      <c r="L542" s="68">
        <v>0</v>
      </c>
      <c r="M542" s="89">
        <f t="shared" si="33"/>
        <v>0</v>
      </c>
      <c r="N542" s="100">
        <f t="shared" si="35"/>
        <v>0</v>
      </c>
      <c r="O542" s="166" t="str">
        <f>IFERROR(INDEX('2A-2B'!$B$21:$B$1020,MATCH(D542,'2A-2B'!$D$21:$D$1020,0)),"Not in 2A-2B")</f>
        <v>Not in 2A-2B</v>
      </c>
      <c r="P542" s="73">
        <f>IFERROR(VLOOKUP(D542,'2A-2B'!$D$19:$N$1020,11,0)-N542,SUM(K542:M542))</f>
        <v>0</v>
      </c>
      <c r="Q542" s="167" t="e">
        <f t="shared" si="34"/>
        <v>#DIV/0!</v>
      </c>
    </row>
    <row r="543" spans="2:17">
      <c r="B543" s="63"/>
      <c r="C543" s="65"/>
      <c r="D543" s="65"/>
      <c r="E543" s="66"/>
      <c r="F543" s="67"/>
      <c r="G543" s="65"/>
      <c r="H543" s="70"/>
      <c r="I543" s="71"/>
      <c r="J543" s="68">
        <v>0</v>
      </c>
      <c r="K543" s="68">
        <v>0</v>
      </c>
      <c r="L543" s="68">
        <v>0</v>
      </c>
      <c r="M543" s="89">
        <f t="shared" si="33"/>
        <v>0</v>
      </c>
      <c r="N543" s="100">
        <f t="shared" si="35"/>
        <v>0</v>
      </c>
      <c r="O543" s="166" t="str">
        <f>IFERROR(INDEX('2A-2B'!$B$21:$B$1020,MATCH(D543,'2A-2B'!$D$21:$D$1020,0)),"Not in 2A-2B")</f>
        <v>Not in 2A-2B</v>
      </c>
      <c r="P543" s="73">
        <f>IFERROR(VLOOKUP(D543,'2A-2B'!$D$19:$N$1020,11,0)-N543,SUM(K543:M543))</f>
        <v>0</v>
      </c>
      <c r="Q543" s="167" t="e">
        <f t="shared" si="34"/>
        <v>#DIV/0!</v>
      </c>
    </row>
    <row r="544" spans="2:17">
      <c r="B544" s="63"/>
      <c r="C544" s="65"/>
      <c r="D544" s="65"/>
      <c r="E544" s="66"/>
      <c r="F544" s="67"/>
      <c r="G544" s="65"/>
      <c r="H544" s="70"/>
      <c r="I544" s="71"/>
      <c r="J544" s="68">
        <v>0</v>
      </c>
      <c r="K544" s="68">
        <v>0</v>
      </c>
      <c r="L544" s="68">
        <v>0</v>
      </c>
      <c r="M544" s="89">
        <f t="shared" si="33"/>
        <v>0</v>
      </c>
      <c r="N544" s="100">
        <f t="shared" si="35"/>
        <v>0</v>
      </c>
      <c r="O544" s="166" t="str">
        <f>IFERROR(INDEX('2A-2B'!$B$21:$B$1020,MATCH(D544,'2A-2B'!$D$21:$D$1020,0)),"Not in 2A-2B")</f>
        <v>Not in 2A-2B</v>
      </c>
      <c r="P544" s="73">
        <f>IFERROR(VLOOKUP(D544,'2A-2B'!$D$19:$N$1020,11,0)-N544,SUM(K544:M544))</f>
        <v>0</v>
      </c>
      <c r="Q544" s="167" t="e">
        <f t="shared" si="34"/>
        <v>#DIV/0!</v>
      </c>
    </row>
    <row r="545" spans="2:17">
      <c r="B545" s="63"/>
      <c r="C545" s="65"/>
      <c r="D545" s="65"/>
      <c r="E545" s="66"/>
      <c r="F545" s="67"/>
      <c r="G545" s="65"/>
      <c r="H545" s="70"/>
      <c r="I545" s="71"/>
      <c r="J545" s="68">
        <v>0</v>
      </c>
      <c r="K545" s="68">
        <v>0</v>
      </c>
      <c r="L545" s="68">
        <v>0</v>
      </c>
      <c r="M545" s="89">
        <f t="shared" si="33"/>
        <v>0</v>
      </c>
      <c r="N545" s="100">
        <f t="shared" si="35"/>
        <v>0</v>
      </c>
      <c r="O545" s="166" t="str">
        <f>IFERROR(INDEX('2A-2B'!$B$21:$B$1020,MATCH(D545,'2A-2B'!$D$21:$D$1020,0)),"Not in 2A-2B")</f>
        <v>Not in 2A-2B</v>
      </c>
      <c r="P545" s="73">
        <f>IFERROR(VLOOKUP(D545,'2A-2B'!$D$19:$N$1020,11,0)-N545,SUM(K545:M545))</f>
        <v>0</v>
      </c>
      <c r="Q545" s="167" t="e">
        <f t="shared" si="34"/>
        <v>#DIV/0!</v>
      </c>
    </row>
    <row r="546" spans="2:17">
      <c r="B546" s="63"/>
      <c r="C546" s="65"/>
      <c r="D546" s="65"/>
      <c r="E546" s="66"/>
      <c r="F546" s="67"/>
      <c r="G546" s="65"/>
      <c r="H546" s="70"/>
      <c r="I546" s="71"/>
      <c r="J546" s="68">
        <v>0</v>
      </c>
      <c r="K546" s="68">
        <v>0</v>
      </c>
      <c r="L546" s="68">
        <v>0</v>
      </c>
      <c r="M546" s="89">
        <f t="shared" si="33"/>
        <v>0</v>
      </c>
      <c r="N546" s="100">
        <f t="shared" si="35"/>
        <v>0</v>
      </c>
      <c r="O546" s="166" t="str">
        <f>IFERROR(INDEX('2A-2B'!$B$21:$B$1020,MATCH(D546,'2A-2B'!$D$21:$D$1020,0)),"Not in 2A-2B")</f>
        <v>Not in 2A-2B</v>
      </c>
      <c r="P546" s="73">
        <f>IFERROR(VLOOKUP(D546,'2A-2B'!$D$19:$N$1020,11,0)-N546,SUM(K546:M546))</f>
        <v>0</v>
      </c>
      <c r="Q546" s="167" t="e">
        <f t="shared" si="34"/>
        <v>#DIV/0!</v>
      </c>
    </row>
    <row r="547" spans="2:17">
      <c r="B547" s="63"/>
      <c r="C547" s="65"/>
      <c r="D547" s="65"/>
      <c r="E547" s="66"/>
      <c r="F547" s="67"/>
      <c r="G547" s="65"/>
      <c r="H547" s="70"/>
      <c r="I547" s="71"/>
      <c r="J547" s="68">
        <v>0</v>
      </c>
      <c r="K547" s="68">
        <v>0</v>
      </c>
      <c r="L547" s="68">
        <v>0</v>
      </c>
      <c r="M547" s="89">
        <f t="shared" si="33"/>
        <v>0</v>
      </c>
      <c r="N547" s="100">
        <f t="shared" si="35"/>
        <v>0</v>
      </c>
      <c r="O547" s="166" t="str">
        <f>IFERROR(INDEX('2A-2B'!$B$21:$B$1020,MATCH(D547,'2A-2B'!$D$21:$D$1020,0)),"Not in 2A-2B")</f>
        <v>Not in 2A-2B</v>
      </c>
      <c r="P547" s="73">
        <f>IFERROR(VLOOKUP(D547,'2A-2B'!$D$19:$N$1020,11,0)-N547,SUM(K547:M547))</f>
        <v>0</v>
      </c>
      <c r="Q547" s="167" t="e">
        <f t="shared" si="34"/>
        <v>#DIV/0!</v>
      </c>
    </row>
    <row r="548" spans="2:17">
      <c r="B548" s="63"/>
      <c r="C548" s="65"/>
      <c r="D548" s="65"/>
      <c r="E548" s="66"/>
      <c r="F548" s="67"/>
      <c r="G548" s="65"/>
      <c r="H548" s="70"/>
      <c r="I548" s="71"/>
      <c r="J548" s="68">
        <v>0</v>
      </c>
      <c r="K548" s="68">
        <v>0</v>
      </c>
      <c r="L548" s="68">
        <v>0</v>
      </c>
      <c r="M548" s="89">
        <f t="shared" si="33"/>
        <v>0</v>
      </c>
      <c r="N548" s="100">
        <f t="shared" si="35"/>
        <v>0</v>
      </c>
      <c r="O548" s="166" t="str">
        <f>IFERROR(INDEX('2A-2B'!$B$21:$B$1020,MATCH(D548,'2A-2B'!$D$21:$D$1020,0)),"Not in 2A-2B")</f>
        <v>Not in 2A-2B</v>
      </c>
      <c r="P548" s="73">
        <f>IFERROR(VLOOKUP(D548,'2A-2B'!$D$19:$N$1020,11,0)-N548,SUM(K548:M548))</f>
        <v>0</v>
      </c>
      <c r="Q548" s="167" t="e">
        <f t="shared" si="34"/>
        <v>#DIV/0!</v>
      </c>
    </row>
    <row r="549" spans="2:17">
      <c r="B549" s="63"/>
      <c r="C549" s="65"/>
      <c r="D549" s="65"/>
      <c r="E549" s="66"/>
      <c r="F549" s="67"/>
      <c r="G549" s="65"/>
      <c r="H549" s="70"/>
      <c r="I549" s="71"/>
      <c r="J549" s="68">
        <v>0</v>
      </c>
      <c r="K549" s="68">
        <v>0</v>
      </c>
      <c r="L549" s="68">
        <v>0</v>
      </c>
      <c r="M549" s="89">
        <f t="shared" si="33"/>
        <v>0</v>
      </c>
      <c r="N549" s="100">
        <f t="shared" si="35"/>
        <v>0</v>
      </c>
      <c r="O549" s="166" t="str">
        <f>IFERROR(INDEX('2A-2B'!$B$21:$B$1020,MATCH(D549,'2A-2B'!$D$21:$D$1020,0)),"Not in 2A-2B")</f>
        <v>Not in 2A-2B</v>
      </c>
      <c r="P549" s="73">
        <f>IFERROR(VLOOKUP(D549,'2A-2B'!$D$19:$N$1020,11,0)-N549,SUM(K549:M549))</f>
        <v>0</v>
      </c>
      <c r="Q549" s="167" t="e">
        <f t="shared" si="34"/>
        <v>#DIV/0!</v>
      </c>
    </row>
    <row r="550" spans="2:17">
      <c r="B550" s="63"/>
      <c r="C550" s="65"/>
      <c r="D550" s="65"/>
      <c r="E550" s="66"/>
      <c r="F550" s="67"/>
      <c r="G550" s="65"/>
      <c r="H550" s="70"/>
      <c r="I550" s="71"/>
      <c r="J550" s="68">
        <v>0</v>
      </c>
      <c r="K550" s="68">
        <v>0</v>
      </c>
      <c r="L550" s="68">
        <v>0</v>
      </c>
      <c r="M550" s="89">
        <f t="shared" si="33"/>
        <v>0</v>
      </c>
      <c r="N550" s="100">
        <f t="shared" si="35"/>
        <v>0</v>
      </c>
      <c r="O550" s="166" t="str">
        <f>IFERROR(INDEX('2A-2B'!$B$21:$B$1020,MATCH(D550,'2A-2B'!$D$21:$D$1020,0)),"Not in 2A-2B")</f>
        <v>Not in 2A-2B</v>
      </c>
      <c r="P550" s="73">
        <f>IFERROR(VLOOKUP(D550,'2A-2B'!$D$19:$N$1020,11,0)-N550,SUM(K550:M550))</f>
        <v>0</v>
      </c>
      <c r="Q550" s="167" t="e">
        <f t="shared" si="34"/>
        <v>#DIV/0!</v>
      </c>
    </row>
    <row r="551" spans="2:17">
      <c r="B551" s="63"/>
      <c r="C551" s="65"/>
      <c r="D551" s="65"/>
      <c r="E551" s="66"/>
      <c r="F551" s="67"/>
      <c r="G551" s="65"/>
      <c r="H551" s="70"/>
      <c r="I551" s="71"/>
      <c r="J551" s="68">
        <v>0</v>
      </c>
      <c r="K551" s="68">
        <v>0</v>
      </c>
      <c r="L551" s="68">
        <v>0</v>
      </c>
      <c r="M551" s="89">
        <f t="shared" si="33"/>
        <v>0</v>
      </c>
      <c r="N551" s="100">
        <f t="shared" si="35"/>
        <v>0</v>
      </c>
      <c r="O551" s="166" t="str">
        <f>IFERROR(INDEX('2A-2B'!$B$21:$B$1020,MATCH(D551,'2A-2B'!$D$21:$D$1020,0)),"Not in 2A-2B")</f>
        <v>Not in 2A-2B</v>
      </c>
      <c r="P551" s="73">
        <f>IFERROR(VLOOKUP(D551,'2A-2B'!$D$19:$N$1020,11,0)-N551,SUM(K551:M551))</f>
        <v>0</v>
      </c>
      <c r="Q551" s="167" t="e">
        <f t="shared" si="34"/>
        <v>#DIV/0!</v>
      </c>
    </row>
    <row r="552" spans="2:17">
      <c r="B552" s="63"/>
      <c r="C552" s="65"/>
      <c r="D552" s="65"/>
      <c r="E552" s="66"/>
      <c r="F552" s="67"/>
      <c r="G552" s="65"/>
      <c r="H552" s="70"/>
      <c r="I552" s="71"/>
      <c r="J552" s="68">
        <v>0</v>
      </c>
      <c r="K552" s="68">
        <v>0</v>
      </c>
      <c r="L552" s="68">
        <v>0</v>
      </c>
      <c r="M552" s="89">
        <f t="shared" si="33"/>
        <v>0</v>
      </c>
      <c r="N552" s="100">
        <f t="shared" si="35"/>
        <v>0</v>
      </c>
      <c r="O552" s="166" t="str">
        <f>IFERROR(INDEX('2A-2B'!$B$21:$B$1020,MATCH(D552,'2A-2B'!$D$21:$D$1020,0)),"Not in 2A-2B")</f>
        <v>Not in 2A-2B</v>
      </c>
      <c r="P552" s="73">
        <f>IFERROR(VLOOKUP(D552,'2A-2B'!$D$19:$N$1020,11,0)-N552,SUM(K552:M552))</f>
        <v>0</v>
      </c>
      <c r="Q552" s="167" t="e">
        <f t="shared" si="34"/>
        <v>#DIV/0!</v>
      </c>
    </row>
    <row r="553" spans="2:17">
      <c r="B553" s="63"/>
      <c r="C553" s="65"/>
      <c r="D553" s="65"/>
      <c r="E553" s="66"/>
      <c r="F553" s="67"/>
      <c r="G553" s="65"/>
      <c r="H553" s="70"/>
      <c r="I553" s="71"/>
      <c r="J553" s="68">
        <v>0</v>
      </c>
      <c r="K553" s="68">
        <v>0</v>
      </c>
      <c r="L553" s="68">
        <v>0</v>
      </c>
      <c r="M553" s="89">
        <f t="shared" si="33"/>
        <v>0</v>
      </c>
      <c r="N553" s="100">
        <f t="shared" si="35"/>
        <v>0</v>
      </c>
      <c r="O553" s="166" t="str">
        <f>IFERROR(INDEX('2A-2B'!$B$21:$B$1020,MATCH(D553,'2A-2B'!$D$21:$D$1020,0)),"Not in 2A-2B")</f>
        <v>Not in 2A-2B</v>
      </c>
      <c r="P553" s="73">
        <f>IFERROR(VLOOKUP(D553,'2A-2B'!$D$19:$N$1020,11,0)-N553,SUM(K553:M553))</f>
        <v>0</v>
      </c>
      <c r="Q553" s="167" t="e">
        <f t="shared" si="34"/>
        <v>#DIV/0!</v>
      </c>
    </row>
    <row r="554" spans="2:17">
      <c r="B554" s="63"/>
      <c r="C554" s="65"/>
      <c r="D554" s="65"/>
      <c r="E554" s="66"/>
      <c r="F554" s="67"/>
      <c r="G554" s="65"/>
      <c r="H554" s="70"/>
      <c r="I554" s="71"/>
      <c r="J554" s="68">
        <v>0</v>
      </c>
      <c r="K554" s="68">
        <v>0</v>
      </c>
      <c r="L554" s="68">
        <v>0</v>
      </c>
      <c r="M554" s="89">
        <f t="shared" si="33"/>
        <v>0</v>
      </c>
      <c r="N554" s="100">
        <f t="shared" si="35"/>
        <v>0</v>
      </c>
      <c r="O554" s="166" t="str">
        <f>IFERROR(INDEX('2A-2B'!$B$21:$B$1020,MATCH(D554,'2A-2B'!$D$21:$D$1020,0)),"Not in 2A-2B")</f>
        <v>Not in 2A-2B</v>
      </c>
      <c r="P554" s="73">
        <f>IFERROR(VLOOKUP(D554,'2A-2B'!$D$19:$N$1020,11,0)-N554,SUM(K554:M554))</f>
        <v>0</v>
      </c>
      <c r="Q554" s="167" t="e">
        <f t="shared" si="34"/>
        <v>#DIV/0!</v>
      </c>
    </row>
    <row r="555" spans="2:17">
      <c r="B555" s="63"/>
      <c r="C555" s="65"/>
      <c r="D555" s="65"/>
      <c r="E555" s="66"/>
      <c r="F555" s="67"/>
      <c r="G555" s="65"/>
      <c r="H555" s="70"/>
      <c r="I555" s="71"/>
      <c r="J555" s="68">
        <v>0</v>
      </c>
      <c r="K555" s="68">
        <v>0</v>
      </c>
      <c r="L555" s="68">
        <v>0</v>
      </c>
      <c r="M555" s="89">
        <f t="shared" si="33"/>
        <v>0</v>
      </c>
      <c r="N555" s="100">
        <f t="shared" si="35"/>
        <v>0</v>
      </c>
      <c r="O555" s="166" t="str">
        <f>IFERROR(INDEX('2A-2B'!$B$21:$B$1020,MATCH(D555,'2A-2B'!$D$21:$D$1020,0)),"Not in 2A-2B")</f>
        <v>Not in 2A-2B</v>
      </c>
      <c r="P555" s="73">
        <f>IFERROR(VLOOKUP(D555,'2A-2B'!$D$19:$N$1020,11,0)-N555,SUM(K555:M555))</f>
        <v>0</v>
      </c>
      <c r="Q555" s="167" t="e">
        <f t="shared" si="34"/>
        <v>#DIV/0!</v>
      </c>
    </row>
    <row r="556" spans="2:17">
      <c r="B556" s="63"/>
      <c r="C556" s="65"/>
      <c r="D556" s="65"/>
      <c r="E556" s="66"/>
      <c r="F556" s="67"/>
      <c r="G556" s="65"/>
      <c r="H556" s="70"/>
      <c r="I556" s="71"/>
      <c r="J556" s="68">
        <v>0</v>
      </c>
      <c r="K556" s="68">
        <v>0</v>
      </c>
      <c r="L556" s="68">
        <v>0</v>
      </c>
      <c r="M556" s="89">
        <f t="shared" si="33"/>
        <v>0</v>
      </c>
      <c r="N556" s="100">
        <f t="shared" si="35"/>
        <v>0</v>
      </c>
      <c r="O556" s="166" t="str">
        <f>IFERROR(INDEX('2A-2B'!$B$21:$B$1020,MATCH(D556,'2A-2B'!$D$21:$D$1020,0)),"Not in 2A-2B")</f>
        <v>Not in 2A-2B</v>
      </c>
      <c r="P556" s="73">
        <f>IFERROR(VLOOKUP(D556,'2A-2B'!$D$19:$N$1020,11,0)-N556,SUM(K556:M556))</f>
        <v>0</v>
      </c>
      <c r="Q556" s="167" t="e">
        <f t="shared" si="34"/>
        <v>#DIV/0!</v>
      </c>
    </row>
    <row r="557" spans="2:17">
      <c r="B557" s="63"/>
      <c r="C557" s="65"/>
      <c r="D557" s="65"/>
      <c r="E557" s="66"/>
      <c r="F557" s="67"/>
      <c r="G557" s="65"/>
      <c r="H557" s="70"/>
      <c r="I557" s="71"/>
      <c r="J557" s="68">
        <v>0</v>
      </c>
      <c r="K557" s="68">
        <v>0</v>
      </c>
      <c r="L557" s="68">
        <v>0</v>
      </c>
      <c r="M557" s="89">
        <f t="shared" si="33"/>
        <v>0</v>
      </c>
      <c r="N557" s="100">
        <f t="shared" si="35"/>
        <v>0</v>
      </c>
      <c r="O557" s="166" t="str">
        <f>IFERROR(INDEX('2A-2B'!$B$21:$B$1020,MATCH(D557,'2A-2B'!$D$21:$D$1020,0)),"Not in 2A-2B")</f>
        <v>Not in 2A-2B</v>
      </c>
      <c r="P557" s="73">
        <f>IFERROR(VLOOKUP(D557,'2A-2B'!$D$19:$N$1020,11,0)-N557,SUM(K557:M557))</f>
        <v>0</v>
      </c>
      <c r="Q557" s="167" t="e">
        <f t="shared" si="34"/>
        <v>#DIV/0!</v>
      </c>
    </row>
    <row r="558" spans="2:17">
      <c r="B558" s="63"/>
      <c r="C558" s="65"/>
      <c r="D558" s="65"/>
      <c r="E558" s="66"/>
      <c r="F558" s="67"/>
      <c r="G558" s="65"/>
      <c r="H558" s="70"/>
      <c r="I558" s="71"/>
      <c r="J558" s="68">
        <v>0</v>
      </c>
      <c r="K558" s="68">
        <v>0</v>
      </c>
      <c r="L558" s="68">
        <v>0</v>
      </c>
      <c r="M558" s="89">
        <f t="shared" si="33"/>
        <v>0</v>
      </c>
      <c r="N558" s="100">
        <f t="shared" si="35"/>
        <v>0</v>
      </c>
      <c r="O558" s="166" t="str">
        <f>IFERROR(INDEX('2A-2B'!$B$21:$B$1020,MATCH(D558,'2A-2B'!$D$21:$D$1020,0)),"Not in 2A-2B")</f>
        <v>Not in 2A-2B</v>
      </c>
      <c r="P558" s="73">
        <f>IFERROR(VLOOKUP(D558,'2A-2B'!$D$19:$N$1020,11,0)-N558,SUM(K558:M558))</f>
        <v>0</v>
      </c>
      <c r="Q558" s="167" t="e">
        <f t="shared" si="34"/>
        <v>#DIV/0!</v>
      </c>
    </row>
    <row r="559" spans="2:17">
      <c r="B559" s="63"/>
      <c r="C559" s="65"/>
      <c r="D559" s="65"/>
      <c r="E559" s="66"/>
      <c r="F559" s="67"/>
      <c r="G559" s="65"/>
      <c r="H559" s="70"/>
      <c r="I559" s="71"/>
      <c r="J559" s="68">
        <v>0</v>
      </c>
      <c r="K559" s="68">
        <v>0</v>
      </c>
      <c r="L559" s="68">
        <v>0</v>
      </c>
      <c r="M559" s="89">
        <f t="shared" si="33"/>
        <v>0</v>
      </c>
      <c r="N559" s="100">
        <f t="shared" si="35"/>
        <v>0</v>
      </c>
      <c r="O559" s="166" t="str">
        <f>IFERROR(INDEX('2A-2B'!$B$21:$B$1020,MATCH(D559,'2A-2B'!$D$21:$D$1020,0)),"Not in 2A-2B")</f>
        <v>Not in 2A-2B</v>
      </c>
      <c r="P559" s="73">
        <f>IFERROR(VLOOKUP(D559,'2A-2B'!$D$19:$N$1020,11,0)-N559,SUM(K559:M559))</f>
        <v>0</v>
      </c>
      <c r="Q559" s="167" t="e">
        <f t="shared" si="34"/>
        <v>#DIV/0!</v>
      </c>
    </row>
    <row r="560" spans="2:17">
      <c r="B560" s="63"/>
      <c r="C560" s="65"/>
      <c r="D560" s="65"/>
      <c r="E560" s="66"/>
      <c r="F560" s="67"/>
      <c r="G560" s="65"/>
      <c r="H560" s="70"/>
      <c r="I560" s="71"/>
      <c r="J560" s="68">
        <v>0</v>
      </c>
      <c r="K560" s="68">
        <v>0</v>
      </c>
      <c r="L560" s="68">
        <v>0</v>
      </c>
      <c r="M560" s="89">
        <f t="shared" si="33"/>
        <v>0</v>
      </c>
      <c r="N560" s="100">
        <f t="shared" si="35"/>
        <v>0</v>
      </c>
      <c r="O560" s="166" t="str">
        <f>IFERROR(INDEX('2A-2B'!$B$21:$B$1020,MATCH(D560,'2A-2B'!$D$21:$D$1020,0)),"Not in 2A-2B")</f>
        <v>Not in 2A-2B</v>
      </c>
      <c r="P560" s="73">
        <f>IFERROR(VLOOKUP(D560,'2A-2B'!$D$19:$N$1020,11,0)-N560,SUM(K560:M560))</f>
        <v>0</v>
      </c>
      <c r="Q560" s="167" t="e">
        <f t="shared" si="34"/>
        <v>#DIV/0!</v>
      </c>
    </row>
    <row r="561" spans="2:17">
      <c r="B561" s="63"/>
      <c r="C561" s="65"/>
      <c r="D561" s="65"/>
      <c r="E561" s="66"/>
      <c r="F561" s="67"/>
      <c r="G561" s="65"/>
      <c r="H561" s="70"/>
      <c r="I561" s="71"/>
      <c r="J561" s="68">
        <v>0</v>
      </c>
      <c r="K561" s="68">
        <v>0</v>
      </c>
      <c r="L561" s="68">
        <v>0</v>
      </c>
      <c r="M561" s="89">
        <f t="shared" si="33"/>
        <v>0</v>
      </c>
      <c r="N561" s="100">
        <f t="shared" si="35"/>
        <v>0</v>
      </c>
      <c r="O561" s="166" t="str">
        <f>IFERROR(INDEX('2A-2B'!$B$21:$B$1020,MATCH(D561,'2A-2B'!$D$21:$D$1020,0)),"Not in 2A-2B")</f>
        <v>Not in 2A-2B</v>
      </c>
      <c r="P561" s="73">
        <f>IFERROR(VLOOKUP(D561,'2A-2B'!$D$19:$N$1020,11,0)-N561,SUM(K561:M561))</f>
        <v>0</v>
      </c>
      <c r="Q561" s="167" t="e">
        <f t="shared" si="34"/>
        <v>#DIV/0!</v>
      </c>
    </row>
    <row r="562" spans="2:17">
      <c r="B562" s="63"/>
      <c r="C562" s="65"/>
      <c r="D562" s="65"/>
      <c r="E562" s="66"/>
      <c r="F562" s="67"/>
      <c r="G562" s="65"/>
      <c r="H562" s="70"/>
      <c r="I562" s="71"/>
      <c r="J562" s="68">
        <v>0</v>
      </c>
      <c r="K562" s="68">
        <v>0</v>
      </c>
      <c r="L562" s="68">
        <v>0</v>
      </c>
      <c r="M562" s="89">
        <f t="shared" si="33"/>
        <v>0</v>
      </c>
      <c r="N562" s="100">
        <f t="shared" si="35"/>
        <v>0</v>
      </c>
      <c r="O562" s="166" t="str">
        <f>IFERROR(INDEX('2A-2B'!$B$21:$B$1020,MATCH(D562,'2A-2B'!$D$21:$D$1020,0)),"Not in 2A-2B")</f>
        <v>Not in 2A-2B</v>
      </c>
      <c r="P562" s="73">
        <f>IFERROR(VLOOKUP(D562,'2A-2B'!$D$19:$N$1020,11,0)-N562,SUM(K562:M562))</f>
        <v>0</v>
      </c>
      <c r="Q562" s="167" t="e">
        <f t="shared" si="34"/>
        <v>#DIV/0!</v>
      </c>
    </row>
    <row r="563" spans="2:17">
      <c r="B563" s="63"/>
      <c r="C563" s="65"/>
      <c r="D563" s="65"/>
      <c r="E563" s="66"/>
      <c r="F563" s="67"/>
      <c r="G563" s="65"/>
      <c r="H563" s="70"/>
      <c r="I563" s="71"/>
      <c r="J563" s="68">
        <v>0</v>
      </c>
      <c r="K563" s="68">
        <v>0</v>
      </c>
      <c r="L563" s="68">
        <v>0</v>
      </c>
      <c r="M563" s="89">
        <f t="shared" si="33"/>
        <v>0</v>
      </c>
      <c r="N563" s="100">
        <f t="shared" si="35"/>
        <v>0</v>
      </c>
      <c r="O563" s="166" t="str">
        <f>IFERROR(INDEX('2A-2B'!$B$21:$B$1020,MATCH(D563,'2A-2B'!$D$21:$D$1020,0)),"Not in 2A-2B")</f>
        <v>Not in 2A-2B</v>
      </c>
      <c r="P563" s="73">
        <f>IFERROR(VLOOKUP(D563,'2A-2B'!$D$19:$N$1020,11,0)-N563,SUM(K563:M563))</f>
        <v>0</v>
      </c>
      <c r="Q563" s="167" t="e">
        <f t="shared" si="34"/>
        <v>#DIV/0!</v>
      </c>
    </row>
    <row r="564" spans="2:17">
      <c r="B564" s="63"/>
      <c r="C564" s="65"/>
      <c r="D564" s="65"/>
      <c r="E564" s="66"/>
      <c r="F564" s="67"/>
      <c r="G564" s="65"/>
      <c r="H564" s="70"/>
      <c r="I564" s="71"/>
      <c r="J564" s="68">
        <v>0</v>
      </c>
      <c r="K564" s="68">
        <v>0</v>
      </c>
      <c r="L564" s="68">
        <v>0</v>
      </c>
      <c r="M564" s="89">
        <f t="shared" si="33"/>
        <v>0</v>
      </c>
      <c r="N564" s="100">
        <f t="shared" si="35"/>
        <v>0</v>
      </c>
      <c r="O564" s="166" t="str">
        <f>IFERROR(INDEX('2A-2B'!$B$21:$B$1020,MATCH(D564,'2A-2B'!$D$21:$D$1020,0)),"Not in 2A-2B")</f>
        <v>Not in 2A-2B</v>
      </c>
      <c r="P564" s="73">
        <f>IFERROR(VLOOKUP(D564,'2A-2B'!$D$19:$N$1020,11,0)-N564,SUM(K564:M564))</f>
        <v>0</v>
      </c>
      <c r="Q564" s="167" t="e">
        <f t="shared" si="34"/>
        <v>#DIV/0!</v>
      </c>
    </row>
    <row r="565" spans="2:17">
      <c r="B565" s="63"/>
      <c r="C565" s="65"/>
      <c r="D565" s="65"/>
      <c r="E565" s="66"/>
      <c r="F565" s="67"/>
      <c r="G565" s="65"/>
      <c r="H565" s="70"/>
      <c r="I565" s="71"/>
      <c r="J565" s="68">
        <v>0</v>
      </c>
      <c r="K565" s="68">
        <v>0</v>
      </c>
      <c r="L565" s="68">
        <v>0</v>
      </c>
      <c r="M565" s="89">
        <f t="shared" si="33"/>
        <v>0</v>
      </c>
      <c r="N565" s="100">
        <f t="shared" si="35"/>
        <v>0</v>
      </c>
      <c r="O565" s="166" t="str">
        <f>IFERROR(INDEX('2A-2B'!$B$21:$B$1020,MATCH(D565,'2A-2B'!$D$21:$D$1020,0)),"Not in 2A-2B")</f>
        <v>Not in 2A-2B</v>
      </c>
      <c r="P565" s="73">
        <f>IFERROR(VLOOKUP(D565,'2A-2B'!$D$19:$N$1020,11,0)-N565,SUM(K565:M565))</f>
        <v>0</v>
      </c>
      <c r="Q565" s="167" t="e">
        <f t="shared" si="34"/>
        <v>#DIV/0!</v>
      </c>
    </row>
    <row r="566" spans="2:17">
      <c r="B566" s="63"/>
      <c r="C566" s="65"/>
      <c r="D566" s="65"/>
      <c r="E566" s="66"/>
      <c r="F566" s="67"/>
      <c r="G566" s="65"/>
      <c r="H566" s="70"/>
      <c r="I566" s="71"/>
      <c r="J566" s="68">
        <v>0</v>
      </c>
      <c r="K566" s="68">
        <v>0</v>
      </c>
      <c r="L566" s="68">
        <v>0</v>
      </c>
      <c r="M566" s="89">
        <f t="shared" si="33"/>
        <v>0</v>
      </c>
      <c r="N566" s="100">
        <f t="shared" si="35"/>
        <v>0</v>
      </c>
      <c r="O566" s="166" t="str">
        <f>IFERROR(INDEX('2A-2B'!$B$21:$B$1020,MATCH(D566,'2A-2B'!$D$21:$D$1020,0)),"Not in 2A-2B")</f>
        <v>Not in 2A-2B</v>
      </c>
      <c r="P566" s="73">
        <f>IFERROR(VLOOKUP(D566,'2A-2B'!$D$19:$N$1020,11,0)-N566,SUM(K566:M566))</f>
        <v>0</v>
      </c>
      <c r="Q566" s="167" t="e">
        <f t="shared" si="34"/>
        <v>#DIV/0!</v>
      </c>
    </row>
    <row r="567" spans="2:17">
      <c r="B567" s="63"/>
      <c r="C567" s="65"/>
      <c r="D567" s="65"/>
      <c r="E567" s="66"/>
      <c r="F567" s="67"/>
      <c r="G567" s="65"/>
      <c r="H567" s="70"/>
      <c r="I567" s="71"/>
      <c r="J567" s="68">
        <v>0</v>
      </c>
      <c r="K567" s="68">
        <v>0</v>
      </c>
      <c r="L567" s="68">
        <v>0</v>
      </c>
      <c r="M567" s="89">
        <f t="shared" si="33"/>
        <v>0</v>
      </c>
      <c r="N567" s="100">
        <f t="shared" si="35"/>
        <v>0</v>
      </c>
      <c r="O567" s="166" t="str">
        <f>IFERROR(INDEX('2A-2B'!$B$21:$B$1020,MATCH(D567,'2A-2B'!$D$21:$D$1020,0)),"Not in 2A-2B")</f>
        <v>Not in 2A-2B</v>
      </c>
      <c r="P567" s="73">
        <f>IFERROR(VLOOKUP(D567,'2A-2B'!$D$19:$N$1020,11,0)-N567,SUM(K567:M567))</f>
        <v>0</v>
      </c>
      <c r="Q567" s="167" t="e">
        <f t="shared" si="34"/>
        <v>#DIV/0!</v>
      </c>
    </row>
    <row r="568" spans="2:17">
      <c r="B568" s="63"/>
      <c r="C568" s="65"/>
      <c r="D568" s="65"/>
      <c r="E568" s="66"/>
      <c r="F568" s="67"/>
      <c r="G568" s="65"/>
      <c r="H568" s="70"/>
      <c r="I568" s="71"/>
      <c r="J568" s="68">
        <v>0</v>
      </c>
      <c r="K568" s="68">
        <v>0</v>
      </c>
      <c r="L568" s="68">
        <v>0</v>
      </c>
      <c r="M568" s="89">
        <f t="shared" si="33"/>
        <v>0</v>
      </c>
      <c r="N568" s="100">
        <f t="shared" si="35"/>
        <v>0</v>
      </c>
      <c r="O568" s="166" t="str">
        <f>IFERROR(INDEX('2A-2B'!$B$21:$B$1020,MATCH(D568,'2A-2B'!$D$21:$D$1020,0)),"Not in 2A-2B")</f>
        <v>Not in 2A-2B</v>
      </c>
      <c r="P568" s="73">
        <f>IFERROR(VLOOKUP(D568,'2A-2B'!$D$19:$N$1020,11,0)-N568,SUM(K568:M568))</f>
        <v>0</v>
      </c>
      <c r="Q568" s="167" t="e">
        <f t="shared" si="34"/>
        <v>#DIV/0!</v>
      </c>
    </row>
    <row r="569" spans="2:17">
      <c r="B569" s="63"/>
      <c r="C569" s="65"/>
      <c r="D569" s="65"/>
      <c r="E569" s="66"/>
      <c r="F569" s="67"/>
      <c r="G569" s="65"/>
      <c r="H569" s="70"/>
      <c r="I569" s="71"/>
      <c r="J569" s="68">
        <v>0</v>
      </c>
      <c r="K569" s="68">
        <v>0</v>
      </c>
      <c r="L569" s="68">
        <v>0</v>
      </c>
      <c r="M569" s="89">
        <f t="shared" si="33"/>
        <v>0</v>
      </c>
      <c r="N569" s="100">
        <f t="shared" si="35"/>
        <v>0</v>
      </c>
      <c r="O569" s="166" t="str">
        <f>IFERROR(INDEX('2A-2B'!$B$21:$B$1020,MATCH(D569,'2A-2B'!$D$21:$D$1020,0)),"Not in 2A-2B")</f>
        <v>Not in 2A-2B</v>
      </c>
      <c r="P569" s="73">
        <f>IFERROR(VLOOKUP(D569,'2A-2B'!$D$19:$N$1020,11,0)-N569,SUM(K569:M569))</f>
        <v>0</v>
      </c>
      <c r="Q569" s="167" t="e">
        <f t="shared" si="34"/>
        <v>#DIV/0!</v>
      </c>
    </row>
    <row r="570" spans="2:17">
      <c r="B570" s="63"/>
      <c r="C570" s="65"/>
      <c r="D570" s="65"/>
      <c r="E570" s="66"/>
      <c r="F570" s="67"/>
      <c r="G570" s="65"/>
      <c r="H570" s="70"/>
      <c r="I570" s="71"/>
      <c r="J570" s="68">
        <v>0</v>
      </c>
      <c r="K570" s="68">
        <v>0</v>
      </c>
      <c r="L570" s="68">
        <v>0</v>
      </c>
      <c r="M570" s="89">
        <f t="shared" si="33"/>
        <v>0</v>
      </c>
      <c r="N570" s="100">
        <f t="shared" si="35"/>
        <v>0</v>
      </c>
      <c r="O570" s="166" t="str">
        <f>IFERROR(INDEX('2A-2B'!$B$21:$B$1020,MATCH(D570,'2A-2B'!$D$21:$D$1020,0)),"Not in 2A-2B")</f>
        <v>Not in 2A-2B</v>
      </c>
      <c r="P570" s="73">
        <f>IFERROR(VLOOKUP(D570,'2A-2B'!$D$19:$N$1020,11,0)-N570,SUM(K570:M570))</f>
        <v>0</v>
      </c>
      <c r="Q570" s="167" t="e">
        <f t="shared" si="34"/>
        <v>#DIV/0!</v>
      </c>
    </row>
    <row r="571" spans="2:17">
      <c r="B571" s="63"/>
      <c r="C571" s="65"/>
      <c r="D571" s="65"/>
      <c r="E571" s="66"/>
      <c r="F571" s="67"/>
      <c r="G571" s="65"/>
      <c r="H571" s="70"/>
      <c r="I571" s="71"/>
      <c r="J571" s="68">
        <v>0</v>
      </c>
      <c r="K571" s="68">
        <v>0</v>
      </c>
      <c r="L571" s="68">
        <v>0</v>
      </c>
      <c r="M571" s="89">
        <f t="shared" si="33"/>
        <v>0</v>
      </c>
      <c r="N571" s="100">
        <f t="shared" si="35"/>
        <v>0</v>
      </c>
      <c r="O571" s="166" t="str">
        <f>IFERROR(INDEX('2A-2B'!$B$21:$B$1020,MATCH(D571,'2A-2B'!$D$21:$D$1020,0)),"Not in 2A-2B")</f>
        <v>Not in 2A-2B</v>
      </c>
      <c r="P571" s="73">
        <f>IFERROR(VLOOKUP(D571,'2A-2B'!$D$19:$N$1020,11,0)-N571,SUM(K571:M571))</f>
        <v>0</v>
      </c>
      <c r="Q571" s="167" t="e">
        <f t="shared" si="34"/>
        <v>#DIV/0!</v>
      </c>
    </row>
    <row r="572" spans="2:17">
      <c r="B572" s="63"/>
      <c r="C572" s="65"/>
      <c r="D572" s="65"/>
      <c r="E572" s="66"/>
      <c r="F572" s="67"/>
      <c r="G572" s="65"/>
      <c r="H572" s="70"/>
      <c r="I572" s="71"/>
      <c r="J572" s="68">
        <v>0</v>
      </c>
      <c r="K572" s="68">
        <v>0</v>
      </c>
      <c r="L572" s="68">
        <v>0</v>
      </c>
      <c r="M572" s="89">
        <f t="shared" si="33"/>
        <v>0</v>
      </c>
      <c r="N572" s="100">
        <f t="shared" si="35"/>
        <v>0</v>
      </c>
      <c r="O572" s="166" t="str">
        <f>IFERROR(INDEX('2A-2B'!$B$21:$B$1020,MATCH(D572,'2A-2B'!$D$21:$D$1020,0)),"Not in 2A-2B")</f>
        <v>Not in 2A-2B</v>
      </c>
      <c r="P572" s="73">
        <f>IFERROR(VLOOKUP(D572,'2A-2B'!$D$19:$N$1020,11,0)-N572,SUM(K572:M572))</f>
        <v>0</v>
      </c>
      <c r="Q572" s="167" t="e">
        <f t="shared" si="34"/>
        <v>#DIV/0!</v>
      </c>
    </row>
    <row r="573" spans="2:17">
      <c r="B573" s="63"/>
      <c r="C573" s="65"/>
      <c r="D573" s="65"/>
      <c r="E573" s="66"/>
      <c r="F573" s="67"/>
      <c r="G573" s="65"/>
      <c r="H573" s="70"/>
      <c r="I573" s="71"/>
      <c r="J573" s="68">
        <v>0</v>
      </c>
      <c r="K573" s="68">
        <v>0</v>
      </c>
      <c r="L573" s="68">
        <v>0</v>
      </c>
      <c r="M573" s="89">
        <f t="shared" si="33"/>
        <v>0</v>
      </c>
      <c r="N573" s="100">
        <f t="shared" si="35"/>
        <v>0</v>
      </c>
      <c r="O573" s="166" t="str">
        <f>IFERROR(INDEX('2A-2B'!$B$21:$B$1020,MATCH(D573,'2A-2B'!$D$21:$D$1020,0)),"Not in 2A-2B")</f>
        <v>Not in 2A-2B</v>
      </c>
      <c r="P573" s="73">
        <f>IFERROR(VLOOKUP(D573,'2A-2B'!$D$19:$N$1020,11,0)-N573,SUM(K573:M573))</f>
        <v>0</v>
      </c>
      <c r="Q573" s="167" t="e">
        <f t="shared" si="34"/>
        <v>#DIV/0!</v>
      </c>
    </row>
    <row r="574" spans="2:17">
      <c r="B574" s="63"/>
      <c r="C574" s="65"/>
      <c r="D574" s="65"/>
      <c r="E574" s="66"/>
      <c r="F574" s="67"/>
      <c r="G574" s="65"/>
      <c r="H574" s="70"/>
      <c r="I574" s="71"/>
      <c r="J574" s="68">
        <v>0</v>
      </c>
      <c r="K574" s="68">
        <v>0</v>
      </c>
      <c r="L574" s="68">
        <v>0</v>
      </c>
      <c r="M574" s="89">
        <f t="shared" si="33"/>
        <v>0</v>
      </c>
      <c r="N574" s="100">
        <f t="shared" si="35"/>
        <v>0</v>
      </c>
      <c r="O574" s="166" t="str">
        <f>IFERROR(INDEX('2A-2B'!$B$21:$B$1020,MATCH(D574,'2A-2B'!$D$21:$D$1020,0)),"Not in 2A-2B")</f>
        <v>Not in 2A-2B</v>
      </c>
      <c r="P574" s="73">
        <f>IFERROR(VLOOKUP(D574,'2A-2B'!$D$19:$N$1020,11,0)-N574,SUM(K574:M574))</f>
        <v>0</v>
      </c>
      <c r="Q574" s="167" t="e">
        <f t="shared" si="34"/>
        <v>#DIV/0!</v>
      </c>
    </row>
    <row r="575" spans="2:17">
      <c r="B575" s="63"/>
      <c r="C575" s="65"/>
      <c r="D575" s="65"/>
      <c r="E575" s="66"/>
      <c r="F575" s="67"/>
      <c r="G575" s="65"/>
      <c r="H575" s="70"/>
      <c r="I575" s="71"/>
      <c r="J575" s="68">
        <v>0</v>
      </c>
      <c r="K575" s="68">
        <v>0</v>
      </c>
      <c r="L575" s="68">
        <v>0</v>
      </c>
      <c r="M575" s="89">
        <f t="shared" si="33"/>
        <v>0</v>
      </c>
      <c r="N575" s="100">
        <f t="shared" si="35"/>
        <v>0</v>
      </c>
      <c r="O575" s="166" t="str">
        <f>IFERROR(INDEX('2A-2B'!$B$21:$B$1020,MATCH(D575,'2A-2B'!$D$21:$D$1020,0)),"Not in 2A-2B")</f>
        <v>Not in 2A-2B</v>
      </c>
      <c r="P575" s="73">
        <f>IFERROR(VLOOKUP(D575,'2A-2B'!$D$19:$N$1020,11,0)-N575,SUM(K575:M575))</f>
        <v>0</v>
      </c>
      <c r="Q575" s="167" t="e">
        <f t="shared" si="34"/>
        <v>#DIV/0!</v>
      </c>
    </row>
    <row r="576" spans="2:17">
      <c r="B576" s="63"/>
      <c r="C576" s="65"/>
      <c r="D576" s="65"/>
      <c r="E576" s="66"/>
      <c r="F576" s="67"/>
      <c r="G576" s="65"/>
      <c r="H576" s="70"/>
      <c r="I576" s="71"/>
      <c r="J576" s="68">
        <v>0</v>
      </c>
      <c r="K576" s="68">
        <v>0</v>
      </c>
      <c r="L576" s="68">
        <v>0</v>
      </c>
      <c r="M576" s="89">
        <f t="shared" si="33"/>
        <v>0</v>
      </c>
      <c r="N576" s="100">
        <f t="shared" si="35"/>
        <v>0</v>
      </c>
      <c r="O576" s="166" t="str">
        <f>IFERROR(INDEX('2A-2B'!$B$21:$B$1020,MATCH(D576,'2A-2B'!$D$21:$D$1020,0)),"Not in 2A-2B")</f>
        <v>Not in 2A-2B</v>
      </c>
      <c r="P576" s="73">
        <f>IFERROR(VLOOKUP(D576,'2A-2B'!$D$19:$N$1020,11,0)-N576,SUM(K576:M576))</f>
        <v>0</v>
      </c>
      <c r="Q576" s="167" t="e">
        <f t="shared" si="34"/>
        <v>#DIV/0!</v>
      </c>
    </row>
    <row r="577" spans="2:17">
      <c r="B577" s="63"/>
      <c r="C577" s="65"/>
      <c r="D577" s="65"/>
      <c r="E577" s="66"/>
      <c r="F577" s="67"/>
      <c r="G577" s="65"/>
      <c r="H577" s="70"/>
      <c r="I577" s="71"/>
      <c r="J577" s="68">
        <v>0</v>
      </c>
      <c r="K577" s="68">
        <v>0</v>
      </c>
      <c r="L577" s="68">
        <v>0</v>
      </c>
      <c r="M577" s="89">
        <f t="shared" si="33"/>
        <v>0</v>
      </c>
      <c r="N577" s="100">
        <f t="shared" si="35"/>
        <v>0</v>
      </c>
      <c r="O577" s="166" t="str">
        <f>IFERROR(INDEX('2A-2B'!$B$21:$B$1020,MATCH(D577,'2A-2B'!$D$21:$D$1020,0)),"Not in 2A-2B")</f>
        <v>Not in 2A-2B</v>
      </c>
      <c r="P577" s="73">
        <f>IFERROR(VLOOKUP(D577,'2A-2B'!$D$19:$N$1020,11,0)-N577,SUM(K577:M577))</f>
        <v>0</v>
      </c>
      <c r="Q577" s="167" t="e">
        <f t="shared" si="34"/>
        <v>#DIV/0!</v>
      </c>
    </row>
    <row r="578" spans="2:17">
      <c r="B578" s="63"/>
      <c r="C578" s="65"/>
      <c r="D578" s="65"/>
      <c r="E578" s="66"/>
      <c r="F578" s="67"/>
      <c r="G578" s="65"/>
      <c r="H578" s="70"/>
      <c r="I578" s="71"/>
      <c r="J578" s="68">
        <v>0</v>
      </c>
      <c r="K578" s="68">
        <v>0</v>
      </c>
      <c r="L578" s="68">
        <v>0</v>
      </c>
      <c r="M578" s="89">
        <f t="shared" si="33"/>
        <v>0</v>
      </c>
      <c r="N578" s="100">
        <f t="shared" si="35"/>
        <v>0</v>
      </c>
      <c r="O578" s="166" t="str">
        <f>IFERROR(INDEX('2A-2B'!$B$21:$B$1020,MATCH(D578,'2A-2B'!$D$21:$D$1020,0)),"Not in 2A-2B")</f>
        <v>Not in 2A-2B</v>
      </c>
      <c r="P578" s="73">
        <f>IFERROR(VLOOKUP(D578,'2A-2B'!$D$19:$N$1020,11,0)-N578,SUM(K578:M578))</f>
        <v>0</v>
      </c>
      <c r="Q578" s="167" t="e">
        <f t="shared" si="34"/>
        <v>#DIV/0!</v>
      </c>
    </row>
    <row r="579" spans="2:17">
      <c r="B579" s="63"/>
      <c r="C579" s="65"/>
      <c r="D579" s="65"/>
      <c r="E579" s="66"/>
      <c r="F579" s="67"/>
      <c r="G579" s="65"/>
      <c r="H579" s="70"/>
      <c r="I579" s="71"/>
      <c r="J579" s="68">
        <v>0</v>
      </c>
      <c r="K579" s="68">
        <v>0</v>
      </c>
      <c r="L579" s="68">
        <v>0</v>
      </c>
      <c r="M579" s="89">
        <f t="shared" si="33"/>
        <v>0</v>
      </c>
      <c r="N579" s="100">
        <f t="shared" si="35"/>
        <v>0</v>
      </c>
      <c r="O579" s="166" t="str">
        <f>IFERROR(INDEX('2A-2B'!$B$21:$B$1020,MATCH(D579,'2A-2B'!$D$21:$D$1020,0)),"Not in 2A-2B")</f>
        <v>Not in 2A-2B</v>
      </c>
      <c r="P579" s="73">
        <f>IFERROR(VLOOKUP(D579,'2A-2B'!$D$19:$N$1020,11,0)-N579,SUM(K579:M579))</f>
        <v>0</v>
      </c>
      <c r="Q579" s="167" t="e">
        <f t="shared" si="34"/>
        <v>#DIV/0!</v>
      </c>
    </row>
    <row r="580" spans="2:17">
      <c r="B580" s="63"/>
      <c r="C580" s="65"/>
      <c r="D580" s="65"/>
      <c r="E580" s="66"/>
      <c r="F580" s="67"/>
      <c r="G580" s="65"/>
      <c r="H580" s="70"/>
      <c r="I580" s="71"/>
      <c r="J580" s="68">
        <v>0</v>
      </c>
      <c r="K580" s="68">
        <v>0</v>
      </c>
      <c r="L580" s="68">
        <v>0</v>
      </c>
      <c r="M580" s="89">
        <f t="shared" si="33"/>
        <v>0</v>
      </c>
      <c r="N580" s="100">
        <f t="shared" si="35"/>
        <v>0</v>
      </c>
      <c r="O580" s="166" t="str">
        <f>IFERROR(INDEX('2A-2B'!$B$21:$B$1020,MATCH(D580,'2A-2B'!$D$21:$D$1020,0)),"Not in 2A-2B")</f>
        <v>Not in 2A-2B</v>
      </c>
      <c r="P580" s="73">
        <f>IFERROR(VLOOKUP(D580,'2A-2B'!$D$19:$N$1020,11,0)-N580,SUM(K580:M580))</f>
        <v>0</v>
      </c>
      <c r="Q580" s="167" t="e">
        <f t="shared" si="34"/>
        <v>#DIV/0!</v>
      </c>
    </row>
    <row r="581" spans="2:17">
      <c r="B581" s="63"/>
      <c r="C581" s="65"/>
      <c r="D581" s="65"/>
      <c r="E581" s="66"/>
      <c r="F581" s="67"/>
      <c r="G581" s="65"/>
      <c r="H581" s="70"/>
      <c r="I581" s="71"/>
      <c r="J581" s="68">
        <v>0</v>
      </c>
      <c r="K581" s="68">
        <v>0</v>
      </c>
      <c r="L581" s="68">
        <v>0</v>
      </c>
      <c r="M581" s="89">
        <f t="shared" si="33"/>
        <v>0</v>
      </c>
      <c r="N581" s="100">
        <f t="shared" si="35"/>
        <v>0</v>
      </c>
      <c r="O581" s="166" t="str">
        <f>IFERROR(INDEX('2A-2B'!$B$21:$B$1020,MATCH(D581,'2A-2B'!$D$21:$D$1020,0)),"Not in 2A-2B")</f>
        <v>Not in 2A-2B</v>
      </c>
      <c r="P581" s="73">
        <f>IFERROR(VLOOKUP(D581,'2A-2B'!$D$19:$N$1020,11,0)-N581,SUM(K581:M581))</f>
        <v>0</v>
      </c>
      <c r="Q581" s="167" t="e">
        <f t="shared" si="34"/>
        <v>#DIV/0!</v>
      </c>
    </row>
    <row r="582" spans="2:17">
      <c r="B582" s="63"/>
      <c r="C582" s="65"/>
      <c r="D582" s="65"/>
      <c r="E582" s="66"/>
      <c r="F582" s="67"/>
      <c r="G582" s="65"/>
      <c r="H582" s="70"/>
      <c r="I582" s="71"/>
      <c r="J582" s="68">
        <v>0</v>
      </c>
      <c r="K582" s="68">
        <v>0</v>
      </c>
      <c r="L582" s="68">
        <v>0</v>
      </c>
      <c r="M582" s="89">
        <f t="shared" si="33"/>
        <v>0</v>
      </c>
      <c r="N582" s="100">
        <f t="shared" si="35"/>
        <v>0</v>
      </c>
      <c r="O582" s="166" t="str">
        <f>IFERROR(INDEX('2A-2B'!$B$21:$B$1020,MATCH(D582,'2A-2B'!$D$21:$D$1020,0)),"Not in 2A-2B")</f>
        <v>Not in 2A-2B</v>
      </c>
      <c r="P582" s="73">
        <f>IFERROR(VLOOKUP(D582,'2A-2B'!$D$19:$N$1020,11,0)-N582,SUM(K582:M582))</f>
        <v>0</v>
      </c>
      <c r="Q582" s="167" t="e">
        <f t="shared" si="34"/>
        <v>#DIV/0!</v>
      </c>
    </row>
    <row r="583" spans="2:17">
      <c r="B583" s="63"/>
      <c r="C583" s="65"/>
      <c r="D583" s="65"/>
      <c r="E583" s="66"/>
      <c r="F583" s="67"/>
      <c r="G583" s="65"/>
      <c r="H583" s="70"/>
      <c r="I583" s="71"/>
      <c r="J583" s="68">
        <v>0</v>
      </c>
      <c r="K583" s="68">
        <v>0</v>
      </c>
      <c r="L583" s="68">
        <v>0</v>
      </c>
      <c r="M583" s="89">
        <f t="shared" si="33"/>
        <v>0</v>
      </c>
      <c r="N583" s="100">
        <f t="shared" si="35"/>
        <v>0</v>
      </c>
      <c r="O583" s="166" t="str">
        <f>IFERROR(INDEX('2A-2B'!$B$21:$B$1020,MATCH(D583,'2A-2B'!$D$21:$D$1020,0)),"Not in 2A-2B")</f>
        <v>Not in 2A-2B</v>
      </c>
      <c r="P583" s="73">
        <f>IFERROR(VLOOKUP(D583,'2A-2B'!$D$19:$N$1020,11,0)-N583,SUM(K583:M583))</f>
        <v>0</v>
      </c>
      <c r="Q583" s="167" t="e">
        <f t="shared" si="34"/>
        <v>#DIV/0!</v>
      </c>
    </row>
    <row r="584" spans="2:17">
      <c r="B584" s="63"/>
      <c r="C584" s="65"/>
      <c r="D584" s="65"/>
      <c r="E584" s="66"/>
      <c r="F584" s="67"/>
      <c r="G584" s="65"/>
      <c r="H584" s="70"/>
      <c r="I584" s="71"/>
      <c r="J584" s="68">
        <v>0</v>
      </c>
      <c r="K584" s="68">
        <v>0</v>
      </c>
      <c r="L584" s="68">
        <v>0</v>
      </c>
      <c r="M584" s="89">
        <f t="shared" si="33"/>
        <v>0</v>
      </c>
      <c r="N584" s="100">
        <f t="shared" si="35"/>
        <v>0</v>
      </c>
      <c r="O584" s="166" t="str">
        <f>IFERROR(INDEX('2A-2B'!$B$21:$B$1020,MATCH(D584,'2A-2B'!$D$21:$D$1020,0)),"Not in 2A-2B")</f>
        <v>Not in 2A-2B</v>
      </c>
      <c r="P584" s="73">
        <f>IFERROR(VLOOKUP(D584,'2A-2B'!$D$19:$N$1020,11,0)-N584,SUM(K584:M584))</f>
        <v>0</v>
      </c>
      <c r="Q584" s="167" t="e">
        <f t="shared" si="34"/>
        <v>#DIV/0!</v>
      </c>
    </row>
    <row r="585" spans="2:17">
      <c r="B585" s="63"/>
      <c r="C585" s="65"/>
      <c r="D585" s="65"/>
      <c r="E585" s="66"/>
      <c r="F585" s="67"/>
      <c r="G585" s="65"/>
      <c r="H585" s="70"/>
      <c r="I585" s="71"/>
      <c r="J585" s="68">
        <v>0</v>
      </c>
      <c r="K585" s="68">
        <v>0</v>
      </c>
      <c r="L585" s="68">
        <v>0</v>
      </c>
      <c r="M585" s="89">
        <f t="shared" si="33"/>
        <v>0</v>
      </c>
      <c r="N585" s="100">
        <f t="shared" si="35"/>
        <v>0</v>
      </c>
      <c r="O585" s="166" t="str">
        <f>IFERROR(INDEX('2A-2B'!$B$21:$B$1020,MATCH(D585,'2A-2B'!$D$21:$D$1020,0)),"Not in 2A-2B")</f>
        <v>Not in 2A-2B</v>
      </c>
      <c r="P585" s="73">
        <f>IFERROR(VLOOKUP(D585,'2A-2B'!$D$19:$N$1020,11,0)-N585,SUM(K585:M585))</f>
        <v>0</v>
      </c>
      <c r="Q585" s="167" t="e">
        <f t="shared" si="34"/>
        <v>#DIV/0!</v>
      </c>
    </row>
    <row r="586" spans="2:17">
      <c r="B586" s="63"/>
      <c r="C586" s="65"/>
      <c r="D586" s="65"/>
      <c r="E586" s="66"/>
      <c r="F586" s="67"/>
      <c r="G586" s="65"/>
      <c r="H586" s="70"/>
      <c r="I586" s="71"/>
      <c r="J586" s="68">
        <v>0</v>
      </c>
      <c r="K586" s="68">
        <v>0</v>
      </c>
      <c r="L586" s="68">
        <v>0</v>
      </c>
      <c r="M586" s="89">
        <f t="shared" si="33"/>
        <v>0</v>
      </c>
      <c r="N586" s="100">
        <f t="shared" si="35"/>
        <v>0</v>
      </c>
      <c r="O586" s="166" t="str">
        <f>IFERROR(INDEX('2A-2B'!$B$21:$B$1020,MATCH(D586,'2A-2B'!$D$21:$D$1020,0)),"Not in 2A-2B")</f>
        <v>Not in 2A-2B</v>
      </c>
      <c r="P586" s="73">
        <f>IFERROR(VLOOKUP(D586,'2A-2B'!$D$19:$N$1020,11,0)-N586,SUM(K586:M586))</f>
        <v>0</v>
      </c>
      <c r="Q586" s="167" t="e">
        <f t="shared" si="34"/>
        <v>#DIV/0!</v>
      </c>
    </row>
    <row r="587" spans="2:17">
      <c r="B587" s="63"/>
      <c r="C587" s="65"/>
      <c r="D587" s="65"/>
      <c r="E587" s="66"/>
      <c r="F587" s="67"/>
      <c r="G587" s="65"/>
      <c r="H587" s="70"/>
      <c r="I587" s="71"/>
      <c r="J587" s="68">
        <v>0</v>
      </c>
      <c r="K587" s="68">
        <v>0</v>
      </c>
      <c r="L587" s="68">
        <v>0</v>
      </c>
      <c r="M587" s="89">
        <f t="shared" si="33"/>
        <v>0</v>
      </c>
      <c r="N587" s="100">
        <f t="shared" si="35"/>
        <v>0</v>
      </c>
      <c r="O587" s="166" t="str">
        <f>IFERROR(INDEX('2A-2B'!$B$21:$B$1020,MATCH(D587,'2A-2B'!$D$21:$D$1020,0)),"Not in 2A-2B")</f>
        <v>Not in 2A-2B</v>
      </c>
      <c r="P587" s="73">
        <f>IFERROR(VLOOKUP(D587,'2A-2B'!$D$19:$N$1020,11,0)-N587,SUM(K587:M587))</f>
        <v>0</v>
      </c>
      <c r="Q587" s="167" t="e">
        <f t="shared" si="34"/>
        <v>#DIV/0!</v>
      </c>
    </row>
    <row r="588" spans="2:17">
      <c r="B588" s="63"/>
      <c r="C588" s="65"/>
      <c r="D588" s="65"/>
      <c r="E588" s="66"/>
      <c r="F588" s="67"/>
      <c r="G588" s="65"/>
      <c r="H588" s="70"/>
      <c r="I588" s="71"/>
      <c r="J588" s="68">
        <v>0</v>
      </c>
      <c r="K588" s="68">
        <v>0</v>
      </c>
      <c r="L588" s="68">
        <v>0</v>
      </c>
      <c r="M588" s="89">
        <f t="shared" si="33"/>
        <v>0</v>
      </c>
      <c r="N588" s="100">
        <f t="shared" si="35"/>
        <v>0</v>
      </c>
      <c r="O588" s="166" t="str">
        <f>IFERROR(INDEX('2A-2B'!$B$21:$B$1020,MATCH(D588,'2A-2B'!$D$21:$D$1020,0)),"Not in 2A-2B")</f>
        <v>Not in 2A-2B</v>
      </c>
      <c r="P588" s="73">
        <f>IFERROR(VLOOKUP(D588,'2A-2B'!$D$19:$N$1020,11,0)-N588,SUM(K588:M588))</f>
        <v>0</v>
      </c>
      <c r="Q588" s="167" t="e">
        <f t="shared" si="34"/>
        <v>#DIV/0!</v>
      </c>
    </row>
    <row r="589" spans="2:17">
      <c r="B589" s="63"/>
      <c r="C589" s="65"/>
      <c r="D589" s="65"/>
      <c r="E589" s="66"/>
      <c r="F589" s="67"/>
      <c r="G589" s="65"/>
      <c r="H589" s="70"/>
      <c r="I589" s="71"/>
      <c r="J589" s="68">
        <v>0</v>
      </c>
      <c r="K589" s="68">
        <v>0</v>
      </c>
      <c r="L589" s="68">
        <v>0</v>
      </c>
      <c r="M589" s="89">
        <f t="shared" si="33"/>
        <v>0</v>
      </c>
      <c r="N589" s="100">
        <f t="shared" si="35"/>
        <v>0</v>
      </c>
      <c r="O589" s="166" t="str">
        <f>IFERROR(INDEX('2A-2B'!$B$21:$B$1020,MATCH(D589,'2A-2B'!$D$21:$D$1020,0)),"Not in 2A-2B")</f>
        <v>Not in 2A-2B</v>
      </c>
      <c r="P589" s="73">
        <f>IFERROR(VLOOKUP(D589,'2A-2B'!$D$19:$N$1020,11,0)-N589,SUM(K589:M589))</f>
        <v>0</v>
      </c>
      <c r="Q589" s="167" t="e">
        <f t="shared" si="34"/>
        <v>#DIV/0!</v>
      </c>
    </row>
    <row r="590" spans="2:17">
      <c r="B590" s="63"/>
      <c r="C590" s="65"/>
      <c r="D590" s="65"/>
      <c r="E590" s="66"/>
      <c r="F590" s="67"/>
      <c r="G590" s="65"/>
      <c r="H590" s="70"/>
      <c r="I590" s="71"/>
      <c r="J590" s="68">
        <v>0</v>
      </c>
      <c r="K590" s="68">
        <v>0</v>
      </c>
      <c r="L590" s="68">
        <v>0</v>
      </c>
      <c r="M590" s="89">
        <f t="shared" si="33"/>
        <v>0</v>
      </c>
      <c r="N590" s="100">
        <f t="shared" si="35"/>
        <v>0</v>
      </c>
      <c r="O590" s="166" t="str">
        <f>IFERROR(INDEX('2A-2B'!$B$21:$B$1020,MATCH(D590,'2A-2B'!$D$21:$D$1020,0)),"Not in 2A-2B")</f>
        <v>Not in 2A-2B</v>
      </c>
      <c r="P590" s="73">
        <f>IFERROR(VLOOKUP(D590,'2A-2B'!$D$19:$N$1020,11,0)-N590,SUM(K590:M590))</f>
        <v>0</v>
      </c>
      <c r="Q590" s="167" t="e">
        <f t="shared" si="34"/>
        <v>#DIV/0!</v>
      </c>
    </row>
    <row r="591" spans="2:17">
      <c r="B591" s="63"/>
      <c r="C591" s="65"/>
      <c r="D591" s="65"/>
      <c r="E591" s="66"/>
      <c r="F591" s="67"/>
      <c r="G591" s="65"/>
      <c r="H591" s="70"/>
      <c r="I591" s="71"/>
      <c r="J591" s="68">
        <v>0</v>
      </c>
      <c r="K591" s="68">
        <v>0</v>
      </c>
      <c r="L591" s="68">
        <v>0</v>
      </c>
      <c r="M591" s="89">
        <f t="shared" si="33"/>
        <v>0</v>
      </c>
      <c r="N591" s="100">
        <f t="shared" si="35"/>
        <v>0</v>
      </c>
      <c r="O591" s="166" t="str">
        <f>IFERROR(INDEX('2A-2B'!$B$21:$B$1020,MATCH(D591,'2A-2B'!$D$21:$D$1020,0)),"Not in 2A-2B")</f>
        <v>Not in 2A-2B</v>
      </c>
      <c r="P591" s="73">
        <f>IFERROR(VLOOKUP(D591,'2A-2B'!$D$19:$N$1020,11,0)-N591,SUM(K591:M591))</f>
        <v>0</v>
      </c>
      <c r="Q591" s="167" t="e">
        <f t="shared" si="34"/>
        <v>#DIV/0!</v>
      </c>
    </row>
    <row r="592" spans="2:17">
      <c r="B592" s="63"/>
      <c r="C592" s="65"/>
      <c r="D592" s="65"/>
      <c r="E592" s="66"/>
      <c r="F592" s="67"/>
      <c r="G592" s="65"/>
      <c r="H592" s="70"/>
      <c r="I592" s="71"/>
      <c r="J592" s="68">
        <v>0</v>
      </c>
      <c r="K592" s="68">
        <v>0</v>
      </c>
      <c r="L592" s="68">
        <v>0</v>
      </c>
      <c r="M592" s="89">
        <f t="shared" si="33"/>
        <v>0</v>
      </c>
      <c r="N592" s="100">
        <f t="shared" si="35"/>
        <v>0</v>
      </c>
      <c r="O592" s="166" t="str">
        <f>IFERROR(INDEX('2A-2B'!$B$21:$B$1020,MATCH(D592,'2A-2B'!$D$21:$D$1020,0)),"Not in 2A-2B")</f>
        <v>Not in 2A-2B</v>
      </c>
      <c r="P592" s="73">
        <f>IFERROR(VLOOKUP(D592,'2A-2B'!$D$19:$N$1020,11,0)-N592,SUM(K592:M592))</f>
        <v>0</v>
      </c>
      <c r="Q592" s="167" t="e">
        <f t="shared" si="34"/>
        <v>#DIV/0!</v>
      </c>
    </row>
    <row r="593" spans="2:17">
      <c r="B593" s="63"/>
      <c r="C593" s="65"/>
      <c r="D593" s="65"/>
      <c r="E593" s="66"/>
      <c r="F593" s="67"/>
      <c r="G593" s="65"/>
      <c r="H593" s="70"/>
      <c r="I593" s="71"/>
      <c r="J593" s="68">
        <v>0</v>
      </c>
      <c r="K593" s="68">
        <v>0</v>
      </c>
      <c r="L593" s="68">
        <v>0</v>
      </c>
      <c r="M593" s="89">
        <f t="shared" si="33"/>
        <v>0</v>
      </c>
      <c r="N593" s="100">
        <f t="shared" si="35"/>
        <v>0</v>
      </c>
      <c r="O593" s="166" t="str">
        <f>IFERROR(INDEX('2A-2B'!$B$21:$B$1020,MATCH(D593,'2A-2B'!$D$21:$D$1020,0)),"Not in 2A-2B")</f>
        <v>Not in 2A-2B</v>
      </c>
      <c r="P593" s="73">
        <f>IFERROR(VLOOKUP(D593,'2A-2B'!$D$19:$N$1020,11,0)-N593,SUM(K593:M593))</f>
        <v>0</v>
      </c>
      <c r="Q593" s="167" t="e">
        <f t="shared" si="34"/>
        <v>#DIV/0!</v>
      </c>
    </row>
    <row r="594" spans="2:17">
      <c r="B594" s="63"/>
      <c r="C594" s="65"/>
      <c r="D594" s="65"/>
      <c r="E594" s="66"/>
      <c r="F594" s="67"/>
      <c r="G594" s="65"/>
      <c r="H594" s="70"/>
      <c r="I594" s="71"/>
      <c r="J594" s="68">
        <v>0</v>
      </c>
      <c r="K594" s="68">
        <v>0</v>
      </c>
      <c r="L594" s="68">
        <v>0</v>
      </c>
      <c r="M594" s="89">
        <f t="shared" si="33"/>
        <v>0</v>
      </c>
      <c r="N594" s="100">
        <f t="shared" si="35"/>
        <v>0</v>
      </c>
      <c r="O594" s="166" t="str">
        <f>IFERROR(INDEX('2A-2B'!$B$21:$B$1020,MATCH(D594,'2A-2B'!$D$21:$D$1020,0)),"Not in 2A-2B")</f>
        <v>Not in 2A-2B</v>
      </c>
      <c r="P594" s="73">
        <f>IFERROR(VLOOKUP(D594,'2A-2B'!$D$19:$N$1020,11,0)-N594,SUM(K594:M594))</f>
        <v>0</v>
      </c>
      <c r="Q594" s="167" t="e">
        <f t="shared" si="34"/>
        <v>#DIV/0!</v>
      </c>
    </row>
    <row r="595" spans="2:17">
      <c r="B595" s="63"/>
      <c r="C595" s="65"/>
      <c r="D595" s="65"/>
      <c r="E595" s="66"/>
      <c r="F595" s="67"/>
      <c r="G595" s="65"/>
      <c r="H595" s="70"/>
      <c r="I595" s="71"/>
      <c r="J595" s="68">
        <v>0</v>
      </c>
      <c r="K595" s="68">
        <v>0</v>
      </c>
      <c r="L595" s="68">
        <v>0</v>
      </c>
      <c r="M595" s="89">
        <f t="shared" si="33"/>
        <v>0</v>
      </c>
      <c r="N595" s="100">
        <f t="shared" si="35"/>
        <v>0</v>
      </c>
      <c r="O595" s="166" t="str">
        <f>IFERROR(INDEX('2A-2B'!$B$21:$B$1020,MATCH(D595,'2A-2B'!$D$21:$D$1020,0)),"Not in 2A-2B")</f>
        <v>Not in 2A-2B</v>
      </c>
      <c r="P595" s="73">
        <f>IFERROR(VLOOKUP(D595,'2A-2B'!$D$19:$N$1020,11,0)-N595,SUM(K595:M595))</f>
        <v>0</v>
      </c>
      <c r="Q595" s="167" t="e">
        <f t="shared" si="34"/>
        <v>#DIV/0!</v>
      </c>
    </row>
    <row r="596" spans="2:17">
      <c r="B596" s="63"/>
      <c r="C596" s="65"/>
      <c r="D596" s="65"/>
      <c r="E596" s="66"/>
      <c r="F596" s="67"/>
      <c r="G596" s="65"/>
      <c r="H596" s="70"/>
      <c r="I596" s="71"/>
      <c r="J596" s="68">
        <v>0</v>
      </c>
      <c r="K596" s="68">
        <v>0</v>
      </c>
      <c r="L596" s="68">
        <v>0</v>
      </c>
      <c r="M596" s="89">
        <f t="shared" si="33"/>
        <v>0</v>
      </c>
      <c r="N596" s="100">
        <f t="shared" si="35"/>
        <v>0</v>
      </c>
      <c r="O596" s="166" t="str">
        <f>IFERROR(INDEX('2A-2B'!$B$21:$B$1020,MATCH(D596,'2A-2B'!$D$21:$D$1020,0)),"Not in 2A-2B")</f>
        <v>Not in 2A-2B</v>
      </c>
      <c r="P596" s="73">
        <f>IFERROR(VLOOKUP(D596,'2A-2B'!$D$19:$N$1020,11,0)-N596,SUM(K596:M596))</f>
        <v>0</v>
      </c>
      <c r="Q596" s="167" t="e">
        <f t="shared" si="34"/>
        <v>#DIV/0!</v>
      </c>
    </row>
    <row r="597" spans="2:17">
      <c r="B597" s="63"/>
      <c r="C597" s="65"/>
      <c r="D597" s="65"/>
      <c r="E597" s="66"/>
      <c r="F597" s="67"/>
      <c r="G597" s="65"/>
      <c r="H597" s="70"/>
      <c r="I597" s="71"/>
      <c r="J597" s="68">
        <v>0</v>
      </c>
      <c r="K597" s="68">
        <v>0</v>
      </c>
      <c r="L597" s="68">
        <v>0</v>
      </c>
      <c r="M597" s="89">
        <f t="shared" ref="M597:M660" si="36">L597</f>
        <v>0</v>
      </c>
      <c r="N597" s="100">
        <f t="shared" si="35"/>
        <v>0</v>
      </c>
      <c r="O597" s="166" t="str">
        <f>IFERROR(INDEX('2A-2B'!$B$21:$B$1020,MATCH(D597,'2A-2B'!$D$21:$D$1020,0)),"Not in 2A-2B")</f>
        <v>Not in 2A-2B</v>
      </c>
      <c r="P597" s="73">
        <f>IFERROR(VLOOKUP(D597,'2A-2B'!$D$19:$N$1020,11,0)-N597,SUM(K597:M597))</f>
        <v>0</v>
      </c>
      <c r="Q597" s="167" t="e">
        <f t="shared" ref="Q597:Q660" si="37">H597-(SUM(K597:M597)/J597)</f>
        <v>#DIV/0!</v>
      </c>
    </row>
    <row r="598" spans="2:17">
      <c r="B598" s="63"/>
      <c r="C598" s="65"/>
      <c r="D598" s="65"/>
      <c r="E598" s="66"/>
      <c r="F598" s="67"/>
      <c r="G598" s="65"/>
      <c r="H598" s="70"/>
      <c r="I598" s="71"/>
      <c r="J598" s="68">
        <v>0</v>
      </c>
      <c r="K598" s="68">
        <v>0</v>
      </c>
      <c r="L598" s="68">
        <v>0</v>
      </c>
      <c r="M598" s="89">
        <f t="shared" si="36"/>
        <v>0</v>
      </c>
      <c r="N598" s="100">
        <f t="shared" ref="N598:N661" si="38">SUM(J598:M598)</f>
        <v>0</v>
      </c>
      <c r="O598" s="166" t="str">
        <f>IFERROR(INDEX('2A-2B'!$B$21:$B$1020,MATCH(D598,'2A-2B'!$D$21:$D$1020,0)),"Not in 2A-2B")</f>
        <v>Not in 2A-2B</v>
      </c>
      <c r="P598" s="73">
        <f>IFERROR(VLOOKUP(D598,'2A-2B'!$D$19:$N$1020,11,0)-N598,SUM(K598:M598))</f>
        <v>0</v>
      </c>
      <c r="Q598" s="167" t="e">
        <f t="shared" si="37"/>
        <v>#DIV/0!</v>
      </c>
    </row>
    <row r="599" spans="2:17">
      <c r="B599" s="63"/>
      <c r="C599" s="65"/>
      <c r="D599" s="65"/>
      <c r="E599" s="66"/>
      <c r="F599" s="67"/>
      <c r="G599" s="65"/>
      <c r="H599" s="70"/>
      <c r="I599" s="71"/>
      <c r="J599" s="68">
        <v>0</v>
      </c>
      <c r="K599" s="68">
        <v>0</v>
      </c>
      <c r="L599" s="68">
        <v>0</v>
      </c>
      <c r="M599" s="89">
        <f t="shared" si="36"/>
        <v>0</v>
      </c>
      <c r="N599" s="100">
        <f t="shared" si="38"/>
        <v>0</v>
      </c>
      <c r="O599" s="166" t="str">
        <f>IFERROR(INDEX('2A-2B'!$B$21:$B$1020,MATCH(D599,'2A-2B'!$D$21:$D$1020,0)),"Not in 2A-2B")</f>
        <v>Not in 2A-2B</v>
      </c>
      <c r="P599" s="73">
        <f>IFERROR(VLOOKUP(D599,'2A-2B'!$D$19:$N$1020,11,0)-N599,SUM(K599:M599))</f>
        <v>0</v>
      </c>
      <c r="Q599" s="167" t="e">
        <f t="shared" si="37"/>
        <v>#DIV/0!</v>
      </c>
    </row>
    <row r="600" spans="2:17">
      <c r="B600" s="63"/>
      <c r="C600" s="65"/>
      <c r="D600" s="65"/>
      <c r="E600" s="66"/>
      <c r="F600" s="67"/>
      <c r="G600" s="65"/>
      <c r="H600" s="70"/>
      <c r="I600" s="71"/>
      <c r="J600" s="68">
        <v>0</v>
      </c>
      <c r="K600" s="68">
        <v>0</v>
      </c>
      <c r="L600" s="68">
        <v>0</v>
      </c>
      <c r="M600" s="89">
        <f t="shared" si="36"/>
        <v>0</v>
      </c>
      <c r="N600" s="100">
        <f t="shared" si="38"/>
        <v>0</v>
      </c>
      <c r="O600" s="166" t="str">
        <f>IFERROR(INDEX('2A-2B'!$B$21:$B$1020,MATCH(D600,'2A-2B'!$D$21:$D$1020,0)),"Not in 2A-2B")</f>
        <v>Not in 2A-2B</v>
      </c>
      <c r="P600" s="73">
        <f>IFERROR(VLOOKUP(D600,'2A-2B'!$D$19:$N$1020,11,0)-N600,SUM(K600:M600))</f>
        <v>0</v>
      </c>
      <c r="Q600" s="167" t="e">
        <f t="shared" si="37"/>
        <v>#DIV/0!</v>
      </c>
    </row>
    <row r="601" spans="2:17">
      <c r="B601" s="63"/>
      <c r="C601" s="65"/>
      <c r="D601" s="65"/>
      <c r="E601" s="66"/>
      <c r="F601" s="67"/>
      <c r="G601" s="65"/>
      <c r="H601" s="70"/>
      <c r="I601" s="71"/>
      <c r="J601" s="68">
        <v>0</v>
      </c>
      <c r="K601" s="68">
        <v>0</v>
      </c>
      <c r="L601" s="68">
        <v>0</v>
      </c>
      <c r="M601" s="89">
        <f t="shared" si="36"/>
        <v>0</v>
      </c>
      <c r="N601" s="100">
        <f t="shared" si="38"/>
        <v>0</v>
      </c>
      <c r="O601" s="166" t="str">
        <f>IFERROR(INDEX('2A-2B'!$B$21:$B$1020,MATCH(D601,'2A-2B'!$D$21:$D$1020,0)),"Not in 2A-2B")</f>
        <v>Not in 2A-2B</v>
      </c>
      <c r="P601" s="73">
        <f>IFERROR(VLOOKUP(D601,'2A-2B'!$D$19:$N$1020,11,0)-N601,SUM(K601:M601))</f>
        <v>0</v>
      </c>
      <c r="Q601" s="167" t="e">
        <f t="shared" si="37"/>
        <v>#DIV/0!</v>
      </c>
    </row>
    <row r="602" spans="2:17">
      <c r="B602" s="63"/>
      <c r="C602" s="65"/>
      <c r="D602" s="65"/>
      <c r="E602" s="66"/>
      <c r="F602" s="67"/>
      <c r="G602" s="65"/>
      <c r="H602" s="70"/>
      <c r="I602" s="71"/>
      <c r="J602" s="68">
        <v>0</v>
      </c>
      <c r="K602" s="68">
        <v>0</v>
      </c>
      <c r="L602" s="68">
        <v>0</v>
      </c>
      <c r="M602" s="89">
        <f t="shared" si="36"/>
        <v>0</v>
      </c>
      <c r="N602" s="100">
        <f t="shared" si="38"/>
        <v>0</v>
      </c>
      <c r="O602" s="166" t="str">
        <f>IFERROR(INDEX('2A-2B'!$B$21:$B$1020,MATCH(D602,'2A-2B'!$D$21:$D$1020,0)),"Not in 2A-2B")</f>
        <v>Not in 2A-2B</v>
      </c>
      <c r="P602" s="73">
        <f>IFERROR(VLOOKUP(D602,'2A-2B'!$D$19:$N$1020,11,0)-N602,SUM(K602:M602))</f>
        <v>0</v>
      </c>
      <c r="Q602" s="167" t="e">
        <f t="shared" si="37"/>
        <v>#DIV/0!</v>
      </c>
    </row>
    <row r="603" spans="2:17">
      <c r="B603" s="63"/>
      <c r="C603" s="65"/>
      <c r="D603" s="65"/>
      <c r="E603" s="66"/>
      <c r="F603" s="67"/>
      <c r="G603" s="65"/>
      <c r="H603" s="70"/>
      <c r="I603" s="71"/>
      <c r="J603" s="68">
        <v>0</v>
      </c>
      <c r="K603" s="68">
        <v>0</v>
      </c>
      <c r="L603" s="68">
        <v>0</v>
      </c>
      <c r="M603" s="89">
        <f t="shared" si="36"/>
        <v>0</v>
      </c>
      <c r="N603" s="100">
        <f t="shared" si="38"/>
        <v>0</v>
      </c>
      <c r="O603" s="166" t="str">
        <f>IFERROR(INDEX('2A-2B'!$B$21:$B$1020,MATCH(D603,'2A-2B'!$D$21:$D$1020,0)),"Not in 2A-2B")</f>
        <v>Not in 2A-2B</v>
      </c>
      <c r="P603" s="73">
        <f>IFERROR(VLOOKUP(D603,'2A-2B'!$D$19:$N$1020,11,0)-N603,SUM(K603:M603))</f>
        <v>0</v>
      </c>
      <c r="Q603" s="167" t="e">
        <f t="shared" si="37"/>
        <v>#DIV/0!</v>
      </c>
    </row>
    <row r="604" spans="2:17">
      <c r="B604" s="63"/>
      <c r="C604" s="65"/>
      <c r="D604" s="65"/>
      <c r="E604" s="66"/>
      <c r="F604" s="67"/>
      <c r="G604" s="65"/>
      <c r="H604" s="70"/>
      <c r="I604" s="71"/>
      <c r="J604" s="68">
        <v>0</v>
      </c>
      <c r="K604" s="68">
        <v>0</v>
      </c>
      <c r="L604" s="68">
        <v>0</v>
      </c>
      <c r="M604" s="89">
        <f t="shared" si="36"/>
        <v>0</v>
      </c>
      <c r="N604" s="100">
        <f t="shared" si="38"/>
        <v>0</v>
      </c>
      <c r="O604" s="166" t="str">
        <f>IFERROR(INDEX('2A-2B'!$B$21:$B$1020,MATCH(D604,'2A-2B'!$D$21:$D$1020,0)),"Not in 2A-2B")</f>
        <v>Not in 2A-2B</v>
      </c>
      <c r="P604" s="73">
        <f>IFERROR(VLOOKUP(D604,'2A-2B'!$D$19:$N$1020,11,0)-N604,SUM(K604:M604))</f>
        <v>0</v>
      </c>
      <c r="Q604" s="167" t="e">
        <f t="shared" si="37"/>
        <v>#DIV/0!</v>
      </c>
    </row>
    <row r="605" spans="2:17">
      <c r="B605" s="63"/>
      <c r="C605" s="65"/>
      <c r="D605" s="65"/>
      <c r="E605" s="66"/>
      <c r="F605" s="67"/>
      <c r="G605" s="65"/>
      <c r="H605" s="70"/>
      <c r="I605" s="71"/>
      <c r="J605" s="68">
        <v>0</v>
      </c>
      <c r="K605" s="68">
        <v>0</v>
      </c>
      <c r="L605" s="68">
        <v>0</v>
      </c>
      <c r="M605" s="89">
        <f t="shared" si="36"/>
        <v>0</v>
      </c>
      <c r="N605" s="100">
        <f t="shared" si="38"/>
        <v>0</v>
      </c>
      <c r="O605" s="166" t="str">
        <f>IFERROR(INDEX('2A-2B'!$B$21:$B$1020,MATCH(D605,'2A-2B'!$D$21:$D$1020,0)),"Not in 2A-2B")</f>
        <v>Not in 2A-2B</v>
      </c>
      <c r="P605" s="73">
        <f>IFERROR(VLOOKUP(D605,'2A-2B'!$D$19:$N$1020,11,0)-N605,SUM(K605:M605))</f>
        <v>0</v>
      </c>
      <c r="Q605" s="167" t="e">
        <f t="shared" si="37"/>
        <v>#DIV/0!</v>
      </c>
    </row>
    <row r="606" spans="2:17">
      <c r="B606" s="63"/>
      <c r="C606" s="65"/>
      <c r="D606" s="65"/>
      <c r="E606" s="66"/>
      <c r="F606" s="67"/>
      <c r="G606" s="65"/>
      <c r="H606" s="70"/>
      <c r="I606" s="71"/>
      <c r="J606" s="68">
        <v>0</v>
      </c>
      <c r="K606" s="68">
        <v>0</v>
      </c>
      <c r="L606" s="68">
        <v>0</v>
      </c>
      <c r="M606" s="89">
        <f t="shared" si="36"/>
        <v>0</v>
      </c>
      <c r="N606" s="100">
        <f t="shared" si="38"/>
        <v>0</v>
      </c>
      <c r="O606" s="166" t="str">
        <f>IFERROR(INDEX('2A-2B'!$B$21:$B$1020,MATCH(D606,'2A-2B'!$D$21:$D$1020,0)),"Not in 2A-2B")</f>
        <v>Not in 2A-2B</v>
      </c>
      <c r="P606" s="73">
        <f>IFERROR(VLOOKUP(D606,'2A-2B'!$D$19:$N$1020,11,0)-N606,SUM(K606:M606))</f>
        <v>0</v>
      </c>
      <c r="Q606" s="167" t="e">
        <f t="shared" si="37"/>
        <v>#DIV/0!</v>
      </c>
    </row>
    <row r="607" spans="2:17">
      <c r="B607" s="63"/>
      <c r="C607" s="65"/>
      <c r="D607" s="65"/>
      <c r="E607" s="66"/>
      <c r="F607" s="67"/>
      <c r="G607" s="65"/>
      <c r="H607" s="70"/>
      <c r="I607" s="71"/>
      <c r="J607" s="68">
        <v>0</v>
      </c>
      <c r="K607" s="68">
        <v>0</v>
      </c>
      <c r="L607" s="68">
        <v>0</v>
      </c>
      <c r="M607" s="89">
        <f t="shared" si="36"/>
        <v>0</v>
      </c>
      <c r="N607" s="100">
        <f t="shared" si="38"/>
        <v>0</v>
      </c>
      <c r="O607" s="166" t="str">
        <f>IFERROR(INDEX('2A-2B'!$B$21:$B$1020,MATCH(D607,'2A-2B'!$D$21:$D$1020,0)),"Not in 2A-2B")</f>
        <v>Not in 2A-2B</v>
      </c>
      <c r="P607" s="73">
        <f>IFERROR(VLOOKUP(D607,'2A-2B'!$D$19:$N$1020,11,0)-N607,SUM(K607:M607))</f>
        <v>0</v>
      </c>
      <c r="Q607" s="167" t="e">
        <f t="shared" si="37"/>
        <v>#DIV/0!</v>
      </c>
    </row>
    <row r="608" spans="2:17">
      <c r="B608" s="63"/>
      <c r="C608" s="65"/>
      <c r="D608" s="65"/>
      <c r="E608" s="66"/>
      <c r="F608" s="67"/>
      <c r="G608" s="65"/>
      <c r="H608" s="70"/>
      <c r="I608" s="71"/>
      <c r="J608" s="68">
        <v>0</v>
      </c>
      <c r="K608" s="68">
        <v>0</v>
      </c>
      <c r="L608" s="68">
        <v>0</v>
      </c>
      <c r="M608" s="89">
        <f t="shared" si="36"/>
        <v>0</v>
      </c>
      <c r="N608" s="100">
        <f t="shared" si="38"/>
        <v>0</v>
      </c>
      <c r="O608" s="166" t="str">
        <f>IFERROR(INDEX('2A-2B'!$B$21:$B$1020,MATCH(D608,'2A-2B'!$D$21:$D$1020,0)),"Not in 2A-2B")</f>
        <v>Not in 2A-2B</v>
      </c>
      <c r="P608" s="73">
        <f>IFERROR(VLOOKUP(D608,'2A-2B'!$D$19:$N$1020,11,0)-N608,SUM(K608:M608))</f>
        <v>0</v>
      </c>
      <c r="Q608" s="167" t="e">
        <f t="shared" si="37"/>
        <v>#DIV/0!</v>
      </c>
    </row>
    <row r="609" spans="2:17">
      <c r="B609" s="63"/>
      <c r="C609" s="65"/>
      <c r="D609" s="65"/>
      <c r="E609" s="66"/>
      <c r="F609" s="67"/>
      <c r="G609" s="65"/>
      <c r="H609" s="70"/>
      <c r="I609" s="71"/>
      <c r="J609" s="68">
        <v>0</v>
      </c>
      <c r="K609" s="68">
        <v>0</v>
      </c>
      <c r="L609" s="68">
        <v>0</v>
      </c>
      <c r="M609" s="89">
        <f t="shared" si="36"/>
        <v>0</v>
      </c>
      <c r="N609" s="100">
        <f t="shared" si="38"/>
        <v>0</v>
      </c>
      <c r="O609" s="166" t="str">
        <f>IFERROR(INDEX('2A-2B'!$B$21:$B$1020,MATCH(D609,'2A-2B'!$D$21:$D$1020,0)),"Not in 2A-2B")</f>
        <v>Not in 2A-2B</v>
      </c>
      <c r="P609" s="73">
        <f>IFERROR(VLOOKUP(D609,'2A-2B'!$D$19:$N$1020,11,0)-N609,SUM(K609:M609))</f>
        <v>0</v>
      </c>
      <c r="Q609" s="167" t="e">
        <f t="shared" si="37"/>
        <v>#DIV/0!</v>
      </c>
    </row>
    <row r="610" spans="2:17">
      <c r="B610" s="63"/>
      <c r="C610" s="65"/>
      <c r="D610" s="65"/>
      <c r="E610" s="66"/>
      <c r="F610" s="67"/>
      <c r="G610" s="65"/>
      <c r="H610" s="70"/>
      <c r="I610" s="71"/>
      <c r="J610" s="68">
        <v>0</v>
      </c>
      <c r="K610" s="68">
        <v>0</v>
      </c>
      <c r="L610" s="68">
        <v>0</v>
      </c>
      <c r="M610" s="89">
        <f t="shared" si="36"/>
        <v>0</v>
      </c>
      <c r="N610" s="100">
        <f t="shared" si="38"/>
        <v>0</v>
      </c>
      <c r="O610" s="166" t="str">
        <f>IFERROR(INDEX('2A-2B'!$B$21:$B$1020,MATCH(D610,'2A-2B'!$D$21:$D$1020,0)),"Not in 2A-2B")</f>
        <v>Not in 2A-2B</v>
      </c>
      <c r="P610" s="73">
        <f>IFERROR(VLOOKUP(D610,'2A-2B'!$D$19:$N$1020,11,0)-N610,SUM(K610:M610))</f>
        <v>0</v>
      </c>
      <c r="Q610" s="167" t="e">
        <f t="shared" si="37"/>
        <v>#DIV/0!</v>
      </c>
    </row>
    <row r="611" spans="2:17">
      <c r="B611" s="63"/>
      <c r="C611" s="65"/>
      <c r="D611" s="65"/>
      <c r="E611" s="66"/>
      <c r="F611" s="67"/>
      <c r="G611" s="65"/>
      <c r="H611" s="70"/>
      <c r="I611" s="71"/>
      <c r="J611" s="68">
        <v>0</v>
      </c>
      <c r="K611" s="68">
        <v>0</v>
      </c>
      <c r="L611" s="68">
        <v>0</v>
      </c>
      <c r="M611" s="89">
        <f t="shared" si="36"/>
        <v>0</v>
      </c>
      <c r="N611" s="100">
        <f t="shared" si="38"/>
        <v>0</v>
      </c>
      <c r="O611" s="166" t="str">
        <f>IFERROR(INDEX('2A-2B'!$B$21:$B$1020,MATCH(D611,'2A-2B'!$D$21:$D$1020,0)),"Not in 2A-2B")</f>
        <v>Not in 2A-2B</v>
      </c>
      <c r="P611" s="73">
        <f>IFERROR(VLOOKUP(D611,'2A-2B'!$D$19:$N$1020,11,0)-N611,SUM(K611:M611))</f>
        <v>0</v>
      </c>
      <c r="Q611" s="167" t="e">
        <f t="shared" si="37"/>
        <v>#DIV/0!</v>
      </c>
    </row>
    <row r="612" spans="2:17">
      <c r="B612" s="63"/>
      <c r="C612" s="65"/>
      <c r="D612" s="65"/>
      <c r="E612" s="66"/>
      <c r="F612" s="67"/>
      <c r="G612" s="65"/>
      <c r="H612" s="70"/>
      <c r="I612" s="71"/>
      <c r="J612" s="68">
        <v>0</v>
      </c>
      <c r="K612" s="68">
        <v>0</v>
      </c>
      <c r="L612" s="68">
        <v>0</v>
      </c>
      <c r="M612" s="89">
        <f t="shared" si="36"/>
        <v>0</v>
      </c>
      <c r="N612" s="100">
        <f t="shared" si="38"/>
        <v>0</v>
      </c>
      <c r="O612" s="166" t="str">
        <f>IFERROR(INDEX('2A-2B'!$B$21:$B$1020,MATCH(D612,'2A-2B'!$D$21:$D$1020,0)),"Not in 2A-2B")</f>
        <v>Not in 2A-2B</v>
      </c>
      <c r="P612" s="73">
        <f>IFERROR(VLOOKUP(D612,'2A-2B'!$D$19:$N$1020,11,0)-N612,SUM(K612:M612))</f>
        <v>0</v>
      </c>
      <c r="Q612" s="167" t="e">
        <f t="shared" si="37"/>
        <v>#DIV/0!</v>
      </c>
    </row>
    <row r="613" spans="2:17">
      <c r="B613" s="63"/>
      <c r="C613" s="65"/>
      <c r="D613" s="65"/>
      <c r="E613" s="66"/>
      <c r="F613" s="67"/>
      <c r="G613" s="65"/>
      <c r="H613" s="70"/>
      <c r="I613" s="71"/>
      <c r="J613" s="68">
        <v>0</v>
      </c>
      <c r="K613" s="68">
        <v>0</v>
      </c>
      <c r="L613" s="68">
        <v>0</v>
      </c>
      <c r="M613" s="89">
        <f t="shared" si="36"/>
        <v>0</v>
      </c>
      <c r="N613" s="100">
        <f t="shared" si="38"/>
        <v>0</v>
      </c>
      <c r="O613" s="166" t="str">
        <f>IFERROR(INDEX('2A-2B'!$B$21:$B$1020,MATCH(D613,'2A-2B'!$D$21:$D$1020,0)),"Not in 2A-2B")</f>
        <v>Not in 2A-2B</v>
      </c>
      <c r="P613" s="73">
        <f>IFERROR(VLOOKUP(D613,'2A-2B'!$D$19:$N$1020,11,0)-N613,SUM(K613:M613))</f>
        <v>0</v>
      </c>
      <c r="Q613" s="167" t="e">
        <f t="shared" si="37"/>
        <v>#DIV/0!</v>
      </c>
    </row>
    <row r="614" spans="2:17">
      <c r="B614" s="63"/>
      <c r="C614" s="65"/>
      <c r="D614" s="65"/>
      <c r="E614" s="66"/>
      <c r="F614" s="67"/>
      <c r="G614" s="65"/>
      <c r="H614" s="70"/>
      <c r="I614" s="71"/>
      <c r="J614" s="68">
        <v>0</v>
      </c>
      <c r="K614" s="68">
        <v>0</v>
      </c>
      <c r="L614" s="68">
        <v>0</v>
      </c>
      <c r="M614" s="89">
        <f t="shared" si="36"/>
        <v>0</v>
      </c>
      <c r="N614" s="100">
        <f t="shared" si="38"/>
        <v>0</v>
      </c>
      <c r="O614" s="166" t="str">
        <f>IFERROR(INDEX('2A-2B'!$B$21:$B$1020,MATCH(D614,'2A-2B'!$D$21:$D$1020,0)),"Not in 2A-2B")</f>
        <v>Not in 2A-2B</v>
      </c>
      <c r="P614" s="73">
        <f>IFERROR(VLOOKUP(D614,'2A-2B'!$D$19:$N$1020,11,0)-N614,SUM(K614:M614))</f>
        <v>0</v>
      </c>
      <c r="Q614" s="167" t="e">
        <f t="shared" si="37"/>
        <v>#DIV/0!</v>
      </c>
    </row>
    <row r="615" spans="2:17">
      <c r="B615" s="63"/>
      <c r="C615" s="65"/>
      <c r="D615" s="65"/>
      <c r="E615" s="66"/>
      <c r="F615" s="67"/>
      <c r="G615" s="65"/>
      <c r="H615" s="70"/>
      <c r="I615" s="71"/>
      <c r="J615" s="68">
        <v>0</v>
      </c>
      <c r="K615" s="68">
        <v>0</v>
      </c>
      <c r="L615" s="68">
        <v>0</v>
      </c>
      <c r="M615" s="89">
        <f t="shared" si="36"/>
        <v>0</v>
      </c>
      <c r="N615" s="100">
        <f t="shared" si="38"/>
        <v>0</v>
      </c>
      <c r="O615" s="166" t="str">
        <f>IFERROR(INDEX('2A-2B'!$B$21:$B$1020,MATCH(D615,'2A-2B'!$D$21:$D$1020,0)),"Not in 2A-2B")</f>
        <v>Not in 2A-2B</v>
      </c>
      <c r="P615" s="73">
        <f>IFERROR(VLOOKUP(D615,'2A-2B'!$D$19:$N$1020,11,0)-N615,SUM(K615:M615))</f>
        <v>0</v>
      </c>
      <c r="Q615" s="167" t="e">
        <f t="shared" si="37"/>
        <v>#DIV/0!</v>
      </c>
    </row>
    <row r="616" spans="2:17">
      <c r="B616" s="63"/>
      <c r="C616" s="65"/>
      <c r="D616" s="65"/>
      <c r="E616" s="66"/>
      <c r="F616" s="67"/>
      <c r="G616" s="65"/>
      <c r="H616" s="70"/>
      <c r="I616" s="71"/>
      <c r="J616" s="68">
        <v>0</v>
      </c>
      <c r="K616" s="68">
        <v>0</v>
      </c>
      <c r="L616" s="68">
        <v>0</v>
      </c>
      <c r="M616" s="89">
        <f t="shared" si="36"/>
        <v>0</v>
      </c>
      <c r="N616" s="100">
        <f t="shared" si="38"/>
        <v>0</v>
      </c>
      <c r="O616" s="166" t="str">
        <f>IFERROR(INDEX('2A-2B'!$B$21:$B$1020,MATCH(D616,'2A-2B'!$D$21:$D$1020,0)),"Not in 2A-2B")</f>
        <v>Not in 2A-2B</v>
      </c>
      <c r="P616" s="73">
        <f>IFERROR(VLOOKUP(D616,'2A-2B'!$D$19:$N$1020,11,0)-N616,SUM(K616:M616))</f>
        <v>0</v>
      </c>
      <c r="Q616" s="167" t="e">
        <f t="shared" si="37"/>
        <v>#DIV/0!</v>
      </c>
    </row>
    <row r="617" spans="2:17">
      <c r="B617" s="63"/>
      <c r="C617" s="65"/>
      <c r="D617" s="65"/>
      <c r="E617" s="66"/>
      <c r="F617" s="67"/>
      <c r="G617" s="65"/>
      <c r="H617" s="70"/>
      <c r="I617" s="71"/>
      <c r="J617" s="68">
        <v>0</v>
      </c>
      <c r="K617" s="68">
        <v>0</v>
      </c>
      <c r="L617" s="68">
        <v>0</v>
      </c>
      <c r="M617" s="89">
        <f t="shared" si="36"/>
        <v>0</v>
      </c>
      <c r="N617" s="100">
        <f t="shared" si="38"/>
        <v>0</v>
      </c>
      <c r="O617" s="166" t="str">
        <f>IFERROR(INDEX('2A-2B'!$B$21:$B$1020,MATCH(D617,'2A-2B'!$D$21:$D$1020,0)),"Not in 2A-2B")</f>
        <v>Not in 2A-2B</v>
      </c>
      <c r="P617" s="73">
        <f>IFERROR(VLOOKUP(D617,'2A-2B'!$D$19:$N$1020,11,0)-N617,SUM(K617:M617))</f>
        <v>0</v>
      </c>
      <c r="Q617" s="167" t="e">
        <f t="shared" si="37"/>
        <v>#DIV/0!</v>
      </c>
    </row>
    <row r="618" spans="2:17">
      <c r="B618" s="63"/>
      <c r="C618" s="65"/>
      <c r="D618" s="65"/>
      <c r="E618" s="66"/>
      <c r="F618" s="67"/>
      <c r="G618" s="65"/>
      <c r="H618" s="70"/>
      <c r="I618" s="71"/>
      <c r="J618" s="68">
        <v>0</v>
      </c>
      <c r="K618" s="68">
        <v>0</v>
      </c>
      <c r="L618" s="68">
        <v>0</v>
      </c>
      <c r="M618" s="89">
        <f t="shared" si="36"/>
        <v>0</v>
      </c>
      <c r="N618" s="100">
        <f t="shared" si="38"/>
        <v>0</v>
      </c>
      <c r="O618" s="166" t="str">
        <f>IFERROR(INDEX('2A-2B'!$B$21:$B$1020,MATCH(D618,'2A-2B'!$D$21:$D$1020,0)),"Not in 2A-2B")</f>
        <v>Not in 2A-2B</v>
      </c>
      <c r="P618" s="73">
        <f>IFERROR(VLOOKUP(D618,'2A-2B'!$D$19:$N$1020,11,0)-N618,SUM(K618:M618))</f>
        <v>0</v>
      </c>
      <c r="Q618" s="167" t="e">
        <f t="shared" si="37"/>
        <v>#DIV/0!</v>
      </c>
    </row>
    <row r="619" spans="2:17">
      <c r="B619" s="63"/>
      <c r="C619" s="65"/>
      <c r="D619" s="65"/>
      <c r="E619" s="66"/>
      <c r="F619" s="67"/>
      <c r="G619" s="65"/>
      <c r="H619" s="70"/>
      <c r="I619" s="71"/>
      <c r="J619" s="68">
        <v>0</v>
      </c>
      <c r="K619" s="68">
        <v>0</v>
      </c>
      <c r="L619" s="68">
        <v>0</v>
      </c>
      <c r="M619" s="89">
        <f t="shared" si="36"/>
        <v>0</v>
      </c>
      <c r="N619" s="100">
        <f t="shared" si="38"/>
        <v>0</v>
      </c>
      <c r="O619" s="166" t="str">
        <f>IFERROR(INDEX('2A-2B'!$B$21:$B$1020,MATCH(D619,'2A-2B'!$D$21:$D$1020,0)),"Not in 2A-2B")</f>
        <v>Not in 2A-2B</v>
      </c>
      <c r="P619" s="73">
        <f>IFERROR(VLOOKUP(D619,'2A-2B'!$D$19:$N$1020,11,0)-N619,SUM(K619:M619))</f>
        <v>0</v>
      </c>
      <c r="Q619" s="167" t="e">
        <f t="shared" si="37"/>
        <v>#DIV/0!</v>
      </c>
    </row>
    <row r="620" spans="2:17">
      <c r="B620" s="63"/>
      <c r="C620" s="65"/>
      <c r="D620" s="65"/>
      <c r="E620" s="66"/>
      <c r="F620" s="67"/>
      <c r="G620" s="65"/>
      <c r="H620" s="70"/>
      <c r="I620" s="71"/>
      <c r="J620" s="68">
        <v>0</v>
      </c>
      <c r="K620" s="68">
        <v>0</v>
      </c>
      <c r="L620" s="68">
        <v>0</v>
      </c>
      <c r="M620" s="89">
        <f t="shared" si="36"/>
        <v>0</v>
      </c>
      <c r="N620" s="100">
        <f t="shared" si="38"/>
        <v>0</v>
      </c>
      <c r="O620" s="166" t="str">
        <f>IFERROR(INDEX('2A-2B'!$B$21:$B$1020,MATCH(D620,'2A-2B'!$D$21:$D$1020,0)),"Not in 2A-2B")</f>
        <v>Not in 2A-2B</v>
      </c>
      <c r="P620" s="73">
        <f>IFERROR(VLOOKUP(D620,'2A-2B'!$D$19:$N$1020,11,0)-N620,SUM(K620:M620))</f>
        <v>0</v>
      </c>
      <c r="Q620" s="167" t="e">
        <f t="shared" si="37"/>
        <v>#DIV/0!</v>
      </c>
    </row>
    <row r="621" spans="2:17">
      <c r="B621" s="63"/>
      <c r="C621" s="65"/>
      <c r="D621" s="65"/>
      <c r="E621" s="66"/>
      <c r="F621" s="67"/>
      <c r="G621" s="65"/>
      <c r="H621" s="70"/>
      <c r="I621" s="71"/>
      <c r="J621" s="68">
        <v>0</v>
      </c>
      <c r="K621" s="68">
        <v>0</v>
      </c>
      <c r="L621" s="68">
        <v>0</v>
      </c>
      <c r="M621" s="89">
        <f t="shared" si="36"/>
        <v>0</v>
      </c>
      <c r="N621" s="100">
        <f t="shared" si="38"/>
        <v>0</v>
      </c>
      <c r="O621" s="166" t="str">
        <f>IFERROR(INDEX('2A-2B'!$B$21:$B$1020,MATCH(D621,'2A-2B'!$D$21:$D$1020,0)),"Not in 2A-2B")</f>
        <v>Not in 2A-2B</v>
      </c>
      <c r="P621" s="73">
        <f>IFERROR(VLOOKUP(D621,'2A-2B'!$D$19:$N$1020,11,0)-N621,SUM(K621:M621))</f>
        <v>0</v>
      </c>
      <c r="Q621" s="167" t="e">
        <f t="shared" si="37"/>
        <v>#DIV/0!</v>
      </c>
    </row>
    <row r="622" spans="2:17">
      <c r="B622" s="63"/>
      <c r="C622" s="65"/>
      <c r="D622" s="65"/>
      <c r="E622" s="66"/>
      <c r="F622" s="67"/>
      <c r="G622" s="65"/>
      <c r="H622" s="70"/>
      <c r="I622" s="71"/>
      <c r="J622" s="68">
        <v>0</v>
      </c>
      <c r="K622" s="68">
        <v>0</v>
      </c>
      <c r="L622" s="68">
        <v>0</v>
      </c>
      <c r="M622" s="89">
        <f t="shared" si="36"/>
        <v>0</v>
      </c>
      <c r="N622" s="100">
        <f t="shared" si="38"/>
        <v>0</v>
      </c>
      <c r="O622" s="166" t="str">
        <f>IFERROR(INDEX('2A-2B'!$B$21:$B$1020,MATCH(D622,'2A-2B'!$D$21:$D$1020,0)),"Not in 2A-2B")</f>
        <v>Not in 2A-2B</v>
      </c>
      <c r="P622" s="73">
        <f>IFERROR(VLOOKUP(D622,'2A-2B'!$D$19:$N$1020,11,0)-N622,SUM(K622:M622))</f>
        <v>0</v>
      </c>
      <c r="Q622" s="167" t="e">
        <f t="shared" si="37"/>
        <v>#DIV/0!</v>
      </c>
    </row>
    <row r="623" spans="2:17">
      <c r="B623" s="63"/>
      <c r="C623" s="65"/>
      <c r="D623" s="65"/>
      <c r="E623" s="66"/>
      <c r="F623" s="67"/>
      <c r="G623" s="65"/>
      <c r="H623" s="70"/>
      <c r="I623" s="71"/>
      <c r="J623" s="68">
        <v>0</v>
      </c>
      <c r="K623" s="68">
        <v>0</v>
      </c>
      <c r="L623" s="68">
        <v>0</v>
      </c>
      <c r="M623" s="89">
        <f t="shared" si="36"/>
        <v>0</v>
      </c>
      <c r="N623" s="100">
        <f t="shared" si="38"/>
        <v>0</v>
      </c>
      <c r="O623" s="166" t="str">
        <f>IFERROR(INDEX('2A-2B'!$B$21:$B$1020,MATCH(D623,'2A-2B'!$D$21:$D$1020,0)),"Not in 2A-2B")</f>
        <v>Not in 2A-2B</v>
      </c>
      <c r="P623" s="73">
        <f>IFERROR(VLOOKUP(D623,'2A-2B'!$D$19:$N$1020,11,0)-N623,SUM(K623:M623))</f>
        <v>0</v>
      </c>
      <c r="Q623" s="167" t="e">
        <f t="shared" si="37"/>
        <v>#DIV/0!</v>
      </c>
    </row>
    <row r="624" spans="2:17">
      <c r="B624" s="63"/>
      <c r="C624" s="65"/>
      <c r="D624" s="65"/>
      <c r="E624" s="66"/>
      <c r="F624" s="67"/>
      <c r="G624" s="65"/>
      <c r="H624" s="70"/>
      <c r="I624" s="71"/>
      <c r="J624" s="68">
        <v>0</v>
      </c>
      <c r="K624" s="68">
        <v>0</v>
      </c>
      <c r="L624" s="68">
        <v>0</v>
      </c>
      <c r="M624" s="89">
        <f t="shared" si="36"/>
        <v>0</v>
      </c>
      <c r="N624" s="100">
        <f t="shared" si="38"/>
        <v>0</v>
      </c>
      <c r="O624" s="166" t="str">
        <f>IFERROR(INDEX('2A-2B'!$B$21:$B$1020,MATCH(D624,'2A-2B'!$D$21:$D$1020,0)),"Not in 2A-2B")</f>
        <v>Not in 2A-2B</v>
      </c>
      <c r="P624" s="73">
        <f>IFERROR(VLOOKUP(D624,'2A-2B'!$D$19:$N$1020,11,0)-N624,SUM(K624:M624))</f>
        <v>0</v>
      </c>
      <c r="Q624" s="167" t="e">
        <f t="shared" si="37"/>
        <v>#DIV/0!</v>
      </c>
    </row>
    <row r="625" spans="2:17">
      <c r="B625" s="63"/>
      <c r="C625" s="65"/>
      <c r="D625" s="65"/>
      <c r="E625" s="66"/>
      <c r="F625" s="67"/>
      <c r="G625" s="65"/>
      <c r="H625" s="70"/>
      <c r="I625" s="71"/>
      <c r="J625" s="68">
        <v>0</v>
      </c>
      <c r="K625" s="68">
        <v>0</v>
      </c>
      <c r="L625" s="68">
        <v>0</v>
      </c>
      <c r="M625" s="89">
        <f t="shared" si="36"/>
        <v>0</v>
      </c>
      <c r="N625" s="100">
        <f t="shared" si="38"/>
        <v>0</v>
      </c>
      <c r="O625" s="166" t="str">
        <f>IFERROR(INDEX('2A-2B'!$B$21:$B$1020,MATCH(D625,'2A-2B'!$D$21:$D$1020,0)),"Not in 2A-2B")</f>
        <v>Not in 2A-2B</v>
      </c>
      <c r="P625" s="73">
        <f>IFERROR(VLOOKUP(D625,'2A-2B'!$D$19:$N$1020,11,0)-N625,SUM(K625:M625))</f>
        <v>0</v>
      </c>
      <c r="Q625" s="167" t="e">
        <f t="shared" si="37"/>
        <v>#DIV/0!</v>
      </c>
    </row>
    <row r="626" spans="2:17">
      <c r="B626" s="63"/>
      <c r="C626" s="65"/>
      <c r="D626" s="65"/>
      <c r="E626" s="66"/>
      <c r="F626" s="67"/>
      <c r="G626" s="65"/>
      <c r="H626" s="70"/>
      <c r="I626" s="71"/>
      <c r="J626" s="68">
        <v>0</v>
      </c>
      <c r="K626" s="68">
        <v>0</v>
      </c>
      <c r="L626" s="68">
        <v>0</v>
      </c>
      <c r="M626" s="89">
        <f t="shared" si="36"/>
        <v>0</v>
      </c>
      <c r="N626" s="100">
        <f t="shared" si="38"/>
        <v>0</v>
      </c>
      <c r="O626" s="166" t="str">
        <f>IFERROR(INDEX('2A-2B'!$B$21:$B$1020,MATCH(D626,'2A-2B'!$D$21:$D$1020,0)),"Not in 2A-2B")</f>
        <v>Not in 2A-2B</v>
      </c>
      <c r="P626" s="73">
        <f>IFERROR(VLOOKUP(D626,'2A-2B'!$D$19:$N$1020,11,0)-N626,SUM(K626:M626))</f>
        <v>0</v>
      </c>
      <c r="Q626" s="167" t="e">
        <f t="shared" si="37"/>
        <v>#DIV/0!</v>
      </c>
    </row>
    <row r="627" spans="2:17">
      <c r="B627" s="63"/>
      <c r="C627" s="65"/>
      <c r="D627" s="65"/>
      <c r="E627" s="66"/>
      <c r="F627" s="67"/>
      <c r="G627" s="65"/>
      <c r="H627" s="70"/>
      <c r="I627" s="71"/>
      <c r="J627" s="68">
        <v>0</v>
      </c>
      <c r="K627" s="68">
        <v>0</v>
      </c>
      <c r="L627" s="68">
        <v>0</v>
      </c>
      <c r="M627" s="89">
        <f t="shared" si="36"/>
        <v>0</v>
      </c>
      <c r="N627" s="100">
        <f t="shared" si="38"/>
        <v>0</v>
      </c>
      <c r="O627" s="166" t="str">
        <f>IFERROR(INDEX('2A-2B'!$B$21:$B$1020,MATCH(D627,'2A-2B'!$D$21:$D$1020,0)),"Not in 2A-2B")</f>
        <v>Not in 2A-2B</v>
      </c>
      <c r="P627" s="73">
        <f>IFERROR(VLOOKUP(D627,'2A-2B'!$D$19:$N$1020,11,0)-N627,SUM(K627:M627))</f>
        <v>0</v>
      </c>
      <c r="Q627" s="167" t="e">
        <f t="shared" si="37"/>
        <v>#DIV/0!</v>
      </c>
    </row>
    <row r="628" spans="2:17">
      <c r="B628" s="63"/>
      <c r="C628" s="65"/>
      <c r="D628" s="65"/>
      <c r="E628" s="66"/>
      <c r="F628" s="67"/>
      <c r="G628" s="65"/>
      <c r="H628" s="70"/>
      <c r="I628" s="71"/>
      <c r="J628" s="68">
        <v>0</v>
      </c>
      <c r="K628" s="68">
        <v>0</v>
      </c>
      <c r="L628" s="68">
        <v>0</v>
      </c>
      <c r="M628" s="89">
        <f t="shared" si="36"/>
        <v>0</v>
      </c>
      <c r="N628" s="100">
        <f t="shared" si="38"/>
        <v>0</v>
      </c>
      <c r="O628" s="166" t="str">
        <f>IFERROR(INDEX('2A-2B'!$B$21:$B$1020,MATCH(D628,'2A-2B'!$D$21:$D$1020,0)),"Not in 2A-2B")</f>
        <v>Not in 2A-2B</v>
      </c>
      <c r="P628" s="73">
        <f>IFERROR(VLOOKUP(D628,'2A-2B'!$D$19:$N$1020,11,0)-N628,SUM(K628:M628))</f>
        <v>0</v>
      </c>
      <c r="Q628" s="167" t="e">
        <f t="shared" si="37"/>
        <v>#DIV/0!</v>
      </c>
    </row>
    <row r="629" spans="2:17">
      <c r="B629" s="63"/>
      <c r="C629" s="65"/>
      <c r="D629" s="65"/>
      <c r="E629" s="66"/>
      <c r="F629" s="67"/>
      <c r="G629" s="65"/>
      <c r="H629" s="70"/>
      <c r="I629" s="71"/>
      <c r="J629" s="68">
        <v>0</v>
      </c>
      <c r="K629" s="68">
        <v>0</v>
      </c>
      <c r="L629" s="68">
        <v>0</v>
      </c>
      <c r="M629" s="89">
        <f t="shared" si="36"/>
        <v>0</v>
      </c>
      <c r="N629" s="100">
        <f t="shared" si="38"/>
        <v>0</v>
      </c>
      <c r="O629" s="166" t="str">
        <f>IFERROR(INDEX('2A-2B'!$B$21:$B$1020,MATCH(D629,'2A-2B'!$D$21:$D$1020,0)),"Not in 2A-2B")</f>
        <v>Not in 2A-2B</v>
      </c>
      <c r="P629" s="73">
        <f>IFERROR(VLOOKUP(D629,'2A-2B'!$D$19:$N$1020,11,0)-N629,SUM(K629:M629))</f>
        <v>0</v>
      </c>
      <c r="Q629" s="167" t="e">
        <f t="shared" si="37"/>
        <v>#DIV/0!</v>
      </c>
    </row>
    <row r="630" spans="2:17">
      <c r="B630" s="63"/>
      <c r="C630" s="65"/>
      <c r="D630" s="65"/>
      <c r="E630" s="66"/>
      <c r="F630" s="67"/>
      <c r="G630" s="65"/>
      <c r="H630" s="70"/>
      <c r="I630" s="71"/>
      <c r="J630" s="68">
        <v>0</v>
      </c>
      <c r="K630" s="68">
        <v>0</v>
      </c>
      <c r="L630" s="68">
        <v>0</v>
      </c>
      <c r="M630" s="89">
        <f t="shared" si="36"/>
        <v>0</v>
      </c>
      <c r="N630" s="100">
        <f t="shared" si="38"/>
        <v>0</v>
      </c>
      <c r="O630" s="166" t="str">
        <f>IFERROR(INDEX('2A-2B'!$B$21:$B$1020,MATCH(D630,'2A-2B'!$D$21:$D$1020,0)),"Not in 2A-2B")</f>
        <v>Not in 2A-2B</v>
      </c>
      <c r="P630" s="73">
        <f>IFERROR(VLOOKUP(D630,'2A-2B'!$D$19:$N$1020,11,0)-N630,SUM(K630:M630))</f>
        <v>0</v>
      </c>
      <c r="Q630" s="167" t="e">
        <f t="shared" si="37"/>
        <v>#DIV/0!</v>
      </c>
    </row>
    <row r="631" spans="2:17">
      <c r="B631" s="63"/>
      <c r="C631" s="65"/>
      <c r="D631" s="65"/>
      <c r="E631" s="66"/>
      <c r="F631" s="67"/>
      <c r="G631" s="65"/>
      <c r="H631" s="70"/>
      <c r="I631" s="71"/>
      <c r="J631" s="68">
        <v>0</v>
      </c>
      <c r="K631" s="68">
        <v>0</v>
      </c>
      <c r="L631" s="68">
        <v>0</v>
      </c>
      <c r="M631" s="89">
        <f t="shared" si="36"/>
        <v>0</v>
      </c>
      <c r="N631" s="100">
        <f t="shared" si="38"/>
        <v>0</v>
      </c>
      <c r="O631" s="166" t="str">
        <f>IFERROR(INDEX('2A-2B'!$B$21:$B$1020,MATCH(D631,'2A-2B'!$D$21:$D$1020,0)),"Not in 2A-2B")</f>
        <v>Not in 2A-2B</v>
      </c>
      <c r="P631" s="73">
        <f>IFERROR(VLOOKUP(D631,'2A-2B'!$D$19:$N$1020,11,0)-N631,SUM(K631:M631))</f>
        <v>0</v>
      </c>
      <c r="Q631" s="167" t="e">
        <f t="shared" si="37"/>
        <v>#DIV/0!</v>
      </c>
    </row>
    <row r="632" spans="2:17">
      <c r="B632" s="63"/>
      <c r="C632" s="65"/>
      <c r="D632" s="65"/>
      <c r="E632" s="66"/>
      <c r="F632" s="67"/>
      <c r="G632" s="65"/>
      <c r="H632" s="70"/>
      <c r="I632" s="71"/>
      <c r="J632" s="68">
        <v>0</v>
      </c>
      <c r="K632" s="68">
        <v>0</v>
      </c>
      <c r="L632" s="68">
        <v>0</v>
      </c>
      <c r="M632" s="89">
        <f t="shared" si="36"/>
        <v>0</v>
      </c>
      <c r="N632" s="100">
        <f t="shared" si="38"/>
        <v>0</v>
      </c>
      <c r="O632" s="166" t="str">
        <f>IFERROR(INDEX('2A-2B'!$B$21:$B$1020,MATCH(D632,'2A-2B'!$D$21:$D$1020,0)),"Not in 2A-2B")</f>
        <v>Not in 2A-2B</v>
      </c>
      <c r="P632" s="73">
        <f>IFERROR(VLOOKUP(D632,'2A-2B'!$D$19:$N$1020,11,0)-N632,SUM(K632:M632))</f>
        <v>0</v>
      </c>
      <c r="Q632" s="167" t="e">
        <f t="shared" si="37"/>
        <v>#DIV/0!</v>
      </c>
    </row>
    <row r="633" spans="2:17">
      <c r="B633" s="63"/>
      <c r="C633" s="65"/>
      <c r="D633" s="65"/>
      <c r="E633" s="66"/>
      <c r="F633" s="67"/>
      <c r="G633" s="65"/>
      <c r="H633" s="70"/>
      <c r="I633" s="71"/>
      <c r="J633" s="68">
        <v>0</v>
      </c>
      <c r="K633" s="68">
        <v>0</v>
      </c>
      <c r="L633" s="68">
        <v>0</v>
      </c>
      <c r="M633" s="89">
        <f t="shared" si="36"/>
        <v>0</v>
      </c>
      <c r="N633" s="100">
        <f t="shared" si="38"/>
        <v>0</v>
      </c>
      <c r="O633" s="166" t="str">
        <f>IFERROR(INDEX('2A-2B'!$B$21:$B$1020,MATCH(D633,'2A-2B'!$D$21:$D$1020,0)),"Not in 2A-2B")</f>
        <v>Not in 2A-2B</v>
      </c>
      <c r="P633" s="73">
        <f>IFERROR(VLOOKUP(D633,'2A-2B'!$D$19:$N$1020,11,0)-N633,SUM(K633:M633))</f>
        <v>0</v>
      </c>
      <c r="Q633" s="167" t="e">
        <f t="shared" si="37"/>
        <v>#DIV/0!</v>
      </c>
    </row>
    <row r="634" spans="2:17">
      <c r="B634" s="63"/>
      <c r="C634" s="65"/>
      <c r="D634" s="65"/>
      <c r="E634" s="66"/>
      <c r="F634" s="67"/>
      <c r="G634" s="65"/>
      <c r="H634" s="70"/>
      <c r="I634" s="71"/>
      <c r="J634" s="68">
        <v>0</v>
      </c>
      <c r="K634" s="68">
        <v>0</v>
      </c>
      <c r="L634" s="68">
        <v>0</v>
      </c>
      <c r="M634" s="89">
        <f t="shared" si="36"/>
        <v>0</v>
      </c>
      <c r="N634" s="100">
        <f t="shared" si="38"/>
        <v>0</v>
      </c>
      <c r="O634" s="166" t="str">
        <f>IFERROR(INDEX('2A-2B'!$B$21:$B$1020,MATCH(D634,'2A-2B'!$D$21:$D$1020,0)),"Not in 2A-2B")</f>
        <v>Not in 2A-2B</v>
      </c>
      <c r="P634" s="73">
        <f>IFERROR(VLOOKUP(D634,'2A-2B'!$D$19:$N$1020,11,0)-N634,SUM(K634:M634))</f>
        <v>0</v>
      </c>
      <c r="Q634" s="167" t="e">
        <f t="shared" si="37"/>
        <v>#DIV/0!</v>
      </c>
    </row>
    <row r="635" spans="2:17">
      <c r="B635" s="63"/>
      <c r="C635" s="65"/>
      <c r="D635" s="65"/>
      <c r="E635" s="66"/>
      <c r="F635" s="67"/>
      <c r="G635" s="65"/>
      <c r="H635" s="70"/>
      <c r="I635" s="71"/>
      <c r="J635" s="68">
        <v>0</v>
      </c>
      <c r="K635" s="68">
        <v>0</v>
      </c>
      <c r="L635" s="68">
        <v>0</v>
      </c>
      <c r="M635" s="89">
        <f t="shared" si="36"/>
        <v>0</v>
      </c>
      <c r="N635" s="100">
        <f t="shared" si="38"/>
        <v>0</v>
      </c>
      <c r="O635" s="166" t="str">
        <f>IFERROR(INDEX('2A-2B'!$B$21:$B$1020,MATCH(D635,'2A-2B'!$D$21:$D$1020,0)),"Not in 2A-2B")</f>
        <v>Not in 2A-2B</v>
      </c>
      <c r="P635" s="73">
        <f>IFERROR(VLOOKUP(D635,'2A-2B'!$D$19:$N$1020,11,0)-N635,SUM(K635:M635))</f>
        <v>0</v>
      </c>
      <c r="Q635" s="167" t="e">
        <f t="shared" si="37"/>
        <v>#DIV/0!</v>
      </c>
    </row>
    <row r="636" spans="2:17">
      <c r="B636" s="63"/>
      <c r="C636" s="65"/>
      <c r="D636" s="65"/>
      <c r="E636" s="66"/>
      <c r="F636" s="67"/>
      <c r="G636" s="65"/>
      <c r="H636" s="70"/>
      <c r="I636" s="71"/>
      <c r="J636" s="68">
        <v>0</v>
      </c>
      <c r="K636" s="68">
        <v>0</v>
      </c>
      <c r="L636" s="68">
        <v>0</v>
      </c>
      <c r="M636" s="89">
        <f t="shared" si="36"/>
        <v>0</v>
      </c>
      <c r="N636" s="100">
        <f t="shared" si="38"/>
        <v>0</v>
      </c>
      <c r="O636" s="166" t="str">
        <f>IFERROR(INDEX('2A-2B'!$B$21:$B$1020,MATCH(D636,'2A-2B'!$D$21:$D$1020,0)),"Not in 2A-2B")</f>
        <v>Not in 2A-2B</v>
      </c>
      <c r="P636" s="73">
        <f>IFERROR(VLOOKUP(D636,'2A-2B'!$D$19:$N$1020,11,0)-N636,SUM(K636:M636))</f>
        <v>0</v>
      </c>
      <c r="Q636" s="167" t="e">
        <f t="shared" si="37"/>
        <v>#DIV/0!</v>
      </c>
    </row>
    <row r="637" spans="2:17">
      <c r="B637" s="63"/>
      <c r="C637" s="65"/>
      <c r="D637" s="65"/>
      <c r="E637" s="66"/>
      <c r="F637" s="67"/>
      <c r="G637" s="65"/>
      <c r="H637" s="70"/>
      <c r="I637" s="71"/>
      <c r="J637" s="68">
        <v>0</v>
      </c>
      <c r="K637" s="68">
        <v>0</v>
      </c>
      <c r="L637" s="68">
        <v>0</v>
      </c>
      <c r="M637" s="89">
        <f t="shared" si="36"/>
        <v>0</v>
      </c>
      <c r="N637" s="100">
        <f t="shared" si="38"/>
        <v>0</v>
      </c>
      <c r="O637" s="166" t="str">
        <f>IFERROR(INDEX('2A-2B'!$B$21:$B$1020,MATCH(D637,'2A-2B'!$D$21:$D$1020,0)),"Not in 2A-2B")</f>
        <v>Not in 2A-2B</v>
      </c>
      <c r="P637" s="73">
        <f>IFERROR(VLOOKUP(D637,'2A-2B'!$D$19:$N$1020,11,0)-N637,SUM(K637:M637))</f>
        <v>0</v>
      </c>
      <c r="Q637" s="167" t="e">
        <f t="shared" si="37"/>
        <v>#DIV/0!</v>
      </c>
    </row>
    <row r="638" spans="2:17">
      <c r="B638" s="63"/>
      <c r="C638" s="65"/>
      <c r="D638" s="65"/>
      <c r="E638" s="66"/>
      <c r="F638" s="67"/>
      <c r="G638" s="65"/>
      <c r="H638" s="70"/>
      <c r="I638" s="71"/>
      <c r="J638" s="68">
        <v>0</v>
      </c>
      <c r="K638" s="68">
        <v>0</v>
      </c>
      <c r="L638" s="68">
        <v>0</v>
      </c>
      <c r="M638" s="89">
        <f t="shared" si="36"/>
        <v>0</v>
      </c>
      <c r="N638" s="100">
        <f t="shared" si="38"/>
        <v>0</v>
      </c>
      <c r="O638" s="166" t="str">
        <f>IFERROR(INDEX('2A-2B'!$B$21:$B$1020,MATCH(D638,'2A-2B'!$D$21:$D$1020,0)),"Not in 2A-2B")</f>
        <v>Not in 2A-2B</v>
      </c>
      <c r="P638" s="73">
        <f>IFERROR(VLOOKUP(D638,'2A-2B'!$D$19:$N$1020,11,0)-N638,SUM(K638:M638))</f>
        <v>0</v>
      </c>
      <c r="Q638" s="167" t="e">
        <f t="shared" si="37"/>
        <v>#DIV/0!</v>
      </c>
    </row>
    <row r="639" spans="2:17">
      <c r="B639" s="63"/>
      <c r="C639" s="65"/>
      <c r="D639" s="65"/>
      <c r="E639" s="66"/>
      <c r="F639" s="67"/>
      <c r="G639" s="65"/>
      <c r="H639" s="70"/>
      <c r="I639" s="71"/>
      <c r="J639" s="68">
        <v>0</v>
      </c>
      <c r="K639" s="68">
        <v>0</v>
      </c>
      <c r="L639" s="68">
        <v>0</v>
      </c>
      <c r="M639" s="89">
        <f t="shared" si="36"/>
        <v>0</v>
      </c>
      <c r="N639" s="100">
        <f t="shared" si="38"/>
        <v>0</v>
      </c>
      <c r="O639" s="166" t="str">
        <f>IFERROR(INDEX('2A-2B'!$B$21:$B$1020,MATCH(D639,'2A-2B'!$D$21:$D$1020,0)),"Not in 2A-2B")</f>
        <v>Not in 2A-2B</v>
      </c>
      <c r="P639" s="73">
        <f>IFERROR(VLOOKUP(D639,'2A-2B'!$D$19:$N$1020,11,0)-N639,SUM(K639:M639))</f>
        <v>0</v>
      </c>
      <c r="Q639" s="167" t="e">
        <f t="shared" si="37"/>
        <v>#DIV/0!</v>
      </c>
    </row>
    <row r="640" spans="2:17">
      <c r="B640" s="63"/>
      <c r="C640" s="65"/>
      <c r="D640" s="65"/>
      <c r="E640" s="66"/>
      <c r="F640" s="67"/>
      <c r="G640" s="65"/>
      <c r="H640" s="70"/>
      <c r="I640" s="71"/>
      <c r="J640" s="68">
        <v>0</v>
      </c>
      <c r="K640" s="68">
        <v>0</v>
      </c>
      <c r="L640" s="68">
        <v>0</v>
      </c>
      <c r="M640" s="89">
        <f t="shared" si="36"/>
        <v>0</v>
      </c>
      <c r="N640" s="100">
        <f t="shared" si="38"/>
        <v>0</v>
      </c>
      <c r="O640" s="166" t="str">
        <f>IFERROR(INDEX('2A-2B'!$B$21:$B$1020,MATCH(D640,'2A-2B'!$D$21:$D$1020,0)),"Not in 2A-2B")</f>
        <v>Not in 2A-2B</v>
      </c>
      <c r="P640" s="73">
        <f>IFERROR(VLOOKUP(D640,'2A-2B'!$D$19:$N$1020,11,0)-N640,SUM(K640:M640))</f>
        <v>0</v>
      </c>
      <c r="Q640" s="167" t="e">
        <f t="shared" si="37"/>
        <v>#DIV/0!</v>
      </c>
    </row>
    <row r="641" spans="2:17">
      <c r="B641" s="63"/>
      <c r="C641" s="65"/>
      <c r="D641" s="65"/>
      <c r="E641" s="66"/>
      <c r="F641" s="67"/>
      <c r="G641" s="65"/>
      <c r="H641" s="70"/>
      <c r="I641" s="71"/>
      <c r="J641" s="68">
        <v>0</v>
      </c>
      <c r="K641" s="68">
        <v>0</v>
      </c>
      <c r="L641" s="68">
        <v>0</v>
      </c>
      <c r="M641" s="89">
        <f t="shared" si="36"/>
        <v>0</v>
      </c>
      <c r="N641" s="100">
        <f t="shared" si="38"/>
        <v>0</v>
      </c>
      <c r="O641" s="166" t="str">
        <f>IFERROR(INDEX('2A-2B'!$B$21:$B$1020,MATCH(D641,'2A-2B'!$D$21:$D$1020,0)),"Not in 2A-2B")</f>
        <v>Not in 2A-2B</v>
      </c>
      <c r="P641" s="73">
        <f>IFERROR(VLOOKUP(D641,'2A-2B'!$D$19:$N$1020,11,0)-N641,SUM(K641:M641))</f>
        <v>0</v>
      </c>
      <c r="Q641" s="167" t="e">
        <f t="shared" si="37"/>
        <v>#DIV/0!</v>
      </c>
    </row>
    <row r="642" spans="2:17">
      <c r="B642" s="63"/>
      <c r="C642" s="65"/>
      <c r="D642" s="65"/>
      <c r="E642" s="66"/>
      <c r="F642" s="67"/>
      <c r="G642" s="65"/>
      <c r="H642" s="70"/>
      <c r="I642" s="71"/>
      <c r="J642" s="68">
        <v>0</v>
      </c>
      <c r="K642" s="68">
        <v>0</v>
      </c>
      <c r="L642" s="68">
        <v>0</v>
      </c>
      <c r="M642" s="89">
        <f t="shared" si="36"/>
        <v>0</v>
      </c>
      <c r="N642" s="100">
        <f t="shared" si="38"/>
        <v>0</v>
      </c>
      <c r="O642" s="166" t="str">
        <f>IFERROR(INDEX('2A-2B'!$B$21:$B$1020,MATCH(D642,'2A-2B'!$D$21:$D$1020,0)),"Not in 2A-2B")</f>
        <v>Not in 2A-2B</v>
      </c>
      <c r="P642" s="73">
        <f>IFERROR(VLOOKUP(D642,'2A-2B'!$D$19:$N$1020,11,0)-N642,SUM(K642:M642))</f>
        <v>0</v>
      </c>
      <c r="Q642" s="167" t="e">
        <f t="shared" si="37"/>
        <v>#DIV/0!</v>
      </c>
    </row>
    <row r="643" spans="2:17">
      <c r="B643" s="63"/>
      <c r="C643" s="65"/>
      <c r="D643" s="65"/>
      <c r="E643" s="66"/>
      <c r="F643" s="67"/>
      <c r="G643" s="65"/>
      <c r="H643" s="70"/>
      <c r="I643" s="71"/>
      <c r="J643" s="68">
        <v>0</v>
      </c>
      <c r="K643" s="68">
        <v>0</v>
      </c>
      <c r="L643" s="68">
        <v>0</v>
      </c>
      <c r="M643" s="89">
        <f t="shared" si="36"/>
        <v>0</v>
      </c>
      <c r="N643" s="100">
        <f t="shared" si="38"/>
        <v>0</v>
      </c>
      <c r="O643" s="166" t="str">
        <f>IFERROR(INDEX('2A-2B'!$B$21:$B$1020,MATCH(D643,'2A-2B'!$D$21:$D$1020,0)),"Not in 2A-2B")</f>
        <v>Not in 2A-2B</v>
      </c>
      <c r="P643" s="73">
        <f>IFERROR(VLOOKUP(D643,'2A-2B'!$D$19:$N$1020,11,0)-N643,SUM(K643:M643))</f>
        <v>0</v>
      </c>
      <c r="Q643" s="167" t="e">
        <f t="shared" si="37"/>
        <v>#DIV/0!</v>
      </c>
    </row>
    <row r="644" spans="2:17">
      <c r="B644" s="63"/>
      <c r="C644" s="65"/>
      <c r="D644" s="65"/>
      <c r="E644" s="66"/>
      <c r="F644" s="67"/>
      <c r="G644" s="65"/>
      <c r="H644" s="70"/>
      <c r="I644" s="71"/>
      <c r="J644" s="68">
        <v>0</v>
      </c>
      <c r="K644" s="68">
        <v>0</v>
      </c>
      <c r="L644" s="68">
        <v>0</v>
      </c>
      <c r="M644" s="89">
        <f t="shared" si="36"/>
        <v>0</v>
      </c>
      <c r="N644" s="100">
        <f t="shared" si="38"/>
        <v>0</v>
      </c>
      <c r="O644" s="166" t="str">
        <f>IFERROR(INDEX('2A-2B'!$B$21:$B$1020,MATCH(D644,'2A-2B'!$D$21:$D$1020,0)),"Not in 2A-2B")</f>
        <v>Not in 2A-2B</v>
      </c>
      <c r="P644" s="73">
        <f>IFERROR(VLOOKUP(D644,'2A-2B'!$D$19:$N$1020,11,0)-N644,SUM(K644:M644))</f>
        <v>0</v>
      </c>
      <c r="Q644" s="167" t="e">
        <f t="shared" si="37"/>
        <v>#DIV/0!</v>
      </c>
    </row>
    <row r="645" spans="2:17">
      <c r="B645" s="63"/>
      <c r="C645" s="65"/>
      <c r="D645" s="65"/>
      <c r="E645" s="66"/>
      <c r="F645" s="67"/>
      <c r="G645" s="65"/>
      <c r="H645" s="70"/>
      <c r="I645" s="71"/>
      <c r="J645" s="68">
        <v>0</v>
      </c>
      <c r="K645" s="68">
        <v>0</v>
      </c>
      <c r="L645" s="68">
        <v>0</v>
      </c>
      <c r="M645" s="89">
        <f t="shared" si="36"/>
        <v>0</v>
      </c>
      <c r="N645" s="100">
        <f t="shared" si="38"/>
        <v>0</v>
      </c>
      <c r="O645" s="166" t="str">
        <f>IFERROR(INDEX('2A-2B'!$B$21:$B$1020,MATCH(D645,'2A-2B'!$D$21:$D$1020,0)),"Not in 2A-2B")</f>
        <v>Not in 2A-2B</v>
      </c>
      <c r="P645" s="73">
        <f>IFERROR(VLOOKUP(D645,'2A-2B'!$D$19:$N$1020,11,0)-N645,SUM(K645:M645))</f>
        <v>0</v>
      </c>
      <c r="Q645" s="167" t="e">
        <f t="shared" si="37"/>
        <v>#DIV/0!</v>
      </c>
    </row>
    <row r="646" spans="2:17">
      <c r="B646" s="63"/>
      <c r="C646" s="65"/>
      <c r="D646" s="65"/>
      <c r="E646" s="66"/>
      <c r="F646" s="67"/>
      <c r="G646" s="65"/>
      <c r="H646" s="70"/>
      <c r="I646" s="71"/>
      <c r="J646" s="68">
        <v>0</v>
      </c>
      <c r="K646" s="68">
        <v>0</v>
      </c>
      <c r="L646" s="68">
        <v>0</v>
      </c>
      <c r="M646" s="89">
        <f t="shared" si="36"/>
        <v>0</v>
      </c>
      <c r="N646" s="100">
        <f t="shared" si="38"/>
        <v>0</v>
      </c>
      <c r="O646" s="166" t="str">
        <f>IFERROR(INDEX('2A-2B'!$B$21:$B$1020,MATCH(D646,'2A-2B'!$D$21:$D$1020,0)),"Not in 2A-2B")</f>
        <v>Not in 2A-2B</v>
      </c>
      <c r="P646" s="73">
        <f>IFERROR(VLOOKUP(D646,'2A-2B'!$D$19:$N$1020,11,0)-N646,SUM(K646:M646))</f>
        <v>0</v>
      </c>
      <c r="Q646" s="167" t="e">
        <f t="shared" si="37"/>
        <v>#DIV/0!</v>
      </c>
    </row>
    <row r="647" spans="2:17">
      <c r="B647" s="63"/>
      <c r="C647" s="65"/>
      <c r="D647" s="65"/>
      <c r="E647" s="66"/>
      <c r="F647" s="67"/>
      <c r="G647" s="65"/>
      <c r="H647" s="70"/>
      <c r="I647" s="71"/>
      <c r="J647" s="68">
        <v>0</v>
      </c>
      <c r="K647" s="68">
        <v>0</v>
      </c>
      <c r="L647" s="68">
        <v>0</v>
      </c>
      <c r="M647" s="89">
        <f t="shared" si="36"/>
        <v>0</v>
      </c>
      <c r="N647" s="100">
        <f t="shared" si="38"/>
        <v>0</v>
      </c>
      <c r="O647" s="166" t="str">
        <f>IFERROR(INDEX('2A-2B'!$B$21:$B$1020,MATCH(D647,'2A-2B'!$D$21:$D$1020,0)),"Not in 2A-2B")</f>
        <v>Not in 2A-2B</v>
      </c>
      <c r="P647" s="73">
        <f>IFERROR(VLOOKUP(D647,'2A-2B'!$D$19:$N$1020,11,0)-N647,SUM(K647:M647))</f>
        <v>0</v>
      </c>
      <c r="Q647" s="167" t="e">
        <f t="shared" si="37"/>
        <v>#DIV/0!</v>
      </c>
    </row>
    <row r="648" spans="2:17">
      <c r="B648" s="63"/>
      <c r="C648" s="65"/>
      <c r="D648" s="65"/>
      <c r="E648" s="66"/>
      <c r="F648" s="67"/>
      <c r="G648" s="65"/>
      <c r="H648" s="70"/>
      <c r="I648" s="71"/>
      <c r="J648" s="68">
        <v>0</v>
      </c>
      <c r="K648" s="68">
        <v>0</v>
      </c>
      <c r="L648" s="68">
        <v>0</v>
      </c>
      <c r="M648" s="89">
        <f t="shared" si="36"/>
        <v>0</v>
      </c>
      <c r="N648" s="100">
        <f t="shared" si="38"/>
        <v>0</v>
      </c>
      <c r="O648" s="166" t="str">
        <f>IFERROR(INDEX('2A-2B'!$B$21:$B$1020,MATCH(D648,'2A-2B'!$D$21:$D$1020,0)),"Not in 2A-2B")</f>
        <v>Not in 2A-2B</v>
      </c>
      <c r="P648" s="73">
        <f>IFERROR(VLOOKUP(D648,'2A-2B'!$D$19:$N$1020,11,0)-N648,SUM(K648:M648))</f>
        <v>0</v>
      </c>
      <c r="Q648" s="167" t="e">
        <f t="shared" si="37"/>
        <v>#DIV/0!</v>
      </c>
    </row>
    <row r="649" spans="2:17">
      <c r="B649" s="63"/>
      <c r="C649" s="65"/>
      <c r="D649" s="65"/>
      <c r="E649" s="66"/>
      <c r="F649" s="67"/>
      <c r="G649" s="65"/>
      <c r="H649" s="70"/>
      <c r="I649" s="71"/>
      <c r="J649" s="68">
        <v>0</v>
      </c>
      <c r="K649" s="68">
        <v>0</v>
      </c>
      <c r="L649" s="68">
        <v>0</v>
      </c>
      <c r="M649" s="89">
        <f t="shared" si="36"/>
        <v>0</v>
      </c>
      <c r="N649" s="100">
        <f t="shared" si="38"/>
        <v>0</v>
      </c>
      <c r="O649" s="166" t="str">
        <f>IFERROR(INDEX('2A-2B'!$B$21:$B$1020,MATCH(D649,'2A-2B'!$D$21:$D$1020,0)),"Not in 2A-2B")</f>
        <v>Not in 2A-2B</v>
      </c>
      <c r="P649" s="73">
        <f>IFERROR(VLOOKUP(D649,'2A-2B'!$D$19:$N$1020,11,0)-N649,SUM(K649:M649))</f>
        <v>0</v>
      </c>
      <c r="Q649" s="167" t="e">
        <f t="shared" si="37"/>
        <v>#DIV/0!</v>
      </c>
    </row>
    <row r="650" spans="2:17">
      <c r="B650" s="63"/>
      <c r="C650" s="65"/>
      <c r="D650" s="65"/>
      <c r="E650" s="66"/>
      <c r="F650" s="67"/>
      <c r="G650" s="65"/>
      <c r="H650" s="70"/>
      <c r="I650" s="71"/>
      <c r="J650" s="68">
        <v>0</v>
      </c>
      <c r="K650" s="68">
        <v>0</v>
      </c>
      <c r="L650" s="68">
        <v>0</v>
      </c>
      <c r="M650" s="89">
        <f t="shared" si="36"/>
        <v>0</v>
      </c>
      <c r="N650" s="100">
        <f t="shared" si="38"/>
        <v>0</v>
      </c>
      <c r="O650" s="166" t="str">
        <f>IFERROR(INDEX('2A-2B'!$B$21:$B$1020,MATCH(D650,'2A-2B'!$D$21:$D$1020,0)),"Not in 2A-2B")</f>
        <v>Not in 2A-2B</v>
      </c>
      <c r="P650" s="73">
        <f>IFERROR(VLOOKUP(D650,'2A-2B'!$D$19:$N$1020,11,0)-N650,SUM(K650:M650))</f>
        <v>0</v>
      </c>
      <c r="Q650" s="167" t="e">
        <f t="shared" si="37"/>
        <v>#DIV/0!</v>
      </c>
    </row>
    <row r="651" spans="2:17">
      <c r="B651" s="63"/>
      <c r="C651" s="65"/>
      <c r="D651" s="65"/>
      <c r="E651" s="66"/>
      <c r="F651" s="67"/>
      <c r="G651" s="65"/>
      <c r="H651" s="70"/>
      <c r="I651" s="71"/>
      <c r="J651" s="68">
        <v>0</v>
      </c>
      <c r="K651" s="68">
        <v>0</v>
      </c>
      <c r="L651" s="68">
        <v>0</v>
      </c>
      <c r="M651" s="89">
        <f t="shared" si="36"/>
        <v>0</v>
      </c>
      <c r="N651" s="100">
        <f t="shared" si="38"/>
        <v>0</v>
      </c>
      <c r="O651" s="166" t="str">
        <f>IFERROR(INDEX('2A-2B'!$B$21:$B$1020,MATCH(D651,'2A-2B'!$D$21:$D$1020,0)),"Not in 2A-2B")</f>
        <v>Not in 2A-2B</v>
      </c>
      <c r="P651" s="73">
        <f>IFERROR(VLOOKUP(D651,'2A-2B'!$D$19:$N$1020,11,0)-N651,SUM(K651:M651))</f>
        <v>0</v>
      </c>
      <c r="Q651" s="167" t="e">
        <f t="shared" si="37"/>
        <v>#DIV/0!</v>
      </c>
    </row>
    <row r="652" spans="2:17">
      <c r="B652" s="63"/>
      <c r="C652" s="65"/>
      <c r="D652" s="65"/>
      <c r="E652" s="66"/>
      <c r="F652" s="67"/>
      <c r="G652" s="65"/>
      <c r="H652" s="70"/>
      <c r="I652" s="71"/>
      <c r="J652" s="68">
        <v>0</v>
      </c>
      <c r="K652" s="68">
        <v>0</v>
      </c>
      <c r="L652" s="68">
        <v>0</v>
      </c>
      <c r="M652" s="89">
        <f t="shared" si="36"/>
        <v>0</v>
      </c>
      <c r="N652" s="100">
        <f t="shared" si="38"/>
        <v>0</v>
      </c>
      <c r="O652" s="166" t="str">
        <f>IFERROR(INDEX('2A-2B'!$B$21:$B$1020,MATCH(D652,'2A-2B'!$D$21:$D$1020,0)),"Not in 2A-2B")</f>
        <v>Not in 2A-2B</v>
      </c>
      <c r="P652" s="73">
        <f>IFERROR(VLOOKUP(D652,'2A-2B'!$D$19:$N$1020,11,0)-N652,SUM(K652:M652))</f>
        <v>0</v>
      </c>
      <c r="Q652" s="167" t="e">
        <f t="shared" si="37"/>
        <v>#DIV/0!</v>
      </c>
    </row>
    <row r="653" spans="2:17">
      <c r="B653" s="63"/>
      <c r="C653" s="65"/>
      <c r="D653" s="65"/>
      <c r="E653" s="66"/>
      <c r="F653" s="67"/>
      <c r="G653" s="65"/>
      <c r="H653" s="70"/>
      <c r="I653" s="71"/>
      <c r="J653" s="68">
        <v>0</v>
      </c>
      <c r="K653" s="68">
        <v>0</v>
      </c>
      <c r="L653" s="68">
        <v>0</v>
      </c>
      <c r="M653" s="89">
        <f t="shared" si="36"/>
        <v>0</v>
      </c>
      <c r="N653" s="100">
        <f t="shared" si="38"/>
        <v>0</v>
      </c>
      <c r="O653" s="166" t="str">
        <f>IFERROR(INDEX('2A-2B'!$B$21:$B$1020,MATCH(D653,'2A-2B'!$D$21:$D$1020,0)),"Not in 2A-2B")</f>
        <v>Not in 2A-2B</v>
      </c>
      <c r="P653" s="73">
        <f>IFERROR(VLOOKUP(D653,'2A-2B'!$D$19:$N$1020,11,0)-N653,SUM(K653:M653))</f>
        <v>0</v>
      </c>
      <c r="Q653" s="167" t="e">
        <f t="shared" si="37"/>
        <v>#DIV/0!</v>
      </c>
    </row>
    <row r="654" spans="2:17">
      <c r="B654" s="63"/>
      <c r="C654" s="65"/>
      <c r="D654" s="65"/>
      <c r="E654" s="66"/>
      <c r="F654" s="67"/>
      <c r="G654" s="65"/>
      <c r="H654" s="70"/>
      <c r="I654" s="71"/>
      <c r="J654" s="68">
        <v>0</v>
      </c>
      <c r="K654" s="68">
        <v>0</v>
      </c>
      <c r="L654" s="68">
        <v>0</v>
      </c>
      <c r="M654" s="89">
        <f t="shared" si="36"/>
        <v>0</v>
      </c>
      <c r="N654" s="100">
        <f t="shared" si="38"/>
        <v>0</v>
      </c>
      <c r="O654" s="166" t="str">
        <f>IFERROR(INDEX('2A-2B'!$B$21:$B$1020,MATCH(D654,'2A-2B'!$D$21:$D$1020,0)),"Not in 2A-2B")</f>
        <v>Not in 2A-2B</v>
      </c>
      <c r="P654" s="73">
        <f>IFERROR(VLOOKUP(D654,'2A-2B'!$D$19:$N$1020,11,0)-N654,SUM(K654:M654))</f>
        <v>0</v>
      </c>
      <c r="Q654" s="167" t="e">
        <f t="shared" si="37"/>
        <v>#DIV/0!</v>
      </c>
    </row>
    <row r="655" spans="2:17">
      <c r="B655" s="63"/>
      <c r="C655" s="65"/>
      <c r="D655" s="65"/>
      <c r="E655" s="66"/>
      <c r="F655" s="67"/>
      <c r="G655" s="65"/>
      <c r="H655" s="70"/>
      <c r="I655" s="71"/>
      <c r="J655" s="68">
        <v>0</v>
      </c>
      <c r="K655" s="68">
        <v>0</v>
      </c>
      <c r="L655" s="68">
        <v>0</v>
      </c>
      <c r="M655" s="89">
        <f t="shared" si="36"/>
        <v>0</v>
      </c>
      <c r="N655" s="100">
        <f t="shared" si="38"/>
        <v>0</v>
      </c>
      <c r="O655" s="166" t="str">
        <f>IFERROR(INDEX('2A-2B'!$B$21:$B$1020,MATCH(D655,'2A-2B'!$D$21:$D$1020,0)),"Not in 2A-2B")</f>
        <v>Not in 2A-2B</v>
      </c>
      <c r="P655" s="73">
        <f>IFERROR(VLOOKUP(D655,'2A-2B'!$D$19:$N$1020,11,0)-N655,SUM(K655:M655))</f>
        <v>0</v>
      </c>
      <c r="Q655" s="167" t="e">
        <f t="shared" si="37"/>
        <v>#DIV/0!</v>
      </c>
    </row>
    <row r="656" spans="2:17">
      <c r="B656" s="63"/>
      <c r="C656" s="65"/>
      <c r="D656" s="65"/>
      <c r="E656" s="66"/>
      <c r="F656" s="67"/>
      <c r="G656" s="65"/>
      <c r="H656" s="70"/>
      <c r="I656" s="71"/>
      <c r="J656" s="68">
        <v>0</v>
      </c>
      <c r="K656" s="68">
        <v>0</v>
      </c>
      <c r="L656" s="68">
        <v>0</v>
      </c>
      <c r="M656" s="89">
        <f t="shared" si="36"/>
        <v>0</v>
      </c>
      <c r="N656" s="100">
        <f t="shared" si="38"/>
        <v>0</v>
      </c>
      <c r="O656" s="166" t="str">
        <f>IFERROR(INDEX('2A-2B'!$B$21:$B$1020,MATCH(D656,'2A-2B'!$D$21:$D$1020,0)),"Not in 2A-2B")</f>
        <v>Not in 2A-2B</v>
      </c>
      <c r="P656" s="73">
        <f>IFERROR(VLOOKUP(D656,'2A-2B'!$D$19:$N$1020,11,0)-N656,SUM(K656:M656))</f>
        <v>0</v>
      </c>
      <c r="Q656" s="167" t="e">
        <f t="shared" si="37"/>
        <v>#DIV/0!</v>
      </c>
    </row>
    <row r="657" spans="2:17">
      <c r="B657" s="63"/>
      <c r="C657" s="65"/>
      <c r="D657" s="65"/>
      <c r="E657" s="66"/>
      <c r="F657" s="67"/>
      <c r="G657" s="65"/>
      <c r="H657" s="70"/>
      <c r="I657" s="71"/>
      <c r="J657" s="68">
        <v>0</v>
      </c>
      <c r="K657" s="68">
        <v>0</v>
      </c>
      <c r="L657" s="68">
        <v>0</v>
      </c>
      <c r="M657" s="89">
        <f t="shared" si="36"/>
        <v>0</v>
      </c>
      <c r="N657" s="100">
        <f t="shared" si="38"/>
        <v>0</v>
      </c>
      <c r="O657" s="166" t="str">
        <f>IFERROR(INDEX('2A-2B'!$B$21:$B$1020,MATCH(D657,'2A-2B'!$D$21:$D$1020,0)),"Not in 2A-2B")</f>
        <v>Not in 2A-2B</v>
      </c>
      <c r="P657" s="73">
        <f>IFERROR(VLOOKUP(D657,'2A-2B'!$D$19:$N$1020,11,0)-N657,SUM(K657:M657))</f>
        <v>0</v>
      </c>
      <c r="Q657" s="167" t="e">
        <f t="shared" si="37"/>
        <v>#DIV/0!</v>
      </c>
    </row>
    <row r="658" spans="2:17">
      <c r="B658" s="63"/>
      <c r="C658" s="65"/>
      <c r="D658" s="65"/>
      <c r="E658" s="66"/>
      <c r="F658" s="67"/>
      <c r="G658" s="65"/>
      <c r="H658" s="70"/>
      <c r="I658" s="71"/>
      <c r="J658" s="68">
        <v>0</v>
      </c>
      <c r="K658" s="68">
        <v>0</v>
      </c>
      <c r="L658" s="68">
        <v>0</v>
      </c>
      <c r="M658" s="89">
        <f t="shared" si="36"/>
        <v>0</v>
      </c>
      <c r="N658" s="100">
        <f t="shared" si="38"/>
        <v>0</v>
      </c>
      <c r="O658" s="166" t="str">
        <f>IFERROR(INDEX('2A-2B'!$B$21:$B$1020,MATCH(D658,'2A-2B'!$D$21:$D$1020,0)),"Not in 2A-2B")</f>
        <v>Not in 2A-2B</v>
      </c>
      <c r="P658" s="73">
        <f>IFERROR(VLOOKUP(D658,'2A-2B'!$D$19:$N$1020,11,0)-N658,SUM(K658:M658))</f>
        <v>0</v>
      </c>
      <c r="Q658" s="167" t="e">
        <f t="shared" si="37"/>
        <v>#DIV/0!</v>
      </c>
    </row>
    <row r="659" spans="2:17">
      <c r="B659" s="63"/>
      <c r="C659" s="65"/>
      <c r="D659" s="65"/>
      <c r="E659" s="66"/>
      <c r="F659" s="67"/>
      <c r="G659" s="65"/>
      <c r="H659" s="70"/>
      <c r="I659" s="71"/>
      <c r="J659" s="68">
        <v>0</v>
      </c>
      <c r="K659" s="68">
        <v>0</v>
      </c>
      <c r="L659" s="68">
        <v>0</v>
      </c>
      <c r="M659" s="89">
        <f t="shared" si="36"/>
        <v>0</v>
      </c>
      <c r="N659" s="100">
        <f t="shared" si="38"/>
        <v>0</v>
      </c>
      <c r="O659" s="166" t="str">
        <f>IFERROR(INDEX('2A-2B'!$B$21:$B$1020,MATCH(D659,'2A-2B'!$D$21:$D$1020,0)),"Not in 2A-2B")</f>
        <v>Not in 2A-2B</v>
      </c>
      <c r="P659" s="73">
        <f>IFERROR(VLOOKUP(D659,'2A-2B'!$D$19:$N$1020,11,0)-N659,SUM(K659:M659))</f>
        <v>0</v>
      </c>
      <c r="Q659" s="167" t="e">
        <f t="shared" si="37"/>
        <v>#DIV/0!</v>
      </c>
    </row>
    <row r="660" spans="2:17">
      <c r="B660" s="63"/>
      <c r="C660" s="65"/>
      <c r="D660" s="65"/>
      <c r="E660" s="66"/>
      <c r="F660" s="67"/>
      <c r="G660" s="65"/>
      <c r="H660" s="70"/>
      <c r="I660" s="71"/>
      <c r="J660" s="68">
        <v>0</v>
      </c>
      <c r="K660" s="68">
        <v>0</v>
      </c>
      <c r="L660" s="68">
        <v>0</v>
      </c>
      <c r="M660" s="89">
        <f t="shared" si="36"/>
        <v>0</v>
      </c>
      <c r="N660" s="100">
        <f t="shared" si="38"/>
        <v>0</v>
      </c>
      <c r="O660" s="166" t="str">
        <f>IFERROR(INDEX('2A-2B'!$B$21:$B$1020,MATCH(D660,'2A-2B'!$D$21:$D$1020,0)),"Not in 2A-2B")</f>
        <v>Not in 2A-2B</v>
      </c>
      <c r="P660" s="73">
        <f>IFERROR(VLOOKUP(D660,'2A-2B'!$D$19:$N$1020,11,0)-N660,SUM(K660:M660))</f>
        <v>0</v>
      </c>
      <c r="Q660" s="167" t="e">
        <f t="shared" si="37"/>
        <v>#DIV/0!</v>
      </c>
    </row>
    <row r="661" spans="2:17">
      <c r="B661" s="63"/>
      <c r="C661" s="65"/>
      <c r="D661" s="65"/>
      <c r="E661" s="66"/>
      <c r="F661" s="67"/>
      <c r="G661" s="65"/>
      <c r="H661" s="70"/>
      <c r="I661" s="71"/>
      <c r="J661" s="68">
        <v>0</v>
      </c>
      <c r="K661" s="68">
        <v>0</v>
      </c>
      <c r="L661" s="68">
        <v>0</v>
      </c>
      <c r="M661" s="89">
        <f t="shared" ref="M661:M724" si="39">L661</f>
        <v>0</v>
      </c>
      <c r="N661" s="100">
        <f t="shared" si="38"/>
        <v>0</v>
      </c>
      <c r="O661" s="166" t="str">
        <f>IFERROR(INDEX('2A-2B'!$B$21:$B$1020,MATCH(D661,'2A-2B'!$D$21:$D$1020,0)),"Not in 2A-2B")</f>
        <v>Not in 2A-2B</v>
      </c>
      <c r="P661" s="73">
        <f>IFERROR(VLOOKUP(D661,'2A-2B'!$D$19:$N$1020,11,0)-N661,SUM(K661:M661))</f>
        <v>0</v>
      </c>
      <c r="Q661" s="167" t="e">
        <f t="shared" ref="Q661:Q724" si="40">H661-(SUM(K661:M661)/J661)</f>
        <v>#DIV/0!</v>
      </c>
    </row>
    <row r="662" spans="2:17">
      <c r="B662" s="63"/>
      <c r="C662" s="65"/>
      <c r="D662" s="65"/>
      <c r="E662" s="66"/>
      <c r="F662" s="67"/>
      <c r="G662" s="65"/>
      <c r="H662" s="70"/>
      <c r="I662" s="71"/>
      <c r="J662" s="68">
        <v>0</v>
      </c>
      <c r="K662" s="68">
        <v>0</v>
      </c>
      <c r="L662" s="68">
        <v>0</v>
      </c>
      <c r="M662" s="89">
        <f t="shared" si="39"/>
        <v>0</v>
      </c>
      <c r="N662" s="100">
        <f t="shared" ref="N662:N725" si="41">SUM(J662:M662)</f>
        <v>0</v>
      </c>
      <c r="O662" s="166" t="str">
        <f>IFERROR(INDEX('2A-2B'!$B$21:$B$1020,MATCH(D662,'2A-2B'!$D$21:$D$1020,0)),"Not in 2A-2B")</f>
        <v>Not in 2A-2B</v>
      </c>
      <c r="P662" s="73">
        <f>IFERROR(VLOOKUP(D662,'2A-2B'!$D$19:$N$1020,11,0)-N662,SUM(K662:M662))</f>
        <v>0</v>
      </c>
      <c r="Q662" s="167" t="e">
        <f t="shared" si="40"/>
        <v>#DIV/0!</v>
      </c>
    </row>
    <row r="663" spans="2:17">
      <c r="B663" s="63"/>
      <c r="C663" s="65"/>
      <c r="D663" s="65"/>
      <c r="E663" s="66"/>
      <c r="F663" s="67"/>
      <c r="G663" s="65"/>
      <c r="H663" s="70"/>
      <c r="I663" s="71"/>
      <c r="J663" s="68">
        <v>0</v>
      </c>
      <c r="K663" s="68">
        <v>0</v>
      </c>
      <c r="L663" s="68">
        <v>0</v>
      </c>
      <c r="M663" s="89">
        <f t="shared" si="39"/>
        <v>0</v>
      </c>
      <c r="N663" s="100">
        <f t="shared" si="41"/>
        <v>0</v>
      </c>
      <c r="O663" s="166" t="str">
        <f>IFERROR(INDEX('2A-2B'!$B$21:$B$1020,MATCH(D663,'2A-2B'!$D$21:$D$1020,0)),"Not in 2A-2B")</f>
        <v>Not in 2A-2B</v>
      </c>
      <c r="P663" s="73">
        <f>IFERROR(VLOOKUP(D663,'2A-2B'!$D$19:$N$1020,11,0)-N663,SUM(K663:M663))</f>
        <v>0</v>
      </c>
      <c r="Q663" s="167" t="e">
        <f t="shared" si="40"/>
        <v>#DIV/0!</v>
      </c>
    </row>
    <row r="664" spans="2:17">
      <c r="B664" s="63"/>
      <c r="C664" s="65"/>
      <c r="D664" s="65"/>
      <c r="E664" s="66"/>
      <c r="F664" s="67"/>
      <c r="G664" s="65"/>
      <c r="H664" s="70"/>
      <c r="I664" s="71"/>
      <c r="J664" s="68">
        <v>0</v>
      </c>
      <c r="K664" s="68">
        <v>0</v>
      </c>
      <c r="L664" s="68">
        <v>0</v>
      </c>
      <c r="M664" s="89">
        <f t="shared" si="39"/>
        <v>0</v>
      </c>
      <c r="N664" s="100">
        <f t="shared" si="41"/>
        <v>0</v>
      </c>
      <c r="O664" s="166" t="str">
        <f>IFERROR(INDEX('2A-2B'!$B$21:$B$1020,MATCH(D664,'2A-2B'!$D$21:$D$1020,0)),"Not in 2A-2B")</f>
        <v>Not in 2A-2B</v>
      </c>
      <c r="P664" s="73">
        <f>IFERROR(VLOOKUP(D664,'2A-2B'!$D$19:$N$1020,11,0)-N664,SUM(K664:M664))</f>
        <v>0</v>
      </c>
      <c r="Q664" s="167" t="e">
        <f t="shared" si="40"/>
        <v>#DIV/0!</v>
      </c>
    </row>
    <row r="665" spans="2:17">
      <c r="B665" s="63"/>
      <c r="C665" s="65"/>
      <c r="D665" s="65"/>
      <c r="E665" s="66"/>
      <c r="F665" s="67"/>
      <c r="G665" s="65"/>
      <c r="H665" s="70"/>
      <c r="I665" s="71"/>
      <c r="J665" s="68">
        <v>0</v>
      </c>
      <c r="K665" s="68">
        <v>0</v>
      </c>
      <c r="L665" s="68">
        <v>0</v>
      </c>
      <c r="M665" s="89">
        <f t="shared" si="39"/>
        <v>0</v>
      </c>
      <c r="N665" s="100">
        <f t="shared" si="41"/>
        <v>0</v>
      </c>
      <c r="O665" s="166" t="str">
        <f>IFERROR(INDEX('2A-2B'!$B$21:$B$1020,MATCH(D665,'2A-2B'!$D$21:$D$1020,0)),"Not in 2A-2B")</f>
        <v>Not in 2A-2B</v>
      </c>
      <c r="P665" s="73">
        <f>IFERROR(VLOOKUP(D665,'2A-2B'!$D$19:$N$1020,11,0)-N665,SUM(K665:M665))</f>
        <v>0</v>
      </c>
      <c r="Q665" s="167" t="e">
        <f t="shared" si="40"/>
        <v>#DIV/0!</v>
      </c>
    </row>
    <row r="666" spans="2:17">
      <c r="B666" s="63"/>
      <c r="C666" s="65"/>
      <c r="D666" s="65"/>
      <c r="E666" s="66"/>
      <c r="F666" s="67"/>
      <c r="G666" s="65"/>
      <c r="H666" s="70"/>
      <c r="I666" s="71"/>
      <c r="J666" s="68">
        <v>0</v>
      </c>
      <c r="K666" s="68">
        <v>0</v>
      </c>
      <c r="L666" s="68">
        <v>0</v>
      </c>
      <c r="M666" s="89">
        <f t="shared" si="39"/>
        <v>0</v>
      </c>
      <c r="N666" s="100">
        <f t="shared" si="41"/>
        <v>0</v>
      </c>
      <c r="O666" s="166" t="str">
        <f>IFERROR(INDEX('2A-2B'!$B$21:$B$1020,MATCH(D666,'2A-2B'!$D$21:$D$1020,0)),"Not in 2A-2B")</f>
        <v>Not in 2A-2B</v>
      </c>
      <c r="P666" s="73">
        <f>IFERROR(VLOOKUP(D666,'2A-2B'!$D$19:$N$1020,11,0)-N666,SUM(K666:M666))</f>
        <v>0</v>
      </c>
      <c r="Q666" s="167" t="e">
        <f t="shared" si="40"/>
        <v>#DIV/0!</v>
      </c>
    </row>
    <row r="667" spans="2:17">
      <c r="B667" s="63"/>
      <c r="C667" s="65"/>
      <c r="D667" s="65"/>
      <c r="E667" s="66"/>
      <c r="F667" s="67"/>
      <c r="G667" s="65"/>
      <c r="H667" s="70"/>
      <c r="I667" s="71"/>
      <c r="J667" s="68">
        <v>0</v>
      </c>
      <c r="K667" s="68">
        <v>0</v>
      </c>
      <c r="L667" s="68">
        <v>0</v>
      </c>
      <c r="M667" s="89">
        <f t="shared" si="39"/>
        <v>0</v>
      </c>
      <c r="N667" s="100">
        <f t="shared" si="41"/>
        <v>0</v>
      </c>
      <c r="O667" s="166" t="str">
        <f>IFERROR(INDEX('2A-2B'!$B$21:$B$1020,MATCH(D667,'2A-2B'!$D$21:$D$1020,0)),"Not in 2A-2B")</f>
        <v>Not in 2A-2B</v>
      </c>
      <c r="P667" s="73">
        <f>IFERROR(VLOOKUP(D667,'2A-2B'!$D$19:$N$1020,11,0)-N667,SUM(K667:M667))</f>
        <v>0</v>
      </c>
      <c r="Q667" s="167" t="e">
        <f t="shared" si="40"/>
        <v>#DIV/0!</v>
      </c>
    </row>
    <row r="668" spans="2:17">
      <c r="B668" s="63"/>
      <c r="C668" s="65"/>
      <c r="D668" s="65"/>
      <c r="E668" s="66"/>
      <c r="F668" s="67"/>
      <c r="G668" s="65"/>
      <c r="H668" s="70"/>
      <c r="I668" s="71"/>
      <c r="J668" s="68">
        <v>0</v>
      </c>
      <c r="K668" s="68">
        <v>0</v>
      </c>
      <c r="L668" s="68">
        <v>0</v>
      </c>
      <c r="M668" s="89">
        <f t="shared" si="39"/>
        <v>0</v>
      </c>
      <c r="N668" s="100">
        <f t="shared" si="41"/>
        <v>0</v>
      </c>
      <c r="O668" s="166" t="str">
        <f>IFERROR(INDEX('2A-2B'!$B$21:$B$1020,MATCH(D668,'2A-2B'!$D$21:$D$1020,0)),"Not in 2A-2B")</f>
        <v>Not in 2A-2B</v>
      </c>
      <c r="P668" s="73">
        <f>IFERROR(VLOOKUP(D668,'2A-2B'!$D$19:$N$1020,11,0)-N668,SUM(K668:M668))</f>
        <v>0</v>
      </c>
      <c r="Q668" s="167" t="e">
        <f t="shared" si="40"/>
        <v>#DIV/0!</v>
      </c>
    </row>
    <row r="669" spans="2:17">
      <c r="B669" s="63"/>
      <c r="C669" s="65"/>
      <c r="D669" s="65"/>
      <c r="E669" s="66"/>
      <c r="F669" s="67"/>
      <c r="G669" s="65"/>
      <c r="H669" s="70"/>
      <c r="I669" s="71"/>
      <c r="J669" s="68">
        <v>0</v>
      </c>
      <c r="K669" s="68">
        <v>0</v>
      </c>
      <c r="L669" s="68">
        <v>0</v>
      </c>
      <c r="M669" s="89">
        <f t="shared" si="39"/>
        <v>0</v>
      </c>
      <c r="N669" s="100">
        <f t="shared" si="41"/>
        <v>0</v>
      </c>
      <c r="O669" s="166" t="str">
        <f>IFERROR(INDEX('2A-2B'!$B$21:$B$1020,MATCH(D669,'2A-2B'!$D$21:$D$1020,0)),"Not in 2A-2B")</f>
        <v>Not in 2A-2B</v>
      </c>
      <c r="P669" s="73">
        <f>IFERROR(VLOOKUP(D669,'2A-2B'!$D$19:$N$1020,11,0)-N669,SUM(K669:M669))</f>
        <v>0</v>
      </c>
      <c r="Q669" s="167" t="e">
        <f t="shared" si="40"/>
        <v>#DIV/0!</v>
      </c>
    </row>
    <row r="670" spans="2:17">
      <c r="B670" s="63"/>
      <c r="C670" s="65"/>
      <c r="D670" s="65"/>
      <c r="E670" s="66"/>
      <c r="F670" s="67"/>
      <c r="G670" s="65"/>
      <c r="H670" s="70"/>
      <c r="I670" s="71"/>
      <c r="J670" s="68">
        <v>0</v>
      </c>
      <c r="K670" s="68">
        <v>0</v>
      </c>
      <c r="L670" s="68">
        <v>0</v>
      </c>
      <c r="M670" s="89">
        <f t="shared" si="39"/>
        <v>0</v>
      </c>
      <c r="N670" s="100">
        <f t="shared" si="41"/>
        <v>0</v>
      </c>
      <c r="O670" s="166" t="str">
        <f>IFERROR(INDEX('2A-2B'!$B$21:$B$1020,MATCH(D670,'2A-2B'!$D$21:$D$1020,0)),"Not in 2A-2B")</f>
        <v>Not in 2A-2B</v>
      </c>
      <c r="P670" s="73">
        <f>IFERROR(VLOOKUP(D670,'2A-2B'!$D$19:$N$1020,11,0)-N670,SUM(K670:M670))</f>
        <v>0</v>
      </c>
      <c r="Q670" s="167" t="e">
        <f t="shared" si="40"/>
        <v>#DIV/0!</v>
      </c>
    </row>
    <row r="671" spans="2:17">
      <c r="B671" s="63"/>
      <c r="C671" s="65"/>
      <c r="D671" s="65"/>
      <c r="E671" s="66"/>
      <c r="F671" s="67"/>
      <c r="G671" s="65"/>
      <c r="H671" s="70"/>
      <c r="I671" s="71"/>
      <c r="J671" s="68">
        <v>0</v>
      </c>
      <c r="K671" s="68">
        <v>0</v>
      </c>
      <c r="L671" s="68">
        <v>0</v>
      </c>
      <c r="M671" s="89">
        <f t="shared" si="39"/>
        <v>0</v>
      </c>
      <c r="N671" s="100">
        <f t="shared" si="41"/>
        <v>0</v>
      </c>
      <c r="O671" s="166" t="str">
        <f>IFERROR(INDEX('2A-2B'!$B$21:$B$1020,MATCH(D671,'2A-2B'!$D$21:$D$1020,0)),"Not in 2A-2B")</f>
        <v>Not in 2A-2B</v>
      </c>
      <c r="P671" s="73">
        <f>IFERROR(VLOOKUP(D671,'2A-2B'!$D$19:$N$1020,11,0)-N671,SUM(K671:M671))</f>
        <v>0</v>
      </c>
      <c r="Q671" s="167" t="e">
        <f t="shared" si="40"/>
        <v>#DIV/0!</v>
      </c>
    </row>
    <row r="672" spans="2:17">
      <c r="B672" s="63"/>
      <c r="C672" s="65"/>
      <c r="D672" s="65"/>
      <c r="E672" s="66"/>
      <c r="F672" s="67"/>
      <c r="G672" s="65"/>
      <c r="H672" s="70"/>
      <c r="I672" s="71"/>
      <c r="J672" s="68">
        <v>0</v>
      </c>
      <c r="K672" s="68">
        <v>0</v>
      </c>
      <c r="L672" s="68">
        <v>0</v>
      </c>
      <c r="M672" s="89">
        <f t="shared" si="39"/>
        <v>0</v>
      </c>
      <c r="N672" s="100">
        <f t="shared" si="41"/>
        <v>0</v>
      </c>
      <c r="O672" s="166" t="str">
        <f>IFERROR(INDEX('2A-2B'!$B$21:$B$1020,MATCH(D672,'2A-2B'!$D$21:$D$1020,0)),"Not in 2A-2B")</f>
        <v>Not in 2A-2B</v>
      </c>
      <c r="P672" s="73">
        <f>IFERROR(VLOOKUP(D672,'2A-2B'!$D$19:$N$1020,11,0)-N672,SUM(K672:M672))</f>
        <v>0</v>
      </c>
      <c r="Q672" s="167" t="e">
        <f t="shared" si="40"/>
        <v>#DIV/0!</v>
      </c>
    </row>
    <row r="673" spans="2:17">
      <c r="B673" s="63"/>
      <c r="C673" s="65"/>
      <c r="D673" s="65"/>
      <c r="E673" s="66"/>
      <c r="F673" s="67"/>
      <c r="G673" s="65"/>
      <c r="H673" s="70"/>
      <c r="I673" s="71"/>
      <c r="J673" s="68">
        <v>0</v>
      </c>
      <c r="K673" s="68">
        <v>0</v>
      </c>
      <c r="L673" s="68">
        <v>0</v>
      </c>
      <c r="M673" s="89">
        <f t="shared" si="39"/>
        <v>0</v>
      </c>
      <c r="N673" s="100">
        <f t="shared" si="41"/>
        <v>0</v>
      </c>
      <c r="O673" s="166" t="str">
        <f>IFERROR(INDEX('2A-2B'!$B$21:$B$1020,MATCH(D673,'2A-2B'!$D$21:$D$1020,0)),"Not in 2A-2B")</f>
        <v>Not in 2A-2B</v>
      </c>
      <c r="P673" s="73">
        <f>IFERROR(VLOOKUP(D673,'2A-2B'!$D$19:$N$1020,11,0)-N673,SUM(K673:M673))</f>
        <v>0</v>
      </c>
      <c r="Q673" s="167" t="e">
        <f t="shared" si="40"/>
        <v>#DIV/0!</v>
      </c>
    </row>
    <row r="674" spans="2:17">
      <c r="B674" s="63"/>
      <c r="C674" s="65"/>
      <c r="D674" s="65"/>
      <c r="E674" s="66"/>
      <c r="F674" s="67"/>
      <c r="G674" s="65"/>
      <c r="H674" s="70"/>
      <c r="I674" s="71"/>
      <c r="J674" s="68">
        <v>0</v>
      </c>
      <c r="K674" s="68">
        <v>0</v>
      </c>
      <c r="L674" s="68">
        <v>0</v>
      </c>
      <c r="M674" s="89">
        <f t="shared" si="39"/>
        <v>0</v>
      </c>
      <c r="N674" s="100">
        <f t="shared" si="41"/>
        <v>0</v>
      </c>
      <c r="O674" s="166" t="str">
        <f>IFERROR(INDEX('2A-2B'!$B$21:$B$1020,MATCH(D674,'2A-2B'!$D$21:$D$1020,0)),"Not in 2A-2B")</f>
        <v>Not in 2A-2B</v>
      </c>
      <c r="P674" s="73">
        <f>IFERROR(VLOOKUP(D674,'2A-2B'!$D$19:$N$1020,11,0)-N674,SUM(K674:M674))</f>
        <v>0</v>
      </c>
      <c r="Q674" s="167" t="e">
        <f t="shared" si="40"/>
        <v>#DIV/0!</v>
      </c>
    </row>
    <row r="675" spans="2:17">
      <c r="B675" s="63"/>
      <c r="C675" s="65"/>
      <c r="D675" s="65"/>
      <c r="E675" s="66"/>
      <c r="F675" s="67"/>
      <c r="G675" s="65"/>
      <c r="H675" s="70"/>
      <c r="I675" s="71"/>
      <c r="J675" s="68">
        <v>0</v>
      </c>
      <c r="K675" s="68">
        <v>0</v>
      </c>
      <c r="L675" s="68">
        <v>0</v>
      </c>
      <c r="M675" s="89">
        <f t="shared" si="39"/>
        <v>0</v>
      </c>
      <c r="N675" s="100">
        <f t="shared" si="41"/>
        <v>0</v>
      </c>
      <c r="O675" s="166" t="str">
        <f>IFERROR(INDEX('2A-2B'!$B$21:$B$1020,MATCH(D675,'2A-2B'!$D$21:$D$1020,0)),"Not in 2A-2B")</f>
        <v>Not in 2A-2B</v>
      </c>
      <c r="P675" s="73">
        <f>IFERROR(VLOOKUP(D675,'2A-2B'!$D$19:$N$1020,11,0)-N675,SUM(K675:M675))</f>
        <v>0</v>
      </c>
      <c r="Q675" s="167" t="e">
        <f t="shared" si="40"/>
        <v>#DIV/0!</v>
      </c>
    </row>
    <row r="676" spans="2:17">
      <c r="B676" s="63"/>
      <c r="C676" s="65"/>
      <c r="D676" s="65"/>
      <c r="E676" s="66"/>
      <c r="F676" s="67"/>
      <c r="G676" s="65"/>
      <c r="H676" s="70"/>
      <c r="I676" s="71"/>
      <c r="J676" s="68">
        <v>0</v>
      </c>
      <c r="K676" s="68">
        <v>0</v>
      </c>
      <c r="L676" s="68">
        <v>0</v>
      </c>
      <c r="M676" s="89">
        <f t="shared" si="39"/>
        <v>0</v>
      </c>
      <c r="N676" s="100">
        <f t="shared" si="41"/>
        <v>0</v>
      </c>
      <c r="O676" s="166" t="str">
        <f>IFERROR(INDEX('2A-2B'!$B$21:$B$1020,MATCH(D676,'2A-2B'!$D$21:$D$1020,0)),"Not in 2A-2B")</f>
        <v>Not in 2A-2B</v>
      </c>
      <c r="P676" s="73">
        <f>IFERROR(VLOOKUP(D676,'2A-2B'!$D$19:$N$1020,11,0)-N676,SUM(K676:M676))</f>
        <v>0</v>
      </c>
      <c r="Q676" s="167" t="e">
        <f t="shared" si="40"/>
        <v>#DIV/0!</v>
      </c>
    </row>
    <row r="677" spans="2:17">
      <c r="B677" s="63"/>
      <c r="C677" s="65"/>
      <c r="D677" s="65"/>
      <c r="E677" s="66"/>
      <c r="F677" s="67"/>
      <c r="G677" s="65"/>
      <c r="H677" s="70"/>
      <c r="I677" s="71"/>
      <c r="J677" s="68">
        <v>0</v>
      </c>
      <c r="K677" s="68">
        <v>0</v>
      </c>
      <c r="L677" s="68">
        <v>0</v>
      </c>
      <c r="M677" s="89">
        <f t="shared" si="39"/>
        <v>0</v>
      </c>
      <c r="N677" s="100">
        <f t="shared" si="41"/>
        <v>0</v>
      </c>
      <c r="O677" s="166" t="str">
        <f>IFERROR(INDEX('2A-2B'!$B$21:$B$1020,MATCH(D677,'2A-2B'!$D$21:$D$1020,0)),"Not in 2A-2B")</f>
        <v>Not in 2A-2B</v>
      </c>
      <c r="P677" s="73">
        <f>IFERROR(VLOOKUP(D677,'2A-2B'!$D$19:$N$1020,11,0)-N677,SUM(K677:M677))</f>
        <v>0</v>
      </c>
      <c r="Q677" s="167" t="e">
        <f t="shared" si="40"/>
        <v>#DIV/0!</v>
      </c>
    </row>
    <row r="678" spans="2:17">
      <c r="B678" s="63"/>
      <c r="C678" s="65"/>
      <c r="D678" s="65"/>
      <c r="E678" s="66"/>
      <c r="F678" s="67"/>
      <c r="G678" s="65"/>
      <c r="H678" s="70"/>
      <c r="I678" s="71"/>
      <c r="J678" s="68">
        <v>0</v>
      </c>
      <c r="K678" s="68">
        <v>0</v>
      </c>
      <c r="L678" s="68">
        <v>0</v>
      </c>
      <c r="M678" s="89">
        <f t="shared" si="39"/>
        <v>0</v>
      </c>
      <c r="N678" s="100">
        <f t="shared" si="41"/>
        <v>0</v>
      </c>
      <c r="O678" s="166" t="str">
        <f>IFERROR(INDEX('2A-2B'!$B$21:$B$1020,MATCH(D678,'2A-2B'!$D$21:$D$1020,0)),"Not in 2A-2B")</f>
        <v>Not in 2A-2B</v>
      </c>
      <c r="P678" s="73">
        <f>IFERROR(VLOOKUP(D678,'2A-2B'!$D$19:$N$1020,11,0)-N678,SUM(K678:M678))</f>
        <v>0</v>
      </c>
      <c r="Q678" s="167" t="e">
        <f t="shared" si="40"/>
        <v>#DIV/0!</v>
      </c>
    </row>
    <row r="679" spans="2:17">
      <c r="B679" s="63"/>
      <c r="C679" s="65"/>
      <c r="D679" s="65"/>
      <c r="E679" s="66"/>
      <c r="F679" s="67"/>
      <c r="G679" s="65"/>
      <c r="H679" s="70"/>
      <c r="I679" s="71"/>
      <c r="J679" s="68">
        <v>0</v>
      </c>
      <c r="K679" s="68">
        <v>0</v>
      </c>
      <c r="L679" s="68">
        <v>0</v>
      </c>
      <c r="M679" s="89">
        <f t="shared" si="39"/>
        <v>0</v>
      </c>
      <c r="N679" s="100">
        <f t="shared" si="41"/>
        <v>0</v>
      </c>
      <c r="O679" s="166" t="str">
        <f>IFERROR(INDEX('2A-2B'!$B$21:$B$1020,MATCH(D679,'2A-2B'!$D$21:$D$1020,0)),"Not in 2A-2B")</f>
        <v>Not in 2A-2B</v>
      </c>
      <c r="P679" s="73">
        <f>IFERROR(VLOOKUP(D679,'2A-2B'!$D$19:$N$1020,11,0)-N679,SUM(K679:M679))</f>
        <v>0</v>
      </c>
      <c r="Q679" s="167" t="e">
        <f t="shared" si="40"/>
        <v>#DIV/0!</v>
      </c>
    </row>
    <row r="680" spans="2:17">
      <c r="B680" s="63"/>
      <c r="C680" s="65"/>
      <c r="D680" s="65"/>
      <c r="E680" s="66"/>
      <c r="F680" s="67"/>
      <c r="G680" s="65"/>
      <c r="H680" s="70"/>
      <c r="I680" s="71"/>
      <c r="J680" s="68">
        <v>0</v>
      </c>
      <c r="K680" s="68">
        <v>0</v>
      </c>
      <c r="L680" s="68">
        <v>0</v>
      </c>
      <c r="M680" s="89">
        <f t="shared" si="39"/>
        <v>0</v>
      </c>
      <c r="N680" s="100">
        <f t="shared" si="41"/>
        <v>0</v>
      </c>
      <c r="O680" s="166" t="str">
        <f>IFERROR(INDEX('2A-2B'!$B$21:$B$1020,MATCH(D680,'2A-2B'!$D$21:$D$1020,0)),"Not in 2A-2B")</f>
        <v>Not in 2A-2B</v>
      </c>
      <c r="P680" s="73">
        <f>IFERROR(VLOOKUP(D680,'2A-2B'!$D$19:$N$1020,11,0)-N680,SUM(K680:M680))</f>
        <v>0</v>
      </c>
      <c r="Q680" s="167" t="e">
        <f t="shared" si="40"/>
        <v>#DIV/0!</v>
      </c>
    </row>
    <row r="681" spans="2:17">
      <c r="B681" s="63"/>
      <c r="C681" s="65"/>
      <c r="D681" s="65"/>
      <c r="E681" s="66"/>
      <c r="F681" s="67"/>
      <c r="G681" s="65"/>
      <c r="H681" s="70"/>
      <c r="I681" s="71"/>
      <c r="J681" s="68">
        <v>0</v>
      </c>
      <c r="K681" s="68">
        <v>0</v>
      </c>
      <c r="L681" s="68">
        <v>0</v>
      </c>
      <c r="M681" s="89">
        <f t="shared" si="39"/>
        <v>0</v>
      </c>
      <c r="N681" s="100">
        <f t="shared" si="41"/>
        <v>0</v>
      </c>
      <c r="O681" s="166" t="str">
        <f>IFERROR(INDEX('2A-2B'!$B$21:$B$1020,MATCH(D681,'2A-2B'!$D$21:$D$1020,0)),"Not in 2A-2B")</f>
        <v>Not in 2A-2B</v>
      </c>
      <c r="P681" s="73">
        <f>IFERROR(VLOOKUP(D681,'2A-2B'!$D$19:$N$1020,11,0)-N681,SUM(K681:M681))</f>
        <v>0</v>
      </c>
      <c r="Q681" s="167" t="e">
        <f t="shared" si="40"/>
        <v>#DIV/0!</v>
      </c>
    </row>
    <row r="682" spans="2:17">
      <c r="B682" s="63"/>
      <c r="C682" s="65"/>
      <c r="D682" s="65"/>
      <c r="E682" s="66"/>
      <c r="F682" s="67"/>
      <c r="G682" s="65"/>
      <c r="H682" s="70"/>
      <c r="I682" s="71"/>
      <c r="J682" s="68">
        <v>0</v>
      </c>
      <c r="K682" s="68">
        <v>0</v>
      </c>
      <c r="L682" s="68">
        <v>0</v>
      </c>
      <c r="M682" s="89">
        <f t="shared" si="39"/>
        <v>0</v>
      </c>
      <c r="N682" s="100">
        <f t="shared" si="41"/>
        <v>0</v>
      </c>
      <c r="O682" s="166" t="str">
        <f>IFERROR(INDEX('2A-2B'!$B$21:$B$1020,MATCH(D682,'2A-2B'!$D$21:$D$1020,0)),"Not in 2A-2B")</f>
        <v>Not in 2A-2B</v>
      </c>
      <c r="P682" s="73">
        <f>IFERROR(VLOOKUP(D682,'2A-2B'!$D$19:$N$1020,11,0)-N682,SUM(K682:M682))</f>
        <v>0</v>
      </c>
      <c r="Q682" s="167" t="e">
        <f t="shared" si="40"/>
        <v>#DIV/0!</v>
      </c>
    </row>
    <row r="683" spans="2:17">
      <c r="B683" s="63"/>
      <c r="C683" s="65"/>
      <c r="D683" s="65"/>
      <c r="E683" s="66"/>
      <c r="F683" s="67"/>
      <c r="G683" s="65"/>
      <c r="H683" s="70"/>
      <c r="I683" s="71"/>
      <c r="J683" s="68">
        <v>0</v>
      </c>
      <c r="K683" s="68">
        <v>0</v>
      </c>
      <c r="L683" s="68">
        <v>0</v>
      </c>
      <c r="M683" s="89">
        <f t="shared" si="39"/>
        <v>0</v>
      </c>
      <c r="N683" s="100">
        <f t="shared" si="41"/>
        <v>0</v>
      </c>
      <c r="O683" s="166" t="str">
        <f>IFERROR(INDEX('2A-2B'!$B$21:$B$1020,MATCH(D683,'2A-2B'!$D$21:$D$1020,0)),"Not in 2A-2B")</f>
        <v>Not in 2A-2B</v>
      </c>
      <c r="P683" s="73">
        <f>IFERROR(VLOOKUP(D683,'2A-2B'!$D$19:$N$1020,11,0)-N683,SUM(K683:M683))</f>
        <v>0</v>
      </c>
      <c r="Q683" s="167" t="e">
        <f t="shared" si="40"/>
        <v>#DIV/0!</v>
      </c>
    </row>
    <row r="684" spans="2:17">
      <c r="B684" s="63"/>
      <c r="C684" s="65"/>
      <c r="D684" s="65"/>
      <c r="E684" s="66"/>
      <c r="F684" s="67"/>
      <c r="G684" s="65"/>
      <c r="H684" s="70"/>
      <c r="I684" s="71"/>
      <c r="J684" s="68">
        <v>0</v>
      </c>
      <c r="K684" s="68">
        <v>0</v>
      </c>
      <c r="L684" s="68">
        <v>0</v>
      </c>
      <c r="M684" s="89">
        <f t="shared" si="39"/>
        <v>0</v>
      </c>
      <c r="N684" s="100">
        <f t="shared" si="41"/>
        <v>0</v>
      </c>
      <c r="O684" s="166" t="str">
        <f>IFERROR(INDEX('2A-2B'!$B$21:$B$1020,MATCH(D684,'2A-2B'!$D$21:$D$1020,0)),"Not in 2A-2B")</f>
        <v>Not in 2A-2B</v>
      </c>
      <c r="P684" s="73">
        <f>IFERROR(VLOOKUP(D684,'2A-2B'!$D$19:$N$1020,11,0)-N684,SUM(K684:M684))</f>
        <v>0</v>
      </c>
      <c r="Q684" s="167" t="e">
        <f t="shared" si="40"/>
        <v>#DIV/0!</v>
      </c>
    </row>
    <row r="685" spans="2:17">
      <c r="B685" s="63"/>
      <c r="C685" s="65"/>
      <c r="D685" s="65"/>
      <c r="E685" s="66"/>
      <c r="F685" s="67"/>
      <c r="G685" s="65"/>
      <c r="H685" s="70"/>
      <c r="I685" s="71"/>
      <c r="J685" s="68">
        <v>0</v>
      </c>
      <c r="K685" s="68">
        <v>0</v>
      </c>
      <c r="L685" s="68">
        <v>0</v>
      </c>
      <c r="M685" s="89">
        <f t="shared" si="39"/>
        <v>0</v>
      </c>
      <c r="N685" s="100">
        <f t="shared" si="41"/>
        <v>0</v>
      </c>
      <c r="O685" s="166" t="str">
        <f>IFERROR(INDEX('2A-2B'!$B$21:$B$1020,MATCH(D685,'2A-2B'!$D$21:$D$1020,0)),"Not in 2A-2B")</f>
        <v>Not in 2A-2B</v>
      </c>
      <c r="P685" s="73">
        <f>IFERROR(VLOOKUP(D685,'2A-2B'!$D$19:$N$1020,11,0)-N685,SUM(K685:M685))</f>
        <v>0</v>
      </c>
      <c r="Q685" s="167" t="e">
        <f t="shared" si="40"/>
        <v>#DIV/0!</v>
      </c>
    </row>
    <row r="686" spans="2:17">
      <c r="B686" s="63"/>
      <c r="C686" s="65"/>
      <c r="D686" s="65"/>
      <c r="E686" s="66"/>
      <c r="F686" s="67"/>
      <c r="G686" s="65"/>
      <c r="H686" s="70"/>
      <c r="I686" s="71"/>
      <c r="J686" s="68">
        <v>0</v>
      </c>
      <c r="K686" s="68">
        <v>0</v>
      </c>
      <c r="L686" s="68">
        <v>0</v>
      </c>
      <c r="M686" s="89">
        <f t="shared" si="39"/>
        <v>0</v>
      </c>
      <c r="N686" s="100">
        <f t="shared" si="41"/>
        <v>0</v>
      </c>
      <c r="O686" s="166" t="str">
        <f>IFERROR(INDEX('2A-2B'!$B$21:$B$1020,MATCH(D686,'2A-2B'!$D$21:$D$1020,0)),"Not in 2A-2B")</f>
        <v>Not in 2A-2B</v>
      </c>
      <c r="P686" s="73">
        <f>IFERROR(VLOOKUP(D686,'2A-2B'!$D$19:$N$1020,11,0)-N686,SUM(K686:M686))</f>
        <v>0</v>
      </c>
      <c r="Q686" s="167" t="e">
        <f t="shared" si="40"/>
        <v>#DIV/0!</v>
      </c>
    </row>
    <row r="687" spans="2:17">
      <c r="B687" s="63"/>
      <c r="C687" s="65"/>
      <c r="D687" s="65"/>
      <c r="E687" s="66"/>
      <c r="F687" s="67"/>
      <c r="G687" s="65"/>
      <c r="H687" s="70"/>
      <c r="I687" s="71"/>
      <c r="J687" s="68">
        <v>0</v>
      </c>
      <c r="K687" s="68">
        <v>0</v>
      </c>
      <c r="L687" s="68">
        <v>0</v>
      </c>
      <c r="M687" s="89">
        <f t="shared" si="39"/>
        <v>0</v>
      </c>
      <c r="N687" s="100">
        <f t="shared" si="41"/>
        <v>0</v>
      </c>
      <c r="O687" s="166" t="str">
        <f>IFERROR(INDEX('2A-2B'!$B$21:$B$1020,MATCH(D687,'2A-2B'!$D$21:$D$1020,0)),"Not in 2A-2B")</f>
        <v>Not in 2A-2B</v>
      </c>
      <c r="P687" s="73">
        <f>IFERROR(VLOOKUP(D687,'2A-2B'!$D$19:$N$1020,11,0)-N687,SUM(K687:M687))</f>
        <v>0</v>
      </c>
      <c r="Q687" s="167" t="e">
        <f t="shared" si="40"/>
        <v>#DIV/0!</v>
      </c>
    </row>
    <row r="688" spans="2:17">
      <c r="B688" s="63"/>
      <c r="C688" s="65"/>
      <c r="D688" s="65"/>
      <c r="E688" s="66"/>
      <c r="F688" s="67"/>
      <c r="G688" s="65"/>
      <c r="H688" s="70"/>
      <c r="I688" s="71"/>
      <c r="J688" s="68">
        <v>0</v>
      </c>
      <c r="K688" s="68">
        <v>0</v>
      </c>
      <c r="L688" s="68">
        <v>0</v>
      </c>
      <c r="M688" s="89">
        <f t="shared" si="39"/>
        <v>0</v>
      </c>
      <c r="N688" s="100">
        <f t="shared" si="41"/>
        <v>0</v>
      </c>
      <c r="O688" s="166" t="str">
        <f>IFERROR(INDEX('2A-2B'!$B$21:$B$1020,MATCH(D688,'2A-2B'!$D$21:$D$1020,0)),"Not in 2A-2B")</f>
        <v>Not in 2A-2B</v>
      </c>
      <c r="P688" s="73">
        <f>IFERROR(VLOOKUP(D688,'2A-2B'!$D$19:$N$1020,11,0)-N688,SUM(K688:M688))</f>
        <v>0</v>
      </c>
      <c r="Q688" s="167" t="e">
        <f t="shared" si="40"/>
        <v>#DIV/0!</v>
      </c>
    </row>
    <row r="689" spans="2:17">
      <c r="B689" s="63"/>
      <c r="C689" s="65"/>
      <c r="D689" s="65"/>
      <c r="E689" s="66"/>
      <c r="F689" s="67"/>
      <c r="G689" s="65"/>
      <c r="H689" s="70"/>
      <c r="I689" s="71"/>
      <c r="J689" s="68">
        <v>0</v>
      </c>
      <c r="K689" s="68">
        <v>0</v>
      </c>
      <c r="L689" s="68">
        <v>0</v>
      </c>
      <c r="M689" s="89">
        <f t="shared" si="39"/>
        <v>0</v>
      </c>
      <c r="N689" s="100">
        <f t="shared" si="41"/>
        <v>0</v>
      </c>
      <c r="O689" s="166" t="str">
        <f>IFERROR(INDEX('2A-2B'!$B$21:$B$1020,MATCH(D689,'2A-2B'!$D$21:$D$1020,0)),"Not in 2A-2B")</f>
        <v>Not in 2A-2B</v>
      </c>
      <c r="P689" s="73">
        <f>IFERROR(VLOOKUP(D689,'2A-2B'!$D$19:$N$1020,11,0)-N689,SUM(K689:M689))</f>
        <v>0</v>
      </c>
      <c r="Q689" s="167" t="e">
        <f t="shared" si="40"/>
        <v>#DIV/0!</v>
      </c>
    </row>
    <row r="690" spans="2:17">
      <c r="B690" s="63"/>
      <c r="C690" s="65"/>
      <c r="D690" s="65"/>
      <c r="E690" s="66"/>
      <c r="F690" s="67"/>
      <c r="G690" s="65"/>
      <c r="H690" s="70"/>
      <c r="I690" s="71"/>
      <c r="J690" s="68">
        <v>0</v>
      </c>
      <c r="K690" s="68">
        <v>0</v>
      </c>
      <c r="L690" s="68">
        <v>0</v>
      </c>
      <c r="M690" s="89">
        <f t="shared" si="39"/>
        <v>0</v>
      </c>
      <c r="N690" s="100">
        <f t="shared" si="41"/>
        <v>0</v>
      </c>
      <c r="O690" s="166" t="str">
        <f>IFERROR(INDEX('2A-2B'!$B$21:$B$1020,MATCH(D690,'2A-2B'!$D$21:$D$1020,0)),"Not in 2A-2B")</f>
        <v>Not in 2A-2B</v>
      </c>
      <c r="P690" s="73">
        <f>IFERROR(VLOOKUP(D690,'2A-2B'!$D$19:$N$1020,11,0)-N690,SUM(K690:M690))</f>
        <v>0</v>
      </c>
      <c r="Q690" s="167" t="e">
        <f t="shared" si="40"/>
        <v>#DIV/0!</v>
      </c>
    </row>
    <row r="691" spans="2:17">
      <c r="B691" s="63"/>
      <c r="C691" s="65"/>
      <c r="D691" s="65"/>
      <c r="E691" s="66"/>
      <c r="F691" s="67"/>
      <c r="G691" s="65"/>
      <c r="H691" s="70"/>
      <c r="I691" s="71"/>
      <c r="J691" s="68">
        <v>0</v>
      </c>
      <c r="K691" s="68">
        <v>0</v>
      </c>
      <c r="L691" s="68">
        <v>0</v>
      </c>
      <c r="M691" s="89">
        <f t="shared" si="39"/>
        <v>0</v>
      </c>
      <c r="N691" s="100">
        <f t="shared" si="41"/>
        <v>0</v>
      </c>
      <c r="O691" s="166" t="str">
        <f>IFERROR(INDEX('2A-2B'!$B$21:$B$1020,MATCH(D691,'2A-2B'!$D$21:$D$1020,0)),"Not in 2A-2B")</f>
        <v>Not in 2A-2B</v>
      </c>
      <c r="P691" s="73">
        <f>IFERROR(VLOOKUP(D691,'2A-2B'!$D$19:$N$1020,11,0)-N691,SUM(K691:M691))</f>
        <v>0</v>
      </c>
      <c r="Q691" s="167" t="e">
        <f t="shared" si="40"/>
        <v>#DIV/0!</v>
      </c>
    </row>
    <row r="692" spans="2:17">
      <c r="B692" s="63"/>
      <c r="C692" s="65"/>
      <c r="D692" s="65"/>
      <c r="E692" s="66"/>
      <c r="F692" s="67"/>
      <c r="G692" s="65"/>
      <c r="H692" s="70"/>
      <c r="I692" s="71"/>
      <c r="J692" s="68">
        <v>0</v>
      </c>
      <c r="K692" s="68">
        <v>0</v>
      </c>
      <c r="L692" s="68">
        <v>0</v>
      </c>
      <c r="M692" s="89">
        <f t="shared" si="39"/>
        <v>0</v>
      </c>
      <c r="N692" s="100">
        <f t="shared" si="41"/>
        <v>0</v>
      </c>
      <c r="O692" s="166" t="str">
        <f>IFERROR(INDEX('2A-2B'!$B$21:$B$1020,MATCH(D692,'2A-2B'!$D$21:$D$1020,0)),"Not in 2A-2B")</f>
        <v>Not in 2A-2B</v>
      </c>
      <c r="P692" s="73">
        <f>IFERROR(VLOOKUP(D692,'2A-2B'!$D$19:$N$1020,11,0)-N692,SUM(K692:M692))</f>
        <v>0</v>
      </c>
      <c r="Q692" s="167" t="e">
        <f t="shared" si="40"/>
        <v>#DIV/0!</v>
      </c>
    </row>
    <row r="693" spans="2:17">
      <c r="B693" s="63"/>
      <c r="C693" s="65"/>
      <c r="D693" s="65"/>
      <c r="E693" s="66"/>
      <c r="F693" s="67"/>
      <c r="G693" s="65"/>
      <c r="H693" s="70"/>
      <c r="I693" s="71"/>
      <c r="J693" s="68">
        <v>0</v>
      </c>
      <c r="K693" s="68">
        <v>0</v>
      </c>
      <c r="L693" s="68">
        <v>0</v>
      </c>
      <c r="M693" s="89">
        <f t="shared" si="39"/>
        <v>0</v>
      </c>
      <c r="N693" s="100">
        <f t="shared" si="41"/>
        <v>0</v>
      </c>
      <c r="O693" s="166" t="str">
        <f>IFERROR(INDEX('2A-2B'!$B$21:$B$1020,MATCH(D693,'2A-2B'!$D$21:$D$1020,0)),"Not in 2A-2B")</f>
        <v>Not in 2A-2B</v>
      </c>
      <c r="P693" s="73">
        <f>IFERROR(VLOOKUP(D693,'2A-2B'!$D$19:$N$1020,11,0)-N693,SUM(K693:M693))</f>
        <v>0</v>
      </c>
      <c r="Q693" s="167" t="e">
        <f t="shared" si="40"/>
        <v>#DIV/0!</v>
      </c>
    </row>
    <row r="694" spans="2:17">
      <c r="B694" s="63"/>
      <c r="C694" s="65"/>
      <c r="D694" s="65"/>
      <c r="E694" s="66"/>
      <c r="F694" s="67"/>
      <c r="G694" s="65"/>
      <c r="H694" s="70"/>
      <c r="I694" s="71"/>
      <c r="J694" s="68">
        <v>0</v>
      </c>
      <c r="K694" s="68">
        <v>0</v>
      </c>
      <c r="L694" s="68">
        <v>0</v>
      </c>
      <c r="M694" s="89">
        <f t="shared" si="39"/>
        <v>0</v>
      </c>
      <c r="N694" s="100">
        <f t="shared" si="41"/>
        <v>0</v>
      </c>
      <c r="O694" s="166" t="str">
        <f>IFERROR(INDEX('2A-2B'!$B$21:$B$1020,MATCH(D694,'2A-2B'!$D$21:$D$1020,0)),"Not in 2A-2B")</f>
        <v>Not in 2A-2B</v>
      </c>
      <c r="P694" s="73">
        <f>IFERROR(VLOOKUP(D694,'2A-2B'!$D$19:$N$1020,11,0)-N694,SUM(K694:M694))</f>
        <v>0</v>
      </c>
      <c r="Q694" s="167" t="e">
        <f t="shared" si="40"/>
        <v>#DIV/0!</v>
      </c>
    </row>
    <row r="695" spans="2:17">
      <c r="B695" s="63"/>
      <c r="C695" s="65"/>
      <c r="D695" s="65"/>
      <c r="E695" s="66"/>
      <c r="F695" s="67"/>
      <c r="G695" s="65"/>
      <c r="H695" s="70"/>
      <c r="I695" s="71"/>
      <c r="J695" s="68">
        <v>0</v>
      </c>
      <c r="K695" s="68">
        <v>0</v>
      </c>
      <c r="L695" s="68">
        <v>0</v>
      </c>
      <c r="M695" s="89">
        <f t="shared" si="39"/>
        <v>0</v>
      </c>
      <c r="N695" s="100">
        <f t="shared" si="41"/>
        <v>0</v>
      </c>
      <c r="O695" s="166" t="str">
        <f>IFERROR(INDEX('2A-2B'!$B$21:$B$1020,MATCH(D695,'2A-2B'!$D$21:$D$1020,0)),"Not in 2A-2B")</f>
        <v>Not in 2A-2B</v>
      </c>
      <c r="P695" s="73">
        <f>IFERROR(VLOOKUP(D695,'2A-2B'!$D$19:$N$1020,11,0)-N695,SUM(K695:M695))</f>
        <v>0</v>
      </c>
      <c r="Q695" s="167" t="e">
        <f t="shared" si="40"/>
        <v>#DIV/0!</v>
      </c>
    </row>
    <row r="696" spans="2:17">
      <c r="B696" s="63"/>
      <c r="C696" s="65"/>
      <c r="D696" s="65"/>
      <c r="E696" s="66"/>
      <c r="F696" s="67"/>
      <c r="G696" s="65"/>
      <c r="H696" s="70"/>
      <c r="I696" s="71"/>
      <c r="J696" s="68">
        <v>0</v>
      </c>
      <c r="K696" s="68">
        <v>0</v>
      </c>
      <c r="L696" s="68">
        <v>0</v>
      </c>
      <c r="M696" s="89">
        <f t="shared" si="39"/>
        <v>0</v>
      </c>
      <c r="N696" s="100">
        <f t="shared" si="41"/>
        <v>0</v>
      </c>
      <c r="O696" s="166" t="str">
        <f>IFERROR(INDEX('2A-2B'!$B$21:$B$1020,MATCH(D696,'2A-2B'!$D$21:$D$1020,0)),"Not in 2A-2B")</f>
        <v>Not in 2A-2B</v>
      </c>
      <c r="P696" s="73">
        <f>IFERROR(VLOOKUP(D696,'2A-2B'!$D$19:$N$1020,11,0)-N696,SUM(K696:M696))</f>
        <v>0</v>
      </c>
      <c r="Q696" s="167" t="e">
        <f t="shared" si="40"/>
        <v>#DIV/0!</v>
      </c>
    </row>
    <row r="697" spans="2:17">
      <c r="B697" s="63"/>
      <c r="C697" s="65"/>
      <c r="D697" s="65"/>
      <c r="E697" s="66"/>
      <c r="F697" s="67"/>
      <c r="G697" s="65"/>
      <c r="H697" s="70"/>
      <c r="I697" s="71"/>
      <c r="J697" s="68">
        <v>0</v>
      </c>
      <c r="K697" s="68">
        <v>0</v>
      </c>
      <c r="L697" s="68">
        <v>0</v>
      </c>
      <c r="M697" s="89">
        <f t="shared" si="39"/>
        <v>0</v>
      </c>
      <c r="N697" s="100">
        <f t="shared" si="41"/>
        <v>0</v>
      </c>
      <c r="O697" s="166" t="str">
        <f>IFERROR(INDEX('2A-2B'!$B$21:$B$1020,MATCH(D697,'2A-2B'!$D$21:$D$1020,0)),"Not in 2A-2B")</f>
        <v>Not in 2A-2B</v>
      </c>
      <c r="P697" s="73">
        <f>IFERROR(VLOOKUP(D697,'2A-2B'!$D$19:$N$1020,11,0)-N697,SUM(K697:M697))</f>
        <v>0</v>
      </c>
      <c r="Q697" s="167" t="e">
        <f t="shared" si="40"/>
        <v>#DIV/0!</v>
      </c>
    </row>
    <row r="698" spans="2:17">
      <c r="B698" s="63"/>
      <c r="C698" s="65"/>
      <c r="D698" s="65"/>
      <c r="E698" s="66"/>
      <c r="F698" s="67"/>
      <c r="G698" s="65"/>
      <c r="H698" s="70"/>
      <c r="I698" s="71"/>
      <c r="J698" s="68">
        <v>0</v>
      </c>
      <c r="K698" s="68">
        <v>0</v>
      </c>
      <c r="L698" s="68">
        <v>0</v>
      </c>
      <c r="M698" s="89">
        <f t="shared" si="39"/>
        <v>0</v>
      </c>
      <c r="N698" s="100">
        <f t="shared" si="41"/>
        <v>0</v>
      </c>
      <c r="O698" s="166" t="str">
        <f>IFERROR(INDEX('2A-2B'!$B$21:$B$1020,MATCH(D698,'2A-2B'!$D$21:$D$1020,0)),"Not in 2A-2B")</f>
        <v>Not in 2A-2B</v>
      </c>
      <c r="P698" s="73">
        <f>IFERROR(VLOOKUP(D698,'2A-2B'!$D$19:$N$1020,11,0)-N698,SUM(K698:M698))</f>
        <v>0</v>
      </c>
      <c r="Q698" s="167" t="e">
        <f t="shared" si="40"/>
        <v>#DIV/0!</v>
      </c>
    </row>
    <row r="699" spans="2:17">
      <c r="B699" s="63"/>
      <c r="C699" s="65"/>
      <c r="D699" s="65"/>
      <c r="E699" s="66"/>
      <c r="F699" s="67"/>
      <c r="G699" s="65"/>
      <c r="H699" s="70"/>
      <c r="I699" s="71"/>
      <c r="J699" s="68">
        <v>0</v>
      </c>
      <c r="K699" s="68">
        <v>0</v>
      </c>
      <c r="L699" s="68">
        <v>0</v>
      </c>
      <c r="M699" s="89">
        <f t="shared" si="39"/>
        <v>0</v>
      </c>
      <c r="N699" s="100">
        <f t="shared" si="41"/>
        <v>0</v>
      </c>
      <c r="O699" s="166" t="str">
        <f>IFERROR(INDEX('2A-2B'!$B$21:$B$1020,MATCH(D699,'2A-2B'!$D$21:$D$1020,0)),"Not in 2A-2B")</f>
        <v>Not in 2A-2B</v>
      </c>
      <c r="P699" s="73">
        <f>IFERROR(VLOOKUP(D699,'2A-2B'!$D$19:$N$1020,11,0)-N699,SUM(K699:M699))</f>
        <v>0</v>
      </c>
      <c r="Q699" s="167" t="e">
        <f t="shared" si="40"/>
        <v>#DIV/0!</v>
      </c>
    </row>
    <row r="700" spans="2:17">
      <c r="B700" s="63"/>
      <c r="C700" s="65"/>
      <c r="D700" s="65"/>
      <c r="E700" s="66"/>
      <c r="F700" s="67"/>
      <c r="G700" s="65"/>
      <c r="H700" s="70"/>
      <c r="I700" s="71"/>
      <c r="J700" s="68">
        <v>0</v>
      </c>
      <c r="K700" s="68">
        <v>0</v>
      </c>
      <c r="L700" s="68">
        <v>0</v>
      </c>
      <c r="M700" s="89">
        <f t="shared" si="39"/>
        <v>0</v>
      </c>
      <c r="N700" s="100">
        <f t="shared" si="41"/>
        <v>0</v>
      </c>
      <c r="O700" s="166" t="str">
        <f>IFERROR(INDEX('2A-2B'!$B$21:$B$1020,MATCH(D700,'2A-2B'!$D$21:$D$1020,0)),"Not in 2A-2B")</f>
        <v>Not in 2A-2B</v>
      </c>
      <c r="P700" s="73">
        <f>IFERROR(VLOOKUP(D700,'2A-2B'!$D$19:$N$1020,11,0)-N700,SUM(K700:M700))</f>
        <v>0</v>
      </c>
      <c r="Q700" s="167" t="e">
        <f t="shared" si="40"/>
        <v>#DIV/0!</v>
      </c>
    </row>
    <row r="701" spans="2:17">
      <c r="B701" s="63"/>
      <c r="C701" s="65"/>
      <c r="D701" s="65"/>
      <c r="E701" s="66"/>
      <c r="F701" s="67"/>
      <c r="G701" s="65"/>
      <c r="H701" s="70"/>
      <c r="I701" s="71"/>
      <c r="J701" s="68">
        <v>0</v>
      </c>
      <c r="K701" s="68">
        <v>0</v>
      </c>
      <c r="L701" s="68">
        <v>0</v>
      </c>
      <c r="M701" s="89">
        <f t="shared" si="39"/>
        <v>0</v>
      </c>
      <c r="N701" s="100">
        <f t="shared" si="41"/>
        <v>0</v>
      </c>
      <c r="O701" s="166" t="str">
        <f>IFERROR(INDEX('2A-2B'!$B$21:$B$1020,MATCH(D701,'2A-2B'!$D$21:$D$1020,0)),"Not in 2A-2B")</f>
        <v>Not in 2A-2B</v>
      </c>
      <c r="P701" s="73">
        <f>IFERROR(VLOOKUP(D701,'2A-2B'!$D$19:$N$1020,11,0)-N701,SUM(K701:M701))</f>
        <v>0</v>
      </c>
      <c r="Q701" s="167" t="e">
        <f t="shared" si="40"/>
        <v>#DIV/0!</v>
      </c>
    </row>
    <row r="702" spans="2:17">
      <c r="B702" s="63"/>
      <c r="C702" s="65"/>
      <c r="D702" s="65"/>
      <c r="E702" s="66"/>
      <c r="F702" s="67"/>
      <c r="G702" s="65"/>
      <c r="H702" s="70"/>
      <c r="I702" s="71"/>
      <c r="J702" s="68">
        <v>0</v>
      </c>
      <c r="K702" s="68">
        <v>0</v>
      </c>
      <c r="L702" s="68">
        <v>0</v>
      </c>
      <c r="M702" s="89">
        <f t="shared" si="39"/>
        <v>0</v>
      </c>
      <c r="N702" s="100">
        <f t="shared" si="41"/>
        <v>0</v>
      </c>
      <c r="O702" s="166" t="str">
        <f>IFERROR(INDEX('2A-2B'!$B$21:$B$1020,MATCH(D702,'2A-2B'!$D$21:$D$1020,0)),"Not in 2A-2B")</f>
        <v>Not in 2A-2B</v>
      </c>
      <c r="P702" s="73">
        <f>IFERROR(VLOOKUP(D702,'2A-2B'!$D$19:$N$1020,11,0)-N702,SUM(K702:M702))</f>
        <v>0</v>
      </c>
      <c r="Q702" s="167" t="e">
        <f t="shared" si="40"/>
        <v>#DIV/0!</v>
      </c>
    </row>
    <row r="703" spans="2:17">
      <c r="B703" s="63"/>
      <c r="C703" s="65"/>
      <c r="D703" s="65"/>
      <c r="E703" s="66"/>
      <c r="F703" s="67"/>
      <c r="G703" s="65"/>
      <c r="H703" s="70"/>
      <c r="I703" s="71"/>
      <c r="J703" s="68">
        <v>0</v>
      </c>
      <c r="K703" s="68">
        <v>0</v>
      </c>
      <c r="L703" s="68">
        <v>0</v>
      </c>
      <c r="M703" s="89">
        <f t="shared" si="39"/>
        <v>0</v>
      </c>
      <c r="N703" s="100">
        <f t="shared" si="41"/>
        <v>0</v>
      </c>
      <c r="O703" s="166" t="str">
        <f>IFERROR(INDEX('2A-2B'!$B$21:$B$1020,MATCH(D703,'2A-2B'!$D$21:$D$1020,0)),"Not in 2A-2B")</f>
        <v>Not in 2A-2B</v>
      </c>
      <c r="P703" s="73">
        <f>IFERROR(VLOOKUP(D703,'2A-2B'!$D$19:$N$1020,11,0)-N703,SUM(K703:M703))</f>
        <v>0</v>
      </c>
      <c r="Q703" s="167" t="e">
        <f t="shared" si="40"/>
        <v>#DIV/0!</v>
      </c>
    </row>
    <row r="704" spans="2:17">
      <c r="B704" s="63"/>
      <c r="C704" s="65"/>
      <c r="D704" s="65"/>
      <c r="E704" s="66"/>
      <c r="F704" s="67"/>
      <c r="G704" s="65"/>
      <c r="H704" s="70"/>
      <c r="I704" s="71"/>
      <c r="J704" s="68">
        <v>0</v>
      </c>
      <c r="K704" s="68">
        <v>0</v>
      </c>
      <c r="L704" s="68">
        <v>0</v>
      </c>
      <c r="M704" s="89">
        <f t="shared" si="39"/>
        <v>0</v>
      </c>
      <c r="N704" s="100">
        <f t="shared" si="41"/>
        <v>0</v>
      </c>
      <c r="O704" s="166" t="str">
        <f>IFERROR(INDEX('2A-2B'!$B$21:$B$1020,MATCH(D704,'2A-2B'!$D$21:$D$1020,0)),"Not in 2A-2B")</f>
        <v>Not in 2A-2B</v>
      </c>
      <c r="P704" s="73">
        <f>IFERROR(VLOOKUP(D704,'2A-2B'!$D$19:$N$1020,11,0)-N704,SUM(K704:M704))</f>
        <v>0</v>
      </c>
      <c r="Q704" s="167" t="e">
        <f t="shared" si="40"/>
        <v>#DIV/0!</v>
      </c>
    </row>
    <row r="705" spans="2:17">
      <c r="B705" s="63"/>
      <c r="C705" s="65"/>
      <c r="D705" s="65"/>
      <c r="E705" s="66"/>
      <c r="F705" s="67"/>
      <c r="G705" s="65"/>
      <c r="H705" s="70"/>
      <c r="I705" s="71"/>
      <c r="J705" s="68">
        <v>0</v>
      </c>
      <c r="K705" s="68">
        <v>0</v>
      </c>
      <c r="L705" s="68">
        <v>0</v>
      </c>
      <c r="M705" s="89">
        <f t="shared" si="39"/>
        <v>0</v>
      </c>
      <c r="N705" s="100">
        <f t="shared" si="41"/>
        <v>0</v>
      </c>
      <c r="O705" s="166" t="str">
        <f>IFERROR(INDEX('2A-2B'!$B$21:$B$1020,MATCH(D705,'2A-2B'!$D$21:$D$1020,0)),"Not in 2A-2B")</f>
        <v>Not in 2A-2B</v>
      </c>
      <c r="P705" s="73">
        <f>IFERROR(VLOOKUP(D705,'2A-2B'!$D$19:$N$1020,11,0)-N705,SUM(K705:M705))</f>
        <v>0</v>
      </c>
      <c r="Q705" s="167" t="e">
        <f t="shared" si="40"/>
        <v>#DIV/0!</v>
      </c>
    </row>
    <row r="706" spans="2:17">
      <c r="B706" s="63"/>
      <c r="C706" s="65"/>
      <c r="D706" s="65"/>
      <c r="E706" s="66"/>
      <c r="F706" s="67"/>
      <c r="G706" s="65"/>
      <c r="H706" s="70"/>
      <c r="I706" s="71"/>
      <c r="J706" s="68">
        <v>0</v>
      </c>
      <c r="K706" s="68">
        <v>0</v>
      </c>
      <c r="L706" s="68">
        <v>0</v>
      </c>
      <c r="M706" s="89">
        <f t="shared" si="39"/>
        <v>0</v>
      </c>
      <c r="N706" s="100">
        <f t="shared" si="41"/>
        <v>0</v>
      </c>
      <c r="O706" s="166" t="str">
        <f>IFERROR(INDEX('2A-2B'!$B$21:$B$1020,MATCH(D706,'2A-2B'!$D$21:$D$1020,0)),"Not in 2A-2B")</f>
        <v>Not in 2A-2B</v>
      </c>
      <c r="P706" s="73">
        <f>IFERROR(VLOOKUP(D706,'2A-2B'!$D$19:$N$1020,11,0)-N706,SUM(K706:M706))</f>
        <v>0</v>
      </c>
      <c r="Q706" s="167" t="e">
        <f t="shared" si="40"/>
        <v>#DIV/0!</v>
      </c>
    </row>
    <row r="707" spans="2:17">
      <c r="B707" s="63"/>
      <c r="C707" s="65"/>
      <c r="D707" s="65"/>
      <c r="E707" s="66"/>
      <c r="F707" s="67"/>
      <c r="G707" s="65"/>
      <c r="H707" s="70"/>
      <c r="I707" s="71"/>
      <c r="J707" s="68">
        <v>0</v>
      </c>
      <c r="K707" s="68">
        <v>0</v>
      </c>
      <c r="L707" s="68">
        <v>0</v>
      </c>
      <c r="M707" s="89">
        <f t="shared" si="39"/>
        <v>0</v>
      </c>
      <c r="N707" s="100">
        <f t="shared" si="41"/>
        <v>0</v>
      </c>
      <c r="O707" s="166" t="str">
        <f>IFERROR(INDEX('2A-2B'!$B$21:$B$1020,MATCH(D707,'2A-2B'!$D$21:$D$1020,0)),"Not in 2A-2B")</f>
        <v>Not in 2A-2B</v>
      </c>
      <c r="P707" s="73">
        <f>IFERROR(VLOOKUP(D707,'2A-2B'!$D$19:$N$1020,11,0)-N707,SUM(K707:M707))</f>
        <v>0</v>
      </c>
      <c r="Q707" s="167" t="e">
        <f t="shared" si="40"/>
        <v>#DIV/0!</v>
      </c>
    </row>
    <row r="708" spans="2:17">
      <c r="B708" s="63"/>
      <c r="C708" s="65"/>
      <c r="D708" s="65"/>
      <c r="E708" s="66"/>
      <c r="F708" s="67"/>
      <c r="G708" s="65"/>
      <c r="H708" s="70"/>
      <c r="I708" s="71"/>
      <c r="J708" s="68">
        <v>0</v>
      </c>
      <c r="K708" s="68">
        <v>0</v>
      </c>
      <c r="L708" s="68">
        <v>0</v>
      </c>
      <c r="M708" s="89">
        <f t="shared" si="39"/>
        <v>0</v>
      </c>
      <c r="N708" s="100">
        <f t="shared" si="41"/>
        <v>0</v>
      </c>
      <c r="O708" s="166" t="str">
        <f>IFERROR(INDEX('2A-2B'!$B$21:$B$1020,MATCH(D708,'2A-2B'!$D$21:$D$1020,0)),"Not in 2A-2B")</f>
        <v>Not in 2A-2B</v>
      </c>
      <c r="P708" s="73">
        <f>IFERROR(VLOOKUP(D708,'2A-2B'!$D$19:$N$1020,11,0)-N708,SUM(K708:M708))</f>
        <v>0</v>
      </c>
      <c r="Q708" s="167" t="e">
        <f t="shared" si="40"/>
        <v>#DIV/0!</v>
      </c>
    </row>
    <row r="709" spans="2:17">
      <c r="B709" s="63"/>
      <c r="C709" s="65"/>
      <c r="D709" s="65"/>
      <c r="E709" s="66"/>
      <c r="F709" s="67"/>
      <c r="G709" s="65"/>
      <c r="H709" s="70"/>
      <c r="I709" s="71"/>
      <c r="J709" s="68">
        <v>0</v>
      </c>
      <c r="K709" s="68">
        <v>0</v>
      </c>
      <c r="L709" s="68">
        <v>0</v>
      </c>
      <c r="M709" s="89">
        <f t="shared" si="39"/>
        <v>0</v>
      </c>
      <c r="N709" s="100">
        <f t="shared" si="41"/>
        <v>0</v>
      </c>
      <c r="O709" s="166" t="str">
        <f>IFERROR(INDEX('2A-2B'!$B$21:$B$1020,MATCH(D709,'2A-2B'!$D$21:$D$1020,0)),"Not in 2A-2B")</f>
        <v>Not in 2A-2B</v>
      </c>
      <c r="P709" s="73">
        <f>IFERROR(VLOOKUP(D709,'2A-2B'!$D$19:$N$1020,11,0)-N709,SUM(K709:M709))</f>
        <v>0</v>
      </c>
      <c r="Q709" s="167" t="e">
        <f t="shared" si="40"/>
        <v>#DIV/0!</v>
      </c>
    </row>
    <row r="710" spans="2:17">
      <c r="B710" s="63"/>
      <c r="C710" s="65"/>
      <c r="D710" s="65"/>
      <c r="E710" s="66"/>
      <c r="F710" s="67"/>
      <c r="G710" s="65"/>
      <c r="H710" s="70"/>
      <c r="I710" s="71"/>
      <c r="J710" s="68">
        <v>0</v>
      </c>
      <c r="K710" s="68">
        <v>0</v>
      </c>
      <c r="L710" s="68">
        <v>0</v>
      </c>
      <c r="M710" s="89">
        <f t="shared" si="39"/>
        <v>0</v>
      </c>
      <c r="N710" s="100">
        <f t="shared" si="41"/>
        <v>0</v>
      </c>
      <c r="O710" s="166" t="str">
        <f>IFERROR(INDEX('2A-2B'!$B$21:$B$1020,MATCH(D710,'2A-2B'!$D$21:$D$1020,0)),"Not in 2A-2B")</f>
        <v>Not in 2A-2B</v>
      </c>
      <c r="P710" s="73">
        <f>IFERROR(VLOOKUP(D710,'2A-2B'!$D$19:$N$1020,11,0)-N710,SUM(K710:M710))</f>
        <v>0</v>
      </c>
      <c r="Q710" s="167" t="e">
        <f t="shared" si="40"/>
        <v>#DIV/0!</v>
      </c>
    </row>
    <row r="711" spans="2:17">
      <c r="B711" s="63"/>
      <c r="C711" s="65"/>
      <c r="D711" s="65"/>
      <c r="E711" s="66"/>
      <c r="F711" s="67"/>
      <c r="G711" s="65"/>
      <c r="H711" s="70"/>
      <c r="I711" s="71"/>
      <c r="J711" s="68">
        <v>0</v>
      </c>
      <c r="K711" s="68">
        <v>0</v>
      </c>
      <c r="L711" s="68">
        <v>0</v>
      </c>
      <c r="M711" s="89">
        <f t="shared" si="39"/>
        <v>0</v>
      </c>
      <c r="N711" s="100">
        <f t="shared" si="41"/>
        <v>0</v>
      </c>
      <c r="O711" s="166" t="str">
        <f>IFERROR(INDEX('2A-2B'!$B$21:$B$1020,MATCH(D711,'2A-2B'!$D$21:$D$1020,0)),"Not in 2A-2B")</f>
        <v>Not in 2A-2B</v>
      </c>
      <c r="P711" s="73">
        <f>IFERROR(VLOOKUP(D711,'2A-2B'!$D$19:$N$1020,11,0)-N711,SUM(K711:M711))</f>
        <v>0</v>
      </c>
      <c r="Q711" s="167" t="e">
        <f t="shared" si="40"/>
        <v>#DIV/0!</v>
      </c>
    </row>
    <row r="712" spans="2:17">
      <c r="B712" s="63"/>
      <c r="C712" s="65"/>
      <c r="D712" s="65"/>
      <c r="E712" s="66"/>
      <c r="F712" s="67"/>
      <c r="G712" s="65"/>
      <c r="H712" s="70"/>
      <c r="I712" s="71"/>
      <c r="J712" s="68">
        <v>0</v>
      </c>
      <c r="K712" s="68">
        <v>0</v>
      </c>
      <c r="L712" s="68">
        <v>0</v>
      </c>
      <c r="M712" s="89">
        <f t="shared" si="39"/>
        <v>0</v>
      </c>
      <c r="N712" s="100">
        <f t="shared" si="41"/>
        <v>0</v>
      </c>
      <c r="O712" s="166" t="str">
        <f>IFERROR(INDEX('2A-2B'!$B$21:$B$1020,MATCH(D712,'2A-2B'!$D$21:$D$1020,0)),"Not in 2A-2B")</f>
        <v>Not in 2A-2B</v>
      </c>
      <c r="P712" s="73">
        <f>IFERROR(VLOOKUP(D712,'2A-2B'!$D$19:$N$1020,11,0)-N712,SUM(K712:M712))</f>
        <v>0</v>
      </c>
      <c r="Q712" s="167" t="e">
        <f t="shared" si="40"/>
        <v>#DIV/0!</v>
      </c>
    </row>
    <row r="713" spans="2:17">
      <c r="B713" s="63"/>
      <c r="C713" s="65"/>
      <c r="D713" s="65"/>
      <c r="E713" s="66"/>
      <c r="F713" s="67"/>
      <c r="G713" s="65"/>
      <c r="H713" s="70"/>
      <c r="I713" s="71"/>
      <c r="J713" s="68">
        <v>0</v>
      </c>
      <c r="K713" s="68">
        <v>0</v>
      </c>
      <c r="L713" s="68">
        <v>0</v>
      </c>
      <c r="M713" s="89">
        <f t="shared" si="39"/>
        <v>0</v>
      </c>
      <c r="N713" s="100">
        <f t="shared" si="41"/>
        <v>0</v>
      </c>
      <c r="O713" s="166" t="str">
        <f>IFERROR(INDEX('2A-2B'!$B$21:$B$1020,MATCH(D713,'2A-2B'!$D$21:$D$1020,0)),"Not in 2A-2B")</f>
        <v>Not in 2A-2B</v>
      </c>
      <c r="P713" s="73">
        <f>IFERROR(VLOOKUP(D713,'2A-2B'!$D$19:$N$1020,11,0)-N713,SUM(K713:M713))</f>
        <v>0</v>
      </c>
      <c r="Q713" s="167" t="e">
        <f t="shared" si="40"/>
        <v>#DIV/0!</v>
      </c>
    </row>
    <row r="714" spans="2:17">
      <c r="B714" s="63"/>
      <c r="C714" s="65"/>
      <c r="D714" s="65"/>
      <c r="E714" s="66"/>
      <c r="F714" s="67"/>
      <c r="G714" s="65"/>
      <c r="H714" s="70"/>
      <c r="I714" s="71"/>
      <c r="J714" s="68">
        <v>0</v>
      </c>
      <c r="K714" s="68">
        <v>0</v>
      </c>
      <c r="L714" s="68">
        <v>0</v>
      </c>
      <c r="M714" s="89">
        <f t="shared" si="39"/>
        <v>0</v>
      </c>
      <c r="N714" s="100">
        <f t="shared" si="41"/>
        <v>0</v>
      </c>
      <c r="O714" s="166" t="str">
        <f>IFERROR(INDEX('2A-2B'!$B$21:$B$1020,MATCH(D714,'2A-2B'!$D$21:$D$1020,0)),"Not in 2A-2B")</f>
        <v>Not in 2A-2B</v>
      </c>
      <c r="P714" s="73">
        <f>IFERROR(VLOOKUP(D714,'2A-2B'!$D$19:$N$1020,11,0)-N714,SUM(K714:M714))</f>
        <v>0</v>
      </c>
      <c r="Q714" s="167" t="e">
        <f t="shared" si="40"/>
        <v>#DIV/0!</v>
      </c>
    </row>
    <row r="715" spans="2:17">
      <c r="B715" s="63"/>
      <c r="C715" s="65"/>
      <c r="D715" s="65"/>
      <c r="E715" s="66"/>
      <c r="F715" s="67"/>
      <c r="G715" s="65"/>
      <c r="H715" s="70"/>
      <c r="I715" s="71"/>
      <c r="J715" s="68">
        <v>0</v>
      </c>
      <c r="K715" s="68">
        <v>0</v>
      </c>
      <c r="L715" s="68">
        <v>0</v>
      </c>
      <c r="M715" s="89">
        <f t="shared" si="39"/>
        <v>0</v>
      </c>
      <c r="N715" s="100">
        <f t="shared" si="41"/>
        <v>0</v>
      </c>
      <c r="O715" s="166" t="str">
        <f>IFERROR(INDEX('2A-2B'!$B$21:$B$1020,MATCH(D715,'2A-2B'!$D$21:$D$1020,0)),"Not in 2A-2B")</f>
        <v>Not in 2A-2B</v>
      </c>
      <c r="P715" s="73">
        <f>IFERROR(VLOOKUP(D715,'2A-2B'!$D$19:$N$1020,11,0)-N715,SUM(K715:M715))</f>
        <v>0</v>
      </c>
      <c r="Q715" s="167" t="e">
        <f t="shared" si="40"/>
        <v>#DIV/0!</v>
      </c>
    </row>
    <row r="716" spans="2:17">
      <c r="B716" s="63"/>
      <c r="C716" s="65"/>
      <c r="D716" s="65"/>
      <c r="E716" s="66"/>
      <c r="F716" s="67"/>
      <c r="G716" s="65"/>
      <c r="H716" s="70"/>
      <c r="I716" s="71"/>
      <c r="J716" s="68">
        <v>0</v>
      </c>
      <c r="K716" s="68">
        <v>0</v>
      </c>
      <c r="L716" s="68">
        <v>0</v>
      </c>
      <c r="M716" s="89">
        <f t="shared" si="39"/>
        <v>0</v>
      </c>
      <c r="N716" s="100">
        <f t="shared" si="41"/>
        <v>0</v>
      </c>
      <c r="O716" s="166" t="str">
        <f>IFERROR(INDEX('2A-2B'!$B$21:$B$1020,MATCH(D716,'2A-2B'!$D$21:$D$1020,0)),"Not in 2A-2B")</f>
        <v>Not in 2A-2B</v>
      </c>
      <c r="P716" s="73">
        <f>IFERROR(VLOOKUP(D716,'2A-2B'!$D$19:$N$1020,11,0)-N716,SUM(K716:M716))</f>
        <v>0</v>
      </c>
      <c r="Q716" s="167" t="e">
        <f t="shared" si="40"/>
        <v>#DIV/0!</v>
      </c>
    </row>
    <row r="717" spans="2:17">
      <c r="B717" s="63"/>
      <c r="C717" s="65"/>
      <c r="D717" s="65"/>
      <c r="E717" s="66"/>
      <c r="F717" s="67"/>
      <c r="G717" s="65"/>
      <c r="H717" s="70"/>
      <c r="I717" s="71"/>
      <c r="J717" s="68">
        <v>0</v>
      </c>
      <c r="K717" s="68">
        <v>0</v>
      </c>
      <c r="L717" s="68">
        <v>0</v>
      </c>
      <c r="M717" s="89">
        <f t="shared" si="39"/>
        <v>0</v>
      </c>
      <c r="N717" s="100">
        <f t="shared" si="41"/>
        <v>0</v>
      </c>
      <c r="O717" s="166" t="str">
        <f>IFERROR(INDEX('2A-2B'!$B$21:$B$1020,MATCH(D717,'2A-2B'!$D$21:$D$1020,0)),"Not in 2A-2B")</f>
        <v>Not in 2A-2B</v>
      </c>
      <c r="P717" s="73">
        <f>IFERROR(VLOOKUP(D717,'2A-2B'!$D$19:$N$1020,11,0)-N717,SUM(K717:M717))</f>
        <v>0</v>
      </c>
      <c r="Q717" s="167" t="e">
        <f t="shared" si="40"/>
        <v>#DIV/0!</v>
      </c>
    </row>
    <row r="718" spans="2:17">
      <c r="B718" s="63"/>
      <c r="C718" s="65"/>
      <c r="D718" s="65"/>
      <c r="E718" s="66"/>
      <c r="F718" s="67"/>
      <c r="G718" s="65"/>
      <c r="H718" s="70"/>
      <c r="I718" s="71"/>
      <c r="J718" s="68">
        <v>0</v>
      </c>
      <c r="K718" s="68">
        <v>0</v>
      </c>
      <c r="L718" s="68">
        <v>0</v>
      </c>
      <c r="M718" s="89">
        <f t="shared" si="39"/>
        <v>0</v>
      </c>
      <c r="N718" s="100">
        <f t="shared" si="41"/>
        <v>0</v>
      </c>
      <c r="O718" s="166" t="str">
        <f>IFERROR(INDEX('2A-2B'!$B$21:$B$1020,MATCH(D718,'2A-2B'!$D$21:$D$1020,0)),"Not in 2A-2B")</f>
        <v>Not in 2A-2B</v>
      </c>
      <c r="P718" s="73">
        <f>IFERROR(VLOOKUP(D718,'2A-2B'!$D$19:$N$1020,11,0)-N718,SUM(K718:M718))</f>
        <v>0</v>
      </c>
      <c r="Q718" s="167" t="e">
        <f t="shared" si="40"/>
        <v>#DIV/0!</v>
      </c>
    </row>
    <row r="719" spans="2:17">
      <c r="B719" s="63"/>
      <c r="C719" s="65"/>
      <c r="D719" s="65"/>
      <c r="E719" s="66"/>
      <c r="F719" s="67"/>
      <c r="G719" s="65"/>
      <c r="H719" s="70"/>
      <c r="I719" s="71"/>
      <c r="J719" s="68">
        <v>0</v>
      </c>
      <c r="K719" s="68">
        <v>0</v>
      </c>
      <c r="L719" s="68">
        <v>0</v>
      </c>
      <c r="M719" s="89">
        <f t="shared" si="39"/>
        <v>0</v>
      </c>
      <c r="N719" s="100">
        <f t="shared" si="41"/>
        <v>0</v>
      </c>
      <c r="O719" s="166" t="str">
        <f>IFERROR(INDEX('2A-2B'!$B$21:$B$1020,MATCH(D719,'2A-2B'!$D$21:$D$1020,0)),"Not in 2A-2B")</f>
        <v>Not in 2A-2B</v>
      </c>
      <c r="P719" s="73">
        <f>IFERROR(VLOOKUP(D719,'2A-2B'!$D$19:$N$1020,11,0)-N719,SUM(K719:M719))</f>
        <v>0</v>
      </c>
      <c r="Q719" s="167" t="e">
        <f t="shared" si="40"/>
        <v>#DIV/0!</v>
      </c>
    </row>
    <row r="720" spans="2:17">
      <c r="B720" s="63"/>
      <c r="C720" s="65"/>
      <c r="D720" s="65"/>
      <c r="E720" s="66"/>
      <c r="F720" s="67"/>
      <c r="G720" s="65"/>
      <c r="H720" s="70"/>
      <c r="I720" s="71"/>
      <c r="J720" s="68">
        <v>0</v>
      </c>
      <c r="K720" s="68">
        <v>0</v>
      </c>
      <c r="L720" s="68">
        <v>0</v>
      </c>
      <c r="M720" s="89">
        <f t="shared" si="39"/>
        <v>0</v>
      </c>
      <c r="N720" s="100">
        <f t="shared" si="41"/>
        <v>0</v>
      </c>
      <c r="O720" s="166" t="str">
        <f>IFERROR(INDEX('2A-2B'!$B$21:$B$1020,MATCH(D720,'2A-2B'!$D$21:$D$1020,0)),"Not in 2A-2B")</f>
        <v>Not in 2A-2B</v>
      </c>
      <c r="P720" s="73">
        <f>IFERROR(VLOOKUP(D720,'2A-2B'!$D$19:$N$1020,11,0)-N720,SUM(K720:M720))</f>
        <v>0</v>
      </c>
      <c r="Q720" s="167" t="e">
        <f t="shared" si="40"/>
        <v>#DIV/0!</v>
      </c>
    </row>
    <row r="721" spans="2:17">
      <c r="B721" s="63"/>
      <c r="C721" s="65"/>
      <c r="D721" s="65"/>
      <c r="E721" s="66"/>
      <c r="F721" s="67"/>
      <c r="G721" s="65"/>
      <c r="H721" s="70"/>
      <c r="I721" s="71"/>
      <c r="J721" s="68">
        <v>0</v>
      </c>
      <c r="K721" s="68">
        <v>0</v>
      </c>
      <c r="L721" s="68">
        <v>0</v>
      </c>
      <c r="M721" s="89">
        <f t="shared" si="39"/>
        <v>0</v>
      </c>
      <c r="N721" s="100">
        <f t="shared" si="41"/>
        <v>0</v>
      </c>
      <c r="O721" s="166" t="str">
        <f>IFERROR(INDEX('2A-2B'!$B$21:$B$1020,MATCH(D721,'2A-2B'!$D$21:$D$1020,0)),"Not in 2A-2B")</f>
        <v>Not in 2A-2B</v>
      </c>
      <c r="P721" s="73">
        <f>IFERROR(VLOOKUP(D721,'2A-2B'!$D$19:$N$1020,11,0)-N721,SUM(K721:M721))</f>
        <v>0</v>
      </c>
      <c r="Q721" s="167" t="e">
        <f t="shared" si="40"/>
        <v>#DIV/0!</v>
      </c>
    </row>
    <row r="722" spans="2:17">
      <c r="B722" s="63"/>
      <c r="C722" s="65"/>
      <c r="D722" s="65"/>
      <c r="E722" s="66"/>
      <c r="F722" s="67"/>
      <c r="G722" s="65"/>
      <c r="H722" s="70"/>
      <c r="I722" s="71"/>
      <c r="J722" s="68">
        <v>0</v>
      </c>
      <c r="K722" s="68">
        <v>0</v>
      </c>
      <c r="L722" s="68">
        <v>0</v>
      </c>
      <c r="M722" s="89">
        <f t="shared" si="39"/>
        <v>0</v>
      </c>
      <c r="N722" s="100">
        <f t="shared" si="41"/>
        <v>0</v>
      </c>
      <c r="O722" s="166" t="str">
        <f>IFERROR(INDEX('2A-2B'!$B$21:$B$1020,MATCH(D722,'2A-2B'!$D$21:$D$1020,0)),"Not in 2A-2B")</f>
        <v>Not in 2A-2B</v>
      </c>
      <c r="P722" s="73">
        <f>IFERROR(VLOOKUP(D722,'2A-2B'!$D$19:$N$1020,11,0)-N722,SUM(K722:M722))</f>
        <v>0</v>
      </c>
      <c r="Q722" s="167" t="e">
        <f t="shared" si="40"/>
        <v>#DIV/0!</v>
      </c>
    </row>
    <row r="723" spans="2:17">
      <c r="B723" s="63"/>
      <c r="C723" s="65"/>
      <c r="D723" s="65"/>
      <c r="E723" s="66"/>
      <c r="F723" s="67"/>
      <c r="G723" s="65"/>
      <c r="H723" s="70"/>
      <c r="I723" s="71"/>
      <c r="J723" s="68">
        <v>0</v>
      </c>
      <c r="K723" s="68">
        <v>0</v>
      </c>
      <c r="L723" s="68">
        <v>0</v>
      </c>
      <c r="M723" s="89">
        <f t="shared" si="39"/>
        <v>0</v>
      </c>
      <c r="N723" s="100">
        <f t="shared" si="41"/>
        <v>0</v>
      </c>
      <c r="O723" s="166" t="str">
        <f>IFERROR(INDEX('2A-2B'!$B$21:$B$1020,MATCH(D723,'2A-2B'!$D$21:$D$1020,0)),"Not in 2A-2B")</f>
        <v>Not in 2A-2B</v>
      </c>
      <c r="P723" s="73">
        <f>IFERROR(VLOOKUP(D723,'2A-2B'!$D$19:$N$1020,11,0)-N723,SUM(K723:M723))</f>
        <v>0</v>
      </c>
      <c r="Q723" s="167" t="e">
        <f t="shared" si="40"/>
        <v>#DIV/0!</v>
      </c>
    </row>
    <row r="724" spans="2:17">
      <c r="B724" s="63"/>
      <c r="C724" s="65"/>
      <c r="D724" s="65"/>
      <c r="E724" s="66"/>
      <c r="F724" s="67"/>
      <c r="G724" s="65"/>
      <c r="H724" s="70"/>
      <c r="I724" s="71"/>
      <c r="J724" s="68">
        <v>0</v>
      </c>
      <c r="K724" s="68">
        <v>0</v>
      </c>
      <c r="L724" s="68">
        <v>0</v>
      </c>
      <c r="M724" s="89">
        <f t="shared" si="39"/>
        <v>0</v>
      </c>
      <c r="N724" s="100">
        <f t="shared" si="41"/>
        <v>0</v>
      </c>
      <c r="O724" s="166" t="str">
        <f>IFERROR(INDEX('2A-2B'!$B$21:$B$1020,MATCH(D724,'2A-2B'!$D$21:$D$1020,0)),"Not in 2A-2B")</f>
        <v>Not in 2A-2B</v>
      </c>
      <c r="P724" s="73">
        <f>IFERROR(VLOOKUP(D724,'2A-2B'!$D$19:$N$1020,11,0)-N724,SUM(K724:M724))</f>
        <v>0</v>
      </c>
      <c r="Q724" s="167" t="e">
        <f t="shared" si="40"/>
        <v>#DIV/0!</v>
      </c>
    </row>
    <row r="725" spans="2:17">
      <c r="B725" s="63"/>
      <c r="C725" s="65"/>
      <c r="D725" s="65"/>
      <c r="E725" s="66"/>
      <c r="F725" s="67"/>
      <c r="G725" s="65"/>
      <c r="H725" s="70"/>
      <c r="I725" s="71"/>
      <c r="J725" s="68">
        <v>0</v>
      </c>
      <c r="K725" s="68">
        <v>0</v>
      </c>
      <c r="L725" s="68">
        <v>0</v>
      </c>
      <c r="M725" s="89">
        <f t="shared" ref="M725:M788" si="42">L725</f>
        <v>0</v>
      </c>
      <c r="N725" s="100">
        <f t="shared" si="41"/>
        <v>0</v>
      </c>
      <c r="O725" s="166" t="str">
        <f>IFERROR(INDEX('2A-2B'!$B$21:$B$1020,MATCH(D725,'2A-2B'!$D$21:$D$1020,0)),"Not in 2A-2B")</f>
        <v>Not in 2A-2B</v>
      </c>
      <c r="P725" s="73">
        <f>IFERROR(VLOOKUP(D725,'2A-2B'!$D$19:$N$1020,11,0)-N725,SUM(K725:M725))</f>
        <v>0</v>
      </c>
      <c r="Q725" s="167" t="e">
        <f t="shared" ref="Q725:Q788" si="43">H725-(SUM(K725:M725)/J725)</f>
        <v>#DIV/0!</v>
      </c>
    </row>
    <row r="726" spans="2:17">
      <c r="B726" s="63"/>
      <c r="C726" s="65"/>
      <c r="D726" s="65"/>
      <c r="E726" s="66"/>
      <c r="F726" s="67"/>
      <c r="G726" s="65"/>
      <c r="H726" s="70"/>
      <c r="I726" s="71"/>
      <c r="J726" s="68">
        <v>0</v>
      </c>
      <c r="K726" s="68">
        <v>0</v>
      </c>
      <c r="L726" s="68">
        <v>0</v>
      </c>
      <c r="M726" s="89">
        <f t="shared" si="42"/>
        <v>0</v>
      </c>
      <c r="N726" s="100">
        <f t="shared" ref="N726:N789" si="44">SUM(J726:M726)</f>
        <v>0</v>
      </c>
      <c r="O726" s="166" t="str">
        <f>IFERROR(INDEX('2A-2B'!$B$21:$B$1020,MATCH(D726,'2A-2B'!$D$21:$D$1020,0)),"Not in 2A-2B")</f>
        <v>Not in 2A-2B</v>
      </c>
      <c r="P726" s="73">
        <f>IFERROR(VLOOKUP(D726,'2A-2B'!$D$19:$N$1020,11,0)-N726,SUM(K726:M726))</f>
        <v>0</v>
      </c>
      <c r="Q726" s="167" t="e">
        <f t="shared" si="43"/>
        <v>#DIV/0!</v>
      </c>
    </row>
    <row r="727" spans="2:17">
      <c r="B727" s="63"/>
      <c r="C727" s="65"/>
      <c r="D727" s="65"/>
      <c r="E727" s="66"/>
      <c r="F727" s="67"/>
      <c r="G727" s="65"/>
      <c r="H727" s="70"/>
      <c r="I727" s="71"/>
      <c r="J727" s="68">
        <v>0</v>
      </c>
      <c r="K727" s="68">
        <v>0</v>
      </c>
      <c r="L727" s="68">
        <v>0</v>
      </c>
      <c r="M727" s="89">
        <f t="shared" si="42"/>
        <v>0</v>
      </c>
      <c r="N727" s="100">
        <f t="shared" si="44"/>
        <v>0</v>
      </c>
      <c r="O727" s="166" t="str">
        <f>IFERROR(INDEX('2A-2B'!$B$21:$B$1020,MATCH(D727,'2A-2B'!$D$21:$D$1020,0)),"Not in 2A-2B")</f>
        <v>Not in 2A-2B</v>
      </c>
      <c r="P727" s="73">
        <f>IFERROR(VLOOKUP(D727,'2A-2B'!$D$19:$N$1020,11,0)-N727,SUM(K727:M727))</f>
        <v>0</v>
      </c>
      <c r="Q727" s="167" t="e">
        <f t="shared" si="43"/>
        <v>#DIV/0!</v>
      </c>
    </row>
    <row r="728" spans="2:17">
      <c r="B728" s="63"/>
      <c r="C728" s="65"/>
      <c r="D728" s="65"/>
      <c r="E728" s="66"/>
      <c r="F728" s="67"/>
      <c r="G728" s="65"/>
      <c r="H728" s="70"/>
      <c r="I728" s="71"/>
      <c r="J728" s="68">
        <v>0</v>
      </c>
      <c r="K728" s="68">
        <v>0</v>
      </c>
      <c r="L728" s="68">
        <v>0</v>
      </c>
      <c r="M728" s="89">
        <f t="shared" si="42"/>
        <v>0</v>
      </c>
      <c r="N728" s="100">
        <f t="shared" si="44"/>
        <v>0</v>
      </c>
      <c r="O728" s="166" t="str">
        <f>IFERROR(INDEX('2A-2B'!$B$21:$B$1020,MATCH(D728,'2A-2B'!$D$21:$D$1020,0)),"Not in 2A-2B")</f>
        <v>Not in 2A-2B</v>
      </c>
      <c r="P728" s="73">
        <f>IFERROR(VLOOKUP(D728,'2A-2B'!$D$19:$N$1020,11,0)-N728,SUM(K728:M728))</f>
        <v>0</v>
      </c>
      <c r="Q728" s="167" t="e">
        <f t="shared" si="43"/>
        <v>#DIV/0!</v>
      </c>
    </row>
    <row r="729" spans="2:17">
      <c r="B729" s="63"/>
      <c r="C729" s="65"/>
      <c r="D729" s="65"/>
      <c r="E729" s="66"/>
      <c r="F729" s="67"/>
      <c r="G729" s="65"/>
      <c r="H729" s="70"/>
      <c r="I729" s="71"/>
      <c r="J729" s="68">
        <v>0</v>
      </c>
      <c r="K729" s="68">
        <v>0</v>
      </c>
      <c r="L729" s="68">
        <v>0</v>
      </c>
      <c r="M729" s="89">
        <f t="shared" si="42"/>
        <v>0</v>
      </c>
      <c r="N729" s="100">
        <f t="shared" si="44"/>
        <v>0</v>
      </c>
      <c r="O729" s="166" t="str">
        <f>IFERROR(INDEX('2A-2B'!$B$21:$B$1020,MATCH(D729,'2A-2B'!$D$21:$D$1020,0)),"Not in 2A-2B")</f>
        <v>Not in 2A-2B</v>
      </c>
      <c r="P729" s="73">
        <f>IFERROR(VLOOKUP(D729,'2A-2B'!$D$19:$N$1020,11,0)-N729,SUM(K729:M729))</f>
        <v>0</v>
      </c>
      <c r="Q729" s="167" t="e">
        <f t="shared" si="43"/>
        <v>#DIV/0!</v>
      </c>
    </row>
    <row r="730" spans="2:17">
      <c r="B730" s="63"/>
      <c r="C730" s="65"/>
      <c r="D730" s="65"/>
      <c r="E730" s="66"/>
      <c r="F730" s="67"/>
      <c r="G730" s="65"/>
      <c r="H730" s="70"/>
      <c r="I730" s="71"/>
      <c r="J730" s="68">
        <v>0</v>
      </c>
      <c r="K730" s="68">
        <v>0</v>
      </c>
      <c r="L730" s="68">
        <v>0</v>
      </c>
      <c r="M730" s="89">
        <f t="shared" si="42"/>
        <v>0</v>
      </c>
      <c r="N730" s="100">
        <f t="shared" si="44"/>
        <v>0</v>
      </c>
      <c r="O730" s="166" t="str">
        <f>IFERROR(INDEX('2A-2B'!$B$21:$B$1020,MATCH(D730,'2A-2B'!$D$21:$D$1020,0)),"Not in 2A-2B")</f>
        <v>Not in 2A-2B</v>
      </c>
      <c r="P730" s="73">
        <f>IFERROR(VLOOKUP(D730,'2A-2B'!$D$19:$N$1020,11,0)-N730,SUM(K730:M730))</f>
        <v>0</v>
      </c>
      <c r="Q730" s="167" t="e">
        <f t="shared" si="43"/>
        <v>#DIV/0!</v>
      </c>
    </row>
    <row r="731" spans="2:17">
      <c r="B731" s="63"/>
      <c r="C731" s="65"/>
      <c r="D731" s="65"/>
      <c r="E731" s="66"/>
      <c r="F731" s="67"/>
      <c r="G731" s="65"/>
      <c r="H731" s="70"/>
      <c r="I731" s="71"/>
      <c r="J731" s="68">
        <v>0</v>
      </c>
      <c r="K731" s="68">
        <v>0</v>
      </c>
      <c r="L731" s="68">
        <v>0</v>
      </c>
      <c r="M731" s="89">
        <f t="shared" si="42"/>
        <v>0</v>
      </c>
      <c r="N731" s="100">
        <f t="shared" si="44"/>
        <v>0</v>
      </c>
      <c r="O731" s="166" t="str">
        <f>IFERROR(INDEX('2A-2B'!$B$21:$B$1020,MATCH(D731,'2A-2B'!$D$21:$D$1020,0)),"Not in 2A-2B")</f>
        <v>Not in 2A-2B</v>
      </c>
      <c r="P731" s="73">
        <f>IFERROR(VLOOKUP(D731,'2A-2B'!$D$19:$N$1020,11,0)-N731,SUM(K731:M731))</f>
        <v>0</v>
      </c>
      <c r="Q731" s="167" t="e">
        <f t="shared" si="43"/>
        <v>#DIV/0!</v>
      </c>
    </row>
    <row r="732" spans="2:17">
      <c r="B732" s="63"/>
      <c r="C732" s="65"/>
      <c r="D732" s="65"/>
      <c r="E732" s="66"/>
      <c r="F732" s="67"/>
      <c r="G732" s="65"/>
      <c r="H732" s="70"/>
      <c r="I732" s="71"/>
      <c r="J732" s="68">
        <v>0</v>
      </c>
      <c r="K732" s="68">
        <v>0</v>
      </c>
      <c r="L732" s="68">
        <v>0</v>
      </c>
      <c r="M732" s="89">
        <f t="shared" si="42"/>
        <v>0</v>
      </c>
      <c r="N732" s="100">
        <f t="shared" si="44"/>
        <v>0</v>
      </c>
      <c r="O732" s="166" t="str">
        <f>IFERROR(INDEX('2A-2B'!$B$21:$B$1020,MATCH(D732,'2A-2B'!$D$21:$D$1020,0)),"Not in 2A-2B")</f>
        <v>Not in 2A-2B</v>
      </c>
      <c r="P732" s="73">
        <f>IFERROR(VLOOKUP(D732,'2A-2B'!$D$19:$N$1020,11,0)-N732,SUM(K732:M732))</f>
        <v>0</v>
      </c>
      <c r="Q732" s="167" t="e">
        <f t="shared" si="43"/>
        <v>#DIV/0!</v>
      </c>
    </row>
    <row r="733" spans="2:17">
      <c r="B733" s="63"/>
      <c r="C733" s="65"/>
      <c r="D733" s="65"/>
      <c r="E733" s="66"/>
      <c r="F733" s="67"/>
      <c r="G733" s="65"/>
      <c r="H733" s="70"/>
      <c r="I733" s="71"/>
      <c r="J733" s="68">
        <v>0</v>
      </c>
      <c r="K733" s="68">
        <v>0</v>
      </c>
      <c r="L733" s="68">
        <v>0</v>
      </c>
      <c r="M733" s="89">
        <f t="shared" si="42"/>
        <v>0</v>
      </c>
      <c r="N733" s="100">
        <f t="shared" si="44"/>
        <v>0</v>
      </c>
      <c r="O733" s="166" t="str">
        <f>IFERROR(INDEX('2A-2B'!$B$21:$B$1020,MATCH(D733,'2A-2B'!$D$21:$D$1020,0)),"Not in 2A-2B")</f>
        <v>Not in 2A-2B</v>
      </c>
      <c r="P733" s="73">
        <f>IFERROR(VLOOKUP(D733,'2A-2B'!$D$19:$N$1020,11,0)-N733,SUM(K733:M733))</f>
        <v>0</v>
      </c>
      <c r="Q733" s="167" t="e">
        <f t="shared" si="43"/>
        <v>#DIV/0!</v>
      </c>
    </row>
    <row r="734" spans="2:17">
      <c r="B734" s="63"/>
      <c r="C734" s="65"/>
      <c r="D734" s="65"/>
      <c r="E734" s="66"/>
      <c r="F734" s="67"/>
      <c r="G734" s="65"/>
      <c r="H734" s="70"/>
      <c r="I734" s="71"/>
      <c r="J734" s="68">
        <v>0</v>
      </c>
      <c r="K734" s="68">
        <v>0</v>
      </c>
      <c r="L734" s="68">
        <v>0</v>
      </c>
      <c r="M734" s="89">
        <f t="shared" si="42"/>
        <v>0</v>
      </c>
      <c r="N734" s="100">
        <f t="shared" si="44"/>
        <v>0</v>
      </c>
      <c r="O734" s="166" t="str">
        <f>IFERROR(INDEX('2A-2B'!$B$21:$B$1020,MATCH(D734,'2A-2B'!$D$21:$D$1020,0)),"Not in 2A-2B")</f>
        <v>Not in 2A-2B</v>
      </c>
      <c r="P734" s="73">
        <f>IFERROR(VLOOKUP(D734,'2A-2B'!$D$19:$N$1020,11,0)-N734,SUM(K734:M734))</f>
        <v>0</v>
      </c>
      <c r="Q734" s="167" t="e">
        <f t="shared" si="43"/>
        <v>#DIV/0!</v>
      </c>
    </row>
    <row r="735" spans="2:17">
      <c r="B735" s="63"/>
      <c r="C735" s="65"/>
      <c r="D735" s="65"/>
      <c r="E735" s="66"/>
      <c r="F735" s="67"/>
      <c r="G735" s="65"/>
      <c r="H735" s="70"/>
      <c r="I735" s="71"/>
      <c r="J735" s="68">
        <v>0</v>
      </c>
      <c r="K735" s="68">
        <v>0</v>
      </c>
      <c r="L735" s="68">
        <v>0</v>
      </c>
      <c r="M735" s="89">
        <f t="shared" si="42"/>
        <v>0</v>
      </c>
      <c r="N735" s="100">
        <f t="shared" si="44"/>
        <v>0</v>
      </c>
      <c r="O735" s="166" t="str">
        <f>IFERROR(INDEX('2A-2B'!$B$21:$B$1020,MATCH(D735,'2A-2B'!$D$21:$D$1020,0)),"Not in 2A-2B")</f>
        <v>Not in 2A-2B</v>
      </c>
      <c r="P735" s="73">
        <f>IFERROR(VLOOKUP(D735,'2A-2B'!$D$19:$N$1020,11,0)-N735,SUM(K735:M735))</f>
        <v>0</v>
      </c>
      <c r="Q735" s="167" t="e">
        <f t="shared" si="43"/>
        <v>#DIV/0!</v>
      </c>
    </row>
    <row r="736" spans="2:17">
      <c r="B736" s="63"/>
      <c r="C736" s="65"/>
      <c r="D736" s="65"/>
      <c r="E736" s="66"/>
      <c r="F736" s="67"/>
      <c r="G736" s="65"/>
      <c r="H736" s="70"/>
      <c r="I736" s="71"/>
      <c r="J736" s="68">
        <v>0</v>
      </c>
      <c r="K736" s="68">
        <v>0</v>
      </c>
      <c r="L736" s="68">
        <v>0</v>
      </c>
      <c r="M736" s="89">
        <f t="shared" si="42"/>
        <v>0</v>
      </c>
      <c r="N736" s="100">
        <f t="shared" si="44"/>
        <v>0</v>
      </c>
      <c r="O736" s="166" t="str">
        <f>IFERROR(INDEX('2A-2B'!$B$21:$B$1020,MATCH(D736,'2A-2B'!$D$21:$D$1020,0)),"Not in 2A-2B")</f>
        <v>Not in 2A-2B</v>
      </c>
      <c r="P736" s="73">
        <f>IFERROR(VLOOKUP(D736,'2A-2B'!$D$19:$N$1020,11,0)-N736,SUM(K736:M736))</f>
        <v>0</v>
      </c>
      <c r="Q736" s="167" t="e">
        <f t="shared" si="43"/>
        <v>#DIV/0!</v>
      </c>
    </row>
    <row r="737" spans="2:17">
      <c r="B737" s="63"/>
      <c r="C737" s="65"/>
      <c r="D737" s="65"/>
      <c r="E737" s="66"/>
      <c r="F737" s="67"/>
      <c r="G737" s="65"/>
      <c r="H737" s="70"/>
      <c r="I737" s="71"/>
      <c r="J737" s="68">
        <v>0</v>
      </c>
      <c r="K737" s="68">
        <v>0</v>
      </c>
      <c r="L737" s="68">
        <v>0</v>
      </c>
      <c r="M737" s="89">
        <f t="shared" si="42"/>
        <v>0</v>
      </c>
      <c r="N737" s="100">
        <f t="shared" si="44"/>
        <v>0</v>
      </c>
      <c r="O737" s="166" t="str">
        <f>IFERROR(INDEX('2A-2B'!$B$21:$B$1020,MATCH(D737,'2A-2B'!$D$21:$D$1020,0)),"Not in 2A-2B")</f>
        <v>Not in 2A-2B</v>
      </c>
      <c r="P737" s="73">
        <f>IFERROR(VLOOKUP(D737,'2A-2B'!$D$19:$N$1020,11,0)-N737,SUM(K737:M737))</f>
        <v>0</v>
      </c>
      <c r="Q737" s="167" t="e">
        <f t="shared" si="43"/>
        <v>#DIV/0!</v>
      </c>
    </row>
    <row r="738" spans="2:17">
      <c r="B738" s="63"/>
      <c r="C738" s="65"/>
      <c r="D738" s="65"/>
      <c r="E738" s="66"/>
      <c r="F738" s="67"/>
      <c r="G738" s="65"/>
      <c r="H738" s="70"/>
      <c r="I738" s="71"/>
      <c r="J738" s="68">
        <v>0</v>
      </c>
      <c r="K738" s="68">
        <v>0</v>
      </c>
      <c r="L738" s="68">
        <v>0</v>
      </c>
      <c r="M738" s="89">
        <f t="shared" si="42"/>
        <v>0</v>
      </c>
      <c r="N738" s="100">
        <f t="shared" si="44"/>
        <v>0</v>
      </c>
      <c r="O738" s="166" t="str">
        <f>IFERROR(INDEX('2A-2B'!$B$21:$B$1020,MATCH(D738,'2A-2B'!$D$21:$D$1020,0)),"Not in 2A-2B")</f>
        <v>Not in 2A-2B</v>
      </c>
      <c r="P738" s="73">
        <f>IFERROR(VLOOKUP(D738,'2A-2B'!$D$19:$N$1020,11,0)-N738,SUM(K738:M738))</f>
        <v>0</v>
      </c>
      <c r="Q738" s="167" t="e">
        <f t="shared" si="43"/>
        <v>#DIV/0!</v>
      </c>
    </row>
    <row r="739" spans="2:17">
      <c r="B739" s="63"/>
      <c r="C739" s="65"/>
      <c r="D739" s="65"/>
      <c r="E739" s="66"/>
      <c r="F739" s="67"/>
      <c r="G739" s="65"/>
      <c r="H739" s="70"/>
      <c r="I739" s="71"/>
      <c r="J739" s="68">
        <v>0</v>
      </c>
      <c r="K739" s="68">
        <v>0</v>
      </c>
      <c r="L739" s="68">
        <v>0</v>
      </c>
      <c r="M739" s="89">
        <f t="shared" si="42"/>
        <v>0</v>
      </c>
      <c r="N739" s="100">
        <f t="shared" si="44"/>
        <v>0</v>
      </c>
      <c r="O739" s="166" t="str">
        <f>IFERROR(INDEX('2A-2B'!$B$21:$B$1020,MATCH(D739,'2A-2B'!$D$21:$D$1020,0)),"Not in 2A-2B")</f>
        <v>Not in 2A-2B</v>
      </c>
      <c r="P739" s="73">
        <f>IFERROR(VLOOKUP(D739,'2A-2B'!$D$19:$N$1020,11,0)-N739,SUM(K739:M739))</f>
        <v>0</v>
      </c>
      <c r="Q739" s="167" t="e">
        <f t="shared" si="43"/>
        <v>#DIV/0!</v>
      </c>
    </row>
    <row r="740" spans="2:17">
      <c r="B740" s="63"/>
      <c r="C740" s="65"/>
      <c r="D740" s="65"/>
      <c r="E740" s="66"/>
      <c r="F740" s="67"/>
      <c r="G740" s="65"/>
      <c r="H740" s="70"/>
      <c r="I740" s="71"/>
      <c r="J740" s="68">
        <v>0</v>
      </c>
      <c r="K740" s="68">
        <v>0</v>
      </c>
      <c r="L740" s="68">
        <v>0</v>
      </c>
      <c r="M740" s="89">
        <f t="shared" si="42"/>
        <v>0</v>
      </c>
      <c r="N740" s="100">
        <f t="shared" si="44"/>
        <v>0</v>
      </c>
      <c r="O740" s="166" t="str">
        <f>IFERROR(INDEX('2A-2B'!$B$21:$B$1020,MATCH(D740,'2A-2B'!$D$21:$D$1020,0)),"Not in 2A-2B")</f>
        <v>Not in 2A-2B</v>
      </c>
      <c r="P740" s="73">
        <f>IFERROR(VLOOKUP(D740,'2A-2B'!$D$19:$N$1020,11,0)-N740,SUM(K740:M740))</f>
        <v>0</v>
      </c>
      <c r="Q740" s="167" t="e">
        <f t="shared" si="43"/>
        <v>#DIV/0!</v>
      </c>
    </row>
    <row r="741" spans="2:17">
      <c r="B741" s="63"/>
      <c r="C741" s="65"/>
      <c r="D741" s="65"/>
      <c r="E741" s="66"/>
      <c r="F741" s="67"/>
      <c r="G741" s="65"/>
      <c r="H741" s="70"/>
      <c r="I741" s="71"/>
      <c r="J741" s="68">
        <v>0</v>
      </c>
      <c r="K741" s="68">
        <v>0</v>
      </c>
      <c r="L741" s="68">
        <v>0</v>
      </c>
      <c r="M741" s="89">
        <f t="shared" si="42"/>
        <v>0</v>
      </c>
      <c r="N741" s="100">
        <f t="shared" si="44"/>
        <v>0</v>
      </c>
      <c r="O741" s="166" t="str">
        <f>IFERROR(INDEX('2A-2B'!$B$21:$B$1020,MATCH(D741,'2A-2B'!$D$21:$D$1020,0)),"Not in 2A-2B")</f>
        <v>Not in 2A-2B</v>
      </c>
      <c r="P741" s="73">
        <f>IFERROR(VLOOKUP(D741,'2A-2B'!$D$19:$N$1020,11,0)-N741,SUM(K741:M741))</f>
        <v>0</v>
      </c>
      <c r="Q741" s="167" t="e">
        <f t="shared" si="43"/>
        <v>#DIV/0!</v>
      </c>
    </row>
    <row r="742" spans="2:17">
      <c r="B742" s="63"/>
      <c r="C742" s="65"/>
      <c r="D742" s="65"/>
      <c r="E742" s="66"/>
      <c r="F742" s="67"/>
      <c r="G742" s="65"/>
      <c r="H742" s="70"/>
      <c r="I742" s="71"/>
      <c r="J742" s="68">
        <v>0</v>
      </c>
      <c r="K742" s="68">
        <v>0</v>
      </c>
      <c r="L742" s="68">
        <v>0</v>
      </c>
      <c r="M742" s="89">
        <f t="shared" si="42"/>
        <v>0</v>
      </c>
      <c r="N742" s="100">
        <f t="shared" si="44"/>
        <v>0</v>
      </c>
      <c r="O742" s="166" t="str">
        <f>IFERROR(INDEX('2A-2B'!$B$21:$B$1020,MATCH(D742,'2A-2B'!$D$21:$D$1020,0)),"Not in 2A-2B")</f>
        <v>Not in 2A-2B</v>
      </c>
      <c r="P742" s="73">
        <f>IFERROR(VLOOKUP(D742,'2A-2B'!$D$19:$N$1020,11,0)-N742,SUM(K742:M742))</f>
        <v>0</v>
      </c>
      <c r="Q742" s="167" t="e">
        <f t="shared" si="43"/>
        <v>#DIV/0!</v>
      </c>
    </row>
    <row r="743" spans="2:17">
      <c r="B743" s="63"/>
      <c r="C743" s="65"/>
      <c r="D743" s="65"/>
      <c r="E743" s="66"/>
      <c r="F743" s="67"/>
      <c r="G743" s="65"/>
      <c r="H743" s="70"/>
      <c r="I743" s="71"/>
      <c r="J743" s="68">
        <v>0</v>
      </c>
      <c r="K743" s="68">
        <v>0</v>
      </c>
      <c r="L743" s="68">
        <v>0</v>
      </c>
      <c r="M743" s="89">
        <f t="shared" si="42"/>
        <v>0</v>
      </c>
      <c r="N743" s="100">
        <f t="shared" si="44"/>
        <v>0</v>
      </c>
      <c r="O743" s="166" t="str">
        <f>IFERROR(INDEX('2A-2B'!$B$21:$B$1020,MATCH(D743,'2A-2B'!$D$21:$D$1020,0)),"Not in 2A-2B")</f>
        <v>Not in 2A-2B</v>
      </c>
      <c r="P743" s="73">
        <f>IFERROR(VLOOKUP(D743,'2A-2B'!$D$19:$N$1020,11,0)-N743,SUM(K743:M743))</f>
        <v>0</v>
      </c>
      <c r="Q743" s="167" t="e">
        <f t="shared" si="43"/>
        <v>#DIV/0!</v>
      </c>
    </row>
    <row r="744" spans="2:17">
      <c r="B744" s="63"/>
      <c r="C744" s="65"/>
      <c r="D744" s="65"/>
      <c r="E744" s="66"/>
      <c r="F744" s="67"/>
      <c r="G744" s="65"/>
      <c r="H744" s="70"/>
      <c r="I744" s="71"/>
      <c r="J744" s="68">
        <v>0</v>
      </c>
      <c r="K744" s="68">
        <v>0</v>
      </c>
      <c r="L744" s="68">
        <v>0</v>
      </c>
      <c r="M744" s="89">
        <f t="shared" si="42"/>
        <v>0</v>
      </c>
      <c r="N744" s="100">
        <f t="shared" si="44"/>
        <v>0</v>
      </c>
      <c r="O744" s="166" t="str">
        <f>IFERROR(INDEX('2A-2B'!$B$21:$B$1020,MATCH(D744,'2A-2B'!$D$21:$D$1020,0)),"Not in 2A-2B")</f>
        <v>Not in 2A-2B</v>
      </c>
      <c r="P744" s="73">
        <f>IFERROR(VLOOKUP(D744,'2A-2B'!$D$19:$N$1020,11,0)-N744,SUM(K744:M744))</f>
        <v>0</v>
      </c>
      <c r="Q744" s="167" t="e">
        <f t="shared" si="43"/>
        <v>#DIV/0!</v>
      </c>
    </row>
    <row r="745" spans="2:17">
      <c r="B745" s="63"/>
      <c r="C745" s="65"/>
      <c r="D745" s="65"/>
      <c r="E745" s="66"/>
      <c r="F745" s="67"/>
      <c r="G745" s="65"/>
      <c r="H745" s="70"/>
      <c r="I745" s="71"/>
      <c r="J745" s="68">
        <v>0</v>
      </c>
      <c r="K745" s="68">
        <v>0</v>
      </c>
      <c r="L745" s="68">
        <v>0</v>
      </c>
      <c r="M745" s="89">
        <f t="shared" si="42"/>
        <v>0</v>
      </c>
      <c r="N745" s="100">
        <f t="shared" si="44"/>
        <v>0</v>
      </c>
      <c r="O745" s="166" t="str">
        <f>IFERROR(INDEX('2A-2B'!$B$21:$B$1020,MATCH(D745,'2A-2B'!$D$21:$D$1020,0)),"Not in 2A-2B")</f>
        <v>Not in 2A-2B</v>
      </c>
      <c r="P745" s="73">
        <f>IFERROR(VLOOKUP(D745,'2A-2B'!$D$19:$N$1020,11,0)-N745,SUM(K745:M745))</f>
        <v>0</v>
      </c>
      <c r="Q745" s="167" t="e">
        <f t="shared" si="43"/>
        <v>#DIV/0!</v>
      </c>
    </row>
    <row r="746" spans="2:17">
      <c r="B746" s="63"/>
      <c r="C746" s="65"/>
      <c r="D746" s="65"/>
      <c r="E746" s="66"/>
      <c r="F746" s="67"/>
      <c r="G746" s="65"/>
      <c r="H746" s="70"/>
      <c r="I746" s="71"/>
      <c r="J746" s="68">
        <v>0</v>
      </c>
      <c r="K746" s="68">
        <v>0</v>
      </c>
      <c r="L746" s="68">
        <v>0</v>
      </c>
      <c r="M746" s="89">
        <f t="shared" si="42"/>
        <v>0</v>
      </c>
      <c r="N746" s="100">
        <f t="shared" si="44"/>
        <v>0</v>
      </c>
      <c r="O746" s="166" t="str">
        <f>IFERROR(INDEX('2A-2B'!$B$21:$B$1020,MATCH(D746,'2A-2B'!$D$21:$D$1020,0)),"Not in 2A-2B")</f>
        <v>Not in 2A-2B</v>
      </c>
      <c r="P746" s="73">
        <f>IFERROR(VLOOKUP(D746,'2A-2B'!$D$19:$N$1020,11,0)-N746,SUM(K746:M746))</f>
        <v>0</v>
      </c>
      <c r="Q746" s="167" t="e">
        <f t="shared" si="43"/>
        <v>#DIV/0!</v>
      </c>
    </row>
    <row r="747" spans="2:17">
      <c r="B747" s="63"/>
      <c r="C747" s="65"/>
      <c r="D747" s="65"/>
      <c r="E747" s="66"/>
      <c r="F747" s="67"/>
      <c r="G747" s="65"/>
      <c r="H747" s="70"/>
      <c r="I747" s="71"/>
      <c r="J747" s="68">
        <v>0</v>
      </c>
      <c r="K747" s="68">
        <v>0</v>
      </c>
      <c r="L747" s="68">
        <v>0</v>
      </c>
      <c r="M747" s="89">
        <f t="shared" si="42"/>
        <v>0</v>
      </c>
      <c r="N747" s="100">
        <f t="shared" si="44"/>
        <v>0</v>
      </c>
      <c r="O747" s="166" t="str">
        <f>IFERROR(INDEX('2A-2B'!$B$21:$B$1020,MATCH(D747,'2A-2B'!$D$21:$D$1020,0)),"Not in 2A-2B")</f>
        <v>Not in 2A-2B</v>
      </c>
      <c r="P747" s="73">
        <f>IFERROR(VLOOKUP(D747,'2A-2B'!$D$19:$N$1020,11,0)-N747,SUM(K747:M747))</f>
        <v>0</v>
      </c>
      <c r="Q747" s="167" t="e">
        <f t="shared" si="43"/>
        <v>#DIV/0!</v>
      </c>
    </row>
    <row r="748" spans="2:17">
      <c r="B748" s="63"/>
      <c r="C748" s="65"/>
      <c r="D748" s="65"/>
      <c r="E748" s="66"/>
      <c r="F748" s="67"/>
      <c r="G748" s="65"/>
      <c r="H748" s="70"/>
      <c r="I748" s="71"/>
      <c r="J748" s="68">
        <v>0</v>
      </c>
      <c r="K748" s="68">
        <v>0</v>
      </c>
      <c r="L748" s="68">
        <v>0</v>
      </c>
      <c r="M748" s="89">
        <f t="shared" si="42"/>
        <v>0</v>
      </c>
      <c r="N748" s="100">
        <f t="shared" si="44"/>
        <v>0</v>
      </c>
      <c r="O748" s="166" t="str">
        <f>IFERROR(INDEX('2A-2B'!$B$21:$B$1020,MATCH(D748,'2A-2B'!$D$21:$D$1020,0)),"Not in 2A-2B")</f>
        <v>Not in 2A-2B</v>
      </c>
      <c r="P748" s="73">
        <f>IFERROR(VLOOKUP(D748,'2A-2B'!$D$19:$N$1020,11,0)-N748,SUM(K748:M748))</f>
        <v>0</v>
      </c>
      <c r="Q748" s="167" t="e">
        <f t="shared" si="43"/>
        <v>#DIV/0!</v>
      </c>
    </row>
    <row r="749" spans="2:17">
      <c r="B749" s="63"/>
      <c r="C749" s="65"/>
      <c r="D749" s="65"/>
      <c r="E749" s="66"/>
      <c r="F749" s="67"/>
      <c r="G749" s="65"/>
      <c r="H749" s="70"/>
      <c r="I749" s="71"/>
      <c r="J749" s="68">
        <v>0</v>
      </c>
      <c r="K749" s="68">
        <v>0</v>
      </c>
      <c r="L749" s="68">
        <v>0</v>
      </c>
      <c r="M749" s="89">
        <f t="shared" si="42"/>
        <v>0</v>
      </c>
      <c r="N749" s="100">
        <f t="shared" si="44"/>
        <v>0</v>
      </c>
      <c r="O749" s="166" t="str">
        <f>IFERROR(INDEX('2A-2B'!$B$21:$B$1020,MATCH(D749,'2A-2B'!$D$21:$D$1020,0)),"Not in 2A-2B")</f>
        <v>Not in 2A-2B</v>
      </c>
      <c r="P749" s="73">
        <f>IFERROR(VLOOKUP(D749,'2A-2B'!$D$19:$N$1020,11,0)-N749,SUM(K749:M749))</f>
        <v>0</v>
      </c>
      <c r="Q749" s="167" t="e">
        <f t="shared" si="43"/>
        <v>#DIV/0!</v>
      </c>
    </row>
    <row r="750" spans="2:17">
      <c r="B750" s="63"/>
      <c r="C750" s="65"/>
      <c r="D750" s="65"/>
      <c r="E750" s="66"/>
      <c r="F750" s="67"/>
      <c r="G750" s="65"/>
      <c r="H750" s="70"/>
      <c r="I750" s="71"/>
      <c r="J750" s="68">
        <v>0</v>
      </c>
      <c r="K750" s="68">
        <v>0</v>
      </c>
      <c r="L750" s="68">
        <v>0</v>
      </c>
      <c r="M750" s="89">
        <f t="shared" si="42"/>
        <v>0</v>
      </c>
      <c r="N750" s="100">
        <f t="shared" si="44"/>
        <v>0</v>
      </c>
      <c r="O750" s="166" t="str">
        <f>IFERROR(INDEX('2A-2B'!$B$21:$B$1020,MATCH(D750,'2A-2B'!$D$21:$D$1020,0)),"Not in 2A-2B")</f>
        <v>Not in 2A-2B</v>
      </c>
      <c r="P750" s="73">
        <f>IFERROR(VLOOKUP(D750,'2A-2B'!$D$19:$N$1020,11,0)-N750,SUM(K750:M750))</f>
        <v>0</v>
      </c>
      <c r="Q750" s="167" t="e">
        <f t="shared" si="43"/>
        <v>#DIV/0!</v>
      </c>
    </row>
    <row r="751" spans="2:17">
      <c r="B751" s="63"/>
      <c r="C751" s="65"/>
      <c r="D751" s="65"/>
      <c r="E751" s="66"/>
      <c r="F751" s="67"/>
      <c r="G751" s="65"/>
      <c r="H751" s="70"/>
      <c r="I751" s="71"/>
      <c r="J751" s="68">
        <v>0</v>
      </c>
      <c r="K751" s="68">
        <v>0</v>
      </c>
      <c r="L751" s="68">
        <v>0</v>
      </c>
      <c r="M751" s="89">
        <f t="shared" si="42"/>
        <v>0</v>
      </c>
      <c r="N751" s="100">
        <f t="shared" si="44"/>
        <v>0</v>
      </c>
      <c r="O751" s="166" t="str">
        <f>IFERROR(INDEX('2A-2B'!$B$21:$B$1020,MATCH(D751,'2A-2B'!$D$21:$D$1020,0)),"Not in 2A-2B")</f>
        <v>Not in 2A-2B</v>
      </c>
      <c r="P751" s="73">
        <f>IFERROR(VLOOKUP(D751,'2A-2B'!$D$19:$N$1020,11,0)-N751,SUM(K751:M751))</f>
        <v>0</v>
      </c>
      <c r="Q751" s="167" t="e">
        <f t="shared" si="43"/>
        <v>#DIV/0!</v>
      </c>
    </row>
    <row r="752" spans="2:17">
      <c r="B752" s="63"/>
      <c r="C752" s="65"/>
      <c r="D752" s="65"/>
      <c r="E752" s="66"/>
      <c r="F752" s="67"/>
      <c r="G752" s="65"/>
      <c r="H752" s="70"/>
      <c r="I752" s="71"/>
      <c r="J752" s="68">
        <v>0</v>
      </c>
      <c r="K752" s="68">
        <v>0</v>
      </c>
      <c r="L752" s="68">
        <v>0</v>
      </c>
      <c r="M752" s="89">
        <f t="shared" si="42"/>
        <v>0</v>
      </c>
      <c r="N752" s="100">
        <f t="shared" si="44"/>
        <v>0</v>
      </c>
      <c r="O752" s="166" t="str">
        <f>IFERROR(INDEX('2A-2B'!$B$21:$B$1020,MATCH(D752,'2A-2B'!$D$21:$D$1020,0)),"Not in 2A-2B")</f>
        <v>Not in 2A-2B</v>
      </c>
      <c r="P752" s="73">
        <f>IFERROR(VLOOKUP(D752,'2A-2B'!$D$19:$N$1020,11,0)-N752,SUM(K752:M752))</f>
        <v>0</v>
      </c>
      <c r="Q752" s="167" t="e">
        <f t="shared" si="43"/>
        <v>#DIV/0!</v>
      </c>
    </row>
    <row r="753" spans="2:17">
      <c r="B753" s="63"/>
      <c r="C753" s="65"/>
      <c r="D753" s="65"/>
      <c r="E753" s="66"/>
      <c r="F753" s="67"/>
      <c r="G753" s="65"/>
      <c r="H753" s="70"/>
      <c r="I753" s="71"/>
      <c r="J753" s="68">
        <v>0</v>
      </c>
      <c r="K753" s="68">
        <v>0</v>
      </c>
      <c r="L753" s="68">
        <v>0</v>
      </c>
      <c r="M753" s="89">
        <f t="shared" si="42"/>
        <v>0</v>
      </c>
      <c r="N753" s="100">
        <f t="shared" si="44"/>
        <v>0</v>
      </c>
      <c r="O753" s="166" t="str">
        <f>IFERROR(INDEX('2A-2B'!$B$21:$B$1020,MATCH(D753,'2A-2B'!$D$21:$D$1020,0)),"Not in 2A-2B")</f>
        <v>Not in 2A-2B</v>
      </c>
      <c r="P753" s="73">
        <f>IFERROR(VLOOKUP(D753,'2A-2B'!$D$19:$N$1020,11,0)-N753,SUM(K753:M753))</f>
        <v>0</v>
      </c>
      <c r="Q753" s="167" t="e">
        <f t="shared" si="43"/>
        <v>#DIV/0!</v>
      </c>
    </row>
    <row r="754" spans="2:17">
      <c r="B754" s="63"/>
      <c r="C754" s="65"/>
      <c r="D754" s="65"/>
      <c r="E754" s="66"/>
      <c r="F754" s="67"/>
      <c r="G754" s="65"/>
      <c r="H754" s="70"/>
      <c r="I754" s="71"/>
      <c r="J754" s="68">
        <v>0</v>
      </c>
      <c r="K754" s="68">
        <v>0</v>
      </c>
      <c r="L754" s="68">
        <v>0</v>
      </c>
      <c r="M754" s="89">
        <f t="shared" si="42"/>
        <v>0</v>
      </c>
      <c r="N754" s="100">
        <f t="shared" si="44"/>
        <v>0</v>
      </c>
      <c r="O754" s="166" t="str">
        <f>IFERROR(INDEX('2A-2B'!$B$21:$B$1020,MATCH(D754,'2A-2B'!$D$21:$D$1020,0)),"Not in 2A-2B")</f>
        <v>Not in 2A-2B</v>
      </c>
      <c r="P754" s="73">
        <f>IFERROR(VLOOKUP(D754,'2A-2B'!$D$19:$N$1020,11,0)-N754,SUM(K754:M754))</f>
        <v>0</v>
      </c>
      <c r="Q754" s="167" t="e">
        <f t="shared" si="43"/>
        <v>#DIV/0!</v>
      </c>
    </row>
    <row r="755" spans="2:17">
      <c r="B755" s="63"/>
      <c r="C755" s="65"/>
      <c r="D755" s="65"/>
      <c r="E755" s="66"/>
      <c r="F755" s="67"/>
      <c r="G755" s="65"/>
      <c r="H755" s="70"/>
      <c r="I755" s="71"/>
      <c r="J755" s="68">
        <v>0</v>
      </c>
      <c r="K755" s="68">
        <v>0</v>
      </c>
      <c r="L755" s="68">
        <v>0</v>
      </c>
      <c r="M755" s="89">
        <f t="shared" si="42"/>
        <v>0</v>
      </c>
      <c r="N755" s="100">
        <f t="shared" si="44"/>
        <v>0</v>
      </c>
      <c r="O755" s="166" t="str">
        <f>IFERROR(INDEX('2A-2B'!$B$21:$B$1020,MATCH(D755,'2A-2B'!$D$21:$D$1020,0)),"Not in 2A-2B")</f>
        <v>Not in 2A-2B</v>
      </c>
      <c r="P755" s="73">
        <f>IFERROR(VLOOKUP(D755,'2A-2B'!$D$19:$N$1020,11,0)-N755,SUM(K755:M755))</f>
        <v>0</v>
      </c>
      <c r="Q755" s="167" t="e">
        <f t="shared" si="43"/>
        <v>#DIV/0!</v>
      </c>
    </row>
    <row r="756" spans="2:17">
      <c r="B756" s="63"/>
      <c r="C756" s="65"/>
      <c r="D756" s="65"/>
      <c r="E756" s="66"/>
      <c r="F756" s="67"/>
      <c r="G756" s="65"/>
      <c r="H756" s="70"/>
      <c r="I756" s="71"/>
      <c r="J756" s="68">
        <v>0</v>
      </c>
      <c r="K756" s="68">
        <v>0</v>
      </c>
      <c r="L756" s="68">
        <v>0</v>
      </c>
      <c r="M756" s="89">
        <f t="shared" si="42"/>
        <v>0</v>
      </c>
      <c r="N756" s="100">
        <f t="shared" si="44"/>
        <v>0</v>
      </c>
      <c r="O756" s="166" t="str">
        <f>IFERROR(INDEX('2A-2B'!$B$21:$B$1020,MATCH(D756,'2A-2B'!$D$21:$D$1020,0)),"Not in 2A-2B")</f>
        <v>Not in 2A-2B</v>
      </c>
      <c r="P756" s="73">
        <f>IFERROR(VLOOKUP(D756,'2A-2B'!$D$19:$N$1020,11,0)-N756,SUM(K756:M756))</f>
        <v>0</v>
      </c>
      <c r="Q756" s="167" t="e">
        <f t="shared" si="43"/>
        <v>#DIV/0!</v>
      </c>
    </row>
    <row r="757" spans="2:17">
      <c r="B757" s="63"/>
      <c r="C757" s="65"/>
      <c r="D757" s="65"/>
      <c r="E757" s="66"/>
      <c r="F757" s="67"/>
      <c r="G757" s="65"/>
      <c r="H757" s="70"/>
      <c r="I757" s="71"/>
      <c r="J757" s="68">
        <v>0</v>
      </c>
      <c r="K757" s="68">
        <v>0</v>
      </c>
      <c r="L757" s="68">
        <v>0</v>
      </c>
      <c r="M757" s="89">
        <f t="shared" si="42"/>
        <v>0</v>
      </c>
      <c r="N757" s="100">
        <f t="shared" si="44"/>
        <v>0</v>
      </c>
      <c r="O757" s="166" t="str">
        <f>IFERROR(INDEX('2A-2B'!$B$21:$B$1020,MATCH(D757,'2A-2B'!$D$21:$D$1020,0)),"Not in 2A-2B")</f>
        <v>Not in 2A-2B</v>
      </c>
      <c r="P757" s="73">
        <f>IFERROR(VLOOKUP(D757,'2A-2B'!$D$19:$N$1020,11,0)-N757,SUM(K757:M757))</f>
        <v>0</v>
      </c>
      <c r="Q757" s="167" t="e">
        <f t="shared" si="43"/>
        <v>#DIV/0!</v>
      </c>
    </row>
    <row r="758" spans="2:17">
      <c r="B758" s="63"/>
      <c r="C758" s="65"/>
      <c r="D758" s="65"/>
      <c r="E758" s="66"/>
      <c r="F758" s="67"/>
      <c r="G758" s="65"/>
      <c r="H758" s="70"/>
      <c r="I758" s="71"/>
      <c r="J758" s="68">
        <v>0</v>
      </c>
      <c r="K758" s="68">
        <v>0</v>
      </c>
      <c r="L758" s="68">
        <v>0</v>
      </c>
      <c r="M758" s="89">
        <f t="shared" si="42"/>
        <v>0</v>
      </c>
      <c r="N758" s="100">
        <f t="shared" si="44"/>
        <v>0</v>
      </c>
      <c r="O758" s="166" t="str">
        <f>IFERROR(INDEX('2A-2B'!$B$21:$B$1020,MATCH(D758,'2A-2B'!$D$21:$D$1020,0)),"Not in 2A-2B")</f>
        <v>Not in 2A-2B</v>
      </c>
      <c r="P758" s="73">
        <f>IFERROR(VLOOKUP(D758,'2A-2B'!$D$19:$N$1020,11,0)-N758,SUM(K758:M758))</f>
        <v>0</v>
      </c>
      <c r="Q758" s="167" t="e">
        <f t="shared" si="43"/>
        <v>#DIV/0!</v>
      </c>
    </row>
    <row r="759" spans="2:17">
      <c r="B759" s="63"/>
      <c r="C759" s="65"/>
      <c r="D759" s="65"/>
      <c r="E759" s="66"/>
      <c r="F759" s="67"/>
      <c r="G759" s="65"/>
      <c r="H759" s="70"/>
      <c r="I759" s="71"/>
      <c r="J759" s="68">
        <v>0</v>
      </c>
      <c r="K759" s="68">
        <v>0</v>
      </c>
      <c r="L759" s="68">
        <v>0</v>
      </c>
      <c r="M759" s="89">
        <f t="shared" si="42"/>
        <v>0</v>
      </c>
      <c r="N759" s="100">
        <f t="shared" si="44"/>
        <v>0</v>
      </c>
      <c r="O759" s="166" t="str">
        <f>IFERROR(INDEX('2A-2B'!$B$21:$B$1020,MATCH(D759,'2A-2B'!$D$21:$D$1020,0)),"Not in 2A-2B")</f>
        <v>Not in 2A-2B</v>
      </c>
      <c r="P759" s="73">
        <f>IFERROR(VLOOKUP(D759,'2A-2B'!$D$19:$N$1020,11,0)-N759,SUM(K759:M759))</f>
        <v>0</v>
      </c>
      <c r="Q759" s="167" t="e">
        <f t="shared" si="43"/>
        <v>#DIV/0!</v>
      </c>
    </row>
    <row r="760" spans="2:17">
      <c r="B760" s="63"/>
      <c r="C760" s="65"/>
      <c r="D760" s="65"/>
      <c r="E760" s="66"/>
      <c r="F760" s="67"/>
      <c r="G760" s="65"/>
      <c r="H760" s="70"/>
      <c r="I760" s="71"/>
      <c r="J760" s="68">
        <v>0</v>
      </c>
      <c r="K760" s="68">
        <v>0</v>
      </c>
      <c r="L760" s="68">
        <v>0</v>
      </c>
      <c r="M760" s="89">
        <f t="shared" si="42"/>
        <v>0</v>
      </c>
      <c r="N760" s="100">
        <f t="shared" si="44"/>
        <v>0</v>
      </c>
      <c r="O760" s="166" t="str">
        <f>IFERROR(INDEX('2A-2B'!$B$21:$B$1020,MATCH(D760,'2A-2B'!$D$21:$D$1020,0)),"Not in 2A-2B")</f>
        <v>Not in 2A-2B</v>
      </c>
      <c r="P760" s="73">
        <f>IFERROR(VLOOKUP(D760,'2A-2B'!$D$19:$N$1020,11,0)-N760,SUM(K760:M760))</f>
        <v>0</v>
      </c>
      <c r="Q760" s="167" t="e">
        <f t="shared" si="43"/>
        <v>#DIV/0!</v>
      </c>
    </row>
    <row r="761" spans="2:17">
      <c r="B761" s="63"/>
      <c r="C761" s="65"/>
      <c r="D761" s="65"/>
      <c r="E761" s="66"/>
      <c r="F761" s="67"/>
      <c r="G761" s="65"/>
      <c r="H761" s="70"/>
      <c r="I761" s="71"/>
      <c r="J761" s="68">
        <v>0</v>
      </c>
      <c r="K761" s="68">
        <v>0</v>
      </c>
      <c r="L761" s="68">
        <v>0</v>
      </c>
      <c r="M761" s="89">
        <f t="shared" si="42"/>
        <v>0</v>
      </c>
      <c r="N761" s="100">
        <f t="shared" si="44"/>
        <v>0</v>
      </c>
      <c r="O761" s="166" t="str">
        <f>IFERROR(INDEX('2A-2B'!$B$21:$B$1020,MATCH(D761,'2A-2B'!$D$21:$D$1020,0)),"Not in 2A-2B")</f>
        <v>Not in 2A-2B</v>
      </c>
      <c r="P761" s="73">
        <f>IFERROR(VLOOKUP(D761,'2A-2B'!$D$19:$N$1020,11,0)-N761,SUM(K761:M761))</f>
        <v>0</v>
      </c>
      <c r="Q761" s="167" t="e">
        <f t="shared" si="43"/>
        <v>#DIV/0!</v>
      </c>
    </row>
    <row r="762" spans="2:17">
      <c r="B762" s="63"/>
      <c r="C762" s="65"/>
      <c r="D762" s="65"/>
      <c r="E762" s="66"/>
      <c r="F762" s="67"/>
      <c r="G762" s="65"/>
      <c r="H762" s="70"/>
      <c r="I762" s="71"/>
      <c r="J762" s="68">
        <v>0</v>
      </c>
      <c r="K762" s="68">
        <v>0</v>
      </c>
      <c r="L762" s="68">
        <v>0</v>
      </c>
      <c r="M762" s="89">
        <f t="shared" si="42"/>
        <v>0</v>
      </c>
      <c r="N762" s="100">
        <f t="shared" si="44"/>
        <v>0</v>
      </c>
      <c r="O762" s="166" t="str">
        <f>IFERROR(INDEX('2A-2B'!$B$21:$B$1020,MATCH(D762,'2A-2B'!$D$21:$D$1020,0)),"Not in 2A-2B")</f>
        <v>Not in 2A-2B</v>
      </c>
      <c r="P762" s="73">
        <f>IFERROR(VLOOKUP(D762,'2A-2B'!$D$19:$N$1020,11,0)-N762,SUM(K762:M762))</f>
        <v>0</v>
      </c>
      <c r="Q762" s="167" t="e">
        <f t="shared" si="43"/>
        <v>#DIV/0!</v>
      </c>
    </row>
    <row r="763" spans="2:17">
      <c r="B763" s="63"/>
      <c r="C763" s="65"/>
      <c r="D763" s="65"/>
      <c r="E763" s="66"/>
      <c r="F763" s="67"/>
      <c r="G763" s="65"/>
      <c r="H763" s="70"/>
      <c r="I763" s="71"/>
      <c r="J763" s="68">
        <v>0</v>
      </c>
      <c r="K763" s="68">
        <v>0</v>
      </c>
      <c r="L763" s="68">
        <v>0</v>
      </c>
      <c r="M763" s="89">
        <f t="shared" si="42"/>
        <v>0</v>
      </c>
      <c r="N763" s="100">
        <f t="shared" si="44"/>
        <v>0</v>
      </c>
      <c r="O763" s="166" t="str">
        <f>IFERROR(INDEX('2A-2B'!$B$21:$B$1020,MATCH(D763,'2A-2B'!$D$21:$D$1020,0)),"Not in 2A-2B")</f>
        <v>Not in 2A-2B</v>
      </c>
      <c r="P763" s="73">
        <f>IFERROR(VLOOKUP(D763,'2A-2B'!$D$19:$N$1020,11,0)-N763,SUM(K763:M763))</f>
        <v>0</v>
      </c>
      <c r="Q763" s="167" t="e">
        <f t="shared" si="43"/>
        <v>#DIV/0!</v>
      </c>
    </row>
    <row r="764" spans="2:17">
      <c r="B764" s="63"/>
      <c r="C764" s="65"/>
      <c r="D764" s="65"/>
      <c r="E764" s="66"/>
      <c r="F764" s="67"/>
      <c r="G764" s="65"/>
      <c r="H764" s="70"/>
      <c r="I764" s="71"/>
      <c r="J764" s="68">
        <v>0</v>
      </c>
      <c r="K764" s="68">
        <v>0</v>
      </c>
      <c r="L764" s="68">
        <v>0</v>
      </c>
      <c r="M764" s="89">
        <f t="shared" si="42"/>
        <v>0</v>
      </c>
      <c r="N764" s="100">
        <f t="shared" si="44"/>
        <v>0</v>
      </c>
      <c r="O764" s="166" t="str">
        <f>IFERROR(INDEX('2A-2B'!$B$21:$B$1020,MATCH(D764,'2A-2B'!$D$21:$D$1020,0)),"Not in 2A-2B")</f>
        <v>Not in 2A-2B</v>
      </c>
      <c r="P764" s="73">
        <f>IFERROR(VLOOKUP(D764,'2A-2B'!$D$19:$N$1020,11,0)-N764,SUM(K764:M764))</f>
        <v>0</v>
      </c>
      <c r="Q764" s="167" t="e">
        <f t="shared" si="43"/>
        <v>#DIV/0!</v>
      </c>
    </row>
    <row r="765" spans="2:17">
      <c r="B765" s="63"/>
      <c r="C765" s="65"/>
      <c r="D765" s="65"/>
      <c r="E765" s="66"/>
      <c r="F765" s="67"/>
      <c r="G765" s="65"/>
      <c r="H765" s="70"/>
      <c r="I765" s="71"/>
      <c r="J765" s="68">
        <v>0</v>
      </c>
      <c r="K765" s="68">
        <v>0</v>
      </c>
      <c r="L765" s="68">
        <v>0</v>
      </c>
      <c r="M765" s="89">
        <f t="shared" si="42"/>
        <v>0</v>
      </c>
      <c r="N765" s="100">
        <f t="shared" si="44"/>
        <v>0</v>
      </c>
      <c r="O765" s="166" t="str">
        <f>IFERROR(INDEX('2A-2B'!$B$21:$B$1020,MATCH(D765,'2A-2B'!$D$21:$D$1020,0)),"Not in 2A-2B")</f>
        <v>Not in 2A-2B</v>
      </c>
      <c r="P765" s="73">
        <f>IFERROR(VLOOKUP(D765,'2A-2B'!$D$19:$N$1020,11,0)-N765,SUM(K765:M765))</f>
        <v>0</v>
      </c>
      <c r="Q765" s="167" t="e">
        <f t="shared" si="43"/>
        <v>#DIV/0!</v>
      </c>
    </row>
    <row r="766" spans="2:17">
      <c r="B766" s="63"/>
      <c r="C766" s="65"/>
      <c r="D766" s="65"/>
      <c r="E766" s="66"/>
      <c r="F766" s="67"/>
      <c r="G766" s="65"/>
      <c r="H766" s="70"/>
      <c r="I766" s="71"/>
      <c r="J766" s="68">
        <v>0</v>
      </c>
      <c r="K766" s="68">
        <v>0</v>
      </c>
      <c r="L766" s="68">
        <v>0</v>
      </c>
      <c r="M766" s="89">
        <f t="shared" si="42"/>
        <v>0</v>
      </c>
      <c r="N766" s="100">
        <f t="shared" si="44"/>
        <v>0</v>
      </c>
      <c r="O766" s="166" t="str">
        <f>IFERROR(INDEX('2A-2B'!$B$21:$B$1020,MATCH(D766,'2A-2B'!$D$21:$D$1020,0)),"Not in 2A-2B")</f>
        <v>Not in 2A-2B</v>
      </c>
      <c r="P766" s="73">
        <f>IFERROR(VLOOKUP(D766,'2A-2B'!$D$19:$N$1020,11,0)-N766,SUM(K766:M766))</f>
        <v>0</v>
      </c>
      <c r="Q766" s="167" t="e">
        <f t="shared" si="43"/>
        <v>#DIV/0!</v>
      </c>
    </row>
    <row r="767" spans="2:17">
      <c r="B767" s="63"/>
      <c r="C767" s="65"/>
      <c r="D767" s="65"/>
      <c r="E767" s="66"/>
      <c r="F767" s="67"/>
      <c r="G767" s="65"/>
      <c r="H767" s="70"/>
      <c r="I767" s="71"/>
      <c r="J767" s="68">
        <v>0</v>
      </c>
      <c r="K767" s="68">
        <v>0</v>
      </c>
      <c r="L767" s="68">
        <v>0</v>
      </c>
      <c r="M767" s="89">
        <f t="shared" si="42"/>
        <v>0</v>
      </c>
      <c r="N767" s="100">
        <f t="shared" si="44"/>
        <v>0</v>
      </c>
      <c r="O767" s="166" t="str">
        <f>IFERROR(INDEX('2A-2B'!$B$21:$B$1020,MATCH(D767,'2A-2B'!$D$21:$D$1020,0)),"Not in 2A-2B")</f>
        <v>Not in 2A-2B</v>
      </c>
      <c r="P767" s="73">
        <f>IFERROR(VLOOKUP(D767,'2A-2B'!$D$19:$N$1020,11,0)-N767,SUM(K767:M767))</f>
        <v>0</v>
      </c>
      <c r="Q767" s="167" t="e">
        <f t="shared" si="43"/>
        <v>#DIV/0!</v>
      </c>
    </row>
    <row r="768" spans="2:17">
      <c r="B768" s="63"/>
      <c r="C768" s="65"/>
      <c r="D768" s="65"/>
      <c r="E768" s="66"/>
      <c r="F768" s="67"/>
      <c r="G768" s="65"/>
      <c r="H768" s="70"/>
      <c r="I768" s="71"/>
      <c r="J768" s="68">
        <v>0</v>
      </c>
      <c r="K768" s="68">
        <v>0</v>
      </c>
      <c r="L768" s="68">
        <v>0</v>
      </c>
      <c r="M768" s="89">
        <f t="shared" si="42"/>
        <v>0</v>
      </c>
      <c r="N768" s="100">
        <f t="shared" si="44"/>
        <v>0</v>
      </c>
      <c r="O768" s="166" t="str">
        <f>IFERROR(INDEX('2A-2B'!$B$21:$B$1020,MATCH(D768,'2A-2B'!$D$21:$D$1020,0)),"Not in 2A-2B")</f>
        <v>Not in 2A-2B</v>
      </c>
      <c r="P768" s="73">
        <f>IFERROR(VLOOKUP(D768,'2A-2B'!$D$19:$N$1020,11,0)-N768,SUM(K768:M768))</f>
        <v>0</v>
      </c>
      <c r="Q768" s="167" t="e">
        <f t="shared" si="43"/>
        <v>#DIV/0!</v>
      </c>
    </row>
    <row r="769" spans="2:17">
      <c r="B769" s="63"/>
      <c r="C769" s="65"/>
      <c r="D769" s="65"/>
      <c r="E769" s="66"/>
      <c r="F769" s="67"/>
      <c r="G769" s="65"/>
      <c r="H769" s="70"/>
      <c r="I769" s="71"/>
      <c r="J769" s="68">
        <v>0</v>
      </c>
      <c r="K769" s="68">
        <v>0</v>
      </c>
      <c r="L769" s="68">
        <v>0</v>
      </c>
      <c r="M769" s="89">
        <f t="shared" si="42"/>
        <v>0</v>
      </c>
      <c r="N769" s="100">
        <f t="shared" si="44"/>
        <v>0</v>
      </c>
      <c r="O769" s="166" t="str">
        <f>IFERROR(INDEX('2A-2B'!$B$21:$B$1020,MATCH(D769,'2A-2B'!$D$21:$D$1020,0)),"Not in 2A-2B")</f>
        <v>Not in 2A-2B</v>
      </c>
      <c r="P769" s="73">
        <f>IFERROR(VLOOKUP(D769,'2A-2B'!$D$19:$N$1020,11,0)-N769,SUM(K769:M769))</f>
        <v>0</v>
      </c>
      <c r="Q769" s="167" t="e">
        <f t="shared" si="43"/>
        <v>#DIV/0!</v>
      </c>
    </row>
    <row r="770" spans="2:17">
      <c r="B770" s="63"/>
      <c r="C770" s="65"/>
      <c r="D770" s="65"/>
      <c r="E770" s="66"/>
      <c r="F770" s="67"/>
      <c r="G770" s="65"/>
      <c r="H770" s="70"/>
      <c r="I770" s="71"/>
      <c r="J770" s="68">
        <v>0</v>
      </c>
      <c r="K770" s="68">
        <v>0</v>
      </c>
      <c r="L770" s="68">
        <v>0</v>
      </c>
      <c r="M770" s="89">
        <f t="shared" si="42"/>
        <v>0</v>
      </c>
      <c r="N770" s="100">
        <f t="shared" si="44"/>
        <v>0</v>
      </c>
      <c r="O770" s="166" t="str">
        <f>IFERROR(INDEX('2A-2B'!$B$21:$B$1020,MATCH(D770,'2A-2B'!$D$21:$D$1020,0)),"Not in 2A-2B")</f>
        <v>Not in 2A-2B</v>
      </c>
      <c r="P770" s="73">
        <f>IFERROR(VLOOKUP(D770,'2A-2B'!$D$19:$N$1020,11,0)-N770,SUM(K770:M770))</f>
        <v>0</v>
      </c>
      <c r="Q770" s="167" t="e">
        <f t="shared" si="43"/>
        <v>#DIV/0!</v>
      </c>
    </row>
    <row r="771" spans="2:17">
      <c r="B771" s="63"/>
      <c r="C771" s="65"/>
      <c r="D771" s="65"/>
      <c r="E771" s="66"/>
      <c r="F771" s="67"/>
      <c r="G771" s="65"/>
      <c r="H771" s="70"/>
      <c r="I771" s="71"/>
      <c r="J771" s="68">
        <v>0</v>
      </c>
      <c r="K771" s="68">
        <v>0</v>
      </c>
      <c r="L771" s="68">
        <v>0</v>
      </c>
      <c r="M771" s="89">
        <f t="shared" si="42"/>
        <v>0</v>
      </c>
      <c r="N771" s="100">
        <f t="shared" si="44"/>
        <v>0</v>
      </c>
      <c r="O771" s="166" t="str">
        <f>IFERROR(INDEX('2A-2B'!$B$21:$B$1020,MATCH(D771,'2A-2B'!$D$21:$D$1020,0)),"Not in 2A-2B")</f>
        <v>Not in 2A-2B</v>
      </c>
      <c r="P771" s="73">
        <f>IFERROR(VLOOKUP(D771,'2A-2B'!$D$19:$N$1020,11,0)-N771,SUM(K771:M771))</f>
        <v>0</v>
      </c>
      <c r="Q771" s="167" t="e">
        <f t="shared" si="43"/>
        <v>#DIV/0!</v>
      </c>
    </row>
    <row r="772" spans="2:17">
      <c r="B772" s="63"/>
      <c r="C772" s="65"/>
      <c r="D772" s="65"/>
      <c r="E772" s="66"/>
      <c r="F772" s="67"/>
      <c r="G772" s="65"/>
      <c r="H772" s="70"/>
      <c r="I772" s="71"/>
      <c r="J772" s="68">
        <v>0</v>
      </c>
      <c r="K772" s="68">
        <v>0</v>
      </c>
      <c r="L772" s="68">
        <v>0</v>
      </c>
      <c r="M772" s="89">
        <f t="shared" si="42"/>
        <v>0</v>
      </c>
      <c r="N772" s="100">
        <f t="shared" si="44"/>
        <v>0</v>
      </c>
      <c r="O772" s="166" t="str">
        <f>IFERROR(INDEX('2A-2B'!$B$21:$B$1020,MATCH(D772,'2A-2B'!$D$21:$D$1020,0)),"Not in 2A-2B")</f>
        <v>Not in 2A-2B</v>
      </c>
      <c r="P772" s="73">
        <f>IFERROR(VLOOKUP(D772,'2A-2B'!$D$19:$N$1020,11,0)-N772,SUM(K772:M772))</f>
        <v>0</v>
      </c>
      <c r="Q772" s="167" t="e">
        <f t="shared" si="43"/>
        <v>#DIV/0!</v>
      </c>
    </row>
    <row r="773" spans="2:17">
      <c r="B773" s="63"/>
      <c r="C773" s="65"/>
      <c r="D773" s="65"/>
      <c r="E773" s="66"/>
      <c r="F773" s="67"/>
      <c r="G773" s="65"/>
      <c r="H773" s="70"/>
      <c r="I773" s="71"/>
      <c r="J773" s="68">
        <v>0</v>
      </c>
      <c r="K773" s="68">
        <v>0</v>
      </c>
      <c r="L773" s="68">
        <v>0</v>
      </c>
      <c r="M773" s="89">
        <f t="shared" si="42"/>
        <v>0</v>
      </c>
      <c r="N773" s="100">
        <f t="shared" si="44"/>
        <v>0</v>
      </c>
      <c r="O773" s="166" t="str">
        <f>IFERROR(INDEX('2A-2B'!$B$21:$B$1020,MATCH(D773,'2A-2B'!$D$21:$D$1020,0)),"Not in 2A-2B")</f>
        <v>Not in 2A-2B</v>
      </c>
      <c r="P773" s="73">
        <f>IFERROR(VLOOKUP(D773,'2A-2B'!$D$19:$N$1020,11,0)-N773,SUM(K773:M773))</f>
        <v>0</v>
      </c>
      <c r="Q773" s="167" t="e">
        <f t="shared" si="43"/>
        <v>#DIV/0!</v>
      </c>
    </row>
    <row r="774" spans="2:17">
      <c r="B774" s="63"/>
      <c r="C774" s="65"/>
      <c r="D774" s="65"/>
      <c r="E774" s="66"/>
      <c r="F774" s="67"/>
      <c r="G774" s="65"/>
      <c r="H774" s="70"/>
      <c r="I774" s="71"/>
      <c r="J774" s="68">
        <v>0</v>
      </c>
      <c r="K774" s="68">
        <v>0</v>
      </c>
      <c r="L774" s="68">
        <v>0</v>
      </c>
      <c r="M774" s="89">
        <f t="shared" si="42"/>
        <v>0</v>
      </c>
      <c r="N774" s="100">
        <f t="shared" si="44"/>
        <v>0</v>
      </c>
      <c r="O774" s="166" t="str">
        <f>IFERROR(INDEX('2A-2B'!$B$21:$B$1020,MATCH(D774,'2A-2B'!$D$21:$D$1020,0)),"Not in 2A-2B")</f>
        <v>Not in 2A-2B</v>
      </c>
      <c r="P774" s="73">
        <f>IFERROR(VLOOKUP(D774,'2A-2B'!$D$19:$N$1020,11,0)-N774,SUM(K774:M774))</f>
        <v>0</v>
      </c>
      <c r="Q774" s="167" t="e">
        <f t="shared" si="43"/>
        <v>#DIV/0!</v>
      </c>
    </row>
    <row r="775" spans="2:17">
      <c r="B775" s="63"/>
      <c r="C775" s="65"/>
      <c r="D775" s="65"/>
      <c r="E775" s="66"/>
      <c r="F775" s="67"/>
      <c r="G775" s="65"/>
      <c r="H775" s="70"/>
      <c r="I775" s="71"/>
      <c r="J775" s="68">
        <v>0</v>
      </c>
      <c r="K775" s="68">
        <v>0</v>
      </c>
      <c r="L775" s="68">
        <v>0</v>
      </c>
      <c r="M775" s="89">
        <f t="shared" si="42"/>
        <v>0</v>
      </c>
      <c r="N775" s="100">
        <f t="shared" si="44"/>
        <v>0</v>
      </c>
      <c r="O775" s="166" t="str">
        <f>IFERROR(INDEX('2A-2B'!$B$21:$B$1020,MATCH(D775,'2A-2B'!$D$21:$D$1020,0)),"Not in 2A-2B")</f>
        <v>Not in 2A-2B</v>
      </c>
      <c r="P775" s="73">
        <f>IFERROR(VLOOKUP(D775,'2A-2B'!$D$19:$N$1020,11,0)-N775,SUM(K775:M775))</f>
        <v>0</v>
      </c>
      <c r="Q775" s="167" t="e">
        <f t="shared" si="43"/>
        <v>#DIV/0!</v>
      </c>
    </row>
    <row r="776" spans="2:17">
      <c r="B776" s="63"/>
      <c r="C776" s="65"/>
      <c r="D776" s="65"/>
      <c r="E776" s="66"/>
      <c r="F776" s="67"/>
      <c r="G776" s="65"/>
      <c r="H776" s="70"/>
      <c r="I776" s="71"/>
      <c r="J776" s="68">
        <v>0</v>
      </c>
      <c r="K776" s="68">
        <v>0</v>
      </c>
      <c r="L776" s="68">
        <v>0</v>
      </c>
      <c r="M776" s="89">
        <f t="shared" si="42"/>
        <v>0</v>
      </c>
      <c r="N776" s="100">
        <f t="shared" si="44"/>
        <v>0</v>
      </c>
      <c r="O776" s="166" t="str">
        <f>IFERROR(INDEX('2A-2B'!$B$21:$B$1020,MATCH(D776,'2A-2B'!$D$21:$D$1020,0)),"Not in 2A-2B")</f>
        <v>Not in 2A-2B</v>
      </c>
      <c r="P776" s="73">
        <f>IFERROR(VLOOKUP(D776,'2A-2B'!$D$19:$N$1020,11,0)-N776,SUM(K776:M776))</f>
        <v>0</v>
      </c>
      <c r="Q776" s="167" t="e">
        <f t="shared" si="43"/>
        <v>#DIV/0!</v>
      </c>
    </row>
    <row r="777" spans="2:17">
      <c r="B777" s="63"/>
      <c r="C777" s="65"/>
      <c r="D777" s="65"/>
      <c r="E777" s="66"/>
      <c r="F777" s="67"/>
      <c r="G777" s="65"/>
      <c r="H777" s="70"/>
      <c r="I777" s="71"/>
      <c r="J777" s="68">
        <v>0</v>
      </c>
      <c r="K777" s="68">
        <v>0</v>
      </c>
      <c r="L777" s="68">
        <v>0</v>
      </c>
      <c r="M777" s="89">
        <f t="shared" si="42"/>
        <v>0</v>
      </c>
      <c r="N777" s="100">
        <f t="shared" si="44"/>
        <v>0</v>
      </c>
      <c r="O777" s="166" t="str">
        <f>IFERROR(INDEX('2A-2B'!$B$21:$B$1020,MATCH(D777,'2A-2B'!$D$21:$D$1020,0)),"Not in 2A-2B")</f>
        <v>Not in 2A-2B</v>
      </c>
      <c r="P777" s="73">
        <f>IFERROR(VLOOKUP(D777,'2A-2B'!$D$19:$N$1020,11,0)-N777,SUM(K777:M777))</f>
        <v>0</v>
      </c>
      <c r="Q777" s="167" t="e">
        <f t="shared" si="43"/>
        <v>#DIV/0!</v>
      </c>
    </row>
    <row r="778" spans="2:17">
      <c r="B778" s="63"/>
      <c r="C778" s="65"/>
      <c r="D778" s="65"/>
      <c r="E778" s="66"/>
      <c r="F778" s="67"/>
      <c r="G778" s="65"/>
      <c r="H778" s="70"/>
      <c r="I778" s="71"/>
      <c r="J778" s="68">
        <v>0</v>
      </c>
      <c r="K778" s="68">
        <v>0</v>
      </c>
      <c r="L778" s="68">
        <v>0</v>
      </c>
      <c r="M778" s="89">
        <f t="shared" si="42"/>
        <v>0</v>
      </c>
      <c r="N778" s="100">
        <f t="shared" si="44"/>
        <v>0</v>
      </c>
      <c r="O778" s="166" t="str">
        <f>IFERROR(INDEX('2A-2B'!$B$21:$B$1020,MATCH(D778,'2A-2B'!$D$21:$D$1020,0)),"Not in 2A-2B")</f>
        <v>Not in 2A-2B</v>
      </c>
      <c r="P778" s="73">
        <f>IFERROR(VLOOKUP(D778,'2A-2B'!$D$19:$N$1020,11,0)-N778,SUM(K778:M778))</f>
        <v>0</v>
      </c>
      <c r="Q778" s="167" t="e">
        <f t="shared" si="43"/>
        <v>#DIV/0!</v>
      </c>
    </row>
    <row r="779" spans="2:17">
      <c r="B779" s="63"/>
      <c r="C779" s="65"/>
      <c r="D779" s="65"/>
      <c r="E779" s="66"/>
      <c r="F779" s="67"/>
      <c r="G779" s="65"/>
      <c r="H779" s="70"/>
      <c r="I779" s="71"/>
      <c r="J779" s="68">
        <v>0</v>
      </c>
      <c r="K779" s="68">
        <v>0</v>
      </c>
      <c r="L779" s="68">
        <v>0</v>
      </c>
      <c r="M779" s="89">
        <f t="shared" si="42"/>
        <v>0</v>
      </c>
      <c r="N779" s="100">
        <f t="shared" si="44"/>
        <v>0</v>
      </c>
      <c r="O779" s="166" t="str">
        <f>IFERROR(INDEX('2A-2B'!$B$21:$B$1020,MATCH(D779,'2A-2B'!$D$21:$D$1020,0)),"Not in 2A-2B")</f>
        <v>Not in 2A-2B</v>
      </c>
      <c r="P779" s="73">
        <f>IFERROR(VLOOKUP(D779,'2A-2B'!$D$19:$N$1020,11,0)-N779,SUM(K779:M779))</f>
        <v>0</v>
      </c>
      <c r="Q779" s="167" t="e">
        <f t="shared" si="43"/>
        <v>#DIV/0!</v>
      </c>
    </row>
    <row r="780" spans="2:17">
      <c r="B780" s="63"/>
      <c r="C780" s="65"/>
      <c r="D780" s="65"/>
      <c r="E780" s="66"/>
      <c r="F780" s="67"/>
      <c r="G780" s="65"/>
      <c r="H780" s="70"/>
      <c r="I780" s="71"/>
      <c r="J780" s="68">
        <v>0</v>
      </c>
      <c r="K780" s="68">
        <v>0</v>
      </c>
      <c r="L780" s="68">
        <v>0</v>
      </c>
      <c r="M780" s="89">
        <f t="shared" si="42"/>
        <v>0</v>
      </c>
      <c r="N780" s="100">
        <f t="shared" si="44"/>
        <v>0</v>
      </c>
      <c r="O780" s="166" t="str">
        <f>IFERROR(INDEX('2A-2B'!$B$21:$B$1020,MATCH(D780,'2A-2B'!$D$21:$D$1020,0)),"Not in 2A-2B")</f>
        <v>Not in 2A-2B</v>
      </c>
      <c r="P780" s="73">
        <f>IFERROR(VLOOKUP(D780,'2A-2B'!$D$19:$N$1020,11,0)-N780,SUM(K780:M780))</f>
        <v>0</v>
      </c>
      <c r="Q780" s="167" t="e">
        <f t="shared" si="43"/>
        <v>#DIV/0!</v>
      </c>
    </row>
    <row r="781" spans="2:17">
      <c r="B781" s="63"/>
      <c r="C781" s="65"/>
      <c r="D781" s="65"/>
      <c r="E781" s="66"/>
      <c r="F781" s="67"/>
      <c r="G781" s="65"/>
      <c r="H781" s="70"/>
      <c r="I781" s="71"/>
      <c r="J781" s="68">
        <v>0</v>
      </c>
      <c r="K781" s="68">
        <v>0</v>
      </c>
      <c r="L781" s="68">
        <v>0</v>
      </c>
      <c r="M781" s="89">
        <f t="shared" si="42"/>
        <v>0</v>
      </c>
      <c r="N781" s="100">
        <f t="shared" si="44"/>
        <v>0</v>
      </c>
      <c r="O781" s="166" t="str">
        <f>IFERROR(INDEX('2A-2B'!$B$21:$B$1020,MATCH(D781,'2A-2B'!$D$21:$D$1020,0)),"Not in 2A-2B")</f>
        <v>Not in 2A-2B</v>
      </c>
      <c r="P781" s="73">
        <f>IFERROR(VLOOKUP(D781,'2A-2B'!$D$19:$N$1020,11,0)-N781,SUM(K781:M781))</f>
        <v>0</v>
      </c>
      <c r="Q781" s="167" t="e">
        <f t="shared" si="43"/>
        <v>#DIV/0!</v>
      </c>
    </row>
    <row r="782" spans="2:17">
      <c r="B782" s="63"/>
      <c r="C782" s="65"/>
      <c r="D782" s="65"/>
      <c r="E782" s="66"/>
      <c r="F782" s="67"/>
      <c r="G782" s="65"/>
      <c r="H782" s="70"/>
      <c r="I782" s="71"/>
      <c r="J782" s="68">
        <v>0</v>
      </c>
      <c r="K782" s="68">
        <v>0</v>
      </c>
      <c r="L782" s="68">
        <v>0</v>
      </c>
      <c r="M782" s="89">
        <f t="shared" si="42"/>
        <v>0</v>
      </c>
      <c r="N782" s="100">
        <f t="shared" si="44"/>
        <v>0</v>
      </c>
      <c r="O782" s="166" t="str">
        <f>IFERROR(INDEX('2A-2B'!$B$21:$B$1020,MATCH(D782,'2A-2B'!$D$21:$D$1020,0)),"Not in 2A-2B")</f>
        <v>Not in 2A-2B</v>
      </c>
      <c r="P782" s="73">
        <f>IFERROR(VLOOKUP(D782,'2A-2B'!$D$19:$N$1020,11,0)-N782,SUM(K782:M782))</f>
        <v>0</v>
      </c>
      <c r="Q782" s="167" t="e">
        <f t="shared" si="43"/>
        <v>#DIV/0!</v>
      </c>
    </row>
    <row r="783" spans="2:17">
      <c r="B783" s="63"/>
      <c r="C783" s="65"/>
      <c r="D783" s="65"/>
      <c r="E783" s="66"/>
      <c r="F783" s="67"/>
      <c r="G783" s="65"/>
      <c r="H783" s="70"/>
      <c r="I783" s="71"/>
      <c r="J783" s="68">
        <v>0</v>
      </c>
      <c r="K783" s="68">
        <v>0</v>
      </c>
      <c r="L783" s="68">
        <v>0</v>
      </c>
      <c r="M783" s="89">
        <f t="shared" si="42"/>
        <v>0</v>
      </c>
      <c r="N783" s="100">
        <f t="shared" si="44"/>
        <v>0</v>
      </c>
      <c r="O783" s="166" t="str">
        <f>IFERROR(INDEX('2A-2B'!$B$21:$B$1020,MATCH(D783,'2A-2B'!$D$21:$D$1020,0)),"Not in 2A-2B")</f>
        <v>Not in 2A-2B</v>
      </c>
      <c r="P783" s="73">
        <f>IFERROR(VLOOKUP(D783,'2A-2B'!$D$19:$N$1020,11,0)-N783,SUM(K783:M783))</f>
        <v>0</v>
      </c>
      <c r="Q783" s="167" t="e">
        <f t="shared" si="43"/>
        <v>#DIV/0!</v>
      </c>
    </row>
    <row r="784" spans="2:17">
      <c r="B784" s="63"/>
      <c r="C784" s="65"/>
      <c r="D784" s="65"/>
      <c r="E784" s="66"/>
      <c r="F784" s="67"/>
      <c r="G784" s="65"/>
      <c r="H784" s="70"/>
      <c r="I784" s="71"/>
      <c r="J784" s="68">
        <v>0</v>
      </c>
      <c r="K784" s="68">
        <v>0</v>
      </c>
      <c r="L784" s="68">
        <v>0</v>
      </c>
      <c r="M784" s="89">
        <f t="shared" si="42"/>
        <v>0</v>
      </c>
      <c r="N784" s="100">
        <f t="shared" si="44"/>
        <v>0</v>
      </c>
      <c r="O784" s="166" t="str">
        <f>IFERROR(INDEX('2A-2B'!$B$21:$B$1020,MATCH(D784,'2A-2B'!$D$21:$D$1020,0)),"Not in 2A-2B")</f>
        <v>Not in 2A-2B</v>
      </c>
      <c r="P784" s="73">
        <f>IFERROR(VLOOKUP(D784,'2A-2B'!$D$19:$N$1020,11,0)-N784,SUM(K784:M784))</f>
        <v>0</v>
      </c>
      <c r="Q784" s="167" t="e">
        <f t="shared" si="43"/>
        <v>#DIV/0!</v>
      </c>
    </row>
    <row r="785" spans="2:17">
      <c r="B785" s="63"/>
      <c r="C785" s="65"/>
      <c r="D785" s="65"/>
      <c r="E785" s="66"/>
      <c r="F785" s="67"/>
      <c r="G785" s="65"/>
      <c r="H785" s="70"/>
      <c r="I785" s="71"/>
      <c r="J785" s="68">
        <v>0</v>
      </c>
      <c r="K785" s="68">
        <v>0</v>
      </c>
      <c r="L785" s="68">
        <v>0</v>
      </c>
      <c r="M785" s="89">
        <f t="shared" si="42"/>
        <v>0</v>
      </c>
      <c r="N785" s="100">
        <f t="shared" si="44"/>
        <v>0</v>
      </c>
      <c r="O785" s="166" t="str">
        <f>IFERROR(INDEX('2A-2B'!$B$21:$B$1020,MATCH(D785,'2A-2B'!$D$21:$D$1020,0)),"Not in 2A-2B")</f>
        <v>Not in 2A-2B</v>
      </c>
      <c r="P785" s="73">
        <f>IFERROR(VLOOKUP(D785,'2A-2B'!$D$19:$N$1020,11,0)-N785,SUM(K785:M785))</f>
        <v>0</v>
      </c>
      <c r="Q785" s="167" t="e">
        <f t="shared" si="43"/>
        <v>#DIV/0!</v>
      </c>
    </row>
    <row r="786" spans="2:17">
      <c r="B786" s="63"/>
      <c r="C786" s="65"/>
      <c r="D786" s="65"/>
      <c r="E786" s="66"/>
      <c r="F786" s="67"/>
      <c r="G786" s="65"/>
      <c r="H786" s="70"/>
      <c r="I786" s="71"/>
      <c r="J786" s="68">
        <v>0</v>
      </c>
      <c r="K786" s="68">
        <v>0</v>
      </c>
      <c r="L786" s="68">
        <v>0</v>
      </c>
      <c r="M786" s="89">
        <f t="shared" si="42"/>
        <v>0</v>
      </c>
      <c r="N786" s="100">
        <f t="shared" si="44"/>
        <v>0</v>
      </c>
      <c r="O786" s="166" t="str">
        <f>IFERROR(INDEX('2A-2B'!$B$21:$B$1020,MATCH(D786,'2A-2B'!$D$21:$D$1020,0)),"Not in 2A-2B")</f>
        <v>Not in 2A-2B</v>
      </c>
      <c r="P786" s="73">
        <f>IFERROR(VLOOKUP(D786,'2A-2B'!$D$19:$N$1020,11,0)-N786,SUM(K786:M786))</f>
        <v>0</v>
      </c>
      <c r="Q786" s="167" t="e">
        <f t="shared" si="43"/>
        <v>#DIV/0!</v>
      </c>
    </row>
    <row r="787" spans="2:17">
      <c r="B787" s="63"/>
      <c r="C787" s="65"/>
      <c r="D787" s="65"/>
      <c r="E787" s="66"/>
      <c r="F787" s="67"/>
      <c r="G787" s="65"/>
      <c r="H787" s="70"/>
      <c r="I787" s="71"/>
      <c r="J787" s="68">
        <v>0</v>
      </c>
      <c r="K787" s="68">
        <v>0</v>
      </c>
      <c r="L787" s="68">
        <v>0</v>
      </c>
      <c r="M787" s="89">
        <f t="shared" si="42"/>
        <v>0</v>
      </c>
      <c r="N787" s="100">
        <f t="shared" si="44"/>
        <v>0</v>
      </c>
      <c r="O787" s="166" t="str">
        <f>IFERROR(INDEX('2A-2B'!$B$21:$B$1020,MATCH(D787,'2A-2B'!$D$21:$D$1020,0)),"Not in 2A-2B")</f>
        <v>Not in 2A-2B</v>
      </c>
      <c r="P787" s="73">
        <f>IFERROR(VLOOKUP(D787,'2A-2B'!$D$19:$N$1020,11,0)-N787,SUM(K787:M787))</f>
        <v>0</v>
      </c>
      <c r="Q787" s="167" t="e">
        <f t="shared" si="43"/>
        <v>#DIV/0!</v>
      </c>
    </row>
    <row r="788" spans="2:17">
      <c r="B788" s="63"/>
      <c r="C788" s="65"/>
      <c r="D788" s="65"/>
      <c r="E788" s="66"/>
      <c r="F788" s="67"/>
      <c r="G788" s="65"/>
      <c r="H788" s="70"/>
      <c r="I788" s="71"/>
      <c r="J788" s="68">
        <v>0</v>
      </c>
      <c r="K788" s="68">
        <v>0</v>
      </c>
      <c r="L788" s="68">
        <v>0</v>
      </c>
      <c r="M788" s="89">
        <f t="shared" si="42"/>
        <v>0</v>
      </c>
      <c r="N788" s="100">
        <f t="shared" si="44"/>
        <v>0</v>
      </c>
      <c r="O788" s="166" t="str">
        <f>IFERROR(INDEX('2A-2B'!$B$21:$B$1020,MATCH(D788,'2A-2B'!$D$21:$D$1020,0)),"Not in 2A-2B")</f>
        <v>Not in 2A-2B</v>
      </c>
      <c r="P788" s="73">
        <f>IFERROR(VLOOKUP(D788,'2A-2B'!$D$19:$N$1020,11,0)-N788,SUM(K788:M788))</f>
        <v>0</v>
      </c>
      <c r="Q788" s="167" t="e">
        <f t="shared" si="43"/>
        <v>#DIV/0!</v>
      </c>
    </row>
    <row r="789" spans="2:17">
      <c r="B789" s="63"/>
      <c r="C789" s="65"/>
      <c r="D789" s="65"/>
      <c r="E789" s="66"/>
      <c r="F789" s="67"/>
      <c r="G789" s="65"/>
      <c r="H789" s="70"/>
      <c r="I789" s="71"/>
      <c r="J789" s="68">
        <v>0</v>
      </c>
      <c r="K789" s="68">
        <v>0</v>
      </c>
      <c r="L789" s="68">
        <v>0</v>
      </c>
      <c r="M789" s="89">
        <f t="shared" ref="M789:M852" si="45">L789</f>
        <v>0</v>
      </c>
      <c r="N789" s="100">
        <f t="shared" si="44"/>
        <v>0</v>
      </c>
      <c r="O789" s="166" t="str">
        <f>IFERROR(INDEX('2A-2B'!$B$21:$B$1020,MATCH(D789,'2A-2B'!$D$21:$D$1020,0)),"Not in 2A-2B")</f>
        <v>Not in 2A-2B</v>
      </c>
      <c r="P789" s="73">
        <f>IFERROR(VLOOKUP(D789,'2A-2B'!$D$19:$N$1020,11,0)-N789,SUM(K789:M789))</f>
        <v>0</v>
      </c>
      <c r="Q789" s="167" t="e">
        <f t="shared" ref="Q789:Q852" si="46">H789-(SUM(K789:M789)/J789)</f>
        <v>#DIV/0!</v>
      </c>
    </row>
    <row r="790" spans="2:17">
      <c r="B790" s="63"/>
      <c r="C790" s="65"/>
      <c r="D790" s="65"/>
      <c r="E790" s="66"/>
      <c r="F790" s="67"/>
      <c r="G790" s="65"/>
      <c r="H790" s="70"/>
      <c r="I790" s="71"/>
      <c r="J790" s="68">
        <v>0</v>
      </c>
      <c r="K790" s="68">
        <v>0</v>
      </c>
      <c r="L790" s="68">
        <v>0</v>
      </c>
      <c r="M790" s="89">
        <f t="shared" si="45"/>
        <v>0</v>
      </c>
      <c r="N790" s="100">
        <f t="shared" ref="N790:N853" si="47">SUM(J790:M790)</f>
        <v>0</v>
      </c>
      <c r="O790" s="166" t="str">
        <f>IFERROR(INDEX('2A-2B'!$B$21:$B$1020,MATCH(D790,'2A-2B'!$D$21:$D$1020,0)),"Not in 2A-2B")</f>
        <v>Not in 2A-2B</v>
      </c>
      <c r="P790" s="73">
        <f>IFERROR(VLOOKUP(D790,'2A-2B'!$D$19:$N$1020,11,0)-N790,SUM(K790:M790))</f>
        <v>0</v>
      </c>
      <c r="Q790" s="167" t="e">
        <f t="shared" si="46"/>
        <v>#DIV/0!</v>
      </c>
    </row>
    <row r="791" spans="2:17">
      <c r="B791" s="63"/>
      <c r="C791" s="65"/>
      <c r="D791" s="65"/>
      <c r="E791" s="66"/>
      <c r="F791" s="67"/>
      <c r="G791" s="65"/>
      <c r="H791" s="70"/>
      <c r="I791" s="71"/>
      <c r="J791" s="68">
        <v>0</v>
      </c>
      <c r="K791" s="68">
        <v>0</v>
      </c>
      <c r="L791" s="68">
        <v>0</v>
      </c>
      <c r="M791" s="89">
        <f t="shared" si="45"/>
        <v>0</v>
      </c>
      <c r="N791" s="100">
        <f t="shared" si="47"/>
        <v>0</v>
      </c>
      <c r="O791" s="166" t="str">
        <f>IFERROR(INDEX('2A-2B'!$B$21:$B$1020,MATCH(D791,'2A-2B'!$D$21:$D$1020,0)),"Not in 2A-2B")</f>
        <v>Not in 2A-2B</v>
      </c>
      <c r="P791" s="73">
        <f>IFERROR(VLOOKUP(D791,'2A-2B'!$D$19:$N$1020,11,0)-N791,SUM(K791:M791))</f>
        <v>0</v>
      </c>
      <c r="Q791" s="167" t="e">
        <f t="shared" si="46"/>
        <v>#DIV/0!</v>
      </c>
    </row>
    <row r="792" spans="2:17">
      <c r="B792" s="63"/>
      <c r="C792" s="65"/>
      <c r="D792" s="65"/>
      <c r="E792" s="66"/>
      <c r="F792" s="67"/>
      <c r="G792" s="65"/>
      <c r="H792" s="70"/>
      <c r="I792" s="71"/>
      <c r="J792" s="68">
        <v>0</v>
      </c>
      <c r="K792" s="68">
        <v>0</v>
      </c>
      <c r="L792" s="68">
        <v>0</v>
      </c>
      <c r="M792" s="89">
        <f t="shared" si="45"/>
        <v>0</v>
      </c>
      <c r="N792" s="100">
        <f t="shared" si="47"/>
        <v>0</v>
      </c>
      <c r="O792" s="166" t="str">
        <f>IFERROR(INDEX('2A-2B'!$B$21:$B$1020,MATCH(D792,'2A-2B'!$D$21:$D$1020,0)),"Not in 2A-2B")</f>
        <v>Not in 2A-2B</v>
      </c>
      <c r="P792" s="73">
        <f>IFERROR(VLOOKUP(D792,'2A-2B'!$D$19:$N$1020,11,0)-N792,SUM(K792:M792))</f>
        <v>0</v>
      </c>
      <c r="Q792" s="167" t="e">
        <f t="shared" si="46"/>
        <v>#DIV/0!</v>
      </c>
    </row>
    <row r="793" spans="2:17">
      <c r="B793" s="63"/>
      <c r="C793" s="65"/>
      <c r="D793" s="65"/>
      <c r="E793" s="66"/>
      <c r="F793" s="67"/>
      <c r="G793" s="65"/>
      <c r="H793" s="70"/>
      <c r="I793" s="71"/>
      <c r="J793" s="68">
        <v>0</v>
      </c>
      <c r="K793" s="68">
        <v>0</v>
      </c>
      <c r="L793" s="68">
        <v>0</v>
      </c>
      <c r="M793" s="89">
        <f t="shared" si="45"/>
        <v>0</v>
      </c>
      <c r="N793" s="100">
        <f t="shared" si="47"/>
        <v>0</v>
      </c>
      <c r="O793" s="166" t="str">
        <f>IFERROR(INDEX('2A-2B'!$B$21:$B$1020,MATCH(D793,'2A-2B'!$D$21:$D$1020,0)),"Not in 2A-2B")</f>
        <v>Not in 2A-2B</v>
      </c>
      <c r="P793" s="73">
        <f>IFERROR(VLOOKUP(D793,'2A-2B'!$D$19:$N$1020,11,0)-N793,SUM(K793:M793))</f>
        <v>0</v>
      </c>
      <c r="Q793" s="167" t="e">
        <f t="shared" si="46"/>
        <v>#DIV/0!</v>
      </c>
    </row>
    <row r="794" spans="2:17">
      <c r="B794" s="63"/>
      <c r="C794" s="65"/>
      <c r="D794" s="65"/>
      <c r="E794" s="66"/>
      <c r="F794" s="67"/>
      <c r="G794" s="65"/>
      <c r="H794" s="70"/>
      <c r="I794" s="71"/>
      <c r="J794" s="68">
        <v>0</v>
      </c>
      <c r="K794" s="68">
        <v>0</v>
      </c>
      <c r="L794" s="68">
        <v>0</v>
      </c>
      <c r="M794" s="89">
        <f t="shared" si="45"/>
        <v>0</v>
      </c>
      <c r="N794" s="100">
        <f t="shared" si="47"/>
        <v>0</v>
      </c>
      <c r="O794" s="166" t="str">
        <f>IFERROR(INDEX('2A-2B'!$B$21:$B$1020,MATCH(D794,'2A-2B'!$D$21:$D$1020,0)),"Not in 2A-2B")</f>
        <v>Not in 2A-2B</v>
      </c>
      <c r="P794" s="73">
        <f>IFERROR(VLOOKUP(D794,'2A-2B'!$D$19:$N$1020,11,0)-N794,SUM(K794:M794))</f>
        <v>0</v>
      </c>
      <c r="Q794" s="167" t="e">
        <f t="shared" si="46"/>
        <v>#DIV/0!</v>
      </c>
    </row>
    <row r="795" spans="2:17">
      <c r="B795" s="63"/>
      <c r="C795" s="65"/>
      <c r="D795" s="65"/>
      <c r="E795" s="66"/>
      <c r="F795" s="67"/>
      <c r="G795" s="65"/>
      <c r="H795" s="70"/>
      <c r="I795" s="71"/>
      <c r="J795" s="68">
        <v>0</v>
      </c>
      <c r="K795" s="68">
        <v>0</v>
      </c>
      <c r="L795" s="68">
        <v>0</v>
      </c>
      <c r="M795" s="89">
        <f t="shared" si="45"/>
        <v>0</v>
      </c>
      <c r="N795" s="100">
        <f t="shared" si="47"/>
        <v>0</v>
      </c>
      <c r="O795" s="166" t="str">
        <f>IFERROR(INDEX('2A-2B'!$B$21:$B$1020,MATCH(D795,'2A-2B'!$D$21:$D$1020,0)),"Not in 2A-2B")</f>
        <v>Not in 2A-2B</v>
      </c>
      <c r="P795" s="73">
        <f>IFERROR(VLOOKUP(D795,'2A-2B'!$D$19:$N$1020,11,0)-N795,SUM(K795:M795))</f>
        <v>0</v>
      </c>
      <c r="Q795" s="167" t="e">
        <f t="shared" si="46"/>
        <v>#DIV/0!</v>
      </c>
    </row>
    <row r="796" spans="2:17">
      <c r="B796" s="63"/>
      <c r="C796" s="65"/>
      <c r="D796" s="65"/>
      <c r="E796" s="66"/>
      <c r="F796" s="67"/>
      <c r="G796" s="65"/>
      <c r="H796" s="70"/>
      <c r="I796" s="71"/>
      <c r="J796" s="68">
        <v>0</v>
      </c>
      <c r="K796" s="68">
        <v>0</v>
      </c>
      <c r="L796" s="68">
        <v>0</v>
      </c>
      <c r="M796" s="89">
        <f t="shared" si="45"/>
        <v>0</v>
      </c>
      <c r="N796" s="100">
        <f t="shared" si="47"/>
        <v>0</v>
      </c>
      <c r="O796" s="166" t="str">
        <f>IFERROR(INDEX('2A-2B'!$B$21:$B$1020,MATCH(D796,'2A-2B'!$D$21:$D$1020,0)),"Not in 2A-2B")</f>
        <v>Not in 2A-2B</v>
      </c>
      <c r="P796" s="73">
        <f>IFERROR(VLOOKUP(D796,'2A-2B'!$D$19:$N$1020,11,0)-N796,SUM(K796:M796))</f>
        <v>0</v>
      </c>
      <c r="Q796" s="167" t="e">
        <f t="shared" si="46"/>
        <v>#DIV/0!</v>
      </c>
    </row>
    <row r="797" spans="2:17">
      <c r="B797" s="63"/>
      <c r="C797" s="65"/>
      <c r="D797" s="65"/>
      <c r="E797" s="66"/>
      <c r="F797" s="67"/>
      <c r="G797" s="65"/>
      <c r="H797" s="70"/>
      <c r="I797" s="71"/>
      <c r="J797" s="68">
        <v>0</v>
      </c>
      <c r="K797" s="68">
        <v>0</v>
      </c>
      <c r="L797" s="68">
        <v>0</v>
      </c>
      <c r="M797" s="89">
        <f t="shared" si="45"/>
        <v>0</v>
      </c>
      <c r="N797" s="100">
        <f t="shared" si="47"/>
        <v>0</v>
      </c>
      <c r="O797" s="166" t="str">
        <f>IFERROR(INDEX('2A-2B'!$B$21:$B$1020,MATCH(D797,'2A-2B'!$D$21:$D$1020,0)),"Not in 2A-2B")</f>
        <v>Not in 2A-2B</v>
      </c>
      <c r="P797" s="73">
        <f>IFERROR(VLOOKUP(D797,'2A-2B'!$D$19:$N$1020,11,0)-N797,SUM(K797:M797))</f>
        <v>0</v>
      </c>
      <c r="Q797" s="167" t="e">
        <f t="shared" si="46"/>
        <v>#DIV/0!</v>
      </c>
    </row>
    <row r="798" spans="2:17">
      <c r="B798" s="63"/>
      <c r="C798" s="65"/>
      <c r="D798" s="65"/>
      <c r="E798" s="66"/>
      <c r="F798" s="67"/>
      <c r="G798" s="65"/>
      <c r="H798" s="70"/>
      <c r="I798" s="71"/>
      <c r="J798" s="68">
        <v>0</v>
      </c>
      <c r="K798" s="68">
        <v>0</v>
      </c>
      <c r="L798" s="68">
        <v>0</v>
      </c>
      <c r="M798" s="89">
        <f t="shared" si="45"/>
        <v>0</v>
      </c>
      <c r="N798" s="100">
        <f t="shared" si="47"/>
        <v>0</v>
      </c>
      <c r="O798" s="166" t="str">
        <f>IFERROR(INDEX('2A-2B'!$B$21:$B$1020,MATCH(D798,'2A-2B'!$D$21:$D$1020,0)),"Not in 2A-2B")</f>
        <v>Not in 2A-2B</v>
      </c>
      <c r="P798" s="73">
        <f>IFERROR(VLOOKUP(D798,'2A-2B'!$D$19:$N$1020,11,0)-N798,SUM(K798:M798))</f>
        <v>0</v>
      </c>
      <c r="Q798" s="167" t="e">
        <f t="shared" si="46"/>
        <v>#DIV/0!</v>
      </c>
    </row>
    <row r="799" spans="2:17">
      <c r="B799" s="63"/>
      <c r="C799" s="65"/>
      <c r="D799" s="65"/>
      <c r="E799" s="66"/>
      <c r="F799" s="67"/>
      <c r="G799" s="65"/>
      <c r="H799" s="70"/>
      <c r="I799" s="71"/>
      <c r="J799" s="68">
        <v>0</v>
      </c>
      <c r="K799" s="68">
        <v>0</v>
      </c>
      <c r="L799" s="68">
        <v>0</v>
      </c>
      <c r="M799" s="89">
        <f t="shared" si="45"/>
        <v>0</v>
      </c>
      <c r="N799" s="100">
        <f t="shared" si="47"/>
        <v>0</v>
      </c>
      <c r="O799" s="166" t="str">
        <f>IFERROR(INDEX('2A-2B'!$B$21:$B$1020,MATCH(D799,'2A-2B'!$D$21:$D$1020,0)),"Not in 2A-2B")</f>
        <v>Not in 2A-2B</v>
      </c>
      <c r="P799" s="73">
        <f>IFERROR(VLOOKUP(D799,'2A-2B'!$D$19:$N$1020,11,0)-N799,SUM(K799:M799))</f>
        <v>0</v>
      </c>
      <c r="Q799" s="167" t="e">
        <f t="shared" si="46"/>
        <v>#DIV/0!</v>
      </c>
    </row>
    <row r="800" spans="2:17">
      <c r="B800" s="63"/>
      <c r="C800" s="65"/>
      <c r="D800" s="65"/>
      <c r="E800" s="66"/>
      <c r="F800" s="67"/>
      <c r="G800" s="65"/>
      <c r="H800" s="70"/>
      <c r="I800" s="71"/>
      <c r="J800" s="68">
        <v>0</v>
      </c>
      <c r="K800" s="68">
        <v>0</v>
      </c>
      <c r="L800" s="68">
        <v>0</v>
      </c>
      <c r="M800" s="89">
        <f t="shared" si="45"/>
        <v>0</v>
      </c>
      <c r="N800" s="100">
        <f t="shared" si="47"/>
        <v>0</v>
      </c>
      <c r="O800" s="166" t="str">
        <f>IFERROR(INDEX('2A-2B'!$B$21:$B$1020,MATCH(D800,'2A-2B'!$D$21:$D$1020,0)),"Not in 2A-2B")</f>
        <v>Not in 2A-2B</v>
      </c>
      <c r="P800" s="73">
        <f>IFERROR(VLOOKUP(D800,'2A-2B'!$D$19:$N$1020,11,0)-N800,SUM(K800:M800))</f>
        <v>0</v>
      </c>
      <c r="Q800" s="167" t="e">
        <f t="shared" si="46"/>
        <v>#DIV/0!</v>
      </c>
    </row>
    <row r="801" spans="2:17">
      <c r="B801" s="63"/>
      <c r="C801" s="65"/>
      <c r="D801" s="65"/>
      <c r="E801" s="66"/>
      <c r="F801" s="67"/>
      <c r="G801" s="65"/>
      <c r="H801" s="70"/>
      <c r="I801" s="71"/>
      <c r="J801" s="68">
        <v>0</v>
      </c>
      <c r="K801" s="68">
        <v>0</v>
      </c>
      <c r="L801" s="68">
        <v>0</v>
      </c>
      <c r="M801" s="89">
        <f t="shared" si="45"/>
        <v>0</v>
      </c>
      <c r="N801" s="100">
        <f t="shared" si="47"/>
        <v>0</v>
      </c>
      <c r="O801" s="166" t="str">
        <f>IFERROR(INDEX('2A-2B'!$B$21:$B$1020,MATCH(D801,'2A-2B'!$D$21:$D$1020,0)),"Not in 2A-2B")</f>
        <v>Not in 2A-2B</v>
      </c>
      <c r="P801" s="73">
        <f>IFERROR(VLOOKUP(D801,'2A-2B'!$D$19:$N$1020,11,0)-N801,SUM(K801:M801))</f>
        <v>0</v>
      </c>
      <c r="Q801" s="167" t="e">
        <f t="shared" si="46"/>
        <v>#DIV/0!</v>
      </c>
    </row>
    <row r="802" spans="2:17">
      <c r="B802" s="63"/>
      <c r="C802" s="65"/>
      <c r="D802" s="65"/>
      <c r="E802" s="66"/>
      <c r="F802" s="67"/>
      <c r="G802" s="65"/>
      <c r="H802" s="70"/>
      <c r="I802" s="71"/>
      <c r="J802" s="68">
        <v>0</v>
      </c>
      <c r="K802" s="68">
        <v>0</v>
      </c>
      <c r="L802" s="68">
        <v>0</v>
      </c>
      <c r="M802" s="89">
        <f t="shared" si="45"/>
        <v>0</v>
      </c>
      <c r="N802" s="100">
        <f t="shared" si="47"/>
        <v>0</v>
      </c>
      <c r="O802" s="166" t="str">
        <f>IFERROR(INDEX('2A-2B'!$B$21:$B$1020,MATCH(D802,'2A-2B'!$D$21:$D$1020,0)),"Not in 2A-2B")</f>
        <v>Not in 2A-2B</v>
      </c>
      <c r="P802" s="73">
        <f>IFERROR(VLOOKUP(D802,'2A-2B'!$D$19:$N$1020,11,0)-N802,SUM(K802:M802))</f>
        <v>0</v>
      </c>
      <c r="Q802" s="167" t="e">
        <f t="shared" si="46"/>
        <v>#DIV/0!</v>
      </c>
    </row>
    <row r="803" spans="2:17">
      <c r="B803" s="63"/>
      <c r="C803" s="65"/>
      <c r="D803" s="65"/>
      <c r="E803" s="66"/>
      <c r="F803" s="67"/>
      <c r="G803" s="65"/>
      <c r="H803" s="70"/>
      <c r="I803" s="71"/>
      <c r="J803" s="68">
        <v>0</v>
      </c>
      <c r="K803" s="68">
        <v>0</v>
      </c>
      <c r="L803" s="68">
        <v>0</v>
      </c>
      <c r="M803" s="89">
        <f t="shared" si="45"/>
        <v>0</v>
      </c>
      <c r="N803" s="100">
        <f t="shared" si="47"/>
        <v>0</v>
      </c>
      <c r="O803" s="166" t="str">
        <f>IFERROR(INDEX('2A-2B'!$B$21:$B$1020,MATCH(D803,'2A-2B'!$D$21:$D$1020,0)),"Not in 2A-2B")</f>
        <v>Not in 2A-2B</v>
      </c>
      <c r="P803" s="73">
        <f>IFERROR(VLOOKUP(D803,'2A-2B'!$D$19:$N$1020,11,0)-N803,SUM(K803:M803))</f>
        <v>0</v>
      </c>
      <c r="Q803" s="167" t="e">
        <f t="shared" si="46"/>
        <v>#DIV/0!</v>
      </c>
    </row>
    <row r="804" spans="2:17">
      <c r="B804" s="63"/>
      <c r="C804" s="65"/>
      <c r="D804" s="65"/>
      <c r="E804" s="66"/>
      <c r="F804" s="67"/>
      <c r="G804" s="65"/>
      <c r="H804" s="70"/>
      <c r="I804" s="71"/>
      <c r="J804" s="68">
        <v>0</v>
      </c>
      <c r="K804" s="68">
        <v>0</v>
      </c>
      <c r="L804" s="68">
        <v>0</v>
      </c>
      <c r="M804" s="89">
        <f t="shared" si="45"/>
        <v>0</v>
      </c>
      <c r="N804" s="100">
        <f t="shared" si="47"/>
        <v>0</v>
      </c>
      <c r="O804" s="166" t="str">
        <f>IFERROR(INDEX('2A-2B'!$B$21:$B$1020,MATCH(D804,'2A-2B'!$D$21:$D$1020,0)),"Not in 2A-2B")</f>
        <v>Not in 2A-2B</v>
      </c>
      <c r="P804" s="73">
        <f>IFERROR(VLOOKUP(D804,'2A-2B'!$D$19:$N$1020,11,0)-N804,SUM(K804:M804))</f>
        <v>0</v>
      </c>
      <c r="Q804" s="167" t="e">
        <f t="shared" si="46"/>
        <v>#DIV/0!</v>
      </c>
    </row>
    <row r="805" spans="2:17">
      <c r="B805" s="63"/>
      <c r="C805" s="65"/>
      <c r="D805" s="65"/>
      <c r="E805" s="66"/>
      <c r="F805" s="67"/>
      <c r="G805" s="65"/>
      <c r="H805" s="70"/>
      <c r="I805" s="71"/>
      <c r="J805" s="68">
        <v>0</v>
      </c>
      <c r="K805" s="68">
        <v>0</v>
      </c>
      <c r="L805" s="68">
        <v>0</v>
      </c>
      <c r="M805" s="89">
        <f t="shared" si="45"/>
        <v>0</v>
      </c>
      <c r="N805" s="100">
        <f t="shared" si="47"/>
        <v>0</v>
      </c>
      <c r="O805" s="166" t="str">
        <f>IFERROR(INDEX('2A-2B'!$B$21:$B$1020,MATCH(D805,'2A-2B'!$D$21:$D$1020,0)),"Not in 2A-2B")</f>
        <v>Not in 2A-2B</v>
      </c>
      <c r="P805" s="73">
        <f>IFERROR(VLOOKUP(D805,'2A-2B'!$D$19:$N$1020,11,0)-N805,SUM(K805:M805))</f>
        <v>0</v>
      </c>
      <c r="Q805" s="167" t="e">
        <f t="shared" si="46"/>
        <v>#DIV/0!</v>
      </c>
    </row>
    <row r="806" spans="2:17">
      <c r="B806" s="63"/>
      <c r="C806" s="65"/>
      <c r="D806" s="65"/>
      <c r="E806" s="66"/>
      <c r="F806" s="67"/>
      <c r="G806" s="65"/>
      <c r="H806" s="70"/>
      <c r="I806" s="71"/>
      <c r="J806" s="68">
        <v>0</v>
      </c>
      <c r="K806" s="68">
        <v>0</v>
      </c>
      <c r="L806" s="68">
        <v>0</v>
      </c>
      <c r="M806" s="89">
        <f t="shared" si="45"/>
        <v>0</v>
      </c>
      <c r="N806" s="100">
        <f t="shared" si="47"/>
        <v>0</v>
      </c>
      <c r="O806" s="166" t="str">
        <f>IFERROR(INDEX('2A-2B'!$B$21:$B$1020,MATCH(D806,'2A-2B'!$D$21:$D$1020,0)),"Not in 2A-2B")</f>
        <v>Not in 2A-2B</v>
      </c>
      <c r="P806" s="73">
        <f>IFERROR(VLOOKUP(D806,'2A-2B'!$D$19:$N$1020,11,0)-N806,SUM(K806:M806))</f>
        <v>0</v>
      </c>
      <c r="Q806" s="167" t="e">
        <f t="shared" si="46"/>
        <v>#DIV/0!</v>
      </c>
    </row>
    <row r="807" spans="2:17">
      <c r="B807" s="63"/>
      <c r="C807" s="65"/>
      <c r="D807" s="65"/>
      <c r="E807" s="66"/>
      <c r="F807" s="67"/>
      <c r="G807" s="65"/>
      <c r="H807" s="70"/>
      <c r="I807" s="71"/>
      <c r="J807" s="68">
        <v>0</v>
      </c>
      <c r="K807" s="68">
        <v>0</v>
      </c>
      <c r="L807" s="68">
        <v>0</v>
      </c>
      <c r="M807" s="89">
        <f t="shared" si="45"/>
        <v>0</v>
      </c>
      <c r="N807" s="100">
        <f t="shared" si="47"/>
        <v>0</v>
      </c>
      <c r="O807" s="166" t="str">
        <f>IFERROR(INDEX('2A-2B'!$B$21:$B$1020,MATCH(D807,'2A-2B'!$D$21:$D$1020,0)),"Not in 2A-2B")</f>
        <v>Not in 2A-2B</v>
      </c>
      <c r="P807" s="73">
        <f>IFERROR(VLOOKUP(D807,'2A-2B'!$D$19:$N$1020,11,0)-N807,SUM(K807:M807))</f>
        <v>0</v>
      </c>
      <c r="Q807" s="167" t="e">
        <f t="shared" si="46"/>
        <v>#DIV/0!</v>
      </c>
    </row>
    <row r="808" spans="2:17">
      <c r="B808" s="63"/>
      <c r="C808" s="65"/>
      <c r="D808" s="65"/>
      <c r="E808" s="66"/>
      <c r="F808" s="67"/>
      <c r="G808" s="65"/>
      <c r="H808" s="70"/>
      <c r="I808" s="71"/>
      <c r="J808" s="68">
        <v>0</v>
      </c>
      <c r="K808" s="68">
        <v>0</v>
      </c>
      <c r="L808" s="68">
        <v>0</v>
      </c>
      <c r="M808" s="89">
        <f t="shared" si="45"/>
        <v>0</v>
      </c>
      <c r="N808" s="100">
        <f t="shared" si="47"/>
        <v>0</v>
      </c>
      <c r="O808" s="166" t="str">
        <f>IFERROR(INDEX('2A-2B'!$B$21:$B$1020,MATCH(D808,'2A-2B'!$D$21:$D$1020,0)),"Not in 2A-2B")</f>
        <v>Not in 2A-2B</v>
      </c>
      <c r="P808" s="73">
        <f>IFERROR(VLOOKUP(D808,'2A-2B'!$D$19:$N$1020,11,0)-N808,SUM(K808:M808))</f>
        <v>0</v>
      </c>
      <c r="Q808" s="167" t="e">
        <f t="shared" si="46"/>
        <v>#DIV/0!</v>
      </c>
    </row>
    <row r="809" spans="2:17">
      <c r="B809" s="63"/>
      <c r="C809" s="65"/>
      <c r="D809" s="65"/>
      <c r="E809" s="66"/>
      <c r="F809" s="67"/>
      <c r="G809" s="65"/>
      <c r="H809" s="70"/>
      <c r="I809" s="71"/>
      <c r="J809" s="68">
        <v>0</v>
      </c>
      <c r="K809" s="68">
        <v>0</v>
      </c>
      <c r="L809" s="68">
        <v>0</v>
      </c>
      <c r="M809" s="89">
        <f t="shared" si="45"/>
        <v>0</v>
      </c>
      <c r="N809" s="100">
        <f t="shared" si="47"/>
        <v>0</v>
      </c>
      <c r="O809" s="166" t="str">
        <f>IFERROR(INDEX('2A-2B'!$B$21:$B$1020,MATCH(D809,'2A-2B'!$D$21:$D$1020,0)),"Not in 2A-2B")</f>
        <v>Not in 2A-2B</v>
      </c>
      <c r="P809" s="73">
        <f>IFERROR(VLOOKUP(D809,'2A-2B'!$D$19:$N$1020,11,0)-N809,SUM(K809:M809))</f>
        <v>0</v>
      </c>
      <c r="Q809" s="167" t="e">
        <f t="shared" si="46"/>
        <v>#DIV/0!</v>
      </c>
    </row>
    <row r="810" spans="2:17">
      <c r="B810" s="63"/>
      <c r="C810" s="65"/>
      <c r="D810" s="65"/>
      <c r="E810" s="66"/>
      <c r="F810" s="67"/>
      <c r="G810" s="65"/>
      <c r="H810" s="70"/>
      <c r="I810" s="71"/>
      <c r="J810" s="68">
        <v>0</v>
      </c>
      <c r="K810" s="68">
        <v>0</v>
      </c>
      <c r="L810" s="68">
        <v>0</v>
      </c>
      <c r="M810" s="89">
        <f t="shared" si="45"/>
        <v>0</v>
      </c>
      <c r="N810" s="100">
        <f t="shared" si="47"/>
        <v>0</v>
      </c>
      <c r="O810" s="166" t="str">
        <f>IFERROR(INDEX('2A-2B'!$B$21:$B$1020,MATCH(D810,'2A-2B'!$D$21:$D$1020,0)),"Not in 2A-2B")</f>
        <v>Not in 2A-2B</v>
      </c>
      <c r="P810" s="73">
        <f>IFERROR(VLOOKUP(D810,'2A-2B'!$D$19:$N$1020,11,0)-N810,SUM(K810:M810))</f>
        <v>0</v>
      </c>
      <c r="Q810" s="167" t="e">
        <f t="shared" si="46"/>
        <v>#DIV/0!</v>
      </c>
    </row>
    <row r="811" spans="2:17">
      <c r="B811" s="63"/>
      <c r="C811" s="65"/>
      <c r="D811" s="65"/>
      <c r="E811" s="66"/>
      <c r="F811" s="67"/>
      <c r="G811" s="65"/>
      <c r="H811" s="70"/>
      <c r="I811" s="71"/>
      <c r="J811" s="68">
        <v>0</v>
      </c>
      <c r="K811" s="68">
        <v>0</v>
      </c>
      <c r="L811" s="68">
        <v>0</v>
      </c>
      <c r="M811" s="89">
        <f t="shared" si="45"/>
        <v>0</v>
      </c>
      <c r="N811" s="100">
        <f t="shared" si="47"/>
        <v>0</v>
      </c>
      <c r="O811" s="166" t="str">
        <f>IFERROR(INDEX('2A-2B'!$B$21:$B$1020,MATCH(D811,'2A-2B'!$D$21:$D$1020,0)),"Not in 2A-2B")</f>
        <v>Not in 2A-2B</v>
      </c>
      <c r="P811" s="73">
        <f>IFERROR(VLOOKUP(D811,'2A-2B'!$D$19:$N$1020,11,0)-N811,SUM(K811:M811))</f>
        <v>0</v>
      </c>
      <c r="Q811" s="167" t="e">
        <f t="shared" si="46"/>
        <v>#DIV/0!</v>
      </c>
    </row>
    <row r="812" spans="2:17">
      <c r="B812" s="63"/>
      <c r="C812" s="65"/>
      <c r="D812" s="65"/>
      <c r="E812" s="66"/>
      <c r="F812" s="67"/>
      <c r="G812" s="65"/>
      <c r="H812" s="70"/>
      <c r="I812" s="71"/>
      <c r="J812" s="68">
        <v>0</v>
      </c>
      <c r="K812" s="68">
        <v>0</v>
      </c>
      <c r="L812" s="68">
        <v>0</v>
      </c>
      <c r="M812" s="89">
        <f t="shared" si="45"/>
        <v>0</v>
      </c>
      <c r="N812" s="100">
        <f t="shared" si="47"/>
        <v>0</v>
      </c>
      <c r="O812" s="166" t="str">
        <f>IFERROR(INDEX('2A-2B'!$B$21:$B$1020,MATCH(D812,'2A-2B'!$D$21:$D$1020,0)),"Not in 2A-2B")</f>
        <v>Not in 2A-2B</v>
      </c>
      <c r="P812" s="73">
        <f>IFERROR(VLOOKUP(D812,'2A-2B'!$D$19:$N$1020,11,0)-N812,SUM(K812:M812))</f>
        <v>0</v>
      </c>
      <c r="Q812" s="167" t="e">
        <f t="shared" si="46"/>
        <v>#DIV/0!</v>
      </c>
    </row>
    <row r="813" spans="2:17">
      <c r="B813" s="63"/>
      <c r="C813" s="65"/>
      <c r="D813" s="65"/>
      <c r="E813" s="66"/>
      <c r="F813" s="67"/>
      <c r="G813" s="65"/>
      <c r="H813" s="70"/>
      <c r="I813" s="71"/>
      <c r="J813" s="68">
        <v>0</v>
      </c>
      <c r="K813" s="68">
        <v>0</v>
      </c>
      <c r="L813" s="68">
        <v>0</v>
      </c>
      <c r="M813" s="89">
        <f t="shared" si="45"/>
        <v>0</v>
      </c>
      <c r="N813" s="100">
        <f t="shared" si="47"/>
        <v>0</v>
      </c>
      <c r="O813" s="166" t="str">
        <f>IFERROR(INDEX('2A-2B'!$B$21:$B$1020,MATCH(D813,'2A-2B'!$D$21:$D$1020,0)),"Not in 2A-2B")</f>
        <v>Not in 2A-2B</v>
      </c>
      <c r="P813" s="73">
        <f>IFERROR(VLOOKUP(D813,'2A-2B'!$D$19:$N$1020,11,0)-N813,SUM(K813:M813))</f>
        <v>0</v>
      </c>
      <c r="Q813" s="167" t="e">
        <f t="shared" si="46"/>
        <v>#DIV/0!</v>
      </c>
    </row>
    <row r="814" spans="2:17">
      <c r="B814" s="63"/>
      <c r="C814" s="65"/>
      <c r="D814" s="65"/>
      <c r="E814" s="66"/>
      <c r="F814" s="67"/>
      <c r="G814" s="65"/>
      <c r="H814" s="70"/>
      <c r="I814" s="71"/>
      <c r="J814" s="68">
        <v>0</v>
      </c>
      <c r="K814" s="68">
        <v>0</v>
      </c>
      <c r="L814" s="68">
        <v>0</v>
      </c>
      <c r="M814" s="89">
        <f t="shared" si="45"/>
        <v>0</v>
      </c>
      <c r="N814" s="100">
        <f t="shared" si="47"/>
        <v>0</v>
      </c>
      <c r="O814" s="166" t="str">
        <f>IFERROR(INDEX('2A-2B'!$B$21:$B$1020,MATCH(D814,'2A-2B'!$D$21:$D$1020,0)),"Not in 2A-2B")</f>
        <v>Not in 2A-2B</v>
      </c>
      <c r="P814" s="73">
        <f>IFERROR(VLOOKUP(D814,'2A-2B'!$D$19:$N$1020,11,0)-N814,SUM(K814:M814))</f>
        <v>0</v>
      </c>
      <c r="Q814" s="167" t="e">
        <f t="shared" si="46"/>
        <v>#DIV/0!</v>
      </c>
    </row>
    <row r="815" spans="2:17">
      <c r="B815" s="63"/>
      <c r="C815" s="65"/>
      <c r="D815" s="65"/>
      <c r="E815" s="66"/>
      <c r="F815" s="67"/>
      <c r="G815" s="65"/>
      <c r="H815" s="70"/>
      <c r="I815" s="71"/>
      <c r="J815" s="68">
        <v>0</v>
      </c>
      <c r="K815" s="68">
        <v>0</v>
      </c>
      <c r="L815" s="68">
        <v>0</v>
      </c>
      <c r="M815" s="89">
        <f t="shared" si="45"/>
        <v>0</v>
      </c>
      <c r="N815" s="100">
        <f t="shared" si="47"/>
        <v>0</v>
      </c>
      <c r="O815" s="166" t="str">
        <f>IFERROR(INDEX('2A-2B'!$B$21:$B$1020,MATCH(D815,'2A-2B'!$D$21:$D$1020,0)),"Not in 2A-2B")</f>
        <v>Not in 2A-2B</v>
      </c>
      <c r="P815" s="73">
        <f>IFERROR(VLOOKUP(D815,'2A-2B'!$D$19:$N$1020,11,0)-N815,SUM(K815:M815))</f>
        <v>0</v>
      </c>
      <c r="Q815" s="167" t="e">
        <f t="shared" si="46"/>
        <v>#DIV/0!</v>
      </c>
    </row>
    <row r="816" spans="2:17">
      <c r="B816" s="63"/>
      <c r="C816" s="65"/>
      <c r="D816" s="65"/>
      <c r="E816" s="66"/>
      <c r="F816" s="67"/>
      <c r="G816" s="65"/>
      <c r="H816" s="70"/>
      <c r="I816" s="71"/>
      <c r="J816" s="68">
        <v>0</v>
      </c>
      <c r="K816" s="68">
        <v>0</v>
      </c>
      <c r="L816" s="68">
        <v>0</v>
      </c>
      <c r="M816" s="89">
        <f t="shared" si="45"/>
        <v>0</v>
      </c>
      <c r="N816" s="100">
        <f t="shared" si="47"/>
        <v>0</v>
      </c>
      <c r="O816" s="166" t="str">
        <f>IFERROR(INDEX('2A-2B'!$B$21:$B$1020,MATCH(D816,'2A-2B'!$D$21:$D$1020,0)),"Not in 2A-2B")</f>
        <v>Not in 2A-2B</v>
      </c>
      <c r="P816" s="73">
        <f>IFERROR(VLOOKUP(D816,'2A-2B'!$D$19:$N$1020,11,0)-N816,SUM(K816:M816))</f>
        <v>0</v>
      </c>
      <c r="Q816" s="167" t="e">
        <f t="shared" si="46"/>
        <v>#DIV/0!</v>
      </c>
    </row>
    <row r="817" spans="2:17">
      <c r="B817" s="63"/>
      <c r="C817" s="65"/>
      <c r="D817" s="65"/>
      <c r="E817" s="66"/>
      <c r="F817" s="67"/>
      <c r="G817" s="65"/>
      <c r="H817" s="70"/>
      <c r="I817" s="71"/>
      <c r="J817" s="68">
        <v>0</v>
      </c>
      <c r="K817" s="68">
        <v>0</v>
      </c>
      <c r="L817" s="68">
        <v>0</v>
      </c>
      <c r="M817" s="89">
        <f t="shared" si="45"/>
        <v>0</v>
      </c>
      <c r="N817" s="100">
        <f t="shared" si="47"/>
        <v>0</v>
      </c>
      <c r="O817" s="166" t="str">
        <f>IFERROR(INDEX('2A-2B'!$B$21:$B$1020,MATCH(D817,'2A-2B'!$D$21:$D$1020,0)),"Not in 2A-2B")</f>
        <v>Not in 2A-2B</v>
      </c>
      <c r="P817" s="73">
        <f>IFERROR(VLOOKUP(D817,'2A-2B'!$D$19:$N$1020,11,0)-N817,SUM(K817:M817))</f>
        <v>0</v>
      </c>
      <c r="Q817" s="167" t="e">
        <f t="shared" si="46"/>
        <v>#DIV/0!</v>
      </c>
    </row>
    <row r="818" spans="2:17">
      <c r="B818" s="63"/>
      <c r="C818" s="65"/>
      <c r="D818" s="65"/>
      <c r="E818" s="66"/>
      <c r="F818" s="67"/>
      <c r="G818" s="65"/>
      <c r="H818" s="70"/>
      <c r="I818" s="71"/>
      <c r="J818" s="68">
        <v>0</v>
      </c>
      <c r="K818" s="68">
        <v>0</v>
      </c>
      <c r="L818" s="68">
        <v>0</v>
      </c>
      <c r="M818" s="89">
        <f t="shared" si="45"/>
        <v>0</v>
      </c>
      <c r="N818" s="100">
        <f t="shared" si="47"/>
        <v>0</v>
      </c>
      <c r="O818" s="166" t="str">
        <f>IFERROR(INDEX('2A-2B'!$B$21:$B$1020,MATCH(D818,'2A-2B'!$D$21:$D$1020,0)),"Not in 2A-2B")</f>
        <v>Not in 2A-2B</v>
      </c>
      <c r="P818" s="73">
        <f>IFERROR(VLOOKUP(D818,'2A-2B'!$D$19:$N$1020,11,0)-N818,SUM(K818:M818))</f>
        <v>0</v>
      </c>
      <c r="Q818" s="167" t="e">
        <f t="shared" si="46"/>
        <v>#DIV/0!</v>
      </c>
    </row>
    <row r="819" spans="2:17">
      <c r="B819" s="63"/>
      <c r="C819" s="65"/>
      <c r="D819" s="65"/>
      <c r="E819" s="66"/>
      <c r="F819" s="67"/>
      <c r="G819" s="65"/>
      <c r="H819" s="70"/>
      <c r="I819" s="71"/>
      <c r="J819" s="68">
        <v>0</v>
      </c>
      <c r="K819" s="68">
        <v>0</v>
      </c>
      <c r="L819" s="68">
        <v>0</v>
      </c>
      <c r="M819" s="89">
        <f t="shared" si="45"/>
        <v>0</v>
      </c>
      <c r="N819" s="100">
        <f t="shared" si="47"/>
        <v>0</v>
      </c>
      <c r="O819" s="166" t="str">
        <f>IFERROR(INDEX('2A-2B'!$B$21:$B$1020,MATCH(D819,'2A-2B'!$D$21:$D$1020,0)),"Not in 2A-2B")</f>
        <v>Not in 2A-2B</v>
      </c>
      <c r="P819" s="73">
        <f>IFERROR(VLOOKUP(D819,'2A-2B'!$D$19:$N$1020,11,0)-N819,SUM(K819:M819))</f>
        <v>0</v>
      </c>
      <c r="Q819" s="167" t="e">
        <f t="shared" si="46"/>
        <v>#DIV/0!</v>
      </c>
    </row>
    <row r="820" spans="2:17">
      <c r="B820" s="63"/>
      <c r="C820" s="65"/>
      <c r="D820" s="65"/>
      <c r="E820" s="66"/>
      <c r="F820" s="67"/>
      <c r="G820" s="65"/>
      <c r="H820" s="70"/>
      <c r="I820" s="71"/>
      <c r="J820" s="68">
        <v>0</v>
      </c>
      <c r="K820" s="68">
        <v>0</v>
      </c>
      <c r="L820" s="68">
        <v>0</v>
      </c>
      <c r="M820" s="89">
        <f t="shared" si="45"/>
        <v>0</v>
      </c>
      <c r="N820" s="100">
        <f t="shared" si="47"/>
        <v>0</v>
      </c>
      <c r="O820" s="166" t="str">
        <f>IFERROR(INDEX('2A-2B'!$B$21:$B$1020,MATCH(D820,'2A-2B'!$D$21:$D$1020,0)),"Not in 2A-2B")</f>
        <v>Not in 2A-2B</v>
      </c>
      <c r="P820" s="73">
        <f>IFERROR(VLOOKUP(D820,'2A-2B'!$D$19:$N$1020,11,0)-N820,SUM(K820:M820))</f>
        <v>0</v>
      </c>
      <c r="Q820" s="167" t="e">
        <f t="shared" si="46"/>
        <v>#DIV/0!</v>
      </c>
    </row>
    <row r="821" spans="2:17">
      <c r="B821" s="63"/>
      <c r="C821" s="65"/>
      <c r="D821" s="65"/>
      <c r="E821" s="66"/>
      <c r="F821" s="67"/>
      <c r="G821" s="65"/>
      <c r="H821" s="70"/>
      <c r="I821" s="71"/>
      <c r="J821" s="68">
        <v>0</v>
      </c>
      <c r="K821" s="68">
        <v>0</v>
      </c>
      <c r="L821" s="68">
        <v>0</v>
      </c>
      <c r="M821" s="89">
        <f t="shared" si="45"/>
        <v>0</v>
      </c>
      <c r="N821" s="100">
        <f t="shared" si="47"/>
        <v>0</v>
      </c>
      <c r="O821" s="166" t="str">
        <f>IFERROR(INDEX('2A-2B'!$B$21:$B$1020,MATCH(D821,'2A-2B'!$D$21:$D$1020,0)),"Not in 2A-2B")</f>
        <v>Not in 2A-2B</v>
      </c>
      <c r="P821" s="73">
        <f>IFERROR(VLOOKUP(D821,'2A-2B'!$D$19:$N$1020,11,0)-N821,SUM(K821:M821))</f>
        <v>0</v>
      </c>
      <c r="Q821" s="167" t="e">
        <f t="shared" si="46"/>
        <v>#DIV/0!</v>
      </c>
    </row>
    <row r="822" spans="2:17">
      <c r="B822" s="63"/>
      <c r="C822" s="65"/>
      <c r="D822" s="65"/>
      <c r="E822" s="66"/>
      <c r="F822" s="67"/>
      <c r="G822" s="65"/>
      <c r="H822" s="70"/>
      <c r="I822" s="71"/>
      <c r="J822" s="68">
        <v>0</v>
      </c>
      <c r="K822" s="68">
        <v>0</v>
      </c>
      <c r="L822" s="68">
        <v>0</v>
      </c>
      <c r="M822" s="89">
        <f t="shared" si="45"/>
        <v>0</v>
      </c>
      <c r="N822" s="100">
        <f t="shared" si="47"/>
        <v>0</v>
      </c>
      <c r="O822" s="166" t="str">
        <f>IFERROR(INDEX('2A-2B'!$B$21:$B$1020,MATCH(D822,'2A-2B'!$D$21:$D$1020,0)),"Not in 2A-2B")</f>
        <v>Not in 2A-2B</v>
      </c>
      <c r="P822" s="73">
        <f>IFERROR(VLOOKUP(D822,'2A-2B'!$D$19:$N$1020,11,0)-N822,SUM(K822:M822))</f>
        <v>0</v>
      </c>
      <c r="Q822" s="167" t="e">
        <f t="shared" si="46"/>
        <v>#DIV/0!</v>
      </c>
    </row>
    <row r="823" spans="2:17">
      <c r="B823" s="63"/>
      <c r="C823" s="65"/>
      <c r="D823" s="65"/>
      <c r="E823" s="66"/>
      <c r="F823" s="67"/>
      <c r="G823" s="65"/>
      <c r="H823" s="70"/>
      <c r="I823" s="71"/>
      <c r="J823" s="68">
        <v>0</v>
      </c>
      <c r="K823" s="68">
        <v>0</v>
      </c>
      <c r="L823" s="68">
        <v>0</v>
      </c>
      <c r="M823" s="89">
        <f t="shared" si="45"/>
        <v>0</v>
      </c>
      <c r="N823" s="100">
        <f t="shared" si="47"/>
        <v>0</v>
      </c>
      <c r="O823" s="166" t="str">
        <f>IFERROR(INDEX('2A-2B'!$B$21:$B$1020,MATCH(D823,'2A-2B'!$D$21:$D$1020,0)),"Not in 2A-2B")</f>
        <v>Not in 2A-2B</v>
      </c>
      <c r="P823" s="73">
        <f>IFERROR(VLOOKUP(D823,'2A-2B'!$D$19:$N$1020,11,0)-N823,SUM(K823:M823))</f>
        <v>0</v>
      </c>
      <c r="Q823" s="167" t="e">
        <f t="shared" si="46"/>
        <v>#DIV/0!</v>
      </c>
    </row>
    <row r="824" spans="2:17">
      <c r="B824" s="63"/>
      <c r="C824" s="65"/>
      <c r="D824" s="65"/>
      <c r="E824" s="66"/>
      <c r="F824" s="67"/>
      <c r="G824" s="65"/>
      <c r="H824" s="70"/>
      <c r="I824" s="71"/>
      <c r="J824" s="68">
        <v>0</v>
      </c>
      <c r="K824" s="68">
        <v>0</v>
      </c>
      <c r="L824" s="68">
        <v>0</v>
      </c>
      <c r="M824" s="89">
        <f t="shared" si="45"/>
        <v>0</v>
      </c>
      <c r="N824" s="100">
        <f t="shared" si="47"/>
        <v>0</v>
      </c>
      <c r="O824" s="166" t="str">
        <f>IFERROR(INDEX('2A-2B'!$B$21:$B$1020,MATCH(D824,'2A-2B'!$D$21:$D$1020,0)),"Not in 2A-2B")</f>
        <v>Not in 2A-2B</v>
      </c>
      <c r="P824" s="73">
        <f>IFERROR(VLOOKUP(D824,'2A-2B'!$D$19:$N$1020,11,0)-N824,SUM(K824:M824))</f>
        <v>0</v>
      </c>
      <c r="Q824" s="167" t="e">
        <f t="shared" si="46"/>
        <v>#DIV/0!</v>
      </c>
    </row>
    <row r="825" spans="2:17">
      <c r="B825" s="63"/>
      <c r="C825" s="65"/>
      <c r="D825" s="65"/>
      <c r="E825" s="66"/>
      <c r="F825" s="67"/>
      <c r="G825" s="65"/>
      <c r="H825" s="70"/>
      <c r="I825" s="71"/>
      <c r="J825" s="68">
        <v>0</v>
      </c>
      <c r="K825" s="68">
        <v>0</v>
      </c>
      <c r="L825" s="68">
        <v>0</v>
      </c>
      <c r="M825" s="89">
        <f t="shared" si="45"/>
        <v>0</v>
      </c>
      <c r="N825" s="100">
        <f t="shared" si="47"/>
        <v>0</v>
      </c>
      <c r="O825" s="166" t="str">
        <f>IFERROR(INDEX('2A-2B'!$B$21:$B$1020,MATCH(D825,'2A-2B'!$D$21:$D$1020,0)),"Not in 2A-2B")</f>
        <v>Not in 2A-2B</v>
      </c>
      <c r="P825" s="73">
        <f>IFERROR(VLOOKUP(D825,'2A-2B'!$D$19:$N$1020,11,0)-N825,SUM(K825:M825))</f>
        <v>0</v>
      </c>
      <c r="Q825" s="167" t="e">
        <f t="shared" si="46"/>
        <v>#DIV/0!</v>
      </c>
    </row>
    <row r="826" spans="2:17">
      <c r="B826" s="63"/>
      <c r="C826" s="65"/>
      <c r="D826" s="65"/>
      <c r="E826" s="66"/>
      <c r="F826" s="67"/>
      <c r="G826" s="65"/>
      <c r="H826" s="70"/>
      <c r="I826" s="71"/>
      <c r="J826" s="68">
        <v>0</v>
      </c>
      <c r="K826" s="68">
        <v>0</v>
      </c>
      <c r="L826" s="68">
        <v>0</v>
      </c>
      <c r="M826" s="89">
        <f t="shared" si="45"/>
        <v>0</v>
      </c>
      <c r="N826" s="100">
        <f t="shared" si="47"/>
        <v>0</v>
      </c>
      <c r="O826" s="166" t="str">
        <f>IFERROR(INDEX('2A-2B'!$B$21:$B$1020,MATCH(D826,'2A-2B'!$D$21:$D$1020,0)),"Not in 2A-2B")</f>
        <v>Not in 2A-2B</v>
      </c>
      <c r="P826" s="73">
        <f>IFERROR(VLOOKUP(D826,'2A-2B'!$D$19:$N$1020,11,0)-N826,SUM(K826:M826))</f>
        <v>0</v>
      </c>
      <c r="Q826" s="167" t="e">
        <f t="shared" si="46"/>
        <v>#DIV/0!</v>
      </c>
    </row>
    <row r="827" spans="2:17">
      <c r="B827" s="63"/>
      <c r="C827" s="65"/>
      <c r="D827" s="65"/>
      <c r="E827" s="66"/>
      <c r="F827" s="67"/>
      <c r="G827" s="65"/>
      <c r="H827" s="70"/>
      <c r="I827" s="71"/>
      <c r="J827" s="68">
        <v>0</v>
      </c>
      <c r="K827" s="68">
        <v>0</v>
      </c>
      <c r="L827" s="68">
        <v>0</v>
      </c>
      <c r="M827" s="89">
        <f t="shared" si="45"/>
        <v>0</v>
      </c>
      <c r="N827" s="100">
        <f t="shared" si="47"/>
        <v>0</v>
      </c>
      <c r="O827" s="166" t="str">
        <f>IFERROR(INDEX('2A-2B'!$B$21:$B$1020,MATCH(D827,'2A-2B'!$D$21:$D$1020,0)),"Not in 2A-2B")</f>
        <v>Not in 2A-2B</v>
      </c>
      <c r="P827" s="73">
        <f>IFERROR(VLOOKUP(D827,'2A-2B'!$D$19:$N$1020,11,0)-N827,SUM(K827:M827))</f>
        <v>0</v>
      </c>
      <c r="Q827" s="167" t="e">
        <f t="shared" si="46"/>
        <v>#DIV/0!</v>
      </c>
    </row>
    <row r="828" spans="2:17">
      <c r="B828" s="63"/>
      <c r="C828" s="65"/>
      <c r="D828" s="65"/>
      <c r="E828" s="66"/>
      <c r="F828" s="67"/>
      <c r="G828" s="65"/>
      <c r="H828" s="70"/>
      <c r="I828" s="71"/>
      <c r="J828" s="68">
        <v>0</v>
      </c>
      <c r="K828" s="68">
        <v>0</v>
      </c>
      <c r="L828" s="68">
        <v>0</v>
      </c>
      <c r="M828" s="89">
        <f t="shared" si="45"/>
        <v>0</v>
      </c>
      <c r="N828" s="100">
        <f t="shared" si="47"/>
        <v>0</v>
      </c>
      <c r="O828" s="166" t="str">
        <f>IFERROR(INDEX('2A-2B'!$B$21:$B$1020,MATCH(D828,'2A-2B'!$D$21:$D$1020,0)),"Not in 2A-2B")</f>
        <v>Not in 2A-2B</v>
      </c>
      <c r="P828" s="73">
        <f>IFERROR(VLOOKUP(D828,'2A-2B'!$D$19:$N$1020,11,0)-N828,SUM(K828:M828))</f>
        <v>0</v>
      </c>
      <c r="Q828" s="167" t="e">
        <f t="shared" si="46"/>
        <v>#DIV/0!</v>
      </c>
    </row>
    <row r="829" spans="2:17">
      <c r="B829" s="63"/>
      <c r="C829" s="65"/>
      <c r="D829" s="65"/>
      <c r="E829" s="66"/>
      <c r="F829" s="67"/>
      <c r="G829" s="65"/>
      <c r="H829" s="70"/>
      <c r="I829" s="71"/>
      <c r="J829" s="68">
        <v>0</v>
      </c>
      <c r="K829" s="68">
        <v>0</v>
      </c>
      <c r="L829" s="68">
        <v>0</v>
      </c>
      <c r="M829" s="89">
        <f t="shared" si="45"/>
        <v>0</v>
      </c>
      <c r="N829" s="100">
        <f t="shared" si="47"/>
        <v>0</v>
      </c>
      <c r="O829" s="166" t="str">
        <f>IFERROR(INDEX('2A-2B'!$B$21:$B$1020,MATCH(D829,'2A-2B'!$D$21:$D$1020,0)),"Not in 2A-2B")</f>
        <v>Not in 2A-2B</v>
      </c>
      <c r="P829" s="73">
        <f>IFERROR(VLOOKUP(D829,'2A-2B'!$D$19:$N$1020,11,0)-N829,SUM(K829:M829))</f>
        <v>0</v>
      </c>
      <c r="Q829" s="167" t="e">
        <f t="shared" si="46"/>
        <v>#DIV/0!</v>
      </c>
    </row>
    <row r="830" spans="2:17">
      <c r="B830" s="63"/>
      <c r="C830" s="65"/>
      <c r="D830" s="65"/>
      <c r="E830" s="66"/>
      <c r="F830" s="67"/>
      <c r="G830" s="65"/>
      <c r="H830" s="70"/>
      <c r="I830" s="71"/>
      <c r="J830" s="68">
        <v>0</v>
      </c>
      <c r="K830" s="68">
        <v>0</v>
      </c>
      <c r="L830" s="68">
        <v>0</v>
      </c>
      <c r="M830" s="89">
        <f t="shared" si="45"/>
        <v>0</v>
      </c>
      <c r="N830" s="100">
        <f t="shared" si="47"/>
        <v>0</v>
      </c>
      <c r="O830" s="166" t="str">
        <f>IFERROR(INDEX('2A-2B'!$B$21:$B$1020,MATCH(D830,'2A-2B'!$D$21:$D$1020,0)),"Not in 2A-2B")</f>
        <v>Not in 2A-2B</v>
      </c>
      <c r="P830" s="73">
        <f>IFERROR(VLOOKUP(D830,'2A-2B'!$D$19:$N$1020,11,0)-N830,SUM(K830:M830))</f>
        <v>0</v>
      </c>
      <c r="Q830" s="167" t="e">
        <f t="shared" si="46"/>
        <v>#DIV/0!</v>
      </c>
    </row>
    <row r="831" spans="2:17">
      <c r="B831" s="63"/>
      <c r="C831" s="65"/>
      <c r="D831" s="65"/>
      <c r="E831" s="66"/>
      <c r="F831" s="67"/>
      <c r="G831" s="65"/>
      <c r="H831" s="70"/>
      <c r="I831" s="71"/>
      <c r="J831" s="68">
        <v>0</v>
      </c>
      <c r="K831" s="68">
        <v>0</v>
      </c>
      <c r="L831" s="68">
        <v>0</v>
      </c>
      <c r="M831" s="89">
        <f t="shared" si="45"/>
        <v>0</v>
      </c>
      <c r="N831" s="100">
        <f t="shared" si="47"/>
        <v>0</v>
      </c>
      <c r="O831" s="166" t="str">
        <f>IFERROR(INDEX('2A-2B'!$B$21:$B$1020,MATCH(D831,'2A-2B'!$D$21:$D$1020,0)),"Not in 2A-2B")</f>
        <v>Not in 2A-2B</v>
      </c>
      <c r="P831" s="73">
        <f>IFERROR(VLOOKUP(D831,'2A-2B'!$D$19:$N$1020,11,0)-N831,SUM(K831:M831))</f>
        <v>0</v>
      </c>
      <c r="Q831" s="167" t="e">
        <f t="shared" si="46"/>
        <v>#DIV/0!</v>
      </c>
    </row>
    <row r="832" spans="2:17">
      <c r="B832" s="63"/>
      <c r="C832" s="65"/>
      <c r="D832" s="65"/>
      <c r="E832" s="66"/>
      <c r="F832" s="67"/>
      <c r="G832" s="65"/>
      <c r="H832" s="70"/>
      <c r="I832" s="71"/>
      <c r="J832" s="68">
        <v>0</v>
      </c>
      <c r="K832" s="68">
        <v>0</v>
      </c>
      <c r="L832" s="68">
        <v>0</v>
      </c>
      <c r="M832" s="89">
        <f t="shared" si="45"/>
        <v>0</v>
      </c>
      <c r="N832" s="100">
        <f t="shared" si="47"/>
        <v>0</v>
      </c>
      <c r="O832" s="166" t="str">
        <f>IFERROR(INDEX('2A-2B'!$B$21:$B$1020,MATCH(D832,'2A-2B'!$D$21:$D$1020,0)),"Not in 2A-2B")</f>
        <v>Not in 2A-2B</v>
      </c>
      <c r="P832" s="73">
        <f>IFERROR(VLOOKUP(D832,'2A-2B'!$D$19:$N$1020,11,0)-N832,SUM(K832:M832))</f>
        <v>0</v>
      </c>
      <c r="Q832" s="167" t="e">
        <f t="shared" si="46"/>
        <v>#DIV/0!</v>
      </c>
    </row>
    <row r="833" spans="2:17">
      <c r="B833" s="63"/>
      <c r="C833" s="65"/>
      <c r="D833" s="65"/>
      <c r="E833" s="66"/>
      <c r="F833" s="67"/>
      <c r="G833" s="65"/>
      <c r="H833" s="70"/>
      <c r="I833" s="71"/>
      <c r="J833" s="68">
        <v>0</v>
      </c>
      <c r="K833" s="68">
        <v>0</v>
      </c>
      <c r="L833" s="68">
        <v>0</v>
      </c>
      <c r="M833" s="89">
        <f t="shared" si="45"/>
        <v>0</v>
      </c>
      <c r="N833" s="100">
        <f t="shared" si="47"/>
        <v>0</v>
      </c>
      <c r="O833" s="166" t="str">
        <f>IFERROR(INDEX('2A-2B'!$B$21:$B$1020,MATCH(D833,'2A-2B'!$D$21:$D$1020,0)),"Not in 2A-2B")</f>
        <v>Not in 2A-2B</v>
      </c>
      <c r="P833" s="73">
        <f>IFERROR(VLOOKUP(D833,'2A-2B'!$D$19:$N$1020,11,0)-N833,SUM(K833:M833))</f>
        <v>0</v>
      </c>
      <c r="Q833" s="167" t="e">
        <f t="shared" si="46"/>
        <v>#DIV/0!</v>
      </c>
    </row>
    <row r="834" spans="2:17">
      <c r="B834" s="63"/>
      <c r="C834" s="65"/>
      <c r="D834" s="65"/>
      <c r="E834" s="66"/>
      <c r="F834" s="67"/>
      <c r="G834" s="65"/>
      <c r="H834" s="70"/>
      <c r="I834" s="71"/>
      <c r="J834" s="68">
        <v>0</v>
      </c>
      <c r="K834" s="68">
        <v>0</v>
      </c>
      <c r="L834" s="68">
        <v>0</v>
      </c>
      <c r="M834" s="89">
        <f t="shared" si="45"/>
        <v>0</v>
      </c>
      <c r="N834" s="100">
        <f t="shared" si="47"/>
        <v>0</v>
      </c>
      <c r="O834" s="166" t="str">
        <f>IFERROR(INDEX('2A-2B'!$B$21:$B$1020,MATCH(D834,'2A-2B'!$D$21:$D$1020,0)),"Not in 2A-2B")</f>
        <v>Not in 2A-2B</v>
      </c>
      <c r="P834" s="73">
        <f>IFERROR(VLOOKUP(D834,'2A-2B'!$D$19:$N$1020,11,0)-N834,SUM(K834:M834))</f>
        <v>0</v>
      </c>
      <c r="Q834" s="167" t="e">
        <f t="shared" si="46"/>
        <v>#DIV/0!</v>
      </c>
    </row>
    <row r="835" spans="2:17">
      <c r="B835" s="63"/>
      <c r="C835" s="65"/>
      <c r="D835" s="65"/>
      <c r="E835" s="66"/>
      <c r="F835" s="67"/>
      <c r="G835" s="65"/>
      <c r="H835" s="70"/>
      <c r="I835" s="71"/>
      <c r="J835" s="68">
        <v>0</v>
      </c>
      <c r="K835" s="68">
        <v>0</v>
      </c>
      <c r="L835" s="68">
        <v>0</v>
      </c>
      <c r="M835" s="89">
        <f t="shared" si="45"/>
        <v>0</v>
      </c>
      <c r="N835" s="100">
        <f t="shared" si="47"/>
        <v>0</v>
      </c>
      <c r="O835" s="166" t="str">
        <f>IFERROR(INDEX('2A-2B'!$B$21:$B$1020,MATCH(D835,'2A-2B'!$D$21:$D$1020,0)),"Not in 2A-2B")</f>
        <v>Not in 2A-2B</v>
      </c>
      <c r="P835" s="73">
        <f>IFERROR(VLOOKUP(D835,'2A-2B'!$D$19:$N$1020,11,0)-N835,SUM(K835:M835))</f>
        <v>0</v>
      </c>
      <c r="Q835" s="167" t="e">
        <f t="shared" si="46"/>
        <v>#DIV/0!</v>
      </c>
    </row>
    <row r="836" spans="2:17">
      <c r="B836" s="63"/>
      <c r="C836" s="65"/>
      <c r="D836" s="65"/>
      <c r="E836" s="66"/>
      <c r="F836" s="67"/>
      <c r="G836" s="65"/>
      <c r="H836" s="70"/>
      <c r="I836" s="71"/>
      <c r="J836" s="68">
        <v>0</v>
      </c>
      <c r="K836" s="68">
        <v>0</v>
      </c>
      <c r="L836" s="68">
        <v>0</v>
      </c>
      <c r="M836" s="89">
        <f t="shared" si="45"/>
        <v>0</v>
      </c>
      <c r="N836" s="100">
        <f t="shared" si="47"/>
        <v>0</v>
      </c>
      <c r="O836" s="166" t="str">
        <f>IFERROR(INDEX('2A-2B'!$B$21:$B$1020,MATCH(D836,'2A-2B'!$D$21:$D$1020,0)),"Not in 2A-2B")</f>
        <v>Not in 2A-2B</v>
      </c>
      <c r="P836" s="73">
        <f>IFERROR(VLOOKUP(D836,'2A-2B'!$D$19:$N$1020,11,0)-N836,SUM(K836:M836))</f>
        <v>0</v>
      </c>
      <c r="Q836" s="167" t="e">
        <f t="shared" si="46"/>
        <v>#DIV/0!</v>
      </c>
    </row>
    <row r="837" spans="2:17">
      <c r="B837" s="63"/>
      <c r="C837" s="65"/>
      <c r="D837" s="65"/>
      <c r="E837" s="66"/>
      <c r="F837" s="67"/>
      <c r="G837" s="65"/>
      <c r="H837" s="70"/>
      <c r="I837" s="71"/>
      <c r="J837" s="68">
        <v>0</v>
      </c>
      <c r="K837" s="68">
        <v>0</v>
      </c>
      <c r="L837" s="68">
        <v>0</v>
      </c>
      <c r="M837" s="89">
        <f t="shared" si="45"/>
        <v>0</v>
      </c>
      <c r="N837" s="100">
        <f t="shared" si="47"/>
        <v>0</v>
      </c>
      <c r="O837" s="166" t="str">
        <f>IFERROR(INDEX('2A-2B'!$B$21:$B$1020,MATCH(D837,'2A-2B'!$D$21:$D$1020,0)),"Not in 2A-2B")</f>
        <v>Not in 2A-2B</v>
      </c>
      <c r="P837" s="73">
        <f>IFERROR(VLOOKUP(D837,'2A-2B'!$D$19:$N$1020,11,0)-N837,SUM(K837:M837))</f>
        <v>0</v>
      </c>
      <c r="Q837" s="167" t="e">
        <f t="shared" si="46"/>
        <v>#DIV/0!</v>
      </c>
    </row>
    <row r="838" spans="2:17">
      <c r="B838" s="63"/>
      <c r="C838" s="65"/>
      <c r="D838" s="65"/>
      <c r="E838" s="66"/>
      <c r="F838" s="67"/>
      <c r="G838" s="65"/>
      <c r="H838" s="70"/>
      <c r="I838" s="71"/>
      <c r="J838" s="68">
        <v>0</v>
      </c>
      <c r="K838" s="68">
        <v>0</v>
      </c>
      <c r="L838" s="68">
        <v>0</v>
      </c>
      <c r="M838" s="89">
        <f t="shared" si="45"/>
        <v>0</v>
      </c>
      <c r="N838" s="100">
        <f t="shared" si="47"/>
        <v>0</v>
      </c>
      <c r="O838" s="166" t="str">
        <f>IFERROR(INDEX('2A-2B'!$B$21:$B$1020,MATCH(D838,'2A-2B'!$D$21:$D$1020,0)),"Not in 2A-2B")</f>
        <v>Not in 2A-2B</v>
      </c>
      <c r="P838" s="73">
        <f>IFERROR(VLOOKUP(D838,'2A-2B'!$D$19:$N$1020,11,0)-N838,SUM(K838:M838))</f>
        <v>0</v>
      </c>
      <c r="Q838" s="167" t="e">
        <f t="shared" si="46"/>
        <v>#DIV/0!</v>
      </c>
    </row>
    <row r="839" spans="2:17">
      <c r="B839" s="63"/>
      <c r="C839" s="65"/>
      <c r="D839" s="65"/>
      <c r="E839" s="66"/>
      <c r="F839" s="67"/>
      <c r="G839" s="65"/>
      <c r="H839" s="70"/>
      <c r="I839" s="71"/>
      <c r="J839" s="68">
        <v>0</v>
      </c>
      <c r="K839" s="68">
        <v>0</v>
      </c>
      <c r="L839" s="68">
        <v>0</v>
      </c>
      <c r="M839" s="89">
        <f t="shared" si="45"/>
        <v>0</v>
      </c>
      <c r="N839" s="100">
        <f t="shared" si="47"/>
        <v>0</v>
      </c>
      <c r="O839" s="166" t="str">
        <f>IFERROR(INDEX('2A-2B'!$B$21:$B$1020,MATCH(D839,'2A-2B'!$D$21:$D$1020,0)),"Not in 2A-2B")</f>
        <v>Not in 2A-2B</v>
      </c>
      <c r="P839" s="73">
        <f>IFERROR(VLOOKUP(D839,'2A-2B'!$D$19:$N$1020,11,0)-N839,SUM(K839:M839))</f>
        <v>0</v>
      </c>
      <c r="Q839" s="167" t="e">
        <f t="shared" si="46"/>
        <v>#DIV/0!</v>
      </c>
    </row>
    <row r="840" spans="2:17">
      <c r="B840" s="63"/>
      <c r="C840" s="65"/>
      <c r="D840" s="65"/>
      <c r="E840" s="66"/>
      <c r="F840" s="67"/>
      <c r="G840" s="65"/>
      <c r="H840" s="70"/>
      <c r="I840" s="71"/>
      <c r="J840" s="68">
        <v>0</v>
      </c>
      <c r="K840" s="68">
        <v>0</v>
      </c>
      <c r="L840" s="68">
        <v>0</v>
      </c>
      <c r="M840" s="89">
        <f t="shared" si="45"/>
        <v>0</v>
      </c>
      <c r="N840" s="100">
        <f t="shared" si="47"/>
        <v>0</v>
      </c>
      <c r="O840" s="166" t="str">
        <f>IFERROR(INDEX('2A-2B'!$B$21:$B$1020,MATCH(D840,'2A-2B'!$D$21:$D$1020,0)),"Not in 2A-2B")</f>
        <v>Not in 2A-2B</v>
      </c>
      <c r="P840" s="73">
        <f>IFERROR(VLOOKUP(D840,'2A-2B'!$D$19:$N$1020,11,0)-N840,SUM(K840:M840))</f>
        <v>0</v>
      </c>
      <c r="Q840" s="167" t="e">
        <f t="shared" si="46"/>
        <v>#DIV/0!</v>
      </c>
    </row>
    <row r="841" spans="2:17">
      <c r="B841" s="63"/>
      <c r="C841" s="65"/>
      <c r="D841" s="65"/>
      <c r="E841" s="66"/>
      <c r="F841" s="67"/>
      <c r="G841" s="65"/>
      <c r="H841" s="70"/>
      <c r="I841" s="71"/>
      <c r="J841" s="68">
        <v>0</v>
      </c>
      <c r="K841" s="68">
        <v>0</v>
      </c>
      <c r="L841" s="68">
        <v>0</v>
      </c>
      <c r="M841" s="89">
        <f t="shared" si="45"/>
        <v>0</v>
      </c>
      <c r="N841" s="100">
        <f t="shared" si="47"/>
        <v>0</v>
      </c>
      <c r="O841" s="166" t="str">
        <f>IFERROR(INDEX('2A-2B'!$B$21:$B$1020,MATCH(D841,'2A-2B'!$D$21:$D$1020,0)),"Not in 2A-2B")</f>
        <v>Not in 2A-2B</v>
      </c>
      <c r="P841" s="73">
        <f>IFERROR(VLOOKUP(D841,'2A-2B'!$D$19:$N$1020,11,0)-N841,SUM(K841:M841))</f>
        <v>0</v>
      </c>
      <c r="Q841" s="167" t="e">
        <f t="shared" si="46"/>
        <v>#DIV/0!</v>
      </c>
    </row>
    <row r="842" spans="2:17">
      <c r="B842" s="63"/>
      <c r="C842" s="65"/>
      <c r="D842" s="65"/>
      <c r="E842" s="66"/>
      <c r="F842" s="67"/>
      <c r="G842" s="65"/>
      <c r="H842" s="70"/>
      <c r="I842" s="71"/>
      <c r="J842" s="68">
        <v>0</v>
      </c>
      <c r="K842" s="68">
        <v>0</v>
      </c>
      <c r="L842" s="68">
        <v>0</v>
      </c>
      <c r="M842" s="89">
        <f t="shared" si="45"/>
        <v>0</v>
      </c>
      <c r="N842" s="100">
        <f t="shared" si="47"/>
        <v>0</v>
      </c>
      <c r="O842" s="166" t="str">
        <f>IFERROR(INDEX('2A-2B'!$B$21:$B$1020,MATCH(D842,'2A-2B'!$D$21:$D$1020,0)),"Not in 2A-2B")</f>
        <v>Not in 2A-2B</v>
      </c>
      <c r="P842" s="73">
        <f>IFERROR(VLOOKUP(D842,'2A-2B'!$D$19:$N$1020,11,0)-N842,SUM(K842:M842))</f>
        <v>0</v>
      </c>
      <c r="Q842" s="167" t="e">
        <f t="shared" si="46"/>
        <v>#DIV/0!</v>
      </c>
    </row>
    <row r="843" spans="2:17">
      <c r="B843" s="63"/>
      <c r="C843" s="65"/>
      <c r="D843" s="65"/>
      <c r="E843" s="66"/>
      <c r="F843" s="67"/>
      <c r="G843" s="65"/>
      <c r="H843" s="70"/>
      <c r="I843" s="71"/>
      <c r="J843" s="68">
        <v>0</v>
      </c>
      <c r="K843" s="68">
        <v>0</v>
      </c>
      <c r="L843" s="68">
        <v>0</v>
      </c>
      <c r="M843" s="89">
        <f t="shared" si="45"/>
        <v>0</v>
      </c>
      <c r="N843" s="100">
        <f t="shared" si="47"/>
        <v>0</v>
      </c>
      <c r="O843" s="166" t="str">
        <f>IFERROR(INDEX('2A-2B'!$B$21:$B$1020,MATCH(D843,'2A-2B'!$D$21:$D$1020,0)),"Not in 2A-2B")</f>
        <v>Not in 2A-2B</v>
      </c>
      <c r="P843" s="73">
        <f>IFERROR(VLOOKUP(D843,'2A-2B'!$D$19:$N$1020,11,0)-N843,SUM(K843:M843))</f>
        <v>0</v>
      </c>
      <c r="Q843" s="167" t="e">
        <f t="shared" si="46"/>
        <v>#DIV/0!</v>
      </c>
    </row>
    <row r="844" spans="2:17">
      <c r="B844" s="63"/>
      <c r="C844" s="65"/>
      <c r="D844" s="65"/>
      <c r="E844" s="66"/>
      <c r="F844" s="67"/>
      <c r="G844" s="65"/>
      <c r="H844" s="70"/>
      <c r="I844" s="71"/>
      <c r="J844" s="68">
        <v>0</v>
      </c>
      <c r="K844" s="68">
        <v>0</v>
      </c>
      <c r="L844" s="68">
        <v>0</v>
      </c>
      <c r="M844" s="89">
        <f t="shared" si="45"/>
        <v>0</v>
      </c>
      <c r="N844" s="100">
        <f t="shared" si="47"/>
        <v>0</v>
      </c>
      <c r="O844" s="166" t="str">
        <f>IFERROR(INDEX('2A-2B'!$B$21:$B$1020,MATCH(D844,'2A-2B'!$D$21:$D$1020,0)),"Not in 2A-2B")</f>
        <v>Not in 2A-2B</v>
      </c>
      <c r="P844" s="73">
        <f>IFERROR(VLOOKUP(D844,'2A-2B'!$D$19:$N$1020,11,0)-N844,SUM(K844:M844))</f>
        <v>0</v>
      </c>
      <c r="Q844" s="167" t="e">
        <f t="shared" si="46"/>
        <v>#DIV/0!</v>
      </c>
    </row>
    <row r="845" spans="2:17">
      <c r="B845" s="63"/>
      <c r="C845" s="65"/>
      <c r="D845" s="65"/>
      <c r="E845" s="66"/>
      <c r="F845" s="67"/>
      <c r="G845" s="65"/>
      <c r="H845" s="70"/>
      <c r="I845" s="71"/>
      <c r="J845" s="68">
        <v>0</v>
      </c>
      <c r="K845" s="68">
        <v>0</v>
      </c>
      <c r="L845" s="68">
        <v>0</v>
      </c>
      <c r="M845" s="89">
        <f t="shared" si="45"/>
        <v>0</v>
      </c>
      <c r="N845" s="100">
        <f t="shared" si="47"/>
        <v>0</v>
      </c>
      <c r="O845" s="166" t="str">
        <f>IFERROR(INDEX('2A-2B'!$B$21:$B$1020,MATCH(D845,'2A-2B'!$D$21:$D$1020,0)),"Not in 2A-2B")</f>
        <v>Not in 2A-2B</v>
      </c>
      <c r="P845" s="73">
        <f>IFERROR(VLOOKUP(D845,'2A-2B'!$D$19:$N$1020,11,0)-N845,SUM(K845:M845))</f>
        <v>0</v>
      </c>
      <c r="Q845" s="167" t="e">
        <f t="shared" si="46"/>
        <v>#DIV/0!</v>
      </c>
    </row>
    <row r="846" spans="2:17">
      <c r="B846" s="63"/>
      <c r="C846" s="65"/>
      <c r="D846" s="65"/>
      <c r="E846" s="66"/>
      <c r="F846" s="67"/>
      <c r="G846" s="65"/>
      <c r="H846" s="70"/>
      <c r="I846" s="71"/>
      <c r="J846" s="68">
        <v>0</v>
      </c>
      <c r="K846" s="68">
        <v>0</v>
      </c>
      <c r="L846" s="68">
        <v>0</v>
      </c>
      <c r="M846" s="89">
        <f t="shared" si="45"/>
        <v>0</v>
      </c>
      <c r="N846" s="100">
        <f t="shared" si="47"/>
        <v>0</v>
      </c>
      <c r="O846" s="166" t="str">
        <f>IFERROR(INDEX('2A-2B'!$B$21:$B$1020,MATCH(D846,'2A-2B'!$D$21:$D$1020,0)),"Not in 2A-2B")</f>
        <v>Not in 2A-2B</v>
      </c>
      <c r="P846" s="73">
        <f>IFERROR(VLOOKUP(D846,'2A-2B'!$D$19:$N$1020,11,0)-N846,SUM(K846:M846))</f>
        <v>0</v>
      </c>
      <c r="Q846" s="167" t="e">
        <f t="shared" si="46"/>
        <v>#DIV/0!</v>
      </c>
    </row>
    <row r="847" spans="2:17">
      <c r="B847" s="63"/>
      <c r="C847" s="65"/>
      <c r="D847" s="65"/>
      <c r="E847" s="66"/>
      <c r="F847" s="67"/>
      <c r="G847" s="65"/>
      <c r="H847" s="70"/>
      <c r="I847" s="71"/>
      <c r="J847" s="68">
        <v>0</v>
      </c>
      <c r="K847" s="68">
        <v>0</v>
      </c>
      <c r="L847" s="68">
        <v>0</v>
      </c>
      <c r="M847" s="89">
        <f t="shared" si="45"/>
        <v>0</v>
      </c>
      <c r="N847" s="100">
        <f t="shared" si="47"/>
        <v>0</v>
      </c>
      <c r="O847" s="166" t="str">
        <f>IFERROR(INDEX('2A-2B'!$B$21:$B$1020,MATCH(D847,'2A-2B'!$D$21:$D$1020,0)),"Not in 2A-2B")</f>
        <v>Not in 2A-2B</v>
      </c>
      <c r="P847" s="73">
        <f>IFERROR(VLOOKUP(D847,'2A-2B'!$D$19:$N$1020,11,0)-N847,SUM(K847:M847))</f>
        <v>0</v>
      </c>
      <c r="Q847" s="167" t="e">
        <f t="shared" si="46"/>
        <v>#DIV/0!</v>
      </c>
    </row>
    <row r="848" spans="2:17">
      <c r="B848" s="63"/>
      <c r="C848" s="65"/>
      <c r="D848" s="65"/>
      <c r="E848" s="66"/>
      <c r="F848" s="67"/>
      <c r="G848" s="65"/>
      <c r="H848" s="70"/>
      <c r="I848" s="71"/>
      <c r="J848" s="68">
        <v>0</v>
      </c>
      <c r="K848" s="68">
        <v>0</v>
      </c>
      <c r="L848" s="68">
        <v>0</v>
      </c>
      <c r="M848" s="89">
        <f t="shared" si="45"/>
        <v>0</v>
      </c>
      <c r="N848" s="100">
        <f t="shared" si="47"/>
        <v>0</v>
      </c>
      <c r="O848" s="166" t="str">
        <f>IFERROR(INDEX('2A-2B'!$B$21:$B$1020,MATCH(D848,'2A-2B'!$D$21:$D$1020,0)),"Not in 2A-2B")</f>
        <v>Not in 2A-2B</v>
      </c>
      <c r="P848" s="73">
        <f>IFERROR(VLOOKUP(D848,'2A-2B'!$D$19:$N$1020,11,0)-N848,SUM(K848:M848))</f>
        <v>0</v>
      </c>
      <c r="Q848" s="167" t="e">
        <f t="shared" si="46"/>
        <v>#DIV/0!</v>
      </c>
    </row>
    <row r="849" spans="2:17">
      <c r="B849" s="63"/>
      <c r="C849" s="65"/>
      <c r="D849" s="65"/>
      <c r="E849" s="66"/>
      <c r="F849" s="67"/>
      <c r="G849" s="65"/>
      <c r="H849" s="70"/>
      <c r="I849" s="71"/>
      <c r="J849" s="68">
        <v>0</v>
      </c>
      <c r="K849" s="68">
        <v>0</v>
      </c>
      <c r="L849" s="68">
        <v>0</v>
      </c>
      <c r="M849" s="89">
        <f t="shared" si="45"/>
        <v>0</v>
      </c>
      <c r="N849" s="100">
        <f t="shared" si="47"/>
        <v>0</v>
      </c>
      <c r="O849" s="166" t="str">
        <f>IFERROR(INDEX('2A-2B'!$B$21:$B$1020,MATCH(D849,'2A-2B'!$D$21:$D$1020,0)),"Not in 2A-2B")</f>
        <v>Not in 2A-2B</v>
      </c>
      <c r="P849" s="73">
        <f>IFERROR(VLOOKUP(D849,'2A-2B'!$D$19:$N$1020,11,0)-N849,SUM(K849:M849))</f>
        <v>0</v>
      </c>
      <c r="Q849" s="167" t="e">
        <f t="shared" si="46"/>
        <v>#DIV/0!</v>
      </c>
    </row>
    <row r="850" spans="2:17">
      <c r="B850" s="63"/>
      <c r="C850" s="65"/>
      <c r="D850" s="65"/>
      <c r="E850" s="66"/>
      <c r="F850" s="67"/>
      <c r="G850" s="65"/>
      <c r="H850" s="70"/>
      <c r="I850" s="71"/>
      <c r="J850" s="68">
        <v>0</v>
      </c>
      <c r="K850" s="68">
        <v>0</v>
      </c>
      <c r="L850" s="68">
        <v>0</v>
      </c>
      <c r="M850" s="89">
        <f t="shared" si="45"/>
        <v>0</v>
      </c>
      <c r="N850" s="100">
        <f t="shared" si="47"/>
        <v>0</v>
      </c>
      <c r="O850" s="166" t="str">
        <f>IFERROR(INDEX('2A-2B'!$B$21:$B$1020,MATCH(D850,'2A-2B'!$D$21:$D$1020,0)),"Not in 2A-2B")</f>
        <v>Not in 2A-2B</v>
      </c>
      <c r="P850" s="73">
        <f>IFERROR(VLOOKUP(D850,'2A-2B'!$D$19:$N$1020,11,0)-N850,SUM(K850:M850))</f>
        <v>0</v>
      </c>
      <c r="Q850" s="167" t="e">
        <f t="shared" si="46"/>
        <v>#DIV/0!</v>
      </c>
    </row>
    <row r="851" spans="2:17">
      <c r="B851" s="63"/>
      <c r="C851" s="65"/>
      <c r="D851" s="65"/>
      <c r="E851" s="66"/>
      <c r="F851" s="67"/>
      <c r="G851" s="65"/>
      <c r="H851" s="70"/>
      <c r="I851" s="71"/>
      <c r="J851" s="68">
        <v>0</v>
      </c>
      <c r="K851" s="68">
        <v>0</v>
      </c>
      <c r="L851" s="68">
        <v>0</v>
      </c>
      <c r="M851" s="89">
        <f t="shared" si="45"/>
        <v>0</v>
      </c>
      <c r="N851" s="100">
        <f t="shared" si="47"/>
        <v>0</v>
      </c>
      <c r="O851" s="166" t="str">
        <f>IFERROR(INDEX('2A-2B'!$B$21:$B$1020,MATCH(D851,'2A-2B'!$D$21:$D$1020,0)),"Not in 2A-2B")</f>
        <v>Not in 2A-2B</v>
      </c>
      <c r="P851" s="73">
        <f>IFERROR(VLOOKUP(D851,'2A-2B'!$D$19:$N$1020,11,0)-N851,SUM(K851:M851))</f>
        <v>0</v>
      </c>
      <c r="Q851" s="167" t="e">
        <f t="shared" si="46"/>
        <v>#DIV/0!</v>
      </c>
    </row>
    <row r="852" spans="2:17">
      <c r="B852" s="63"/>
      <c r="C852" s="65"/>
      <c r="D852" s="65"/>
      <c r="E852" s="66"/>
      <c r="F852" s="67"/>
      <c r="G852" s="65"/>
      <c r="H852" s="70"/>
      <c r="I852" s="71"/>
      <c r="J852" s="68">
        <v>0</v>
      </c>
      <c r="K852" s="68">
        <v>0</v>
      </c>
      <c r="L852" s="68">
        <v>0</v>
      </c>
      <c r="M852" s="89">
        <f t="shared" si="45"/>
        <v>0</v>
      </c>
      <c r="N852" s="100">
        <f t="shared" si="47"/>
        <v>0</v>
      </c>
      <c r="O852" s="166" t="str">
        <f>IFERROR(INDEX('2A-2B'!$B$21:$B$1020,MATCH(D852,'2A-2B'!$D$21:$D$1020,0)),"Not in 2A-2B")</f>
        <v>Not in 2A-2B</v>
      </c>
      <c r="P852" s="73">
        <f>IFERROR(VLOOKUP(D852,'2A-2B'!$D$19:$N$1020,11,0)-N852,SUM(K852:M852))</f>
        <v>0</v>
      </c>
      <c r="Q852" s="167" t="e">
        <f t="shared" si="46"/>
        <v>#DIV/0!</v>
      </c>
    </row>
    <row r="853" spans="2:17">
      <c r="B853" s="63"/>
      <c r="C853" s="65"/>
      <c r="D853" s="65"/>
      <c r="E853" s="66"/>
      <c r="F853" s="67"/>
      <c r="G853" s="65"/>
      <c r="H853" s="70"/>
      <c r="I853" s="71"/>
      <c r="J853" s="68">
        <v>0</v>
      </c>
      <c r="K853" s="68">
        <v>0</v>
      </c>
      <c r="L853" s="68">
        <v>0</v>
      </c>
      <c r="M853" s="89">
        <f t="shared" ref="M853:M916" si="48">L853</f>
        <v>0</v>
      </c>
      <c r="N853" s="100">
        <f t="shared" si="47"/>
        <v>0</v>
      </c>
      <c r="O853" s="166" t="str">
        <f>IFERROR(INDEX('2A-2B'!$B$21:$B$1020,MATCH(D853,'2A-2B'!$D$21:$D$1020,0)),"Not in 2A-2B")</f>
        <v>Not in 2A-2B</v>
      </c>
      <c r="P853" s="73">
        <f>IFERROR(VLOOKUP(D853,'2A-2B'!$D$19:$N$1020,11,0)-N853,SUM(K853:M853))</f>
        <v>0</v>
      </c>
      <c r="Q853" s="167" t="e">
        <f t="shared" ref="Q853:Q916" si="49">H853-(SUM(K853:M853)/J853)</f>
        <v>#DIV/0!</v>
      </c>
    </row>
    <row r="854" spans="2:17">
      <c r="B854" s="63"/>
      <c r="C854" s="65"/>
      <c r="D854" s="65"/>
      <c r="E854" s="66"/>
      <c r="F854" s="67"/>
      <c r="G854" s="65"/>
      <c r="H854" s="70"/>
      <c r="I854" s="71"/>
      <c r="J854" s="68">
        <v>0</v>
      </c>
      <c r="K854" s="68">
        <v>0</v>
      </c>
      <c r="L854" s="68">
        <v>0</v>
      </c>
      <c r="M854" s="89">
        <f t="shared" si="48"/>
        <v>0</v>
      </c>
      <c r="N854" s="100">
        <f t="shared" ref="N854:N917" si="50">SUM(J854:M854)</f>
        <v>0</v>
      </c>
      <c r="O854" s="166" t="str">
        <f>IFERROR(INDEX('2A-2B'!$B$21:$B$1020,MATCH(D854,'2A-2B'!$D$21:$D$1020,0)),"Not in 2A-2B")</f>
        <v>Not in 2A-2B</v>
      </c>
      <c r="P854" s="73">
        <f>IFERROR(VLOOKUP(D854,'2A-2B'!$D$19:$N$1020,11,0)-N854,SUM(K854:M854))</f>
        <v>0</v>
      </c>
      <c r="Q854" s="167" t="e">
        <f t="shared" si="49"/>
        <v>#DIV/0!</v>
      </c>
    </row>
    <row r="855" spans="2:17">
      <c r="B855" s="63"/>
      <c r="C855" s="65"/>
      <c r="D855" s="65"/>
      <c r="E855" s="66"/>
      <c r="F855" s="67"/>
      <c r="G855" s="65"/>
      <c r="H855" s="70"/>
      <c r="I855" s="71"/>
      <c r="J855" s="68">
        <v>0</v>
      </c>
      <c r="K855" s="68">
        <v>0</v>
      </c>
      <c r="L855" s="68">
        <v>0</v>
      </c>
      <c r="M855" s="89">
        <f t="shared" si="48"/>
        <v>0</v>
      </c>
      <c r="N855" s="100">
        <f t="shared" si="50"/>
        <v>0</v>
      </c>
      <c r="O855" s="166" t="str">
        <f>IFERROR(INDEX('2A-2B'!$B$21:$B$1020,MATCH(D855,'2A-2B'!$D$21:$D$1020,0)),"Not in 2A-2B")</f>
        <v>Not in 2A-2B</v>
      </c>
      <c r="P855" s="73">
        <f>IFERROR(VLOOKUP(D855,'2A-2B'!$D$19:$N$1020,11,0)-N855,SUM(K855:M855))</f>
        <v>0</v>
      </c>
      <c r="Q855" s="167" t="e">
        <f t="shared" si="49"/>
        <v>#DIV/0!</v>
      </c>
    </row>
    <row r="856" spans="2:17">
      <c r="B856" s="63"/>
      <c r="C856" s="65"/>
      <c r="D856" s="65"/>
      <c r="E856" s="66"/>
      <c r="F856" s="67"/>
      <c r="G856" s="65"/>
      <c r="H856" s="70"/>
      <c r="I856" s="71"/>
      <c r="J856" s="68">
        <v>0</v>
      </c>
      <c r="K856" s="68">
        <v>0</v>
      </c>
      <c r="L856" s="68">
        <v>0</v>
      </c>
      <c r="M856" s="89">
        <f t="shared" si="48"/>
        <v>0</v>
      </c>
      <c r="N856" s="100">
        <f t="shared" si="50"/>
        <v>0</v>
      </c>
      <c r="O856" s="166" t="str">
        <f>IFERROR(INDEX('2A-2B'!$B$21:$B$1020,MATCH(D856,'2A-2B'!$D$21:$D$1020,0)),"Not in 2A-2B")</f>
        <v>Not in 2A-2B</v>
      </c>
      <c r="P856" s="73">
        <f>IFERROR(VLOOKUP(D856,'2A-2B'!$D$19:$N$1020,11,0)-N856,SUM(K856:M856))</f>
        <v>0</v>
      </c>
      <c r="Q856" s="167" t="e">
        <f t="shared" si="49"/>
        <v>#DIV/0!</v>
      </c>
    </row>
    <row r="857" spans="2:17">
      <c r="B857" s="63"/>
      <c r="C857" s="65"/>
      <c r="D857" s="65"/>
      <c r="E857" s="66"/>
      <c r="F857" s="67"/>
      <c r="G857" s="65"/>
      <c r="H857" s="70"/>
      <c r="I857" s="71"/>
      <c r="J857" s="68">
        <v>0</v>
      </c>
      <c r="K857" s="68">
        <v>0</v>
      </c>
      <c r="L857" s="68">
        <v>0</v>
      </c>
      <c r="M857" s="89">
        <f t="shared" si="48"/>
        <v>0</v>
      </c>
      <c r="N857" s="100">
        <f t="shared" si="50"/>
        <v>0</v>
      </c>
      <c r="O857" s="166" t="str">
        <f>IFERROR(INDEX('2A-2B'!$B$21:$B$1020,MATCH(D857,'2A-2B'!$D$21:$D$1020,0)),"Not in 2A-2B")</f>
        <v>Not in 2A-2B</v>
      </c>
      <c r="P857" s="73">
        <f>IFERROR(VLOOKUP(D857,'2A-2B'!$D$19:$N$1020,11,0)-N857,SUM(K857:M857))</f>
        <v>0</v>
      </c>
      <c r="Q857" s="167" t="e">
        <f t="shared" si="49"/>
        <v>#DIV/0!</v>
      </c>
    </row>
    <row r="858" spans="2:17">
      <c r="B858" s="63"/>
      <c r="C858" s="65"/>
      <c r="D858" s="65"/>
      <c r="E858" s="66"/>
      <c r="F858" s="67"/>
      <c r="G858" s="65"/>
      <c r="H858" s="70"/>
      <c r="I858" s="71"/>
      <c r="J858" s="68">
        <v>0</v>
      </c>
      <c r="K858" s="68">
        <v>0</v>
      </c>
      <c r="L858" s="68">
        <v>0</v>
      </c>
      <c r="M858" s="89">
        <f t="shared" si="48"/>
        <v>0</v>
      </c>
      <c r="N858" s="100">
        <f t="shared" si="50"/>
        <v>0</v>
      </c>
      <c r="O858" s="166" t="str">
        <f>IFERROR(INDEX('2A-2B'!$B$21:$B$1020,MATCH(D858,'2A-2B'!$D$21:$D$1020,0)),"Not in 2A-2B")</f>
        <v>Not in 2A-2B</v>
      </c>
      <c r="P858" s="73">
        <f>IFERROR(VLOOKUP(D858,'2A-2B'!$D$19:$N$1020,11,0)-N858,SUM(K858:M858))</f>
        <v>0</v>
      </c>
      <c r="Q858" s="167" t="e">
        <f t="shared" si="49"/>
        <v>#DIV/0!</v>
      </c>
    </row>
    <row r="859" spans="2:17">
      <c r="B859" s="63"/>
      <c r="C859" s="65"/>
      <c r="D859" s="65"/>
      <c r="E859" s="66"/>
      <c r="F859" s="67"/>
      <c r="G859" s="65"/>
      <c r="H859" s="70"/>
      <c r="I859" s="71"/>
      <c r="J859" s="68">
        <v>0</v>
      </c>
      <c r="K859" s="68">
        <v>0</v>
      </c>
      <c r="L859" s="68">
        <v>0</v>
      </c>
      <c r="M859" s="89">
        <f t="shared" si="48"/>
        <v>0</v>
      </c>
      <c r="N859" s="100">
        <f t="shared" si="50"/>
        <v>0</v>
      </c>
      <c r="O859" s="166" t="str">
        <f>IFERROR(INDEX('2A-2B'!$B$21:$B$1020,MATCH(D859,'2A-2B'!$D$21:$D$1020,0)),"Not in 2A-2B")</f>
        <v>Not in 2A-2B</v>
      </c>
      <c r="P859" s="73">
        <f>IFERROR(VLOOKUP(D859,'2A-2B'!$D$19:$N$1020,11,0)-N859,SUM(K859:M859))</f>
        <v>0</v>
      </c>
      <c r="Q859" s="167" t="e">
        <f t="shared" si="49"/>
        <v>#DIV/0!</v>
      </c>
    </row>
    <row r="860" spans="2:17">
      <c r="B860" s="63"/>
      <c r="C860" s="65"/>
      <c r="D860" s="65"/>
      <c r="E860" s="66"/>
      <c r="F860" s="67"/>
      <c r="G860" s="65"/>
      <c r="H860" s="70"/>
      <c r="I860" s="71"/>
      <c r="J860" s="68">
        <v>0</v>
      </c>
      <c r="K860" s="68">
        <v>0</v>
      </c>
      <c r="L860" s="68">
        <v>0</v>
      </c>
      <c r="M860" s="89">
        <f t="shared" si="48"/>
        <v>0</v>
      </c>
      <c r="N860" s="100">
        <f t="shared" si="50"/>
        <v>0</v>
      </c>
      <c r="O860" s="166" t="str">
        <f>IFERROR(INDEX('2A-2B'!$B$21:$B$1020,MATCH(D860,'2A-2B'!$D$21:$D$1020,0)),"Not in 2A-2B")</f>
        <v>Not in 2A-2B</v>
      </c>
      <c r="P860" s="73">
        <f>IFERROR(VLOOKUP(D860,'2A-2B'!$D$19:$N$1020,11,0)-N860,SUM(K860:M860))</f>
        <v>0</v>
      </c>
      <c r="Q860" s="167" t="e">
        <f t="shared" si="49"/>
        <v>#DIV/0!</v>
      </c>
    </row>
    <row r="861" spans="2:17">
      <c r="B861" s="63"/>
      <c r="C861" s="65"/>
      <c r="D861" s="65"/>
      <c r="E861" s="66"/>
      <c r="F861" s="67"/>
      <c r="G861" s="65"/>
      <c r="H861" s="70"/>
      <c r="I861" s="71"/>
      <c r="J861" s="68">
        <v>0</v>
      </c>
      <c r="K861" s="68">
        <v>0</v>
      </c>
      <c r="L861" s="68">
        <v>0</v>
      </c>
      <c r="M861" s="89">
        <f t="shared" si="48"/>
        <v>0</v>
      </c>
      <c r="N861" s="100">
        <f t="shared" si="50"/>
        <v>0</v>
      </c>
      <c r="O861" s="166" t="str">
        <f>IFERROR(INDEX('2A-2B'!$B$21:$B$1020,MATCH(D861,'2A-2B'!$D$21:$D$1020,0)),"Not in 2A-2B")</f>
        <v>Not in 2A-2B</v>
      </c>
      <c r="P861" s="73">
        <f>IFERROR(VLOOKUP(D861,'2A-2B'!$D$19:$N$1020,11,0)-N861,SUM(K861:M861))</f>
        <v>0</v>
      </c>
      <c r="Q861" s="167" t="e">
        <f t="shared" si="49"/>
        <v>#DIV/0!</v>
      </c>
    </row>
    <row r="862" spans="2:17">
      <c r="B862" s="63"/>
      <c r="C862" s="65"/>
      <c r="D862" s="65"/>
      <c r="E862" s="66"/>
      <c r="F862" s="67"/>
      <c r="G862" s="65"/>
      <c r="H862" s="70"/>
      <c r="I862" s="71"/>
      <c r="J862" s="68">
        <v>0</v>
      </c>
      <c r="K862" s="68">
        <v>0</v>
      </c>
      <c r="L862" s="68">
        <v>0</v>
      </c>
      <c r="M862" s="89">
        <f t="shared" si="48"/>
        <v>0</v>
      </c>
      <c r="N862" s="100">
        <f t="shared" si="50"/>
        <v>0</v>
      </c>
      <c r="O862" s="166" t="str">
        <f>IFERROR(INDEX('2A-2B'!$B$21:$B$1020,MATCH(D862,'2A-2B'!$D$21:$D$1020,0)),"Not in 2A-2B")</f>
        <v>Not in 2A-2B</v>
      </c>
      <c r="P862" s="73">
        <f>IFERROR(VLOOKUP(D862,'2A-2B'!$D$19:$N$1020,11,0)-N862,SUM(K862:M862))</f>
        <v>0</v>
      </c>
      <c r="Q862" s="167" t="e">
        <f t="shared" si="49"/>
        <v>#DIV/0!</v>
      </c>
    </row>
    <row r="863" spans="2:17">
      <c r="B863" s="63"/>
      <c r="C863" s="65"/>
      <c r="D863" s="65"/>
      <c r="E863" s="66"/>
      <c r="F863" s="67"/>
      <c r="G863" s="65"/>
      <c r="H863" s="70"/>
      <c r="I863" s="71"/>
      <c r="J863" s="68">
        <v>0</v>
      </c>
      <c r="K863" s="68">
        <v>0</v>
      </c>
      <c r="L863" s="68">
        <v>0</v>
      </c>
      <c r="M863" s="89">
        <f t="shared" si="48"/>
        <v>0</v>
      </c>
      <c r="N863" s="100">
        <f t="shared" si="50"/>
        <v>0</v>
      </c>
      <c r="O863" s="166" t="str">
        <f>IFERROR(INDEX('2A-2B'!$B$21:$B$1020,MATCH(D863,'2A-2B'!$D$21:$D$1020,0)),"Not in 2A-2B")</f>
        <v>Not in 2A-2B</v>
      </c>
      <c r="P863" s="73">
        <f>IFERROR(VLOOKUP(D863,'2A-2B'!$D$19:$N$1020,11,0)-N863,SUM(K863:M863))</f>
        <v>0</v>
      </c>
      <c r="Q863" s="167" t="e">
        <f t="shared" si="49"/>
        <v>#DIV/0!</v>
      </c>
    </row>
    <row r="864" spans="2:17">
      <c r="B864" s="63"/>
      <c r="C864" s="65"/>
      <c r="D864" s="65"/>
      <c r="E864" s="66"/>
      <c r="F864" s="67"/>
      <c r="G864" s="65"/>
      <c r="H864" s="70"/>
      <c r="I864" s="71"/>
      <c r="J864" s="68">
        <v>0</v>
      </c>
      <c r="K864" s="68">
        <v>0</v>
      </c>
      <c r="L864" s="68">
        <v>0</v>
      </c>
      <c r="M864" s="89">
        <f t="shared" si="48"/>
        <v>0</v>
      </c>
      <c r="N864" s="100">
        <f t="shared" si="50"/>
        <v>0</v>
      </c>
      <c r="O864" s="166" t="str">
        <f>IFERROR(INDEX('2A-2B'!$B$21:$B$1020,MATCH(D864,'2A-2B'!$D$21:$D$1020,0)),"Not in 2A-2B")</f>
        <v>Not in 2A-2B</v>
      </c>
      <c r="P864" s="73">
        <f>IFERROR(VLOOKUP(D864,'2A-2B'!$D$19:$N$1020,11,0)-N864,SUM(K864:M864))</f>
        <v>0</v>
      </c>
      <c r="Q864" s="167" t="e">
        <f t="shared" si="49"/>
        <v>#DIV/0!</v>
      </c>
    </row>
    <row r="865" spans="2:17">
      <c r="B865" s="63"/>
      <c r="C865" s="65"/>
      <c r="D865" s="65"/>
      <c r="E865" s="66"/>
      <c r="F865" s="67"/>
      <c r="G865" s="65"/>
      <c r="H865" s="70"/>
      <c r="I865" s="71"/>
      <c r="J865" s="68">
        <v>0</v>
      </c>
      <c r="K865" s="68">
        <v>0</v>
      </c>
      <c r="L865" s="68">
        <v>0</v>
      </c>
      <c r="M865" s="89">
        <f t="shared" si="48"/>
        <v>0</v>
      </c>
      <c r="N865" s="100">
        <f t="shared" si="50"/>
        <v>0</v>
      </c>
      <c r="O865" s="166" t="str">
        <f>IFERROR(INDEX('2A-2B'!$B$21:$B$1020,MATCH(D865,'2A-2B'!$D$21:$D$1020,0)),"Not in 2A-2B")</f>
        <v>Not in 2A-2B</v>
      </c>
      <c r="P865" s="73">
        <f>IFERROR(VLOOKUP(D865,'2A-2B'!$D$19:$N$1020,11,0)-N865,SUM(K865:M865))</f>
        <v>0</v>
      </c>
      <c r="Q865" s="167" t="e">
        <f t="shared" si="49"/>
        <v>#DIV/0!</v>
      </c>
    </row>
    <row r="866" spans="2:17">
      <c r="B866" s="63"/>
      <c r="C866" s="65"/>
      <c r="D866" s="65"/>
      <c r="E866" s="66"/>
      <c r="F866" s="67"/>
      <c r="G866" s="65"/>
      <c r="H866" s="70"/>
      <c r="I866" s="71"/>
      <c r="J866" s="68">
        <v>0</v>
      </c>
      <c r="K866" s="68">
        <v>0</v>
      </c>
      <c r="L866" s="68">
        <v>0</v>
      </c>
      <c r="M866" s="89">
        <f t="shared" si="48"/>
        <v>0</v>
      </c>
      <c r="N866" s="100">
        <f t="shared" si="50"/>
        <v>0</v>
      </c>
      <c r="O866" s="166" t="str">
        <f>IFERROR(INDEX('2A-2B'!$B$21:$B$1020,MATCH(D866,'2A-2B'!$D$21:$D$1020,0)),"Not in 2A-2B")</f>
        <v>Not in 2A-2B</v>
      </c>
      <c r="P866" s="73">
        <f>IFERROR(VLOOKUP(D866,'2A-2B'!$D$19:$N$1020,11,0)-N866,SUM(K866:M866))</f>
        <v>0</v>
      </c>
      <c r="Q866" s="167" t="e">
        <f t="shared" si="49"/>
        <v>#DIV/0!</v>
      </c>
    </row>
    <row r="867" spans="2:17">
      <c r="B867" s="63"/>
      <c r="C867" s="65"/>
      <c r="D867" s="65"/>
      <c r="E867" s="66"/>
      <c r="F867" s="67"/>
      <c r="G867" s="65"/>
      <c r="H867" s="70"/>
      <c r="I867" s="71"/>
      <c r="J867" s="68">
        <v>0</v>
      </c>
      <c r="K867" s="68">
        <v>0</v>
      </c>
      <c r="L867" s="68">
        <v>0</v>
      </c>
      <c r="M867" s="89">
        <f t="shared" si="48"/>
        <v>0</v>
      </c>
      <c r="N867" s="100">
        <f t="shared" si="50"/>
        <v>0</v>
      </c>
      <c r="O867" s="166" t="str">
        <f>IFERROR(INDEX('2A-2B'!$B$21:$B$1020,MATCH(D867,'2A-2B'!$D$21:$D$1020,0)),"Not in 2A-2B")</f>
        <v>Not in 2A-2B</v>
      </c>
      <c r="P867" s="73">
        <f>IFERROR(VLOOKUP(D867,'2A-2B'!$D$19:$N$1020,11,0)-N867,SUM(K867:M867))</f>
        <v>0</v>
      </c>
      <c r="Q867" s="167" t="e">
        <f t="shared" si="49"/>
        <v>#DIV/0!</v>
      </c>
    </row>
    <row r="868" spans="2:17">
      <c r="B868" s="63"/>
      <c r="C868" s="65"/>
      <c r="D868" s="65"/>
      <c r="E868" s="66"/>
      <c r="F868" s="67"/>
      <c r="G868" s="65"/>
      <c r="H868" s="70"/>
      <c r="I868" s="71"/>
      <c r="J868" s="68">
        <v>0</v>
      </c>
      <c r="K868" s="68">
        <v>0</v>
      </c>
      <c r="L868" s="68">
        <v>0</v>
      </c>
      <c r="M868" s="89">
        <f t="shared" si="48"/>
        <v>0</v>
      </c>
      <c r="N868" s="100">
        <f t="shared" si="50"/>
        <v>0</v>
      </c>
      <c r="O868" s="166" t="str">
        <f>IFERROR(INDEX('2A-2B'!$B$21:$B$1020,MATCH(D868,'2A-2B'!$D$21:$D$1020,0)),"Not in 2A-2B")</f>
        <v>Not in 2A-2B</v>
      </c>
      <c r="P868" s="73">
        <f>IFERROR(VLOOKUP(D868,'2A-2B'!$D$19:$N$1020,11,0)-N868,SUM(K868:M868))</f>
        <v>0</v>
      </c>
      <c r="Q868" s="167" t="e">
        <f t="shared" si="49"/>
        <v>#DIV/0!</v>
      </c>
    </row>
    <row r="869" spans="2:17">
      <c r="B869" s="63"/>
      <c r="C869" s="65"/>
      <c r="D869" s="65"/>
      <c r="E869" s="66"/>
      <c r="F869" s="67"/>
      <c r="G869" s="65"/>
      <c r="H869" s="70"/>
      <c r="I869" s="71"/>
      <c r="J869" s="68">
        <v>0</v>
      </c>
      <c r="K869" s="68">
        <v>0</v>
      </c>
      <c r="L869" s="68">
        <v>0</v>
      </c>
      <c r="M869" s="89">
        <f t="shared" si="48"/>
        <v>0</v>
      </c>
      <c r="N869" s="100">
        <f t="shared" si="50"/>
        <v>0</v>
      </c>
      <c r="O869" s="166" t="str">
        <f>IFERROR(INDEX('2A-2B'!$B$21:$B$1020,MATCH(D869,'2A-2B'!$D$21:$D$1020,0)),"Not in 2A-2B")</f>
        <v>Not in 2A-2B</v>
      </c>
      <c r="P869" s="73">
        <f>IFERROR(VLOOKUP(D869,'2A-2B'!$D$19:$N$1020,11,0)-N869,SUM(K869:M869))</f>
        <v>0</v>
      </c>
      <c r="Q869" s="167" t="e">
        <f t="shared" si="49"/>
        <v>#DIV/0!</v>
      </c>
    </row>
    <row r="870" spans="2:17">
      <c r="B870" s="63"/>
      <c r="C870" s="65"/>
      <c r="D870" s="65"/>
      <c r="E870" s="66"/>
      <c r="F870" s="67"/>
      <c r="G870" s="65"/>
      <c r="H870" s="70"/>
      <c r="I870" s="71"/>
      <c r="J870" s="68">
        <v>0</v>
      </c>
      <c r="K870" s="68">
        <v>0</v>
      </c>
      <c r="L870" s="68">
        <v>0</v>
      </c>
      <c r="M870" s="89">
        <f t="shared" si="48"/>
        <v>0</v>
      </c>
      <c r="N870" s="100">
        <f t="shared" si="50"/>
        <v>0</v>
      </c>
      <c r="O870" s="166" t="str">
        <f>IFERROR(INDEX('2A-2B'!$B$21:$B$1020,MATCH(D870,'2A-2B'!$D$21:$D$1020,0)),"Not in 2A-2B")</f>
        <v>Not in 2A-2B</v>
      </c>
      <c r="P870" s="73">
        <f>IFERROR(VLOOKUP(D870,'2A-2B'!$D$19:$N$1020,11,0)-N870,SUM(K870:M870))</f>
        <v>0</v>
      </c>
      <c r="Q870" s="167" t="e">
        <f t="shared" si="49"/>
        <v>#DIV/0!</v>
      </c>
    </row>
    <row r="871" spans="2:17">
      <c r="B871" s="63"/>
      <c r="C871" s="65"/>
      <c r="D871" s="65"/>
      <c r="E871" s="66"/>
      <c r="F871" s="67"/>
      <c r="G871" s="65"/>
      <c r="H871" s="70"/>
      <c r="I871" s="71"/>
      <c r="J871" s="68">
        <v>0</v>
      </c>
      <c r="K871" s="68">
        <v>0</v>
      </c>
      <c r="L871" s="68">
        <v>0</v>
      </c>
      <c r="M871" s="89">
        <f t="shared" si="48"/>
        <v>0</v>
      </c>
      <c r="N871" s="100">
        <f t="shared" si="50"/>
        <v>0</v>
      </c>
      <c r="O871" s="166" t="str">
        <f>IFERROR(INDEX('2A-2B'!$B$21:$B$1020,MATCH(D871,'2A-2B'!$D$21:$D$1020,0)),"Not in 2A-2B")</f>
        <v>Not in 2A-2B</v>
      </c>
      <c r="P871" s="73">
        <f>IFERROR(VLOOKUP(D871,'2A-2B'!$D$19:$N$1020,11,0)-N871,SUM(K871:M871))</f>
        <v>0</v>
      </c>
      <c r="Q871" s="167" t="e">
        <f t="shared" si="49"/>
        <v>#DIV/0!</v>
      </c>
    </row>
    <row r="872" spans="2:17">
      <c r="B872" s="63"/>
      <c r="C872" s="65"/>
      <c r="D872" s="65"/>
      <c r="E872" s="66"/>
      <c r="F872" s="67"/>
      <c r="G872" s="65"/>
      <c r="H872" s="70"/>
      <c r="I872" s="71"/>
      <c r="J872" s="68">
        <v>0</v>
      </c>
      <c r="K872" s="68">
        <v>0</v>
      </c>
      <c r="L872" s="68">
        <v>0</v>
      </c>
      <c r="M872" s="89">
        <f t="shared" si="48"/>
        <v>0</v>
      </c>
      <c r="N872" s="100">
        <f t="shared" si="50"/>
        <v>0</v>
      </c>
      <c r="O872" s="166" t="str">
        <f>IFERROR(INDEX('2A-2B'!$B$21:$B$1020,MATCH(D872,'2A-2B'!$D$21:$D$1020,0)),"Not in 2A-2B")</f>
        <v>Not in 2A-2B</v>
      </c>
      <c r="P872" s="73">
        <f>IFERROR(VLOOKUP(D872,'2A-2B'!$D$19:$N$1020,11,0)-N872,SUM(K872:M872))</f>
        <v>0</v>
      </c>
      <c r="Q872" s="167" t="e">
        <f t="shared" si="49"/>
        <v>#DIV/0!</v>
      </c>
    </row>
    <row r="873" spans="2:17">
      <c r="B873" s="63"/>
      <c r="C873" s="65"/>
      <c r="D873" s="65"/>
      <c r="E873" s="66"/>
      <c r="F873" s="67"/>
      <c r="G873" s="65"/>
      <c r="H873" s="70"/>
      <c r="I873" s="71"/>
      <c r="J873" s="68">
        <v>0</v>
      </c>
      <c r="K873" s="68">
        <v>0</v>
      </c>
      <c r="L873" s="68">
        <v>0</v>
      </c>
      <c r="M873" s="89">
        <f t="shared" si="48"/>
        <v>0</v>
      </c>
      <c r="N873" s="100">
        <f t="shared" si="50"/>
        <v>0</v>
      </c>
      <c r="O873" s="166" t="str">
        <f>IFERROR(INDEX('2A-2B'!$B$21:$B$1020,MATCH(D873,'2A-2B'!$D$21:$D$1020,0)),"Not in 2A-2B")</f>
        <v>Not in 2A-2B</v>
      </c>
      <c r="P873" s="73">
        <f>IFERROR(VLOOKUP(D873,'2A-2B'!$D$19:$N$1020,11,0)-N873,SUM(K873:M873))</f>
        <v>0</v>
      </c>
      <c r="Q873" s="167" t="e">
        <f t="shared" si="49"/>
        <v>#DIV/0!</v>
      </c>
    </row>
    <row r="874" spans="2:17">
      <c r="B874" s="63"/>
      <c r="C874" s="65"/>
      <c r="D874" s="65"/>
      <c r="E874" s="66"/>
      <c r="F874" s="67"/>
      <c r="G874" s="65"/>
      <c r="H874" s="70"/>
      <c r="I874" s="71"/>
      <c r="J874" s="68">
        <v>0</v>
      </c>
      <c r="K874" s="68">
        <v>0</v>
      </c>
      <c r="L874" s="68">
        <v>0</v>
      </c>
      <c r="M874" s="89">
        <f t="shared" si="48"/>
        <v>0</v>
      </c>
      <c r="N874" s="100">
        <f t="shared" si="50"/>
        <v>0</v>
      </c>
      <c r="O874" s="166" t="str">
        <f>IFERROR(INDEX('2A-2B'!$B$21:$B$1020,MATCH(D874,'2A-2B'!$D$21:$D$1020,0)),"Not in 2A-2B")</f>
        <v>Not in 2A-2B</v>
      </c>
      <c r="P874" s="73">
        <f>IFERROR(VLOOKUP(D874,'2A-2B'!$D$19:$N$1020,11,0)-N874,SUM(K874:M874))</f>
        <v>0</v>
      </c>
      <c r="Q874" s="167" t="e">
        <f t="shared" si="49"/>
        <v>#DIV/0!</v>
      </c>
    </row>
    <row r="875" spans="2:17">
      <c r="B875" s="63"/>
      <c r="C875" s="65"/>
      <c r="D875" s="65"/>
      <c r="E875" s="66"/>
      <c r="F875" s="67"/>
      <c r="G875" s="65"/>
      <c r="H875" s="70"/>
      <c r="I875" s="71"/>
      <c r="J875" s="68">
        <v>0</v>
      </c>
      <c r="K875" s="68">
        <v>0</v>
      </c>
      <c r="L875" s="68">
        <v>0</v>
      </c>
      <c r="M875" s="89">
        <f t="shared" si="48"/>
        <v>0</v>
      </c>
      <c r="N875" s="100">
        <f t="shared" si="50"/>
        <v>0</v>
      </c>
      <c r="O875" s="166" t="str">
        <f>IFERROR(INDEX('2A-2B'!$B$21:$B$1020,MATCH(D875,'2A-2B'!$D$21:$D$1020,0)),"Not in 2A-2B")</f>
        <v>Not in 2A-2B</v>
      </c>
      <c r="P875" s="73">
        <f>IFERROR(VLOOKUP(D875,'2A-2B'!$D$19:$N$1020,11,0)-N875,SUM(K875:M875))</f>
        <v>0</v>
      </c>
      <c r="Q875" s="167" t="e">
        <f t="shared" si="49"/>
        <v>#DIV/0!</v>
      </c>
    </row>
    <row r="876" spans="2:17">
      <c r="B876" s="63"/>
      <c r="C876" s="65"/>
      <c r="D876" s="65"/>
      <c r="E876" s="66"/>
      <c r="F876" s="67"/>
      <c r="G876" s="65"/>
      <c r="H876" s="70"/>
      <c r="I876" s="71"/>
      <c r="J876" s="68">
        <v>0</v>
      </c>
      <c r="K876" s="68">
        <v>0</v>
      </c>
      <c r="L876" s="68">
        <v>0</v>
      </c>
      <c r="M876" s="89">
        <f t="shared" si="48"/>
        <v>0</v>
      </c>
      <c r="N876" s="100">
        <f t="shared" si="50"/>
        <v>0</v>
      </c>
      <c r="O876" s="166" t="str">
        <f>IFERROR(INDEX('2A-2B'!$B$21:$B$1020,MATCH(D876,'2A-2B'!$D$21:$D$1020,0)),"Not in 2A-2B")</f>
        <v>Not in 2A-2B</v>
      </c>
      <c r="P876" s="73">
        <f>IFERROR(VLOOKUP(D876,'2A-2B'!$D$19:$N$1020,11,0)-N876,SUM(K876:M876))</f>
        <v>0</v>
      </c>
      <c r="Q876" s="167" t="e">
        <f t="shared" si="49"/>
        <v>#DIV/0!</v>
      </c>
    </row>
    <row r="877" spans="2:17">
      <c r="B877" s="63"/>
      <c r="C877" s="65"/>
      <c r="D877" s="65"/>
      <c r="E877" s="66"/>
      <c r="F877" s="67"/>
      <c r="G877" s="65"/>
      <c r="H877" s="70"/>
      <c r="I877" s="71"/>
      <c r="J877" s="68">
        <v>0</v>
      </c>
      <c r="K877" s="68">
        <v>0</v>
      </c>
      <c r="L877" s="68">
        <v>0</v>
      </c>
      <c r="M877" s="89">
        <f t="shared" si="48"/>
        <v>0</v>
      </c>
      <c r="N877" s="100">
        <f t="shared" si="50"/>
        <v>0</v>
      </c>
      <c r="O877" s="166" t="str">
        <f>IFERROR(INDEX('2A-2B'!$B$21:$B$1020,MATCH(D877,'2A-2B'!$D$21:$D$1020,0)),"Not in 2A-2B")</f>
        <v>Not in 2A-2B</v>
      </c>
      <c r="P877" s="73">
        <f>IFERROR(VLOOKUP(D877,'2A-2B'!$D$19:$N$1020,11,0)-N877,SUM(K877:M877))</f>
        <v>0</v>
      </c>
      <c r="Q877" s="167" t="e">
        <f t="shared" si="49"/>
        <v>#DIV/0!</v>
      </c>
    </row>
    <row r="878" spans="2:17">
      <c r="B878" s="63"/>
      <c r="C878" s="65"/>
      <c r="D878" s="65"/>
      <c r="E878" s="66"/>
      <c r="F878" s="67"/>
      <c r="G878" s="65"/>
      <c r="H878" s="70"/>
      <c r="I878" s="71"/>
      <c r="J878" s="68">
        <v>0</v>
      </c>
      <c r="K878" s="68">
        <v>0</v>
      </c>
      <c r="L878" s="68">
        <v>0</v>
      </c>
      <c r="M878" s="89">
        <f t="shared" si="48"/>
        <v>0</v>
      </c>
      <c r="N878" s="100">
        <f t="shared" si="50"/>
        <v>0</v>
      </c>
      <c r="O878" s="166" t="str">
        <f>IFERROR(INDEX('2A-2B'!$B$21:$B$1020,MATCH(D878,'2A-2B'!$D$21:$D$1020,0)),"Not in 2A-2B")</f>
        <v>Not in 2A-2B</v>
      </c>
      <c r="P878" s="73">
        <f>IFERROR(VLOOKUP(D878,'2A-2B'!$D$19:$N$1020,11,0)-N878,SUM(K878:M878))</f>
        <v>0</v>
      </c>
      <c r="Q878" s="167" t="e">
        <f t="shared" si="49"/>
        <v>#DIV/0!</v>
      </c>
    </row>
    <row r="879" spans="2:17">
      <c r="B879" s="63"/>
      <c r="C879" s="65"/>
      <c r="D879" s="65"/>
      <c r="E879" s="66"/>
      <c r="F879" s="67"/>
      <c r="G879" s="65"/>
      <c r="H879" s="70"/>
      <c r="I879" s="71"/>
      <c r="J879" s="68">
        <v>0</v>
      </c>
      <c r="K879" s="68">
        <v>0</v>
      </c>
      <c r="L879" s="68">
        <v>0</v>
      </c>
      <c r="M879" s="89">
        <f t="shared" si="48"/>
        <v>0</v>
      </c>
      <c r="N879" s="100">
        <f t="shared" si="50"/>
        <v>0</v>
      </c>
      <c r="O879" s="166" t="str">
        <f>IFERROR(INDEX('2A-2B'!$B$21:$B$1020,MATCH(D879,'2A-2B'!$D$21:$D$1020,0)),"Not in 2A-2B")</f>
        <v>Not in 2A-2B</v>
      </c>
      <c r="P879" s="73">
        <f>IFERROR(VLOOKUP(D879,'2A-2B'!$D$19:$N$1020,11,0)-N879,SUM(K879:M879))</f>
        <v>0</v>
      </c>
      <c r="Q879" s="167" t="e">
        <f t="shared" si="49"/>
        <v>#DIV/0!</v>
      </c>
    </row>
    <row r="880" spans="2:17">
      <c r="B880" s="63"/>
      <c r="C880" s="65"/>
      <c r="D880" s="65"/>
      <c r="E880" s="66"/>
      <c r="F880" s="67"/>
      <c r="G880" s="65"/>
      <c r="H880" s="70"/>
      <c r="I880" s="71"/>
      <c r="J880" s="68">
        <v>0</v>
      </c>
      <c r="K880" s="68">
        <v>0</v>
      </c>
      <c r="L880" s="68">
        <v>0</v>
      </c>
      <c r="M880" s="89">
        <f t="shared" si="48"/>
        <v>0</v>
      </c>
      <c r="N880" s="100">
        <f t="shared" si="50"/>
        <v>0</v>
      </c>
      <c r="O880" s="166" t="str">
        <f>IFERROR(INDEX('2A-2B'!$B$21:$B$1020,MATCH(D880,'2A-2B'!$D$21:$D$1020,0)),"Not in 2A-2B")</f>
        <v>Not in 2A-2B</v>
      </c>
      <c r="P880" s="73">
        <f>IFERROR(VLOOKUP(D880,'2A-2B'!$D$19:$N$1020,11,0)-N880,SUM(K880:M880))</f>
        <v>0</v>
      </c>
      <c r="Q880" s="167" t="e">
        <f t="shared" si="49"/>
        <v>#DIV/0!</v>
      </c>
    </row>
    <row r="881" spans="2:17">
      <c r="B881" s="63"/>
      <c r="C881" s="65"/>
      <c r="D881" s="65"/>
      <c r="E881" s="66"/>
      <c r="F881" s="67"/>
      <c r="G881" s="65"/>
      <c r="H881" s="70"/>
      <c r="I881" s="71"/>
      <c r="J881" s="68">
        <v>0</v>
      </c>
      <c r="K881" s="68">
        <v>0</v>
      </c>
      <c r="L881" s="68">
        <v>0</v>
      </c>
      <c r="M881" s="89">
        <f t="shared" si="48"/>
        <v>0</v>
      </c>
      <c r="N881" s="100">
        <f t="shared" si="50"/>
        <v>0</v>
      </c>
      <c r="O881" s="166" t="str">
        <f>IFERROR(INDEX('2A-2B'!$B$21:$B$1020,MATCH(D881,'2A-2B'!$D$21:$D$1020,0)),"Not in 2A-2B")</f>
        <v>Not in 2A-2B</v>
      </c>
      <c r="P881" s="73">
        <f>IFERROR(VLOOKUP(D881,'2A-2B'!$D$19:$N$1020,11,0)-N881,SUM(K881:M881))</f>
        <v>0</v>
      </c>
      <c r="Q881" s="167" t="e">
        <f t="shared" si="49"/>
        <v>#DIV/0!</v>
      </c>
    </row>
    <row r="882" spans="2:17">
      <c r="B882" s="63"/>
      <c r="C882" s="65"/>
      <c r="D882" s="65"/>
      <c r="E882" s="66"/>
      <c r="F882" s="67"/>
      <c r="G882" s="65"/>
      <c r="H882" s="70"/>
      <c r="I882" s="71"/>
      <c r="J882" s="68">
        <v>0</v>
      </c>
      <c r="K882" s="68">
        <v>0</v>
      </c>
      <c r="L882" s="68">
        <v>0</v>
      </c>
      <c r="M882" s="89">
        <f t="shared" si="48"/>
        <v>0</v>
      </c>
      <c r="N882" s="100">
        <f t="shared" si="50"/>
        <v>0</v>
      </c>
      <c r="O882" s="166" t="str">
        <f>IFERROR(INDEX('2A-2B'!$B$21:$B$1020,MATCH(D882,'2A-2B'!$D$21:$D$1020,0)),"Not in 2A-2B")</f>
        <v>Not in 2A-2B</v>
      </c>
      <c r="P882" s="73">
        <f>IFERROR(VLOOKUP(D882,'2A-2B'!$D$19:$N$1020,11,0)-N882,SUM(K882:M882))</f>
        <v>0</v>
      </c>
      <c r="Q882" s="167" t="e">
        <f t="shared" si="49"/>
        <v>#DIV/0!</v>
      </c>
    </row>
    <row r="883" spans="2:17">
      <c r="B883" s="63"/>
      <c r="C883" s="65"/>
      <c r="D883" s="65"/>
      <c r="E883" s="66"/>
      <c r="F883" s="67"/>
      <c r="G883" s="65"/>
      <c r="H883" s="70"/>
      <c r="I883" s="71"/>
      <c r="J883" s="68">
        <v>0</v>
      </c>
      <c r="K883" s="68">
        <v>0</v>
      </c>
      <c r="L883" s="68">
        <v>0</v>
      </c>
      <c r="M883" s="89">
        <f t="shared" si="48"/>
        <v>0</v>
      </c>
      <c r="N883" s="100">
        <f t="shared" si="50"/>
        <v>0</v>
      </c>
      <c r="O883" s="166" t="str">
        <f>IFERROR(INDEX('2A-2B'!$B$21:$B$1020,MATCH(D883,'2A-2B'!$D$21:$D$1020,0)),"Not in 2A-2B")</f>
        <v>Not in 2A-2B</v>
      </c>
      <c r="P883" s="73">
        <f>IFERROR(VLOOKUP(D883,'2A-2B'!$D$19:$N$1020,11,0)-N883,SUM(K883:M883))</f>
        <v>0</v>
      </c>
      <c r="Q883" s="167" t="e">
        <f t="shared" si="49"/>
        <v>#DIV/0!</v>
      </c>
    </row>
    <row r="884" spans="2:17">
      <c r="B884" s="63"/>
      <c r="C884" s="65"/>
      <c r="D884" s="65"/>
      <c r="E884" s="66"/>
      <c r="F884" s="67"/>
      <c r="G884" s="65"/>
      <c r="H884" s="70"/>
      <c r="I884" s="71"/>
      <c r="J884" s="68">
        <v>0</v>
      </c>
      <c r="K884" s="68">
        <v>0</v>
      </c>
      <c r="L884" s="68">
        <v>0</v>
      </c>
      <c r="M884" s="89">
        <f t="shared" si="48"/>
        <v>0</v>
      </c>
      <c r="N884" s="100">
        <f t="shared" si="50"/>
        <v>0</v>
      </c>
      <c r="O884" s="166" t="str">
        <f>IFERROR(INDEX('2A-2B'!$B$21:$B$1020,MATCH(D884,'2A-2B'!$D$21:$D$1020,0)),"Not in 2A-2B")</f>
        <v>Not in 2A-2B</v>
      </c>
      <c r="P884" s="73">
        <f>IFERROR(VLOOKUP(D884,'2A-2B'!$D$19:$N$1020,11,0)-N884,SUM(K884:M884))</f>
        <v>0</v>
      </c>
      <c r="Q884" s="167" t="e">
        <f t="shared" si="49"/>
        <v>#DIV/0!</v>
      </c>
    </row>
    <row r="885" spans="2:17">
      <c r="B885" s="63"/>
      <c r="C885" s="65"/>
      <c r="D885" s="65"/>
      <c r="E885" s="66"/>
      <c r="F885" s="67"/>
      <c r="G885" s="65"/>
      <c r="H885" s="70"/>
      <c r="I885" s="71"/>
      <c r="J885" s="68">
        <v>0</v>
      </c>
      <c r="K885" s="68">
        <v>0</v>
      </c>
      <c r="L885" s="68">
        <v>0</v>
      </c>
      <c r="M885" s="89">
        <f t="shared" si="48"/>
        <v>0</v>
      </c>
      <c r="N885" s="100">
        <f t="shared" si="50"/>
        <v>0</v>
      </c>
      <c r="O885" s="166" t="str">
        <f>IFERROR(INDEX('2A-2B'!$B$21:$B$1020,MATCH(D885,'2A-2B'!$D$21:$D$1020,0)),"Not in 2A-2B")</f>
        <v>Not in 2A-2B</v>
      </c>
      <c r="P885" s="73">
        <f>IFERROR(VLOOKUP(D885,'2A-2B'!$D$19:$N$1020,11,0)-N885,SUM(K885:M885))</f>
        <v>0</v>
      </c>
      <c r="Q885" s="167" t="e">
        <f t="shared" si="49"/>
        <v>#DIV/0!</v>
      </c>
    </row>
    <row r="886" spans="2:17">
      <c r="B886" s="63"/>
      <c r="C886" s="65"/>
      <c r="D886" s="65"/>
      <c r="E886" s="66"/>
      <c r="F886" s="67"/>
      <c r="G886" s="65"/>
      <c r="H886" s="70"/>
      <c r="I886" s="71"/>
      <c r="J886" s="68">
        <v>0</v>
      </c>
      <c r="K886" s="68">
        <v>0</v>
      </c>
      <c r="L886" s="68">
        <v>0</v>
      </c>
      <c r="M886" s="89">
        <f t="shared" si="48"/>
        <v>0</v>
      </c>
      <c r="N886" s="100">
        <f t="shared" si="50"/>
        <v>0</v>
      </c>
      <c r="O886" s="166" t="str">
        <f>IFERROR(INDEX('2A-2B'!$B$21:$B$1020,MATCH(D886,'2A-2B'!$D$21:$D$1020,0)),"Not in 2A-2B")</f>
        <v>Not in 2A-2B</v>
      </c>
      <c r="P886" s="73">
        <f>IFERROR(VLOOKUP(D886,'2A-2B'!$D$19:$N$1020,11,0)-N886,SUM(K886:M886))</f>
        <v>0</v>
      </c>
      <c r="Q886" s="167" t="e">
        <f t="shared" si="49"/>
        <v>#DIV/0!</v>
      </c>
    </row>
    <row r="887" spans="2:17">
      <c r="B887" s="63"/>
      <c r="C887" s="65"/>
      <c r="D887" s="65"/>
      <c r="E887" s="66"/>
      <c r="F887" s="67"/>
      <c r="G887" s="65"/>
      <c r="H887" s="70"/>
      <c r="I887" s="71"/>
      <c r="J887" s="68">
        <v>0</v>
      </c>
      <c r="K887" s="68">
        <v>0</v>
      </c>
      <c r="L887" s="68">
        <v>0</v>
      </c>
      <c r="M887" s="89">
        <f t="shared" si="48"/>
        <v>0</v>
      </c>
      <c r="N887" s="100">
        <f t="shared" si="50"/>
        <v>0</v>
      </c>
      <c r="O887" s="166" t="str">
        <f>IFERROR(INDEX('2A-2B'!$B$21:$B$1020,MATCH(D887,'2A-2B'!$D$21:$D$1020,0)),"Not in 2A-2B")</f>
        <v>Not in 2A-2B</v>
      </c>
      <c r="P887" s="73">
        <f>IFERROR(VLOOKUP(D887,'2A-2B'!$D$19:$N$1020,11,0)-N887,SUM(K887:M887))</f>
        <v>0</v>
      </c>
      <c r="Q887" s="167" t="e">
        <f t="shared" si="49"/>
        <v>#DIV/0!</v>
      </c>
    </row>
    <row r="888" spans="2:17">
      <c r="B888" s="63"/>
      <c r="C888" s="65"/>
      <c r="D888" s="65"/>
      <c r="E888" s="66"/>
      <c r="F888" s="67"/>
      <c r="G888" s="65"/>
      <c r="H888" s="70"/>
      <c r="I888" s="71"/>
      <c r="J888" s="68">
        <v>0</v>
      </c>
      <c r="K888" s="68">
        <v>0</v>
      </c>
      <c r="L888" s="68">
        <v>0</v>
      </c>
      <c r="M888" s="89">
        <f t="shared" si="48"/>
        <v>0</v>
      </c>
      <c r="N888" s="100">
        <f t="shared" si="50"/>
        <v>0</v>
      </c>
      <c r="O888" s="166" t="str">
        <f>IFERROR(INDEX('2A-2B'!$B$21:$B$1020,MATCH(D888,'2A-2B'!$D$21:$D$1020,0)),"Not in 2A-2B")</f>
        <v>Not in 2A-2B</v>
      </c>
      <c r="P888" s="73">
        <f>IFERROR(VLOOKUP(D888,'2A-2B'!$D$19:$N$1020,11,0)-N888,SUM(K888:M888))</f>
        <v>0</v>
      </c>
      <c r="Q888" s="167" t="e">
        <f t="shared" si="49"/>
        <v>#DIV/0!</v>
      </c>
    </row>
    <row r="889" spans="2:17">
      <c r="B889" s="63"/>
      <c r="C889" s="65"/>
      <c r="D889" s="65"/>
      <c r="E889" s="66"/>
      <c r="F889" s="67"/>
      <c r="G889" s="65"/>
      <c r="H889" s="70"/>
      <c r="I889" s="71"/>
      <c r="J889" s="68">
        <v>0</v>
      </c>
      <c r="K889" s="68">
        <v>0</v>
      </c>
      <c r="L889" s="68">
        <v>0</v>
      </c>
      <c r="M889" s="89">
        <f t="shared" si="48"/>
        <v>0</v>
      </c>
      <c r="N889" s="100">
        <f t="shared" si="50"/>
        <v>0</v>
      </c>
      <c r="O889" s="166" t="str">
        <f>IFERROR(INDEX('2A-2B'!$B$21:$B$1020,MATCH(D889,'2A-2B'!$D$21:$D$1020,0)),"Not in 2A-2B")</f>
        <v>Not in 2A-2B</v>
      </c>
      <c r="P889" s="73">
        <f>IFERROR(VLOOKUP(D889,'2A-2B'!$D$19:$N$1020,11,0)-N889,SUM(K889:M889))</f>
        <v>0</v>
      </c>
      <c r="Q889" s="167" t="e">
        <f t="shared" si="49"/>
        <v>#DIV/0!</v>
      </c>
    </row>
    <row r="890" spans="2:17">
      <c r="B890" s="63"/>
      <c r="C890" s="65"/>
      <c r="D890" s="65"/>
      <c r="E890" s="66"/>
      <c r="F890" s="67"/>
      <c r="G890" s="65"/>
      <c r="H890" s="70"/>
      <c r="I890" s="71"/>
      <c r="J890" s="68">
        <v>0</v>
      </c>
      <c r="K890" s="68">
        <v>0</v>
      </c>
      <c r="L890" s="68">
        <v>0</v>
      </c>
      <c r="M890" s="89">
        <f t="shared" si="48"/>
        <v>0</v>
      </c>
      <c r="N890" s="100">
        <f t="shared" si="50"/>
        <v>0</v>
      </c>
      <c r="O890" s="166" t="str">
        <f>IFERROR(INDEX('2A-2B'!$B$21:$B$1020,MATCH(D890,'2A-2B'!$D$21:$D$1020,0)),"Not in 2A-2B")</f>
        <v>Not in 2A-2B</v>
      </c>
      <c r="P890" s="73">
        <f>IFERROR(VLOOKUP(D890,'2A-2B'!$D$19:$N$1020,11,0)-N890,SUM(K890:M890))</f>
        <v>0</v>
      </c>
      <c r="Q890" s="167" t="e">
        <f t="shared" si="49"/>
        <v>#DIV/0!</v>
      </c>
    </row>
    <row r="891" spans="2:17">
      <c r="B891" s="63"/>
      <c r="C891" s="65"/>
      <c r="D891" s="65"/>
      <c r="E891" s="66"/>
      <c r="F891" s="67"/>
      <c r="G891" s="65"/>
      <c r="H891" s="70"/>
      <c r="I891" s="71"/>
      <c r="J891" s="68">
        <v>0</v>
      </c>
      <c r="K891" s="68">
        <v>0</v>
      </c>
      <c r="L891" s="68">
        <v>0</v>
      </c>
      <c r="M891" s="89">
        <f t="shared" si="48"/>
        <v>0</v>
      </c>
      <c r="N891" s="100">
        <f t="shared" si="50"/>
        <v>0</v>
      </c>
      <c r="O891" s="166" t="str">
        <f>IFERROR(INDEX('2A-2B'!$B$21:$B$1020,MATCH(D891,'2A-2B'!$D$21:$D$1020,0)),"Not in 2A-2B")</f>
        <v>Not in 2A-2B</v>
      </c>
      <c r="P891" s="73">
        <f>IFERROR(VLOOKUP(D891,'2A-2B'!$D$19:$N$1020,11,0)-N891,SUM(K891:M891))</f>
        <v>0</v>
      </c>
      <c r="Q891" s="167" t="e">
        <f t="shared" si="49"/>
        <v>#DIV/0!</v>
      </c>
    </row>
    <row r="892" spans="2:17">
      <c r="B892" s="63"/>
      <c r="C892" s="65"/>
      <c r="D892" s="65"/>
      <c r="E892" s="66"/>
      <c r="F892" s="67"/>
      <c r="G892" s="65"/>
      <c r="H892" s="70"/>
      <c r="I892" s="71"/>
      <c r="J892" s="68">
        <v>0</v>
      </c>
      <c r="K892" s="68">
        <v>0</v>
      </c>
      <c r="L892" s="68">
        <v>0</v>
      </c>
      <c r="M892" s="89">
        <f t="shared" si="48"/>
        <v>0</v>
      </c>
      <c r="N892" s="100">
        <f t="shared" si="50"/>
        <v>0</v>
      </c>
      <c r="O892" s="166" t="str">
        <f>IFERROR(INDEX('2A-2B'!$B$21:$B$1020,MATCH(D892,'2A-2B'!$D$21:$D$1020,0)),"Not in 2A-2B")</f>
        <v>Not in 2A-2B</v>
      </c>
      <c r="P892" s="73">
        <f>IFERROR(VLOOKUP(D892,'2A-2B'!$D$19:$N$1020,11,0)-N892,SUM(K892:M892))</f>
        <v>0</v>
      </c>
      <c r="Q892" s="167" t="e">
        <f t="shared" si="49"/>
        <v>#DIV/0!</v>
      </c>
    </row>
    <row r="893" spans="2:17">
      <c r="B893" s="63"/>
      <c r="C893" s="65"/>
      <c r="D893" s="65"/>
      <c r="E893" s="66"/>
      <c r="F893" s="67"/>
      <c r="G893" s="65"/>
      <c r="H893" s="70"/>
      <c r="I893" s="71"/>
      <c r="J893" s="68">
        <v>0</v>
      </c>
      <c r="K893" s="68">
        <v>0</v>
      </c>
      <c r="L893" s="68">
        <v>0</v>
      </c>
      <c r="M893" s="89">
        <f t="shared" si="48"/>
        <v>0</v>
      </c>
      <c r="N893" s="100">
        <f t="shared" si="50"/>
        <v>0</v>
      </c>
      <c r="O893" s="166" t="str">
        <f>IFERROR(INDEX('2A-2B'!$B$21:$B$1020,MATCH(D893,'2A-2B'!$D$21:$D$1020,0)),"Not in 2A-2B")</f>
        <v>Not in 2A-2B</v>
      </c>
      <c r="P893" s="73">
        <f>IFERROR(VLOOKUP(D893,'2A-2B'!$D$19:$N$1020,11,0)-N893,SUM(K893:M893))</f>
        <v>0</v>
      </c>
      <c r="Q893" s="167" t="e">
        <f t="shared" si="49"/>
        <v>#DIV/0!</v>
      </c>
    </row>
    <row r="894" spans="2:17">
      <c r="B894" s="63"/>
      <c r="C894" s="65"/>
      <c r="D894" s="65"/>
      <c r="E894" s="66"/>
      <c r="F894" s="67"/>
      <c r="G894" s="65"/>
      <c r="H894" s="70"/>
      <c r="I894" s="71"/>
      <c r="J894" s="68">
        <v>0</v>
      </c>
      <c r="K894" s="68">
        <v>0</v>
      </c>
      <c r="L894" s="68">
        <v>0</v>
      </c>
      <c r="M894" s="89">
        <f t="shared" si="48"/>
        <v>0</v>
      </c>
      <c r="N894" s="100">
        <f t="shared" si="50"/>
        <v>0</v>
      </c>
      <c r="O894" s="166" t="str">
        <f>IFERROR(INDEX('2A-2B'!$B$21:$B$1020,MATCH(D894,'2A-2B'!$D$21:$D$1020,0)),"Not in 2A-2B")</f>
        <v>Not in 2A-2B</v>
      </c>
      <c r="P894" s="73">
        <f>IFERROR(VLOOKUP(D894,'2A-2B'!$D$19:$N$1020,11,0)-N894,SUM(K894:M894))</f>
        <v>0</v>
      </c>
      <c r="Q894" s="167" t="e">
        <f t="shared" si="49"/>
        <v>#DIV/0!</v>
      </c>
    </row>
    <row r="895" spans="2:17">
      <c r="B895" s="63"/>
      <c r="C895" s="65"/>
      <c r="D895" s="65"/>
      <c r="E895" s="66"/>
      <c r="F895" s="67"/>
      <c r="G895" s="65"/>
      <c r="H895" s="70"/>
      <c r="I895" s="71"/>
      <c r="J895" s="68">
        <v>0</v>
      </c>
      <c r="K895" s="68">
        <v>0</v>
      </c>
      <c r="L895" s="68">
        <v>0</v>
      </c>
      <c r="M895" s="89">
        <f t="shared" si="48"/>
        <v>0</v>
      </c>
      <c r="N895" s="100">
        <f t="shared" si="50"/>
        <v>0</v>
      </c>
      <c r="O895" s="166" t="str">
        <f>IFERROR(INDEX('2A-2B'!$B$21:$B$1020,MATCH(D895,'2A-2B'!$D$21:$D$1020,0)),"Not in 2A-2B")</f>
        <v>Not in 2A-2B</v>
      </c>
      <c r="P895" s="73">
        <f>IFERROR(VLOOKUP(D895,'2A-2B'!$D$19:$N$1020,11,0)-N895,SUM(K895:M895))</f>
        <v>0</v>
      </c>
      <c r="Q895" s="167" t="e">
        <f t="shared" si="49"/>
        <v>#DIV/0!</v>
      </c>
    </row>
    <row r="896" spans="2:17">
      <c r="B896" s="63"/>
      <c r="C896" s="65"/>
      <c r="D896" s="65"/>
      <c r="E896" s="66"/>
      <c r="F896" s="67"/>
      <c r="G896" s="65"/>
      <c r="H896" s="70"/>
      <c r="I896" s="71"/>
      <c r="J896" s="68">
        <v>0</v>
      </c>
      <c r="K896" s="68">
        <v>0</v>
      </c>
      <c r="L896" s="68">
        <v>0</v>
      </c>
      <c r="M896" s="89">
        <f t="shared" si="48"/>
        <v>0</v>
      </c>
      <c r="N896" s="100">
        <f t="shared" si="50"/>
        <v>0</v>
      </c>
      <c r="O896" s="166" t="str">
        <f>IFERROR(INDEX('2A-2B'!$B$21:$B$1020,MATCH(D896,'2A-2B'!$D$21:$D$1020,0)),"Not in 2A-2B")</f>
        <v>Not in 2A-2B</v>
      </c>
      <c r="P896" s="73">
        <f>IFERROR(VLOOKUP(D896,'2A-2B'!$D$19:$N$1020,11,0)-N896,SUM(K896:M896))</f>
        <v>0</v>
      </c>
      <c r="Q896" s="167" t="e">
        <f t="shared" si="49"/>
        <v>#DIV/0!</v>
      </c>
    </row>
    <row r="897" spans="2:17">
      <c r="B897" s="63"/>
      <c r="C897" s="65"/>
      <c r="D897" s="65"/>
      <c r="E897" s="66"/>
      <c r="F897" s="67"/>
      <c r="G897" s="65"/>
      <c r="H897" s="70"/>
      <c r="I897" s="71"/>
      <c r="J897" s="68">
        <v>0</v>
      </c>
      <c r="K897" s="68">
        <v>0</v>
      </c>
      <c r="L897" s="68">
        <v>0</v>
      </c>
      <c r="M897" s="89">
        <f t="shared" si="48"/>
        <v>0</v>
      </c>
      <c r="N897" s="100">
        <f t="shared" si="50"/>
        <v>0</v>
      </c>
      <c r="O897" s="166" t="str">
        <f>IFERROR(INDEX('2A-2B'!$B$21:$B$1020,MATCH(D897,'2A-2B'!$D$21:$D$1020,0)),"Not in 2A-2B")</f>
        <v>Not in 2A-2B</v>
      </c>
      <c r="P897" s="73">
        <f>IFERROR(VLOOKUP(D897,'2A-2B'!$D$19:$N$1020,11,0)-N897,SUM(K897:M897))</f>
        <v>0</v>
      </c>
      <c r="Q897" s="167" t="e">
        <f t="shared" si="49"/>
        <v>#DIV/0!</v>
      </c>
    </row>
    <row r="898" spans="2:17">
      <c r="B898" s="63"/>
      <c r="C898" s="65"/>
      <c r="D898" s="65"/>
      <c r="E898" s="66"/>
      <c r="F898" s="67"/>
      <c r="G898" s="65"/>
      <c r="H898" s="70"/>
      <c r="I898" s="71"/>
      <c r="J898" s="68">
        <v>0</v>
      </c>
      <c r="K898" s="68">
        <v>0</v>
      </c>
      <c r="L898" s="68">
        <v>0</v>
      </c>
      <c r="M898" s="89">
        <f t="shared" si="48"/>
        <v>0</v>
      </c>
      <c r="N898" s="100">
        <f t="shared" si="50"/>
        <v>0</v>
      </c>
      <c r="O898" s="166" t="str">
        <f>IFERROR(INDEX('2A-2B'!$B$21:$B$1020,MATCH(D898,'2A-2B'!$D$21:$D$1020,0)),"Not in 2A-2B")</f>
        <v>Not in 2A-2B</v>
      </c>
      <c r="P898" s="73">
        <f>IFERROR(VLOOKUP(D898,'2A-2B'!$D$19:$N$1020,11,0)-N898,SUM(K898:M898))</f>
        <v>0</v>
      </c>
      <c r="Q898" s="167" t="e">
        <f t="shared" si="49"/>
        <v>#DIV/0!</v>
      </c>
    </row>
    <row r="899" spans="2:17">
      <c r="B899" s="63"/>
      <c r="C899" s="65"/>
      <c r="D899" s="65"/>
      <c r="E899" s="66"/>
      <c r="F899" s="67"/>
      <c r="G899" s="65"/>
      <c r="H899" s="70"/>
      <c r="I899" s="71"/>
      <c r="J899" s="68">
        <v>0</v>
      </c>
      <c r="K899" s="68">
        <v>0</v>
      </c>
      <c r="L899" s="68">
        <v>0</v>
      </c>
      <c r="M899" s="89">
        <f t="shared" si="48"/>
        <v>0</v>
      </c>
      <c r="N899" s="100">
        <f t="shared" si="50"/>
        <v>0</v>
      </c>
      <c r="O899" s="166" t="str">
        <f>IFERROR(INDEX('2A-2B'!$B$21:$B$1020,MATCH(D899,'2A-2B'!$D$21:$D$1020,0)),"Not in 2A-2B")</f>
        <v>Not in 2A-2B</v>
      </c>
      <c r="P899" s="73">
        <f>IFERROR(VLOOKUP(D899,'2A-2B'!$D$19:$N$1020,11,0)-N899,SUM(K899:M899))</f>
        <v>0</v>
      </c>
      <c r="Q899" s="167" t="e">
        <f t="shared" si="49"/>
        <v>#DIV/0!</v>
      </c>
    </row>
    <row r="900" spans="2:17">
      <c r="B900" s="63"/>
      <c r="C900" s="65"/>
      <c r="D900" s="65"/>
      <c r="E900" s="66"/>
      <c r="F900" s="67"/>
      <c r="G900" s="65"/>
      <c r="H900" s="70"/>
      <c r="I900" s="71"/>
      <c r="J900" s="68">
        <v>0</v>
      </c>
      <c r="K900" s="68">
        <v>0</v>
      </c>
      <c r="L900" s="68">
        <v>0</v>
      </c>
      <c r="M900" s="89">
        <f t="shared" si="48"/>
        <v>0</v>
      </c>
      <c r="N900" s="100">
        <f t="shared" si="50"/>
        <v>0</v>
      </c>
      <c r="O900" s="166" t="str">
        <f>IFERROR(INDEX('2A-2B'!$B$21:$B$1020,MATCH(D900,'2A-2B'!$D$21:$D$1020,0)),"Not in 2A-2B")</f>
        <v>Not in 2A-2B</v>
      </c>
      <c r="P900" s="73">
        <f>IFERROR(VLOOKUP(D900,'2A-2B'!$D$19:$N$1020,11,0)-N900,SUM(K900:M900))</f>
        <v>0</v>
      </c>
      <c r="Q900" s="167" t="e">
        <f t="shared" si="49"/>
        <v>#DIV/0!</v>
      </c>
    </row>
    <row r="901" spans="2:17">
      <c r="B901" s="63"/>
      <c r="C901" s="65"/>
      <c r="D901" s="65"/>
      <c r="E901" s="66"/>
      <c r="F901" s="67"/>
      <c r="G901" s="65"/>
      <c r="H901" s="70"/>
      <c r="I901" s="71"/>
      <c r="J901" s="68">
        <v>0</v>
      </c>
      <c r="K901" s="68">
        <v>0</v>
      </c>
      <c r="L901" s="68">
        <v>0</v>
      </c>
      <c r="M901" s="89">
        <f t="shared" si="48"/>
        <v>0</v>
      </c>
      <c r="N901" s="100">
        <f t="shared" si="50"/>
        <v>0</v>
      </c>
      <c r="O901" s="166" t="str">
        <f>IFERROR(INDEX('2A-2B'!$B$21:$B$1020,MATCH(D901,'2A-2B'!$D$21:$D$1020,0)),"Not in 2A-2B")</f>
        <v>Not in 2A-2B</v>
      </c>
      <c r="P901" s="73">
        <f>IFERROR(VLOOKUP(D901,'2A-2B'!$D$19:$N$1020,11,0)-N901,SUM(K901:M901))</f>
        <v>0</v>
      </c>
      <c r="Q901" s="167" t="e">
        <f t="shared" si="49"/>
        <v>#DIV/0!</v>
      </c>
    </row>
    <row r="902" spans="2:17">
      <c r="B902" s="63"/>
      <c r="C902" s="65"/>
      <c r="D902" s="65"/>
      <c r="E902" s="66"/>
      <c r="F902" s="67"/>
      <c r="G902" s="65"/>
      <c r="H902" s="70"/>
      <c r="I902" s="71"/>
      <c r="J902" s="68">
        <v>0</v>
      </c>
      <c r="K902" s="68">
        <v>0</v>
      </c>
      <c r="L902" s="68">
        <v>0</v>
      </c>
      <c r="M902" s="89">
        <f t="shared" si="48"/>
        <v>0</v>
      </c>
      <c r="N902" s="100">
        <f t="shared" si="50"/>
        <v>0</v>
      </c>
      <c r="O902" s="166" t="str">
        <f>IFERROR(INDEX('2A-2B'!$B$21:$B$1020,MATCH(D902,'2A-2B'!$D$21:$D$1020,0)),"Not in 2A-2B")</f>
        <v>Not in 2A-2B</v>
      </c>
      <c r="P902" s="73">
        <f>IFERROR(VLOOKUP(D902,'2A-2B'!$D$19:$N$1020,11,0)-N902,SUM(K902:M902))</f>
        <v>0</v>
      </c>
      <c r="Q902" s="167" t="e">
        <f t="shared" si="49"/>
        <v>#DIV/0!</v>
      </c>
    </row>
    <row r="903" spans="2:17">
      <c r="B903" s="63"/>
      <c r="C903" s="65"/>
      <c r="D903" s="65"/>
      <c r="E903" s="66"/>
      <c r="F903" s="67"/>
      <c r="G903" s="65"/>
      <c r="H903" s="70"/>
      <c r="I903" s="71"/>
      <c r="J903" s="68">
        <v>0</v>
      </c>
      <c r="K903" s="68">
        <v>0</v>
      </c>
      <c r="L903" s="68">
        <v>0</v>
      </c>
      <c r="M903" s="89">
        <f t="shared" si="48"/>
        <v>0</v>
      </c>
      <c r="N903" s="100">
        <f t="shared" si="50"/>
        <v>0</v>
      </c>
      <c r="O903" s="166" t="str">
        <f>IFERROR(INDEX('2A-2B'!$B$21:$B$1020,MATCH(D903,'2A-2B'!$D$21:$D$1020,0)),"Not in 2A-2B")</f>
        <v>Not in 2A-2B</v>
      </c>
      <c r="P903" s="73">
        <f>IFERROR(VLOOKUP(D903,'2A-2B'!$D$19:$N$1020,11,0)-N903,SUM(K903:M903))</f>
        <v>0</v>
      </c>
      <c r="Q903" s="167" t="e">
        <f t="shared" si="49"/>
        <v>#DIV/0!</v>
      </c>
    </row>
    <row r="904" spans="2:17">
      <c r="B904" s="63"/>
      <c r="C904" s="65"/>
      <c r="D904" s="65"/>
      <c r="E904" s="66"/>
      <c r="F904" s="67"/>
      <c r="G904" s="65"/>
      <c r="H904" s="70"/>
      <c r="I904" s="71"/>
      <c r="J904" s="68">
        <v>0</v>
      </c>
      <c r="K904" s="68">
        <v>0</v>
      </c>
      <c r="L904" s="68">
        <v>0</v>
      </c>
      <c r="M904" s="89">
        <f t="shared" si="48"/>
        <v>0</v>
      </c>
      <c r="N904" s="100">
        <f t="shared" si="50"/>
        <v>0</v>
      </c>
      <c r="O904" s="166" t="str">
        <f>IFERROR(INDEX('2A-2B'!$B$21:$B$1020,MATCH(D904,'2A-2B'!$D$21:$D$1020,0)),"Not in 2A-2B")</f>
        <v>Not in 2A-2B</v>
      </c>
      <c r="P904" s="73">
        <f>IFERROR(VLOOKUP(D904,'2A-2B'!$D$19:$N$1020,11,0)-N904,SUM(K904:M904))</f>
        <v>0</v>
      </c>
      <c r="Q904" s="167" t="e">
        <f t="shared" si="49"/>
        <v>#DIV/0!</v>
      </c>
    </row>
    <row r="905" spans="2:17">
      <c r="B905" s="63"/>
      <c r="C905" s="65"/>
      <c r="D905" s="65"/>
      <c r="E905" s="66"/>
      <c r="F905" s="67"/>
      <c r="G905" s="65"/>
      <c r="H905" s="70"/>
      <c r="I905" s="71"/>
      <c r="J905" s="68">
        <v>0</v>
      </c>
      <c r="K905" s="68">
        <v>0</v>
      </c>
      <c r="L905" s="68">
        <v>0</v>
      </c>
      <c r="M905" s="89">
        <f t="shared" si="48"/>
        <v>0</v>
      </c>
      <c r="N905" s="100">
        <f t="shared" si="50"/>
        <v>0</v>
      </c>
      <c r="O905" s="166" t="str">
        <f>IFERROR(INDEX('2A-2B'!$B$21:$B$1020,MATCH(D905,'2A-2B'!$D$21:$D$1020,0)),"Not in 2A-2B")</f>
        <v>Not in 2A-2B</v>
      </c>
      <c r="P905" s="73">
        <f>IFERROR(VLOOKUP(D905,'2A-2B'!$D$19:$N$1020,11,0)-N905,SUM(K905:M905))</f>
        <v>0</v>
      </c>
      <c r="Q905" s="167" t="e">
        <f t="shared" si="49"/>
        <v>#DIV/0!</v>
      </c>
    </row>
    <row r="906" spans="2:17">
      <c r="B906" s="63"/>
      <c r="C906" s="65"/>
      <c r="D906" s="65"/>
      <c r="E906" s="66"/>
      <c r="F906" s="67"/>
      <c r="G906" s="65"/>
      <c r="H906" s="70"/>
      <c r="I906" s="71"/>
      <c r="J906" s="68">
        <v>0</v>
      </c>
      <c r="K906" s="68">
        <v>0</v>
      </c>
      <c r="L906" s="68">
        <v>0</v>
      </c>
      <c r="M906" s="89">
        <f t="shared" si="48"/>
        <v>0</v>
      </c>
      <c r="N906" s="100">
        <f t="shared" si="50"/>
        <v>0</v>
      </c>
      <c r="O906" s="166" t="str">
        <f>IFERROR(INDEX('2A-2B'!$B$21:$B$1020,MATCH(D906,'2A-2B'!$D$21:$D$1020,0)),"Not in 2A-2B")</f>
        <v>Not in 2A-2B</v>
      </c>
      <c r="P906" s="73">
        <f>IFERROR(VLOOKUP(D906,'2A-2B'!$D$19:$N$1020,11,0)-N906,SUM(K906:M906))</f>
        <v>0</v>
      </c>
      <c r="Q906" s="167" t="e">
        <f t="shared" si="49"/>
        <v>#DIV/0!</v>
      </c>
    </row>
    <row r="907" spans="2:17">
      <c r="B907" s="63"/>
      <c r="C907" s="65"/>
      <c r="D907" s="65"/>
      <c r="E907" s="66"/>
      <c r="F907" s="67"/>
      <c r="G907" s="65"/>
      <c r="H907" s="70"/>
      <c r="I907" s="71"/>
      <c r="J907" s="68">
        <v>0</v>
      </c>
      <c r="K907" s="68">
        <v>0</v>
      </c>
      <c r="L907" s="68">
        <v>0</v>
      </c>
      <c r="M907" s="89">
        <f t="shared" si="48"/>
        <v>0</v>
      </c>
      <c r="N907" s="100">
        <f t="shared" si="50"/>
        <v>0</v>
      </c>
      <c r="O907" s="166" t="str">
        <f>IFERROR(INDEX('2A-2B'!$B$21:$B$1020,MATCH(D907,'2A-2B'!$D$21:$D$1020,0)),"Not in 2A-2B")</f>
        <v>Not in 2A-2B</v>
      </c>
      <c r="P907" s="73">
        <f>IFERROR(VLOOKUP(D907,'2A-2B'!$D$19:$N$1020,11,0)-N907,SUM(K907:M907))</f>
        <v>0</v>
      </c>
      <c r="Q907" s="167" t="e">
        <f t="shared" si="49"/>
        <v>#DIV/0!</v>
      </c>
    </row>
    <row r="908" spans="2:17">
      <c r="B908" s="63"/>
      <c r="C908" s="65"/>
      <c r="D908" s="65"/>
      <c r="E908" s="66"/>
      <c r="F908" s="67"/>
      <c r="G908" s="65"/>
      <c r="H908" s="70"/>
      <c r="I908" s="71"/>
      <c r="J908" s="68">
        <v>0</v>
      </c>
      <c r="K908" s="68">
        <v>0</v>
      </c>
      <c r="L908" s="68">
        <v>0</v>
      </c>
      <c r="M908" s="89">
        <f t="shared" si="48"/>
        <v>0</v>
      </c>
      <c r="N908" s="100">
        <f t="shared" si="50"/>
        <v>0</v>
      </c>
      <c r="O908" s="166" t="str">
        <f>IFERROR(INDEX('2A-2B'!$B$21:$B$1020,MATCH(D908,'2A-2B'!$D$21:$D$1020,0)),"Not in 2A-2B")</f>
        <v>Not in 2A-2B</v>
      </c>
      <c r="P908" s="73">
        <f>IFERROR(VLOOKUP(D908,'2A-2B'!$D$19:$N$1020,11,0)-N908,SUM(K908:M908))</f>
        <v>0</v>
      </c>
      <c r="Q908" s="167" t="e">
        <f t="shared" si="49"/>
        <v>#DIV/0!</v>
      </c>
    </row>
    <row r="909" spans="2:17">
      <c r="B909" s="63"/>
      <c r="C909" s="65"/>
      <c r="D909" s="65"/>
      <c r="E909" s="66"/>
      <c r="F909" s="67"/>
      <c r="G909" s="65"/>
      <c r="H909" s="70"/>
      <c r="I909" s="71"/>
      <c r="J909" s="68">
        <v>0</v>
      </c>
      <c r="K909" s="68">
        <v>0</v>
      </c>
      <c r="L909" s="68">
        <v>0</v>
      </c>
      <c r="M909" s="89">
        <f t="shared" si="48"/>
        <v>0</v>
      </c>
      <c r="N909" s="100">
        <f t="shared" si="50"/>
        <v>0</v>
      </c>
      <c r="O909" s="166" t="str">
        <f>IFERROR(INDEX('2A-2B'!$B$21:$B$1020,MATCH(D909,'2A-2B'!$D$21:$D$1020,0)),"Not in 2A-2B")</f>
        <v>Not in 2A-2B</v>
      </c>
      <c r="P909" s="73">
        <f>IFERROR(VLOOKUP(D909,'2A-2B'!$D$19:$N$1020,11,0)-N909,SUM(K909:M909))</f>
        <v>0</v>
      </c>
      <c r="Q909" s="167" t="e">
        <f t="shared" si="49"/>
        <v>#DIV/0!</v>
      </c>
    </row>
    <row r="910" spans="2:17">
      <c r="B910" s="63"/>
      <c r="C910" s="65"/>
      <c r="D910" s="65"/>
      <c r="E910" s="66"/>
      <c r="F910" s="67"/>
      <c r="G910" s="65"/>
      <c r="H910" s="70"/>
      <c r="I910" s="71"/>
      <c r="J910" s="68">
        <v>0</v>
      </c>
      <c r="K910" s="68">
        <v>0</v>
      </c>
      <c r="L910" s="68">
        <v>0</v>
      </c>
      <c r="M910" s="89">
        <f t="shared" si="48"/>
        <v>0</v>
      </c>
      <c r="N910" s="100">
        <f t="shared" si="50"/>
        <v>0</v>
      </c>
      <c r="O910" s="166" t="str">
        <f>IFERROR(INDEX('2A-2B'!$B$21:$B$1020,MATCH(D910,'2A-2B'!$D$21:$D$1020,0)),"Not in 2A-2B")</f>
        <v>Not in 2A-2B</v>
      </c>
      <c r="P910" s="73">
        <f>IFERROR(VLOOKUP(D910,'2A-2B'!$D$19:$N$1020,11,0)-N910,SUM(K910:M910))</f>
        <v>0</v>
      </c>
      <c r="Q910" s="167" t="e">
        <f t="shared" si="49"/>
        <v>#DIV/0!</v>
      </c>
    </row>
    <row r="911" spans="2:17">
      <c r="B911" s="63"/>
      <c r="C911" s="65"/>
      <c r="D911" s="65"/>
      <c r="E911" s="66"/>
      <c r="F911" s="67"/>
      <c r="G911" s="65"/>
      <c r="H911" s="70"/>
      <c r="I911" s="71"/>
      <c r="J911" s="68">
        <v>0</v>
      </c>
      <c r="K911" s="68">
        <v>0</v>
      </c>
      <c r="L911" s="68">
        <v>0</v>
      </c>
      <c r="M911" s="89">
        <f t="shared" si="48"/>
        <v>0</v>
      </c>
      <c r="N911" s="100">
        <f t="shared" si="50"/>
        <v>0</v>
      </c>
      <c r="O911" s="166" t="str">
        <f>IFERROR(INDEX('2A-2B'!$B$21:$B$1020,MATCH(D911,'2A-2B'!$D$21:$D$1020,0)),"Not in 2A-2B")</f>
        <v>Not in 2A-2B</v>
      </c>
      <c r="P911" s="73">
        <f>IFERROR(VLOOKUP(D911,'2A-2B'!$D$19:$N$1020,11,0)-N911,SUM(K911:M911))</f>
        <v>0</v>
      </c>
      <c r="Q911" s="167" t="e">
        <f t="shared" si="49"/>
        <v>#DIV/0!</v>
      </c>
    </row>
    <row r="912" spans="2:17">
      <c r="B912" s="63"/>
      <c r="C912" s="65"/>
      <c r="D912" s="65"/>
      <c r="E912" s="66"/>
      <c r="F912" s="67"/>
      <c r="G912" s="65"/>
      <c r="H912" s="70"/>
      <c r="I912" s="71"/>
      <c r="J912" s="68">
        <v>0</v>
      </c>
      <c r="K912" s="68">
        <v>0</v>
      </c>
      <c r="L912" s="68">
        <v>0</v>
      </c>
      <c r="M912" s="89">
        <f t="shared" si="48"/>
        <v>0</v>
      </c>
      <c r="N912" s="100">
        <f t="shared" si="50"/>
        <v>0</v>
      </c>
      <c r="O912" s="166" t="str">
        <f>IFERROR(INDEX('2A-2B'!$B$21:$B$1020,MATCH(D912,'2A-2B'!$D$21:$D$1020,0)),"Not in 2A-2B")</f>
        <v>Not in 2A-2B</v>
      </c>
      <c r="P912" s="73">
        <f>IFERROR(VLOOKUP(D912,'2A-2B'!$D$19:$N$1020,11,0)-N912,SUM(K912:M912))</f>
        <v>0</v>
      </c>
      <c r="Q912" s="167" t="e">
        <f t="shared" si="49"/>
        <v>#DIV/0!</v>
      </c>
    </row>
    <row r="913" spans="2:17">
      <c r="B913" s="63"/>
      <c r="C913" s="65"/>
      <c r="D913" s="65"/>
      <c r="E913" s="66"/>
      <c r="F913" s="67"/>
      <c r="G913" s="65"/>
      <c r="H913" s="70"/>
      <c r="I913" s="71"/>
      <c r="J913" s="68">
        <v>0</v>
      </c>
      <c r="K913" s="68">
        <v>0</v>
      </c>
      <c r="L913" s="68">
        <v>0</v>
      </c>
      <c r="M913" s="89">
        <f t="shared" si="48"/>
        <v>0</v>
      </c>
      <c r="N913" s="100">
        <f t="shared" si="50"/>
        <v>0</v>
      </c>
      <c r="O913" s="166" t="str">
        <f>IFERROR(INDEX('2A-2B'!$B$21:$B$1020,MATCH(D913,'2A-2B'!$D$21:$D$1020,0)),"Not in 2A-2B")</f>
        <v>Not in 2A-2B</v>
      </c>
      <c r="P913" s="73">
        <f>IFERROR(VLOOKUP(D913,'2A-2B'!$D$19:$N$1020,11,0)-N913,SUM(K913:M913))</f>
        <v>0</v>
      </c>
      <c r="Q913" s="167" t="e">
        <f t="shared" si="49"/>
        <v>#DIV/0!</v>
      </c>
    </row>
    <row r="914" spans="2:17">
      <c r="B914" s="63"/>
      <c r="C914" s="65"/>
      <c r="D914" s="65"/>
      <c r="E914" s="66"/>
      <c r="F914" s="67"/>
      <c r="G914" s="65"/>
      <c r="H914" s="70"/>
      <c r="I914" s="71"/>
      <c r="J914" s="68">
        <v>0</v>
      </c>
      <c r="K914" s="68">
        <v>0</v>
      </c>
      <c r="L914" s="68">
        <v>0</v>
      </c>
      <c r="M914" s="89">
        <f t="shared" si="48"/>
        <v>0</v>
      </c>
      <c r="N914" s="100">
        <f t="shared" si="50"/>
        <v>0</v>
      </c>
      <c r="O914" s="166" t="str">
        <f>IFERROR(INDEX('2A-2B'!$B$21:$B$1020,MATCH(D914,'2A-2B'!$D$21:$D$1020,0)),"Not in 2A-2B")</f>
        <v>Not in 2A-2B</v>
      </c>
      <c r="P914" s="73">
        <f>IFERROR(VLOOKUP(D914,'2A-2B'!$D$19:$N$1020,11,0)-N914,SUM(K914:M914))</f>
        <v>0</v>
      </c>
      <c r="Q914" s="167" t="e">
        <f t="shared" si="49"/>
        <v>#DIV/0!</v>
      </c>
    </row>
    <row r="915" spans="2:17">
      <c r="B915" s="63"/>
      <c r="C915" s="65"/>
      <c r="D915" s="65"/>
      <c r="E915" s="66"/>
      <c r="F915" s="67"/>
      <c r="G915" s="65"/>
      <c r="H915" s="70"/>
      <c r="I915" s="71"/>
      <c r="J915" s="68">
        <v>0</v>
      </c>
      <c r="K915" s="68">
        <v>0</v>
      </c>
      <c r="L915" s="68">
        <v>0</v>
      </c>
      <c r="M915" s="89">
        <f t="shared" si="48"/>
        <v>0</v>
      </c>
      <c r="N915" s="100">
        <f t="shared" si="50"/>
        <v>0</v>
      </c>
      <c r="O915" s="166" t="str">
        <f>IFERROR(INDEX('2A-2B'!$B$21:$B$1020,MATCH(D915,'2A-2B'!$D$21:$D$1020,0)),"Not in 2A-2B")</f>
        <v>Not in 2A-2B</v>
      </c>
      <c r="P915" s="73">
        <f>IFERROR(VLOOKUP(D915,'2A-2B'!$D$19:$N$1020,11,0)-N915,SUM(K915:M915))</f>
        <v>0</v>
      </c>
      <c r="Q915" s="167" t="e">
        <f t="shared" si="49"/>
        <v>#DIV/0!</v>
      </c>
    </row>
    <row r="916" spans="2:17">
      <c r="B916" s="63"/>
      <c r="C916" s="65"/>
      <c r="D916" s="65"/>
      <c r="E916" s="66"/>
      <c r="F916" s="67"/>
      <c r="G916" s="65"/>
      <c r="H916" s="70"/>
      <c r="I916" s="71"/>
      <c r="J916" s="68">
        <v>0</v>
      </c>
      <c r="K916" s="68">
        <v>0</v>
      </c>
      <c r="L916" s="68">
        <v>0</v>
      </c>
      <c r="M916" s="89">
        <f t="shared" si="48"/>
        <v>0</v>
      </c>
      <c r="N916" s="100">
        <f t="shared" si="50"/>
        <v>0</v>
      </c>
      <c r="O916" s="166" t="str">
        <f>IFERROR(INDEX('2A-2B'!$B$21:$B$1020,MATCH(D916,'2A-2B'!$D$21:$D$1020,0)),"Not in 2A-2B")</f>
        <v>Not in 2A-2B</v>
      </c>
      <c r="P916" s="73">
        <f>IFERROR(VLOOKUP(D916,'2A-2B'!$D$19:$N$1020,11,0)-N916,SUM(K916:M916))</f>
        <v>0</v>
      </c>
      <c r="Q916" s="167" t="e">
        <f t="shared" si="49"/>
        <v>#DIV/0!</v>
      </c>
    </row>
    <row r="917" spans="2:17">
      <c r="B917" s="63"/>
      <c r="C917" s="65"/>
      <c r="D917" s="65"/>
      <c r="E917" s="66"/>
      <c r="F917" s="67"/>
      <c r="G917" s="65"/>
      <c r="H917" s="70"/>
      <c r="I917" s="71"/>
      <c r="J917" s="68">
        <v>0</v>
      </c>
      <c r="K917" s="68">
        <v>0</v>
      </c>
      <c r="L917" s="68">
        <v>0</v>
      </c>
      <c r="M917" s="89">
        <f t="shared" ref="M917:M980" si="51">L917</f>
        <v>0</v>
      </c>
      <c r="N917" s="100">
        <f t="shared" si="50"/>
        <v>0</v>
      </c>
      <c r="O917" s="166" t="str">
        <f>IFERROR(INDEX('2A-2B'!$B$21:$B$1020,MATCH(D917,'2A-2B'!$D$21:$D$1020,0)),"Not in 2A-2B")</f>
        <v>Not in 2A-2B</v>
      </c>
      <c r="P917" s="73">
        <f>IFERROR(VLOOKUP(D917,'2A-2B'!$D$19:$N$1020,11,0)-N917,SUM(K917:M917))</f>
        <v>0</v>
      </c>
      <c r="Q917" s="167" t="e">
        <f t="shared" ref="Q917:Q980" si="52">H917-(SUM(K917:M917)/J917)</f>
        <v>#DIV/0!</v>
      </c>
    </row>
    <row r="918" spans="2:17">
      <c r="B918" s="63"/>
      <c r="C918" s="65"/>
      <c r="D918" s="65"/>
      <c r="E918" s="66"/>
      <c r="F918" s="67"/>
      <c r="G918" s="65"/>
      <c r="H918" s="70"/>
      <c r="I918" s="71"/>
      <c r="J918" s="68">
        <v>0</v>
      </c>
      <c r="K918" s="68">
        <v>0</v>
      </c>
      <c r="L918" s="68">
        <v>0</v>
      </c>
      <c r="M918" s="89">
        <f t="shared" si="51"/>
        <v>0</v>
      </c>
      <c r="N918" s="100">
        <f t="shared" ref="N918:N981" si="53">SUM(J918:M918)</f>
        <v>0</v>
      </c>
      <c r="O918" s="166" t="str">
        <f>IFERROR(INDEX('2A-2B'!$B$21:$B$1020,MATCH(D918,'2A-2B'!$D$21:$D$1020,0)),"Not in 2A-2B")</f>
        <v>Not in 2A-2B</v>
      </c>
      <c r="P918" s="73">
        <f>IFERROR(VLOOKUP(D918,'2A-2B'!$D$19:$N$1020,11,0)-N918,SUM(K918:M918))</f>
        <v>0</v>
      </c>
      <c r="Q918" s="167" t="e">
        <f t="shared" si="52"/>
        <v>#DIV/0!</v>
      </c>
    </row>
    <row r="919" spans="2:17">
      <c r="B919" s="63"/>
      <c r="C919" s="65"/>
      <c r="D919" s="65"/>
      <c r="E919" s="66"/>
      <c r="F919" s="67"/>
      <c r="G919" s="65"/>
      <c r="H919" s="70"/>
      <c r="I919" s="71"/>
      <c r="J919" s="68">
        <v>0</v>
      </c>
      <c r="K919" s="68">
        <v>0</v>
      </c>
      <c r="L919" s="68">
        <v>0</v>
      </c>
      <c r="M919" s="89">
        <f t="shared" si="51"/>
        <v>0</v>
      </c>
      <c r="N919" s="100">
        <f t="shared" si="53"/>
        <v>0</v>
      </c>
      <c r="O919" s="166" t="str">
        <f>IFERROR(INDEX('2A-2B'!$B$21:$B$1020,MATCH(D919,'2A-2B'!$D$21:$D$1020,0)),"Not in 2A-2B")</f>
        <v>Not in 2A-2B</v>
      </c>
      <c r="P919" s="73">
        <f>IFERROR(VLOOKUP(D919,'2A-2B'!$D$19:$N$1020,11,0)-N919,SUM(K919:M919))</f>
        <v>0</v>
      </c>
      <c r="Q919" s="167" t="e">
        <f t="shared" si="52"/>
        <v>#DIV/0!</v>
      </c>
    </row>
    <row r="920" spans="2:17">
      <c r="B920" s="63"/>
      <c r="C920" s="65"/>
      <c r="D920" s="65"/>
      <c r="E920" s="66"/>
      <c r="F920" s="67"/>
      <c r="G920" s="65"/>
      <c r="H920" s="70"/>
      <c r="I920" s="71"/>
      <c r="J920" s="68">
        <v>0</v>
      </c>
      <c r="K920" s="68">
        <v>0</v>
      </c>
      <c r="L920" s="68">
        <v>0</v>
      </c>
      <c r="M920" s="89">
        <f t="shared" si="51"/>
        <v>0</v>
      </c>
      <c r="N920" s="100">
        <f t="shared" si="53"/>
        <v>0</v>
      </c>
      <c r="O920" s="166" t="str">
        <f>IFERROR(INDEX('2A-2B'!$B$21:$B$1020,MATCH(D920,'2A-2B'!$D$21:$D$1020,0)),"Not in 2A-2B")</f>
        <v>Not in 2A-2B</v>
      </c>
      <c r="P920" s="73">
        <f>IFERROR(VLOOKUP(D920,'2A-2B'!$D$19:$N$1020,11,0)-N920,SUM(K920:M920))</f>
        <v>0</v>
      </c>
      <c r="Q920" s="167" t="e">
        <f t="shared" si="52"/>
        <v>#DIV/0!</v>
      </c>
    </row>
    <row r="921" spans="2:17">
      <c r="B921" s="63"/>
      <c r="C921" s="65"/>
      <c r="D921" s="65"/>
      <c r="E921" s="66"/>
      <c r="F921" s="67"/>
      <c r="G921" s="65"/>
      <c r="H921" s="70"/>
      <c r="I921" s="71"/>
      <c r="J921" s="68">
        <v>0</v>
      </c>
      <c r="K921" s="68">
        <v>0</v>
      </c>
      <c r="L921" s="68">
        <v>0</v>
      </c>
      <c r="M921" s="89">
        <f t="shared" si="51"/>
        <v>0</v>
      </c>
      <c r="N921" s="100">
        <f t="shared" si="53"/>
        <v>0</v>
      </c>
      <c r="O921" s="166" t="str">
        <f>IFERROR(INDEX('2A-2B'!$B$21:$B$1020,MATCH(D921,'2A-2B'!$D$21:$D$1020,0)),"Not in 2A-2B")</f>
        <v>Not in 2A-2B</v>
      </c>
      <c r="P921" s="73">
        <f>IFERROR(VLOOKUP(D921,'2A-2B'!$D$19:$N$1020,11,0)-N921,SUM(K921:M921))</f>
        <v>0</v>
      </c>
      <c r="Q921" s="167" t="e">
        <f t="shared" si="52"/>
        <v>#DIV/0!</v>
      </c>
    </row>
    <row r="922" spans="2:17">
      <c r="B922" s="63"/>
      <c r="C922" s="65"/>
      <c r="D922" s="65"/>
      <c r="E922" s="66"/>
      <c r="F922" s="67"/>
      <c r="G922" s="65"/>
      <c r="H922" s="70"/>
      <c r="I922" s="71"/>
      <c r="J922" s="68">
        <v>0</v>
      </c>
      <c r="K922" s="68">
        <v>0</v>
      </c>
      <c r="L922" s="68">
        <v>0</v>
      </c>
      <c r="M922" s="89">
        <f t="shared" si="51"/>
        <v>0</v>
      </c>
      <c r="N922" s="100">
        <f t="shared" si="53"/>
        <v>0</v>
      </c>
      <c r="O922" s="166" t="str">
        <f>IFERROR(INDEX('2A-2B'!$B$21:$B$1020,MATCH(D922,'2A-2B'!$D$21:$D$1020,0)),"Not in 2A-2B")</f>
        <v>Not in 2A-2B</v>
      </c>
      <c r="P922" s="73">
        <f>IFERROR(VLOOKUP(D922,'2A-2B'!$D$19:$N$1020,11,0)-N922,SUM(K922:M922))</f>
        <v>0</v>
      </c>
      <c r="Q922" s="167" t="e">
        <f t="shared" si="52"/>
        <v>#DIV/0!</v>
      </c>
    </row>
    <row r="923" spans="2:17">
      <c r="B923" s="63"/>
      <c r="C923" s="65"/>
      <c r="D923" s="65"/>
      <c r="E923" s="66"/>
      <c r="F923" s="67"/>
      <c r="G923" s="65"/>
      <c r="H923" s="70"/>
      <c r="I923" s="71"/>
      <c r="J923" s="68">
        <v>0</v>
      </c>
      <c r="K923" s="68">
        <v>0</v>
      </c>
      <c r="L923" s="68">
        <v>0</v>
      </c>
      <c r="M923" s="89">
        <f t="shared" si="51"/>
        <v>0</v>
      </c>
      <c r="N923" s="100">
        <f t="shared" si="53"/>
        <v>0</v>
      </c>
      <c r="O923" s="166" t="str">
        <f>IFERROR(INDEX('2A-2B'!$B$21:$B$1020,MATCH(D923,'2A-2B'!$D$21:$D$1020,0)),"Not in 2A-2B")</f>
        <v>Not in 2A-2B</v>
      </c>
      <c r="P923" s="73">
        <f>IFERROR(VLOOKUP(D923,'2A-2B'!$D$19:$N$1020,11,0)-N923,SUM(K923:M923))</f>
        <v>0</v>
      </c>
      <c r="Q923" s="167" t="e">
        <f t="shared" si="52"/>
        <v>#DIV/0!</v>
      </c>
    </row>
    <row r="924" spans="2:17">
      <c r="B924" s="63"/>
      <c r="C924" s="65"/>
      <c r="D924" s="65"/>
      <c r="E924" s="66"/>
      <c r="F924" s="67"/>
      <c r="G924" s="65"/>
      <c r="H924" s="70"/>
      <c r="I924" s="71"/>
      <c r="J924" s="68">
        <v>0</v>
      </c>
      <c r="K924" s="68">
        <v>0</v>
      </c>
      <c r="L924" s="68">
        <v>0</v>
      </c>
      <c r="M924" s="89">
        <f t="shared" si="51"/>
        <v>0</v>
      </c>
      <c r="N924" s="100">
        <f t="shared" si="53"/>
        <v>0</v>
      </c>
      <c r="O924" s="166" t="str">
        <f>IFERROR(INDEX('2A-2B'!$B$21:$B$1020,MATCH(D924,'2A-2B'!$D$21:$D$1020,0)),"Not in 2A-2B")</f>
        <v>Not in 2A-2B</v>
      </c>
      <c r="P924" s="73">
        <f>IFERROR(VLOOKUP(D924,'2A-2B'!$D$19:$N$1020,11,0)-N924,SUM(K924:M924))</f>
        <v>0</v>
      </c>
      <c r="Q924" s="167" t="e">
        <f t="shared" si="52"/>
        <v>#DIV/0!</v>
      </c>
    </row>
    <row r="925" spans="2:17">
      <c r="B925" s="63"/>
      <c r="C925" s="65"/>
      <c r="D925" s="65"/>
      <c r="E925" s="66"/>
      <c r="F925" s="67"/>
      <c r="G925" s="65"/>
      <c r="H925" s="70"/>
      <c r="I925" s="71"/>
      <c r="J925" s="68">
        <v>0</v>
      </c>
      <c r="K925" s="68">
        <v>0</v>
      </c>
      <c r="L925" s="68">
        <v>0</v>
      </c>
      <c r="M925" s="89">
        <f t="shared" si="51"/>
        <v>0</v>
      </c>
      <c r="N925" s="100">
        <f t="shared" si="53"/>
        <v>0</v>
      </c>
      <c r="O925" s="166" t="str">
        <f>IFERROR(INDEX('2A-2B'!$B$21:$B$1020,MATCH(D925,'2A-2B'!$D$21:$D$1020,0)),"Not in 2A-2B")</f>
        <v>Not in 2A-2B</v>
      </c>
      <c r="P925" s="73">
        <f>IFERROR(VLOOKUP(D925,'2A-2B'!$D$19:$N$1020,11,0)-N925,SUM(K925:M925))</f>
        <v>0</v>
      </c>
      <c r="Q925" s="167" t="e">
        <f t="shared" si="52"/>
        <v>#DIV/0!</v>
      </c>
    </row>
    <row r="926" spans="2:17">
      <c r="B926" s="63"/>
      <c r="C926" s="65"/>
      <c r="D926" s="65"/>
      <c r="E926" s="66"/>
      <c r="F926" s="67"/>
      <c r="G926" s="65"/>
      <c r="H926" s="70"/>
      <c r="I926" s="71"/>
      <c r="J926" s="68">
        <v>0</v>
      </c>
      <c r="K926" s="68">
        <v>0</v>
      </c>
      <c r="L926" s="68">
        <v>0</v>
      </c>
      <c r="M926" s="89">
        <f t="shared" si="51"/>
        <v>0</v>
      </c>
      <c r="N926" s="100">
        <f t="shared" si="53"/>
        <v>0</v>
      </c>
      <c r="O926" s="166" t="str">
        <f>IFERROR(INDEX('2A-2B'!$B$21:$B$1020,MATCH(D926,'2A-2B'!$D$21:$D$1020,0)),"Not in 2A-2B")</f>
        <v>Not in 2A-2B</v>
      </c>
      <c r="P926" s="73">
        <f>IFERROR(VLOOKUP(D926,'2A-2B'!$D$19:$N$1020,11,0)-N926,SUM(K926:M926))</f>
        <v>0</v>
      </c>
      <c r="Q926" s="167" t="e">
        <f t="shared" si="52"/>
        <v>#DIV/0!</v>
      </c>
    </row>
    <row r="927" spans="2:17">
      <c r="B927" s="63"/>
      <c r="C927" s="65"/>
      <c r="D927" s="65"/>
      <c r="E927" s="66"/>
      <c r="F927" s="67"/>
      <c r="G927" s="65"/>
      <c r="H927" s="70"/>
      <c r="I927" s="71"/>
      <c r="J927" s="68">
        <v>0</v>
      </c>
      <c r="K927" s="68">
        <v>0</v>
      </c>
      <c r="L927" s="68">
        <v>0</v>
      </c>
      <c r="M927" s="89">
        <f t="shared" si="51"/>
        <v>0</v>
      </c>
      <c r="N927" s="100">
        <f t="shared" si="53"/>
        <v>0</v>
      </c>
      <c r="O927" s="166" t="str">
        <f>IFERROR(INDEX('2A-2B'!$B$21:$B$1020,MATCH(D927,'2A-2B'!$D$21:$D$1020,0)),"Not in 2A-2B")</f>
        <v>Not in 2A-2B</v>
      </c>
      <c r="P927" s="73">
        <f>IFERROR(VLOOKUP(D927,'2A-2B'!$D$19:$N$1020,11,0)-N927,SUM(K927:M927))</f>
        <v>0</v>
      </c>
      <c r="Q927" s="167" t="e">
        <f t="shared" si="52"/>
        <v>#DIV/0!</v>
      </c>
    </row>
    <row r="928" spans="2:17">
      <c r="B928" s="63"/>
      <c r="C928" s="65"/>
      <c r="D928" s="65"/>
      <c r="E928" s="66"/>
      <c r="F928" s="67"/>
      <c r="G928" s="65"/>
      <c r="H928" s="70"/>
      <c r="I928" s="71"/>
      <c r="J928" s="68">
        <v>0</v>
      </c>
      <c r="K928" s="68">
        <v>0</v>
      </c>
      <c r="L928" s="68">
        <v>0</v>
      </c>
      <c r="M928" s="89">
        <f t="shared" si="51"/>
        <v>0</v>
      </c>
      <c r="N928" s="100">
        <f t="shared" si="53"/>
        <v>0</v>
      </c>
      <c r="O928" s="166" t="str">
        <f>IFERROR(INDEX('2A-2B'!$B$21:$B$1020,MATCH(D928,'2A-2B'!$D$21:$D$1020,0)),"Not in 2A-2B")</f>
        <v>Not in 2A-2B</v>
      </c>
      <c r="P928" s="73">
        <f>IFERROR(VLOOKUP(D928,'2A-2B'!$D$19:$N$1020,11,0)-N928,SUM(K928:M928))</f>
        <v>0</v>
      </c>
      <c r="Q928" s="167" t="e">
        <f t="shared" si="52"/>
        <v>#DIV/0!</v>
      </c>
    </row>
    <row r="929" spans="2:17">
      <c r="B929" s="63"/>
      <c r="C929" s="65"/>
      <c r="D929" s="65"/>
      <c r="E929" s="66"/>
      <c r="F929" s="67"/>
      <c r="G929" s="65"/>
      <c r="H929" s="70"/>
      <c r="I929" s="71"/>
      <c r="J929" s="68">
        <v>0</v>
      </c>
      <c r="K929" s="68">
        <v>0</v>
      </c>
      <c r="L929" s="68">
        <v>0</v>
      </c>
      <c r="M929" s="89">
        <f t="shared" si="51"/>
        <v>0</v>
      </c>
      <c r="N929" s="100">
        <f t="shared" si="53"/>
        <v>0</v>
      </c>
      <c r="O929" s="166" t="str">
        <f>IFERROR(INDEX('2A-2B'!$B$21:$B$1020,MATCH(D929,'2A-2B'!$D$21:$D$1020,0)),"Not in 2A-2B")</f>
        <v>Not in 2A-2B</v>
      </c>
      <c r="P929" s="73">
        <f>IFERROR(VLOOKUP(D929,'2A-2B'!$D$19:$N$1020,11,0)-N929,SUM(K929:M929))</f>
        <v>0</v>
      </c>
      <c r="Q929" s="167" t="e">
        <f t="shared" si="52"/>
        <v>#DIV/0!</v>
      </c>
    </row>
    <row r="930" spans="2:17">
      <c r="B930" s="63"/>
      <c r="C930" s="65"/>
      <c r="D930" s="65"/>
      <c r="E930" s="66"/>
      <c r="F930" s="67"/>
      <c r="G930" s="65"/>
      <c r="H930" s="70"/>
      <c r="I930" s="71"/>
      <c r="J930" s="68">
        <v>0</v>
      </c>
      <c r="K930" s="68">
        <v>0</v>
      </c>
      <c r="L930" s="68">
        <v>0</v>
      </c>
      <c r="M930" s="89">
        <f t="shared" si="51"/>
        <v>0</v>
      </c>
      <c r="N930" s="100">
        <f t="shared" si="53"/>
        <v>0</v>
      </c>
      <c r="O930" s="166" t="str">
        <f>IFERROR(INDEX('2A-2B'!$B$21:$B$1020,MATCH(D930,'2A-2B'!$D$21:$D$1020,0)),"Not in 2A-2B")</f>
        <v>Not in 2A-2B</v>
      </c>
      <c r="P930" s="73">
        <f>IFERROR(VLOOKUP(D930,'2A-2B'!$D$19:$N$1020,11,0)-N930,SUM(K930:M930))</f>
        <v>0</v>
      </c>
      <c r="Q930" s="167" t="e">
        <f t="shared" si="52"/>
        <v>#DIV/0!</v>
      </c>
    </row>
    <row r="931" spans="2:17">
      <c r="B931" s="63"/>
      <c r="C931" s="65"/>
      <c r="D931" s="65"/>
      <c r="E931" s="66"/>
      <c r="F931" s="67"/>
      <c r="G931" s="65"/>
      <c r="H931" s="70"/>
      <c r="I931" s="71"/>
      <c r="J931" s="68">
        <v>0</v>
      </c>
      <c r="K931" s="68">
        <v>0</v>
      </c>
      <c r="L931" s="68">
        <v>0</v>
      </c>
      <c r="M931" s="89">
        <f t="shared" si="51"/>
        <v>0</v>
      </c>
      <c r="N931" s="100">
        <f t="shared" si="53"/>
        <v>0</v>
      </c>
      <c r="O931" s="166" t="str">
        <f>IFERROR(INDEX('2A-2B'!$B$21:$B$1020,MATCH(D931,'2A-2B'!$D$21:$D$1020,0)),"Not in 2A-2B")</f>
        <v>Not in 2A-2B</v>
      </c>
      <c r="P931" s="73">
        <f>IFERROR(VLOOKUP(D931,'2A-2B'!$D$19:$N$1020,11,0)-N931,SUM(K931:M931))</f>
        <v>0</v>
      </c>
      <c r="Q931" s="167" t="e">
        <f t="shared" si="52"/>
        <v>#DIV/0!</v>
      </c>
    </row>
    <row r="932" spans="2:17">
      <c r="B932" s="63"/>
      <c r="C932" s="65"/>
      <c r="D932" s="65"/>
      <c r="E932" s="66"/>
      <c r="F932" s="67"/>
      <c r="G932" s="65"/>
      <c r="H932" s="70"/>
      <c r="I932" s="71"/>
      <c r="J932" s="68">
        <v>0</v>
      </c>
      <c r="K932" s="68">
        <v>0</v>
      </c>
      <c r="L932" s="68">
        <v>0</v>
      </c>
      <c r="M932" s="89">
        <f t="shared" si="51"/>
        <v>0</v>
      </c>
      <c r="N932" s="100">
        <f t="shared" si="53"/>
        <v>0</v>
      </c>
      <c r="O932" s="166" t="str">
        <f>IFERROR(INDEX('2A-2B'!$B$21:$B$1020,MATCH(D932,'2A-2B'!$D$21:$D$1020,0)),"Not in 2A-2B")</f>
        <v>Not in 2A-2B</v>
      </c>
      <c r="P932" s="73">
        <f>IFERROR(VLOOKUP(D932,'2A-2B'!$D$19:$N$1020,11,0)-N932,SUM(K932:M932))</f>
        <v>0</v>
      </c>
      <c r="Q932" s="167" t="e">
        <f t="shared" si="52"/>
        <v>#DIV/0!</v>
      </c>
    </row>
    <row r="933" spans="2:17">
      <c r="B933" s="63"/>
      <c r="C933" s="65"/>
      <c r="D933" s="65"/>
      <c r="E933" s="66"/>
      <c r="F933" s="67"/>
      <c r="G933" s="65"/>
      <c r="H933" s="70"/>
      <c r="I933" s="71"/>
      <c r="J933" s="68">
        <v>0</v>
      </c>
      <c r="K933" s="68">
        <v>0</v>
      </c>
      <c r="L933" s="68">
        <v>0</v>
      </c>
      <c r="M933" s="89">
        <f t="shared" si="51"/>
        <v>0</v>
      </c>
      <c r="N933" s="100">
        <f t="shared" si="53"/>
        <v>0</v>
      </c>
      <c r="O933" s="166" t="str">
        <f>IFERROR(INDEX('2A-2B'!$B$21:$B$1020,MATCH(D933,'2A-2B'!$D$21:$D$1020,0)),"Not in 2A-2B")</f>
        <v>Not in 2A-2B</v>
      </c>
      <c r="P933" s="73">
        <f>IFERROR(VLOOKUP(D933,'2A-2B'!$D$19:$N$1020,11,0)-N933,SUM(K933:M933))</f>
        <v>0</v>
      </c>
      <c r="Q933" s="167" t="e">
        <f t="shared" si="52"/>
        <v>#DIV/0!</v>
      </c>
    </row>
    <row r="934" spans="2:17">
      <c r="B934" s="63"/>
      <c r="C934" s="65"/>
      <c r="D934" s="65"/>
      <c r="E934" s="66"/>
      <c r="F934" s="67"/>
      <c r="G934" s="65"/>
      <c r="H934" s="70"/>
      <c r="I934" s="71"/>
      <c r="J934" s="68">
        <v>0</v>
      </c>
      <c r="K934" s="68">
        <v>0</v>
      </c>
      <c r="L934" s="68">
        <v>0</v>
      </c>
      <c r="M934" s="89">
        <f t="shared" si="51"/>
        <v>0</v>
      </c>
      <c r="N934" s="100">
        <f t="shared" si="53"/>
        <v>0</v>
      </c>
      <c r="O934" s="166" t="str">
        <f>IFERROR(INDEX('2A-2B'!$B$21:$B$1020,MATCH(D934,'2A-2B'!$D$21:$D$1020,0)),"Not in 2A-2B")</f>
        <v>Not in 2A-2B</v>
      </c>
      <c r="P934" s="73">
        <f>IFERROR(VLOOKUP(D934,'2A-2B'!$D$19:$N$1020,11,0)-N934,SUM(K934:M934))</f>
        <v>0</v>
      </c>
      <c r="Q934" s="167" t="e">
        <f t="shared" si="52"/>
        <v>#DIV/0!</v>
      </c>
    </row>
    <row r="935" spans="2:17">
      <c r="B935" s="63"/>
      <c r="C935" s="65"/>
      <c r="D935" s="65"/>
      <c r="E935" s="66"/>
      <c r="F935" s="67"/>
      <c r="G935" s="65"/>
      <c r="H935" s="70"/>
      <c r="I935" s="71"/>
      <c r="J935" s="68">
        <v>0</v>
      </c>
      <c r="K935" s="68">
        <v>0</v>
      </c>
      <c r="L935" s="68">
        <v>0</v>
      </c>
      <c r="M935" s="89">
        <f t="shared" si="51"/>
        <v>0</v>
      </c>
      <c r="N935" s="100">
        <f t="shared" si="53"/>
        <v>0</v>
      </c>
      <c r="O935" s="166" t="str">
        <f>IFERROR(INDEX('2A-2B'!$B$21:$B$1020,MATCH(D935,'2A-2B'!$D$21:$D$1020,0)),"Not in 2A-2B")</f>
        <v>Not in 2A-2B</v>
      </c>
      <c r="P935" s="73">
        <f>IFERROR(VLOOKUP(D935,'2A-2B'!$D$19:$N$1020,11,0)-N935,SUM(K935:M935))</f>
        <v>0</v>
      </c>
      <c r="Q935" s="167" t="e">
        <f t="shared" si="52"/>
        <v>#DIV/0!</v>
      </c>
    </row>
    <row r="936" spans="2:17">
      <c r="B936" s="63"/>
      <c r="C936" s="65"/>
      <c r="D936" s="65"/>
      <c r="E936" s="66"/>
      <c r="F936" s="67"/>
      <c r="G936" s="65"/>
      <c r="H936" s="70"/>
      <c r="I936" s="71"/>
      <c r="J936" s="68">
        <v>0</v>
      </c>
      <c r="K936" s="68">
        <v>0</v>
      </c>
      <c r="L936" s="68">
        <v>0</v>
      </c>
      <c r="M936" s="89">
        <f t="shared" si="51"/>
        <v>0</v>
      </c>
      <c r="N936" s="100">
        <f t="shared" si="53"/>
        <v>0</v>
      </c>
      <c r="O936" s="166" t="str">
        <f>IFERROR(INDEX('2A-2B'!$B$21:$B$1020,MATCH(D936,'2A-2B'!$D$21:$D$1020,0)),"Not in 2A-2B")</f>
        <v>Not in 2A-2B</v>
      </c>
      <c r="P936" s="73">
        <f>IFERROR(VLOOKUP(D936,'2A-2B'!$D$19:$N$1020,11,0)-N936,SUM(K936:M936))</f>
        <v>0</v>
      </c>
      <c r="Q936" s="167" t="e">
        <f t="shared" si="52"/>
        <v>#DIV/0!</v>
      </c>
    </row>
    <row r="937" spans="2:17">
      <c r="B937" s="63"/>
      <c r="C937" s="65"/>
      <c r="D937" s="65"/>
      <c r="E937" s="66"/>
      <c r="F937" s="67"/>
      <c r="G937" s="65"/>
      <c r="H937" s="70"/>
      <c r="I937" s="71"/>
      <c r="J937" s="68">
        <v>0</v>
      </c>
      <c r="K937" s="68">
        <v>0</v>
      </c>
      <c r="L937" s="68">
        <v>0</v>
      </c>
      <c r="M937" s="89">
        <f t="shared" si="51"/>
        <v>0</v>
      </c>
      <c r="N937" s="100">
        <f t="shared" si="53"/>
        <v>0</v>
      </c>
      <c r="O937" s="166" t="str">
        <f>IFERROR(INDEX('2A-2B'!$B$21:$B$1020,MATCH(D937,'2A-2B'!$D$21:$D$1020,0)),"Not in 2A-2B")</f>
        <v>Not in 2A-2B</v>
      </c>
      <c r="P937" s="73">
        <f>IFERROR(VLOOKUP(D937,'2A-2B'!$D$19:$N$1020,11,0)-N937,SUM(K937:M937))</f>
        <v>0</v>
      </c>
      <c r="Q937" s="167" t="e">
        <f t="shared" si="52"/>
        <v>#DIV/0!</v>
      </c>
    </row>
    <row r="938" spans="2:17">
      <c r="B938" s="63"/>
      <c r="C938" s="65"/>
      <c r="D938" s="65"/>
      <c r="E938" s="66"/>
      <c r="F938" s="67"/>
      <c r="G938" s="65"/>
      <c r="H938" s="70"/>
      <c r="I938" s="71"/>
      <c r="J938" s="68">
        <v>0</v>
      </c>
      <c r="K938" s="68">
        <v>0</v>
      </c>
      <c r="L938" s="68">
        <v>0</v>
      </c>
      <c r="M938" s="89">
        <f t="shared" si="51"/>
        <v>0</v>
      </c>
      <c r="N938" s="100">
        <f t="shared" si="53"/>
        <v>0</v>
      </c>
      <c r="O938" s="166" t="str">
        <f>IFERROR(INDEX('2A-2B'!$B$21:$B$1020,MATCH(D938,'2A-2B'!$D$21:$D$1020,0)),"Not in 2A-2B")</f>
        <v>Not in 2A-2B</v>
      </c>
      <c r="P938" s="73">
        <f>IFERROR(VLOOKUP(D938,'2A-2B'!$D$19:$N$1020,11,0)-N938,SUM(K938:M938))</f>
        <v>0</v>
      </c>
      <c r="Q938" s="167" t="e">
        <f t="shared" si="52"/>
        <v>#DIV/0!</v>
      </c>
    </row>
    <row r="939" spans="2:17">
      <c r="B939" s="63"/>
      <c r="C939" s="65"/>
      <c r="D939" s="65"/>
      <c r="E939" s="66"/>
      <c r="F939" s="67"/>
      <c r="G939" s="65"/>
      <c r="H939" s="70"/>
      <c r="I939" s="71"/>
      <c r="J939" s="68">
        <v>0</v>
      </c>
      <c r="K939" s="68">
        <v>0</v>
      </c>
      <c r="L939" s="68">
        <v>0</v>
      </c>
      <c r="M939" s="89">
        <f t="shared" si="51"/>
        <v>0</v>
      </c>
      <c r="N939" s="100">
        <f t="shared" si="53"/>
        <v>0</v>
      </c>
      <c r="O939" s="166" t="str">
        <f>IFERROR(INDEX('2A-2B'!$B$21:$B$1020,MATCH(D939,'2A-2B'!$D$21:$D$1020,0)),"Not in 2A-2B")</f>
        <v>Not in 2A-2B</v>
      </c>
      <c r="P939" s="73">
        <f>IFERROR(VLOOKUP(D939,'2A-2B'!$D$19:$N$1020,11,0)-N939,SUM(K939:M939))</f>
        <v>0</v>
      </c>
      <c r="Q939" s="167" t="e">
        <f t="shared" si="52"/>
        <v>#DIV/0!</v>
      </c>
    </row>
    <row r="940" spans="2:17">
      <c r="B940" s="63"/>
      <c r="C940" s="65"/>
      <c r="D940" s="65"/>
      <c r="E940" s="66"/>
      <c r="F940" s="67"/>
      <c r="G940" s="65"/>
      <c r="H940" s="70"/>
      <c r="I940" s="71"/>
      <c r="J940" s="68">
        <v>0</v>
      </c>
      <c r="K940" s="68">
        <v>0</v>
      </c>
      <c r="L940" s="68">
        <v>0</v>
      </c>
      <c r="M940" s="89">
        <f t="shared" si="51"/>
        <v>0</v>
      </c>
      <c r="N940" s="100">
        <f t="shared" si="53"/>
        <v>0</v>
      </c>
      <c r="O940" s="166" t="str">
        <f>IFERROR(INDEX('2A-2B'!$B$21:$B$1020,MATCH(D940,'2A-2B'!$D$21:$D$1020,0)),"Not in 2A-2B")</f>
        <v>Not in 2A-2B</v>
      </c>
      <c r="P940" s="73">
        <f>IFERROR(VLOOKUP(D940,'2A-2B'!$D$19:$N$1020,11,0)-N940,SUM(K940:M940))</f>
        <v>0</v>
      </c>
      <c r="Q940" s="167" t="e">
        <f t="shared" si="52"/>
        <v>#DIV/0!</v>
      </c>
    </row>
    <row r="941" spans="2:17">
      <c r="B941" s="63"/>
      <c r="C941" s="65"/>
      <c r="D941" s="65"/>
      <c r="E941" s="66"/>
      <c r="F941" s="67"/>
      <c r="G941" s="65"/>
      <c r="H941" s="70"/>
      <c r="I941" s="71"/>
      <c r="J941" s="68">
        <v>0</v>
      </c>
      <c r="K941" s="68">
        <v>0</v>
      </c>
      <c r="L941" s="68">
        <v>0</v>
      </c>
      <c r="M941" s="89">
        <f t="shared" si="51"/>
        <v>0</v>
      </c>
      <c r="N941" s="100">
        <f t="shared" si="53"/>
        <v>0</v>
      </c>
      <c r="O941" s="166" t="str">
        <f>IFERROR(INDEX('2A-2B'!$B$21:$B$1020,MATCH(D941,'2A-2B'!$D$21:$D$1020,0)),"Not in 2A-2B")</f>
        <v>Not in 2A-2B</v>
      </c>
      <c r="P941" s="73">
        <f>IFERROR(VLOOKUP(D941,'2A-2B'!$D$19:$N$1020,11,0)-N941,SUM(K941:M941))</f>
        <v>0</v>
      </c>
      <c r="Q941" s="167" t="e">
        <f t="shared" si="52"/>
        <v>#DIV/0!</v>
      </c>
    </row>
    <row r="942" spans="2:17">
      <c r="B942" s="63"/>
      <c r="C942" s="65"/>
      <c r="D942" s="65"/>
      <c r="E942" s="66"/>
      <c r="F942" s="67"/>
      <c r="G942" s="65"/>
      <c r="H942" s="70"/>
      <c r="I942" s="71"/>
      <c r="J942" s="68">
        <v>0</v>
      </c>
      <c r="K942" s="68">
        <v>0</v>
      </c>
      <c r="L942" s="68">
        <v>0</v>
      </c>
      <c r="M942" s="89">
        <f t="shared" si="51"/>
        <v>0</v>
      </c>
      <c r="N942" s="100">
        <f t="shared" si="53"/>
        <v>0</v>
      </c>
      <c r="O942" s="166" t="str">
        <f>IFERROR(INDEX('2A-2B'!$B$21:$B$1020,MATCH(D942,'2A-2B'!$D$21:$D$1020,0)),"Not in 2A-2B")</f>
        <v>Not in 2A-2B</v>
      </c>
      <c r="P942" s="73">
        <f>IFERROR(VLOOKUP(D942,'2A-2B'!$D$19:$N$1020,11,0)-N942,SUM(K942:M942))</f>
        <v>0</v>
      </c>
      <c r="Q942" s="167" t="e">
        <f t="shared" si="52"/>
        <v>#DIV/0!</v>
      </c>
    </row>
    <row r="943" spans="2:17">
      <c r="B943" s="63"/>
      <c r="C943" s="65"/>
      <c r="D943" s="65"/>
      <c r="E943" s="66"/>
      <c r="F943" s="67"/>
      <c r="G943" s="65"/>
      <c r="H943" s="70"/>
      <c r="I943" s="71"/>
      <c r="J943" s="68">
        <v>0</v>
      </c>
      <c r="K943" s="68">
        <v>0</v>
      </c>
      <c r="L943" s="68">
        <v>0</v>
      </c>
      <c r="M943" s="89">
        <f t="shared" si="51"/>
        <v>0</v>
      </c>
      <c r="N943" s="100">
        <f t="shared" si="53"/>
        <v>0</v>
      </c>
      <c r="O943" s="166" t="str">
        <f>IFERROR(INDEX('2A-2B'!$B$21:$B$1020,MATCH(D943,'2A-2B'!$D$21:$D$1020,0)),"Not in 2A-2B")</f>
        <v>Not in 2A-2B</v>
      </c>
      <c r="P943" s="73">
        <f>IFERROR(VLOOKUP(D943,'2A-2B'!$D$19:$N$1020,11,0)-N943,SUM(K943:M943))</f>
        <v>0</v>
      </c>
      <c r="Q943" s="167" t="e">
        <f t="shared" si="52"/>
        <v>#DIV/0!</v>
      </c>
    </row>
    <row r="944" spans="2:17">
      <c r="B944" s="63"/>
      <c r="C944" s="65"/>
      <c r="D944" s="65"/>
      <c r="E944" s="66"/>
      <c r="F944" s="67"/>
      <c r="G944" s="65"/>
      <c r="H944" s="70"/>
      <c r="I944" s="71"/>
      <c r="J944" s="68">
        <v>0</v>
      </c>
      <c r="K944" s="68">
        <v>0</v>
      </c>
      <c r="L944" s="68">
        <v>0</v>
      </c>
      <c r="M944" s="89">
        <f t="shared" si="51"/>
        <v>0</v>
      </c>
      <c r="N944" s="100">
        <f t="shared" si="53"/>
        <v>0</v>
      </c>
      <c r="O944" s="166" t="str">
        <f>IFERROR(INDEX('2A-2B'!$B$21:$B$1020,MATCH(D944,'2A-2B'!$D$21:$D$1020,0)),"Not in 2A-2B")</f>
        <v>Not in 2A-2B</v>
      </c>
      <c r="P944" s="73">
        <f>IFERROR(VLOOKUP(D944,'2A-2B'!$D$19:$N$1020,11,0)-N944,SUM(K944:M944))</f>
        <v>0</v>
      </c>
      <c r="Q944" s="167" t="e">
        <f t="shared" si="52"/>
        <v>#DIV/0!</v>
      </c>
    </row>
    <row r="945" spans="2:17">
      <c r="B945" s="63"/>
      <c r="C945" s="65"/>
      <c r="D945" s="65"/>
      <c r="E945" s="66"/>
      <c r="F945" s="67"/>
      <c r="G945" s="65"/>
      <c r="H945" s="70"/>
      <c r="I945" s="71"/>
      <c r="J945" s="68">
        <v>0</v>
      </c>
      <c r="K945" s="68">
        <v>0</v>
      </c>
      <c r="L945" s="68">
        <v>0</v>
      </c>
      <c r="M945" s="89">
        <f t="shared" si="51"/>
        <v>0</v>
      </c>
      <c r="N945" s="100">
        <f t="shared" si="53"/>
        <v>0</v>
      </c>
      <c r="O945" s="166" t="str">
        <f>IFERROR(INDEX('2A-2B'!$B$21:$B$1020,MATCH(D945,'2A-2B'!$D$21:$D$1020,0)),"Not in 2A-2B")</f>
        <v>Not in 2A-2B</v>
      </c>
      <c r="P945" s="73">
        <f>IFERROR(VLOOKUP(D945,'2A-2B'!$D$19:$N$1020,11,0)-N945,SUM(K945:M945))</f>
        <v>0</v>
      </c>
      <c r="Q945" s="167" t="e">
        <f t="shared" si="52"/>
        <v>#DIV/0!</v>
      </c>
    </row>
    <row r="946" spans="2:17">
      <c r="B946" s="63"/>
      <c r="C946" s="65"/>
      <c r="D946" s="65"/>
      <c r="E946" s="66"/>
      <c r="F946" s="67"/>
      <c r="G946" s="65"/>
      <c r="H946" s="70"/>
      <c r="I946" s="71"/>
      <c r="J946" s="68">
        <v>0</v>
      </c>
      <c r="K946" s="68">
        <v>0</v>
      </c>
      <c r="L946" s="68">
        <v>0</v>
      </c>
      <c r="M946" s="89">
        <f t="shared" si="51"/>
        <v>0</v>
      </c>
      <c r="N946" s="100">
        <f t="shared" si="53"/>
        <v>0</v>
      </c>
      <c r="O946" s="166" t="str">
        <f>IFERROR(INDEX('2A-2B'!$B$21:$B$1020,MATCH(D946,'2A-2B'!$D$21:$D$1020,0)),"Not in 2A-2B")</f>
        <v>Not in 2A-2B</v>
      </c>
      <c r="P946" s="73">
        <f>IFERROR(VLOOKUP(D946,'2A-2B'!$D$19:$N$1020,11,0)-N946,SUM(K946:M946))</f>
        <v>0</v>
      </c>
      <c r="Q946" s="167" t="e">
        <f t="shared" si="52"/>
        <v>#DIV/0!</v>
      </c>
    </row>
    <row r="947" spans="2:17">
      <c r="B947" s="63"/>
      <c r="C947" s="65"/>
      <c r="D947" s="65"/>
      <c r="E947" s="66"/>
      <c r="F947" s="67"/>
      <c r="G947" s="65"/>
      <c r="H947" s="70"/>
      <c r="I947" s="71"/>
      <c r="J947" s="68">
        <v>0</v>
      </c>
      <c r="K947" s="68">
        <v>0</v>
      </c>
      <c r="L947" s="68">
        <v>0</v>
      </c>
      <c r="M947" s="89">
        <f t="shared" si="51"/>
        <v>0</v>
      </c>
      <c r="N947" s="100">
        <f t="shared" si="53"/>
        <v>0</v>
      </c>
      <c r="O947" s="166" t="str">
        <f>IFERROR(INDEX('2A-2B'!$B$21:$B$1020,MATCH(D947,'2A-2B'!$D$21:$D$1020,0)),"Not in 2A-2B")</f>
        <v>Not in 2A-2B</v>
      </c>
      <c r="P947" s="73">
        <f>IFERROR(VLOOKUP(D947,'2A-2B'!$D$19:$N$1020,11,0)-N947,SUM(K947:M947))</f>
        <v>0</v>
      </c>
      <c r="Q947" s="167" t="e">
        <f t="shared" si="52"/>
        <v>#DIV/0!</v>
      </c>
    </row>
    <row r="948" spans="2:17">
      <c r="B948" s="63"/>
      <c r="C948" s="65"/>
      <c r="D948" s="65"/>
      <c r="E948" s="66"/>
      <c r="F948" s="67"/>
      <c r="G948" s="65"/>
      <c r="H948" s="70"/>
      <c r="I948" s="71"/>
      <c r="J948" s="68">
        <v>0</v>
      </c>
      <c r="K948" s="68">
        <v>0</v>
      </c>
      <c r="L948" s="68">
        <v>0</v>
      </c>
      <c r="M948" s="89">
        <f t="shared" si="51"/>
        <v>0</v>
      </c>
      <c r="N948" s="100">
        <f t="shared" si="53"/>
        <v>0</v>
      </c>
      <c r="O948" s="166" t="str">
        <f>IFERROR(INDEX('2A-2B'!$B$21:$B$1020,MATCH(D948,'2A-2B'!$D$21:$D$1020,0)),"Not in 2A-2B")</f>
        <v>Not in 2A-2B</v>
      </c>
      <c r="P948" s="73">
        <f>IFERROR(VLOOKUP(D948,'2A-2B'!$D$19:$N$1020,11,0)-N948,SUM(K948:M948))</f>
        <v>0</v>
      </c>
      <c r="Q948" s="167" t="e">
        <f t="shared" si="52"/>
        <v>#DIV/0!</v>
      </c>
    </row>
    <row r="949" spans="2:17">
      <c r="B949" s="63"/>
      <c r="C949" s="65"/>
      <c r="D949" s="65"/>
      <c r="E949" s="66"/>
      <c r="F949" s="67"/>
      <c r="G949" s="65"/>
      <c r="H949" s="70"/>
      <c r="I949" s="71"/>
      <c r="J949" s="68">
        <v>0</v>
      </c>
      <c r="K949" s="68">
        <v>0</v>
      </c>
      <c r="L949" s="68">
        <v>0</v>
      </c>
      <c r="M949" s="89">
        <f t="shared" si="51"/>
        <v>0</v>
      </c>
      <c r="N949" s="100">
        <f t="shared" si="53"/>
        <v>0</v>
      </c>
      <c r="O949" s="166" t="str">
        <f>IFERROR(INDEX('2A-2B'!$B$21:$B$1020,MATCH(D949,'2A-2B'!$D$21:$D$1020,0)),"Not in 2A-2B")</f>
        <v>Not in 2A-2B</v>
      </c>
      <c r="P949" s="73">
        <f>IFERROR(VLOOKUP(D949,'2A-2B'!$D$19:$N$1020,11,0)-N949,SUM(K949:M949))</f>
        <v>0</v>
      </c>
      <c r="Q949" s="167" t="e">
        <f t="shared" si="52"/>
        <v>#DIV/0!</v>
      </c>
    </row>
    <row r="950" spans="2:17">
      <c r="B950" s="63"/>
      <c r="C950" s="65"/>
      <c r="D950" s="65"/>
      <c r="E950" s="66"/>
      <c r="F950" s="67"/>
      <c r="G950" s="65"/>
      <c r="H950" s="70"/>
      <c r="I950" s="71"/>
      <c r="J950" s="68">
        <v>0</v>
      </c>
      <c r="K950" s="68">
        <v>0</v>
      </c>
      <c r="L950" s="68">
        <v>0</v>
      </c>
      <c r="M950" s="89">
        <f t="shared" si="51"/>
        <v>0</v>
      </c>
      <c r="N950" s="100">
        <f t="shared" si="53"/>
        <v>0</v>
      </c>
      <c r="O950" s="166" t="str">
        <f>IFERROR(INDEX('2A-2B'!$B$21:$B$1020,MATCH(D950,'2A-2B'!$D$21:$D$1020,0)),"Not in 2A-2B")</f>
        <v>Not in 2A-2B</v>
      </c>
      <c r="P950" s="73">
        <f>IFERROR(VLOOKUP(D950,'2A-2B'!$D$19:$N$1020,11,0)-N950,SUM(K950:M950))</f>
        <v>0</v>
      </c>
      <c r="Q950" s="167" t="e">
        <f t="shared" si="52"/>
        <v>#DIV/0!</v>
      </c>
    </row>
    <row r="951" spans="2:17">
      <c r="B951" s="63"/>
      <c r="C951" s="65"/>
      <c r="D951" s="65"/>
      <c r="E951" s="66"/>
      <c r="F951" s="67"/>
      <c r="G951" s="65"/>
      <c r="H951" s="70"/>
      <c r="I951" s="71"/>
      <c r="J951" s="68">
        <v>0</v>
      </c>
      <c r="K951" s="68">
        <v>0</v>
      </c>
      <c r="L951" s="68">
        <v>0</v>
      </c>
      <c r="M951" s="89">
        <f t="shared" si="51"/>
        <v>0</v>
      </c>
      <c r="N951" s="100">
        <f t="shared" si="53"/>
        <v>0</v>
      </c>
      <c r="O951" s="166" t="str">
        <f>IFERROR(INDEX('2A-2B'!$B$21:$B$1020,MATCH(D951,'2A-2B'!$D$21:$D$1020,0)),"Not in 2A-2B")</f>
        <v>Not in 2A-2B</v>
      </c>
      <c r="P951" s="73">
        <f>IFERROR(VLOOKUP(D951,'2A-2B'!$D$19:$N$1020,11,0)-N951,SUM(K951:M951))</f>
        <v>0</v>
      </c>
      <c r="Q951" s="167" t="e">
        <f t="shared" si="52"/>
        <v>#DIV/0!</v>
      </c>
    </row>
    <row r="952" spans="2:17">
      <c r="B952" s="63"/>
      <c r="C952" s="65"/>
      <c r="D952" s="65"/>
      <c r="E952" s="66"/>
      <c r="F952" s="67"/>
      <c r="G952" s="65"/>
      <c r="H952" s="70"/>
      <c r="I952" s="71"/>
      <c r="J952" s="68">
        <v>0</v>
      </c>
      <c r="K952" s="68">
        <v>0</v>
      </c>
      <c r="L952" s="68">
        <v>0</v>
      </c>
      <c r="M952" s="89">
        <f t="shared" si="51"/>
        <v>0</v>
      </c>
      <c r="N952" s="100">
        <f t="shared" si="53"/>
        <v>0</v>
      </c>
      <c r="O952" s="166" t="str">
        <f>IFERROR(INDEX('2A-2B'!$B$21:$B$1020,MATCH(D952,'2A-2B'!$D$21:$D$1020,0)),"Not in 2A-2B")</f>
        <v>Not in 2A-2B</v>
      </c>
      <c r="P952" s="73">
        <f>IFERROR(VLOOKUP(D952,'2A-2B'!$D$19:$N$1020,11,0)-N952,SUM(K952:M952))</f>
        <v>0</v>
      </c>
      <c r="Q952" s="167" t="e">
        <f t="shared" si="52"/>
        <v>#DIV/0!</v>
      </c>
    </row>
    <row r="953" spans="2:17">
      <c r="B953" s="63"/>
      <c r="C953" s="65"/>
      <c r="D953" s="65"/>
      <c r="E953" s="66"/>
      <c r="F953" s="67"/>
      <c r="G953" s="65"/>
      <c r="H953" s="70"/>
      <c r="I953" s="71"/>
      <c r="J953" s="68">
        <v>0</v>
      </c>
      <c r="K953" s="68">
        <v>0</v>
      </c>
      <c r="L953" s="68">
        <v>0</v>
      </c>
      <c r="M953" s="89">
        <f t="shared" si="51"/>
        <v>0</v>
      </c>
      <c r="N953" s="100">
        <f t="shared" si="53"/>
        <v>0</v>
      </c>
      <c r="O953" s="166" t="str">
        <f>IFERROR(INDEX('2A-2B'!$B$21:$B$1020,MATCH(D953,'2A-2B'!$D$21:$D$1020,0)),"Not in 2A-2B")</f>
        <v>Not in 2A-2B</v>
      </c>
      <c r="P953" s="73">
        <f>IFERROR(VLOOKUP(D953,'2A-2B'!$D$19:$N$1020,11,0)-N953,SUM(K953:M953))</f>
        <v>0</v>
      </c>
      <c r="Q953" s="167" t="e">
        <f t="shared" si="52"/>
        <v>#DIV/0!</v>
      </c>
    </row>
    <row r="954" spans="2:17">
      <c r="B954" s="63"/>
      <c r="C954" s="65"/>
      <c r="D954" s="65"/>
      <c r="E954" s="66"/>
      <c r="F954" s="67"/>
      <c r="G954" s="65"/>
      <c r="H954" s="70"/>
      <c r="I954" s="71"/>
      <c r="J954" s="68">
        <v>0</v>
      </c>
      <c r="K954" s="68">
        <v>0</v>
      </c>
      <c r="L954" s="68">
        <v>0</v>
      </c>
      <c r="M954" s="89">
        <f t="shared" si="51"/>
        <v>0</v>
      </c>
      <c r="N954" s="100">
        <f t="shared" si="53"/>
        <v>0</v>
      </c>
      <c r="O954" s="166" t="str">
        <f>IFERROR(INDEX('2A-2B'!$B$21:$B$1020,MATCH(D954,'2A-2B'!$D$21:$D$1020,0)),"Not in 2A-2B")</f>
        <v>Not in 2A-2B</v>
      </c>
      <c r="P954" s="73">
        <f>IFERROR(VLOOKUP(D954,'2A-2B'!$D$19:$N$1020,11,0)-N954,SUM(K954:M954))</f>
        <v>0</v>
      </c>
      <c r="Q954" s="167" t="e">
        <f t="shared" si="52"/>
        <v>#DIV/0!</v>
      </c>
    </row>
    <row r="955" spans="2:17">
      <c r="B955" s="63"/>
      <c r="C955" s="65"/>
      <c r="D955" s="65"/>
      <c r="E955" s="66"/>
      <c r="F955" s="67"/>
      <c r="G955" s="65"/>
      <c r="H955" s="70"/>
      <c r="I955" s="71"/>
      <c r="J955" s="68">
        <v>0</v>
      </c>
      <c r="K955" s="68">
        <v>0</v>
      </c>
      <c r="L955" s="68">
        <v>0</v>
      </c>
      <c r="M955" s="89">
        <f t="shared" si="51"/>
        <v>0</v>
      </c>
      <c r="N955" s="100">
        <f t="shared" si="53"/>
        <v>0</v>
      </c>
      <c r="O955" s="166" t="str">
        <f>IFERROR(INDEX('2A-2B'!$B$21:$B$1020,MATCH(D955,'2A-2B'!$D$21:$D$1020,0)),"Not in 2A-2B")</f>
        <v>Not in 2A-2B</v>
      </c>
      <c r="P955" s="73">
        <f>IFERROR(VLOOKUP(D955,'2A-2B'!$D$19:$N$1020,11,0)-N955,SUM(K955:M955))</f>
        <v>0</v>
      </c>
      <c r="Q955" s="167" t="e">
        <f t="shared" si="52"/>
        <v>#DIV/0!</v>
      </c>
    </row>
    <row r="956" spans="2:17">
      <c r="B956" s="63"/>
      <c r="C956" s="65"/>
      <c r="D956" s="65"/>
      <c r="E956" s="66"/>
      <c r="F956" s="67"/>
      <c r="G956" s="65"/>
      <c r="H956" s="70"/>
      <c r="I956" s="71"/>
      <c r="J956" s="68">
        <v>0</v>
      </c>
      <c r="K956" s="68">
        <v>0</v>
      </c>
      <c r="L956" s="68">
        <v>0</v>
      </c>
      <c r="M956" s="89">
        <f t="shared" si="51"/>
        <v>0</v>
      </c>
      <c r="N956" s="100">
        <f t="shared" si="53"/>
        <v>0</v>
      </c>
      <c r="O956" s="166" t="str">
        <f>IFERROR(INDEX('2A-2B'!$B$21:$B$1020,MATCH(D956,'2A-2B'!$D$21:$D$1020,0)),"Not in 2A-2B")</f>
        <v>Not in 2A-2B</v>
      </c>
      <c r="P956" s="73">
        <f>IFERROR(VLOOKUP(D956,'2A-2B'!$D$19:$N$1020,11,0)-N956,SUM(K956:M956))</f>
        <v>0</v>
      </c>
      <c r="Q956" s="167" t="e">
        <f t="shared" si="52"/>
        <v>#DIV/0!</v>
      </c>
    </row>
    <row r="957" spans="2:17">
      <c r="B957" s="63"/>
      <c r="C957" s="65"/>
      <c r="D957" s="65"/>
      <c r="E957" s="66"/>
      <c r="F957" s="67"/>
      <c r="G957" s="65"/>
      <c r="H957" s="70"/>
      <c r="I957" s="71"/>
      <c r="J957" s="68">
        <v>0</v>
      </c>
      <c r="K957" s="68">
        <v>0</v>
      </c>
      <c r="L957" s="68">
        <v>0</v>
      </c>
      <c r="M957" s="89">
        <f t="shared" si="51"/>
        <v>0</v>
      </c>
      <c r="N957" s="100">
        <f t="shared" si="53"/>
        <v>0</v>
      </c>
      <c r="O957" s="166" t="str">
        <f>IFERROR(INDEX('2A-2B'!$B$21:$B$1020,MATCH(D957,'2A-2B'!$D$21:$D$1020,0)),"Not in 2A-2B")</f>
        <v>Not in 2A-2B</v>
      </c>
      <c r="P957" s="73">
        <f>IFERROR(VLOOKUP(D957,'2A-2B'!$D$19:$N$1020,11,0)-N957,SUM(K957:M957))</f>
        <v>0</v>
      </c>
      <c r="Q957" s="167" t="e">
        <f t="shared" si="52"/>
        <v>#DIV/0!</v>
      </c>
    </row>
    <row r="958" spans="2:17">
      <c r="B958" s="63"/>
      <c r="C958" s="65"/>
      <c r="D958" s="65"/>
      <c r="E958" s="66"/>
      <c r="F958" s="67"/>
      <c r="G958" s="65"/>
      <c r="H958" s="70"/>
      <c r="I958" s="71"/>
      <c r="J958" s="68">
        <v>0</v>
      </c>
      <c r="K958" s="68">
        <v>0</v>
      </c>
      <c r="L958" s="68">
        <v>0</v>
      </c>
      <c r="M958" s="89">
        <f t="shared" si="51"/>
        <v>0</v>
      </c>
      <c r="N958" s="100">
        <f t="shared" si="53"/>
        <v>0</v>
      </c>
      <c r="O958" s="166" t="str">
        <f>IFERROR(INDEX('2A-2B'!$B$21:$B$1020,MATCH(D958,'2A-2B'!$D$21:$D$1020,0)),"Not in 2A-2B")</f>
        <v>Not in 2A-2B</v>
      </c>
      <c r="P958" s="73">
        <f>IFERROR(VLOOKUP(D958,'2A-2B'!$D$19:$N$1020,11,0)-N958,SUM(K958:M958))</f>
        <v>0</v>
      </c>
      <c r="Q958" s="167" t="e">
        <f t="shared" si="52"/>
        <v>#DIV/0!</v>
      </c>
    </row>
    <row r="959" spans="2:17">
      <c r="B959" s="63"/>
      <c r="C959" s="65"/>
      <c r="D959" s="65"/>
      <c r="E959" s="66"/>
      <c r="F959" s="67"/>
      <c r="G959" s="65"/>
      <c r="H959" s="70"/>
      <c r="I959" s="71"/>
      <c r="J959" s="68">
        <v>0</v>
      </c>
      <c r="K959" s="68">
        <v>0</v>
      </c>
      <c r="L959" s="68">
        <v>0</v>
      </c>
      <c r="M959" s="89">
        <f t="shared" si="51"/>
        <v>0</v>
      </c>
      <c r="N959" s="100">
        <f t="shared" si="53"/>
        <v>0</v>
      </c>
      <c r="O959" s="166" t="str">
        <f>IFERROR(INDEX('2A-2B'!$B$21:$B$1020,MATCH(D959,'2A-2B'!$D$21:$D$1020,0)),"Not in 2A-2B")</f>
        <v>Not in 2A-2B</v>
      </c>
      <c r="P959" s="73">
        <f>IFERROR(VLOOKUP(D959,'2A-2B'!$D$19:$N$1020,11,0)-N959,SUM(K959:M959))</f>
        <v>0</v>
      </c>
      <c r="Q959" s="167" t="e">
        <f t="shared" si="52"/>
        <v>#DIV/0!</v>
      </c>
    </row>
    <row r="960" spans="2:17">
      <c r="B960" s="63"/>
      <c r="C960" s="65"/>
      <c r="D960" s="65"/>
      <c r="E960" s="66"/>
      <c r="F960" s="67"/>
      <c r="G960" s="65"/>
      <c r="H960" s="70"/>
      <c r="I960" s="71"/>
      <c r="J960" s="68">
        <v>0</v>
      </c>
      <c r="K960" s="68">
        <v>0</v>
      </c>
      <c r="L960" s="68">
        <v>0</v>
      </c>
      <c r="M960" s="89">
        <f t="shared" si="51"/>
        <v>0</v>
      </c>
      <c r="N960" s="100">
        <f t="shared" si="53"/>
        <v>0</v>
      </c>
      <c r="O960" s="166" t="str">
        <f>IFERROR(INDEX('2A-2B'!$B$21:$B$1020,MATCH(D960,'2A-2B'!$D$21:$D$1020,0)),"Not in 2A-2B")</f>
        <v>Not in 2A-2B</v>
      </c>
      <c r="P960" s="73">
        <f>IFERROR(VLOOKUP(D960,'2A-2B'!$D$19:$N$1020,11,0)-N960,SUM(K960:M960))</f>
        <v>0</v>
      </c>
      <c r="Q960" s="167" t="e">
        <f t="shared" si="52"/>
        <v>#DIV/0!</v>
      </c>
    </row>
    <row r="961" spans="2:17">
      <c r="B961" s="63"/>
      <c r="C961" s="65"/>
      <c r="D961" s="65"/>
      <c r="E961" s="66"/>
      <c r="F961" s="67"/>
      <c r="G961" s="65"/>
      <c r="H961" s="70"/>
      <c r="I961" s="71"/>
      <c r="J961" s="68">
        <v>0</v>
      </c>
      <c r="K961" s="68">
        <v>0</v>
      </c>
      <c r="L961" s="68">
        <v>0</v>
      </c>
      <c r="M961" s="89">
        <f t="shared" si="51"/>
        <v>0</v>
      </c>
      <c r="N961" s="100">
        <f t="shared" si="53"/>
        <v>0</v>
      </c>
      <c r="O961" s="166" t="str">
        <f>IFERROR(INDEX('2A-2B'!$B$21:$B$1020,MATCH(D961,'2A-2B'!$D$21:$D$1020,0)),"Not in 2A-2B")</f>
        <v>Not in 2A-2B</v>
      </c>
      <c r="P961" s="73">
        <f>IFERROR(VLOOKUP(D961,'2A-2B'!$D$19:$N$1020,11,0)-N961,SUM(K961:M961))</f>
        <v>0</v>
      </c>
      <c r="Q961" s="167" t="e">
        <f t="shared" si="52"/>
        <v>#DIV/0!</v>
      </c>
    </row>
    <row r="962" spans="2:17">
      <c r="B962" s="63"/>
      <c r="C962" s="65"/>
      <c r="D962" s="65"/>
      <c r="E962" s="66"/>
      <c r="F962" s="67"/>
      <c r="G962" s="65"/>
      <c r="H962" s="70"/>
      <c r="I962" s="71"/>
      <c r="J962" s="68">
        <v>0</v>
      </c>
      <c r="K962" s="68">
        <v>0</v>
      </c>
      <c r="L962" s="68">
        <v>0</v>
      </c>
      <c r="M962" s="89">
        <f t="shared" si="51"/>
        <v>0</v>
      </c>
      <c r="N962" s="100">
        <f t="shared" si="53"/>
        <v>0</v>
      </c>
      <c r="O962" s="166" t="str">
        <f>IFERROR(INDEX('2A-2B'!$B$21:$B$1020,MATCH(D962,'2A-2B'!$D$21:$D$1020,0)),"Not in 2A-2B")</f>
        <v>Not in 2A-2B</v>
      </c>
      <c r="P962" s="73">
        <f>IFERROR(VLOOKUP(D962,'2A-2B'!$D$19:$N$1020,11,0)-N962,SUM(K962:M962))</f>
        <v>0</v>
      </c>
      <c r="Q962" s="167" t="e">
        <f t="shared" si="52"/>
        <v>#DIV/0!</v>
      </c>
    </row>
    <row r="963" spans="2:17">
      <c r="B963" s="63"/>
      <c r="C963" s="65"/>
      <c r="D963" s="65"/>
      <c r="E963" s="66"/>
      <c r="F963" s="67"/>
      <c r="G963" s="65"/>
      <c r="H963" s="70"/>
      <c r="I963" s="71"/>
      <c r="J963" s="68">
        <v>0</v>
      </c>
      <c r="K963" s="68">
        <v>0</v>
      </c>
      <c r="L963" s="68">
        <v>0</v>
      </c>
      <c r="M963" s="89">
        <f t="shared" si="51"/>
        <v>0</v>
      </c>
      <c r="N963" s="100">
        <f t="shared" si="53"/>
        <v>0</v>
      </c>
      <c r="O963" s="166" t="str">
        <f>IFERROR(INDEX('2A-2B'!$B$21:$B$1020,MATCH(D963,'2A-2B'!$D$21:$D$1020,0)),"Not in 2A-2B")</f>
        <v>Not in 2A-2B</v>
      </c>
      <c r="P963" s="73">
        <f>IFERROR(VLOOKUP(D963,'2A-2B'!$D$19:$N$1020,11,0)-N963,SUM(K963:M963))</f>
        <v>0</v>
      </c>
      <c r="Q963" s="167" t="e">
        <f t="shared" si="52"/>
        <v>#DIV/0!</v>
      </c>
    </row>
    <row r="964" spans="2:17">
      <c r="B964" s="63"/>
      <c r="C964" s="65"/>
      <c r="D964" s="65"/>
      <c r="E964" s="66"/>
      <c r="F964" s="67"/>
      <c r="G964" s="65"/>
      <c r="H964" s="70"/>
      <c r="I964" s="71"/>
      <c r="J964" s="68">
        <v>0</v>
      </c>
      <c r="K964" s="68">
        <v>0</v>
      </c>
      <c r="L964" s="68">
        <v>0</v>
      </c>
      <c r="M964" s="89">
        <f t="shared" si="51"/>
        <v>0</v>
      </c>
      <c r="N964" s="100">
        <f t="shared" si="53"/>
        <v>0</v>
      </c>
      <c r="O964" s="166" t="str">
        <f>IFERROR(INDEX('2A-2B'!$B$21:$B$1020,MATCH(D964,'2A-2B'!$D$21:$D$1020,0)),"Not in 2A-2B")</f>
        <v>Not in 2A-2B</v>
      </c>
      <c r="P964" s="73">
        <f>IFERROR(VLOOKUP(D964,'2A-2B'!$D$19:$N$1020,11,0)-N964,SUM(K964:M964))</f>
        <v>0</v>
      </c>
      <c r="Q964" s="167" t="e">
        <f t="shared" si="52"/>
        <v>#DIV/0!</v>
      </c>
    </row>
    <row r="965" spans="2:17">
      <c r="B965" s="63"/>
      <c r="C965" s="65"/>
      <c r="D965" s="65"/>
      <c r="E965" s="66"/>
      <c r="F965" s="67"/>
      <c r="G965" s="65"/>
      <c r="H965" s="70"/>
      <c r="I965" s="71"/>
      <c r="J965" s="68">
        <v>0</v>
      </c>
      <c r="K965" s="68">
        <v>0</v>
      </c>
      <c r="L965" s="68">
        <v>0</v>
      </c>
      <c r="M965" s="89">
        <f t="shared" si="51"/>
        <v>0</v>
      </c>
      <c r="N965" s="100">
        <f t="shared" si="53"/>
        <v>0</v>
      </c>
      <c r="O965" s="166" t="str">
        <f>IFERROR(INDEX('2A-2B'!$B$21:$B$1020,MATCH(D965,'2A-2B'!$D$21:$D$1020,0)),"Not in 2A-2B")</f>
        <v>Not in 2A-2B</v>
      </c>
      <c r="P965" s="73">
        <f>IFERROR(VLOOKUP(D965,'2A-2B'!$D$19:$N$1020,11,0)-N965,SUM(K965:M965))</f>
        <v>0</v>
      </c>
      <c r="Q965" s="167" t="e">
        <f t="shared" si="52"/>
        <v>#DIV/0!</v>
      </c>
    </row>
    <row r="966" spans="2:17">
      <c r="B966" s="63"/>
      <c r="C966" s="65"/>
      <c r="D966" s="65"/>
      <c r="E966" s="66"/>
      <c r="F966" s="67"/>
      <c r="G966" s="65"/>
      <c r="H966" s="70"/>
      <c r="I966" s="71"/>
      <c r="J966" s="68">
        <v>0</v>
      </c>
      <c r="K966" s="68">
        <v>0</v>
      </c>
      <c r="L966" s="68">
        <v>0</v>
      </c>
      <c r="M966" s="89">
        <f t="shared" si="51"/>
        <v>0</v>
      </c>
      <c r="N966" s="100">
        <f t="shared" si="53"/>
        <v>0</v>
      </c>
      <c r="O966" s="166" t="str">
        <f>IFERROR(INDEX('2A-2B'!$B$21:$B$1020,MATCH(D966,'2A-2B'!$D$21:$D$1020,0)),"Not in 2A-2B")</f>
        <v>Not in 2A-2B</v>
      </c>
      <c r="P966" s="73">
        <f>IFERROR(VLOOKUP(D966,'2A-2B'!$D$19:$N$1020,11,0)-N966,SUM(K966:M966))</f>
        <v>0</v>
      </c>
      <c r="Q966" s="167" t="e">
        <f t="shared" si="52"/>
        <v>#DIV/0!</v>
      </c>
    </row>
    <row r="967" spans="2:17">
      <c r="B967" s="63"/>
      <c r="C967" s="65"/>
      <c r="D967" s="65"/>
      <c r="E967" s="66"/>
      <c r="F967" s="67"/>
      <c r="G967" s="65"/>
      <c r="H967" s="70"/>
      <c r="I967" s="71"/>
      <c r="J967" s="68">
        <v>0</v>
      </c>
      <c r="K967" s="68">
        <v>0</v>
      </c>
      <c r="L967" s="68">
        <v>0</v>
      </c>
      <c r="M967" s="89">
        <f t="shared" si="51"/>
        <v>0</v>
      </c>
      <c r="N967" s="100">
        <f t="shared" si="53"/>
        <v>0</v>
      </c>
      <c r="O967" s="166" t="str">
        <f>IFERROR(INDEX('2A-2B'!$B$21:$B$1020,MATCH(D967,'2A-2B'!$D$21:$D$1020,0)),"Not in 2A-2B")</f>
        <v>Not in 2A-2B</v>
      </c>
      <c r="P967" s="73">
        <f>IFERROR(VLOOKUP(D967,'2A-2B'!$D$19:$N$1020,11,0)-N967,SUM(K967:M967))</f>
        <v>0</v>
      </c>
      <c r="Q967" s="167" t="e">
        <f t="shared" si="52"/>
        <v>#DIV/0!</v>
      </c>
    </row>
    <row r="968" spans="2:17">
      <c r="B968" s="63"/>
      <c r="C968" s="65"/>
      <c r="D968" s="65"/>
      <c r="E968" s="66"/>
      <c r="F968" s="67"/>
      <c r="G968" s="65"/>
      <c r="H968" s="70"/>
      <c r="I968" s="71"/>
      <c r="J968" s="68">
        <v>0</v>
      </c>
      <c r="K968" s="68">
        <v>0</v>
      </c>
      <c r="L968" s="68">
        <v>0</v>
      </c>
      <c r="M968" s="89">
        <f t="shared" si="51"/>
        <v>0</v>
      </c>
      <c r="N968" s="100">
        <f t="shared" si="53"/>
        <v>0</v>
      </c>
      <c r="O968" s="166" t="str">
        <f>IFERROR(INDEX('2A-2B'!$B$21:$B$1020,MATCH(D968,'2A-2B'!$D$21:$D$1020,0)),"Not in 2A-2B")</f>
        <v>Not in 2A-2B</v>
      </c>
      <c r="P968" s="73">
        <f>IFERROR(VLOOKUP(D968,'2A-2B'!$D$19:$N$1020,11,0)-N968,SUM(K968:M968))</f>
        <v>0</v>
      </c>
      <c r="Q968" s="167" t="e">
        <f t="shared" si="52"/>
        <v>#DIV/0!</v>
      </c>
    </row>
    <row r="969" spans="2:17">
      <c r="B969" s="63"/>
      <c r="C969" s="65"/>
      <c r="D969" s="65"/>
      <c r="E969" s="66"/>
      <c r="F969" s="67"/>
      <c r="G969" s="65"/>
      <c r="H969" s="70"/>
      <c r="I969" s="71"/>
      <c r="J969" s="68">
        <v>0</v>
      </c>
      <c r="K969" s="68">
        <v>0</v>
      </c>
      <c r="L969" s="68">
        <v>0</v>
      </c>
      <c r="M969" s="89">
        <f t="shared" si="51"/>
        <v>0</v>
      </c>
      <c r="N969" s="100">
        <f t="shared" si="53"/>
        <v>0</v>
      </c>
      <c r="O969" s="166" t="str">
        <f>IFERROR(INDEX('2A-2B'!$B$21:$B$1020,MATCH(D969,'2A-2B'!$D$21:$D$1020,0)),"Not in 2A-2B")</f>
        <v>Not in 2A-2B</v>
      </c>
      <c r="P969" s="73">
        <f>IFERROR(VLOOKUP(D969,'2A-2B'!$D$19:$N$1020,11,0)-N969,SUM(K969:M969))</f>
        <v>0</v>
      </c>
      <c r="Q969" s="167" t="e">
        <f t="shared" si="52"/>
        <v>#DIV/0!</v>
      </c>
    </row>
    <row r="970" spans="2:17">
      <c r="B970" s="63"/>
      <c r="C970" s="65"/>
      <c r="D970" s="65"/>
      <c r="E970" s="66"/>
      <c r="F970" s="67"/>
      <c r="G970" s="65"/>
      <c r="H970" s="70"/>
      <c r="I970" s="71"/>
      <c r="J970" s="68">
        <v>0</v>
      </c>
      <c r="K970" s="68">
        <v>0</v>
      </c>
      <c r="L970" s="68">
        <v>0</v>
      </c>
      <c r="M970" s="89">
        <f t="shared" si="51"/>
        <v>0</v>
      </c>
      <c r="N970" s="100">
        <f t="shared" si="53"/>
        <v>0</v>
      </c>
      <c r="O970" s="166" t="str">
        <f>IFERROR(INDEX('2A-2B'!$B$21:$B$1020,MATCH(D970,'2A-2B'!$D$21:$D$1020,0)),"Not in 2A-2B")</f>
        <v>Not in 2A-2B</v>
      </c>
      <c r="P970" s="73">
        <f>IFERROR(VLOOKUP(D970,'2A-2B'!$D$19:$N$1020,11,0)-N970,SUM(K970:M970))</f>
        <v>0</v>
      </c>
      <c r="Q970" s="167" t="e">
        <f t="shared" si="52"/>
        <v>#DIV/0!</v>
      </c>
    </row>
    <row r="971" spans="2:17">
      <c r="B971" s="63"/>
      <c r="C971" s="65"/>
      <c r="D971" s="65"/>
      <c r="E971" s="66"/>
      <c r="F971" s="67"/>
      <c r="G971" s="65"/>
      <c r="H971" s="70"/>
      <c r="I971" s="71"/>
      <c r="J971" s="68">
        <v>0</v>
      </c>
      <c r="K971" s="68">
        <v>0</v>
      </c>
      <c r="L971" s="68">
        <v>0</v>
      </c>
      <c r="M971" s="89">
        <f t="shared" si="51"/>
        <v>0</v>
      </c>
      <c r="N971" s="100">
        <f t="shared" si="53"/>
        <v>0</v>
      </c>
      <c r="O971" s="166" t="str">
        <f>IFERROR(INDEX('2A-2B'!$B$21:$B$1020,MATCH(D971,'2A-2B'!$D$21:$D$1020,0)),"Not in 2A-2B")</f>
        <v>Not in 2A-2B</v>
      </c>
      <c r="P971" s="73">
        <f>IFERROR(VLOOKUP(D971,'2A-2B'!$D$19:$N$1020,11,0)-N971,SUM(K971:M971))</f>
        <v>0</v>
      </c>
      <c r="Q971" s="167" t="e">
        <f t="shared" si="52"/>
        <v>#DIV/0!</v>
      </c>
    </row>
    <row r="972" spans="2:17">
      <c r="B972" s="63"/>
      <c r="C972" s="65"/>
      <c r="D972" s="65"/>
      <c r="E972" s="66"/>
      <c r="F972" s="67"/>
      <c r="G972" s="65"/>
      <c r="H972" s="70"/>
      <c r="I972" s="71"/>
      <c r="J972" s="68">
        <v>0</v>
      </c>
      <c r="K972" s="68">
        <v>0</v>
      </c>
      <c r="L972" s="68">
        <v>0</v>
      </c>
      <c r="M972" s="89">
        <f t="shared" si="51"/>
        <v>0</v>
      </c>
      <c r="N972" s="100">
        <f t="shared" si="53"/>
        <v>0</v>
      </c>
      <c r="O972" s="166" t="str">
        <f>IFERROR(INDEX('2A-2B'!$B$21:$B$1020,MATCH(D972,'2A-2B'!$D$21:$D$1020,0)),"Not in 2A-2B")</f>
        <v>Not in 2A-2B</v>
      </c>
      <c r="P972" s="73">
        <f>IFERROR(VLOOKUP(D972,'2A-2B'!$D$19:$N$1020,11,0)-N972,SUM(K972:M972))</f>
        <v>0</v>
      </c>
      <c r="Q972" s="167" t="e">
        <f t="shared" si="52"/>
        <v>#DIV/0!</v>
      </c>
    </row>
    <row r="973" spans="2:17">
      <c r="B973" s="63"/>
      <c r="C973" s="65"/>
      <c r="D973" s="65"/>
      <c r="E973" s="66"/>
      <c r="F973" s="67"/>
      <c r="G973" s="65"/>
      <c r="H973" s="70"/>
      <c r="I973" s="71"/>
      <c r="J973" s="68">
        <v>0</v>
      </c>
      <c r="K973" s="68">
        <v>0</v>
      </c>
      <c r="L973" s="68">
        <v>0</v>
      </c>
      <c r="M973" s="89">
        <f t="shared" si="51"/>
        <v>0</v>
      </c>
      <c r="N973" s="100">
        <f t="shared" si="53"/>
        <v>0</v>
      </c>
      <c r="O973" s="166" t="str">
        <f>IFERROR(INDEX('2A-2B'!$B$21:$B$1020,MATCH(D973,'2A-2B'!$D$21:$D$1020,0)),"Not in 2A-2B")</f>
        <v>Not in 2A-2B</v>
      </c>
      <c r="P973" s="73">
        <f>IFERROR(VLOOKUP(D973,'2A-2B'!$D$19:$N$1020,11,0)-N973,SUM(K973:M973))</f>
        <v>0</v>
      </c>
      <c r="Q973" s="167" t="e">
        <f t="shared" si="52"/>
        <v>#DIV/0!</v>
      </c>
    </row>
    <row r="974" spans="2:17">
      <c r="B974" s="63"/>
      <c r="C974" s="65"/>
      <c r="D974" s="65"/>
      <c r="E974" s="66"/>
      <c r="F974" s="67"/>
      <c r="G974" s="65"/>
      <c r="H974" s="70"/>
      <c r="I974" s="71"/>
      <c r="J974" s="68">
        <v>0</v>
      </c>
      <c r="K974" s="68">
        <v>0</v>
      </c>
      <c r="L974" s="68">
        <v>0</v>
      </c>
      <c r="M974" s="89">
        <f t="shared" si="51"/>
        <v>0</v>
      </c>
      <c r="N974" s="100">
        <f t="shared" si="53"/>
        <v>0</v>
      </c>
      <c r="O974" s="166" t="str">
        <f>IFERROR(INDEX('2A-2B'!$B$21:$B$1020,MATCH(D974,'2A-2B'!$D$21:$D$1020,0)),"Not in 2A-2B")</f>
        <v>Not in 2A-2B</v>
      </c>
      <c r="P974" s="73">
        <f>IFERROR(VLOOKUP(D974,'2A-2B'!$D$19:$N$1020,11,0)-N974,SUM(K974:M974))</f>
        <v>0</v>
      </c>
      <c r="Q974" s="167" t="e">
        <f t="shared" si="52"/>
        <v>#DIV/0!</v>
      </c>
    </row>
    <row r="975" spans="2:17">
      <c r="B975" s="63"/>
      <c r="C975" s="65"/>
      <c r="D975" s="65"/>
      <c r="E975" s="66"/>
      <c r="F975" s="67"/>
      <c r="G975" s="65"/>
      <c r="H975" s="70"/>
      <c r="I975" s="71"/>
      <c r="J975" s="68">
        <v>0</v>
      </c>
      <c r="K975" s="68">
        <v>0</v>
      </c>
      <c r="L975" s="68">
        <v>0</v>
      </c>
      <c r="M975" s="89">
        <f t="shared" si="51"/>
        <v>0</v>
      </c>
      <c r="N975" s="100">
        <f t="shared" si="53"/>
        <v>0</v>
      </c>
      <c r="O975" s="166" t="str">
        <f>IFERROR(INDEX('2A-2B'!$B$21:$B$1020,MATCH(D975,'2A-2B'!$D$21:$D$1020,0)),"Not in 2A-2B")</f>
        <v>Not in 2A-2B</v>
      </c>
      <c r="P975" s="73">
        <f>IFERROR(VLOOKUP(D975,'2A-2B'!$D$19:$N$1020,11,0)-N975,SUM(K975:M975))</f>
        <v>0</v>
      </c>
      <c r="Q975" s="167" t="e">
        <f t="shared" si="52"/>
        <v>#DIV/0!</v>
      </c>
    </row>
    <row r="976" spans="2:17">
      <c r="B976" s="63"/>
      <c r="C976" s="65"/>
      <c r="D976" s="65"/>
      <c r="E976" s="66"/>
      <c r="F976" s="67"/>
      <c r="G976" s="65"/>
      <c r="H976" s="70"/>
      <c r="I976" s="71"/>
      <c r="J976" s="68">
        <v>0</v>
      </c>
      <c r="K976" s="68">
        <v>0</v>
      </c>
      <c r="L976" s="68">
        <v>0</v>
      </c>
      <c r="M976" s="89">
        <f t="shared" si="51"/>
        <v>0</v>
      </c>
      <c r="N976" s="100">
        <f t="shared" si="53"/>
        <v>0</v>
      </c>
      <c r="O976" s="166" t="str">
        <f>IFERROR(INDEX('2A-2B'!$B$21:$B$1020,MATCH(D976,'2A-2B'!$D$21:$D$1020,0)),"Not in 2A-2B")</f>
        <v>Not in 2A-2B</v>
      </c>
      <c r="P976" s="73">
        <f>IFERROR(VLOOKUP(D976,'2A-2B'!$D$19:$N$1020,11,0)-N976,SUM(K976:M976))</f>
        <v>0</v>
      </c>
      <c r="Q976" s="167" t="e">
        <f t="shared" si="52"/>
        <v>#DIV/0!</v>
      </c>
    </row>
    <row r="977" spans="2:17">
      <c r="B977" s="63"/>
      <c r="C977" s="65"/>
      <c r="D977" s="65"/>
      <c r="E977" s="66"/>
      <c r="F977" s="67"/>
      <c r="G977" s="65"/>
      <c r="H977" s="70"/>
      <c r="I977" s="71"/>
      <c r="J977" s="68">
        <v>0</v>
      </c>
      <c r="K977" s="68">
        <v>0</v>
      </c>
      <c r="L977" s="68">
        <v>0</v>
      </c>
      <c r="M977" s="89">
        <f t="shared" si="51"/>
        <v>0</v>
      </c>
      <c r="N977" s="100">
        <f t="shared" si="53"/>
        <v>0</v>
      </c>
      <c r="O977" s="166" t="str">
        <f>IFERROR(INDEX('2A-2B'!$B$21:$B$1020,MATCH(D977,'2A-2B'!$D$21:$D$1020,0)),"Not in 2A-2B")</f>
        <v>Not in 2A-2B</v>
      </c>
      <c r="P977" s="73">
        <f>IFERROR(VLOOKUP(D977,'2A-2B'!$D$19:$N$1020,11,0)-N977,SUM(K977:M977))</f>
        <v>0</v>
      </c>
      <c r="Q977" s="167" t="e">
        <f t="shared" si="52"/>
        <v>#DIV/0!</v>
      </c>
    </row>
    <row r="978" spans="2:17">
      <c r="B978" s="63"/>
      <c r="C978" s="65"/>
      <c r="D978" s="65"/>
      <c r="E978" s="66"/>
      <c r="F978" s="67"/>
      <c r="G978" s="65"/>
      <c r="H978" s="70"/>
      <c r="I978" s="71"/>
      <c r="J978" s="68">
        <v>0</v>
      </c>
      <c r="K978" s="68">
        <v>0</v>
      </c>
      <c r="L978" s="68">
        <v>0</v>
      </c>
      <c r="M978" s="89">
        <f t="shared" si="51"/>
        <v>0</v>
      </c>
      <c r="N978" s="100">
        <f t="shared" si="53"/>
        <v>0</v>
      </c>
      <c r="O978" s="166" t="str">
        <f>IFERROR(INDEX('2A-2B'!$B$21:$B$1020,MATCH(D978,'2A-2B'!$D$21:$D$1020,0)),"Not in 2A-2B")</f>
        <v>Not in 2A-2B</v>
      </c>
      <c r="P978" s="73">
        <f>IFERROR(VLOOKUP(D978,'2A-2B'!$D$19:$N$1020,11,0)-N978,SUM(K978:M978))</f>
        <v>0</v>
      </c>
      <c r="Q978" s="167" t="e">
        <f t="shared" si="52"/>
        <v>#DIV/0!</v>
      </c>
    </row>
    <row r="979" spans="2:17">
      <c r="B979" s="63"/>
      <c r="C979" s="65"/>
      <c r="D979" s="65"/>
      <c r="E979" s="66"/>
      <c r="F979" s="67"/>
      <c r="G979" s="65"/>
      <c r="H979" s="70"/>
      <c r="I979" s="71"/>
      <c r="J979" s="68">
        <v>0</v>
      </c>
      <c r="K979" s="68">
        <v>0</v>
      </c>
      <c r="L979" s="68">
        <v>0</v>
      </c>
      <c r="M979" s="89">
        <f t="shared" si="51"/>
        <v>0</v>
      </c>
      <c r="N979" s="100">
        <f t="shared" si="53"/>
        <v>0</v>
      </c>
      <c r="O979" s="166" t="str">
        <f>IFERROR(INDEX('2A-2B'!$B$21:$B$1020,MATCH(D979,'2A-2B'!$D$21:$D$1020,0)),"Not in 2A-2B")</f>
        <v>Not in 2A-2B</v>
      </c>
      <c r="P979" s="73">
        <f>IFERROR(VLOOKUP(D979,'2A-2B'!$D$19:$N$1020,11,0)-N979,SUM(K979:M979))</f>
        <v>0</v>
      </c>
      <c r="Q979" s="167" t="e">
        <f t="shared" si="52"/>
        <v>#DIV/0!</v>
      </c>
    </row>
    <row r="980" spans="2:17">
      <c r="B980" s="63"/>
      <c r="C980" s="65"/>
      <c r="D980" s="65"/>
      <c r="E980" s="66"/>
      <c r="F980" s="67"/>
      <c r="G980" s="65"/>
      <c r="H980" s="70"/>
      <c r="I980" s="71"/>
      <c r="J980" s="68">
        <v>0</v>
      </c>
      <c r="K980" s="68">
        <v>0</v>
      </c>
      <c r="L980" s="68">
        <v>0</v>
      </c>
      <c r="M980" s="89">
        <f t="shared" si="51"/>
        <v>0</v>
      </c>
      <c r="N980" s="100">
        <f t="shared" si="53"/>
        <v>0</v>
      </c>
      <c r="O980" s="166" t="str">
        <f>IFERROR(INDEX('2A-2B'!$B$21:$B$1020,MATCH(D980,'2A-2B'!$D$21:$D$1020,0)),"Not in 2A-2B")</f>
        <v>Not in 2A-2B</v>
      </c>
      <c r="P980" s="73">
        <f>IFERROR(VLOOKUP(D980,'2A-2B'!$D$19:$N$1020,11,0)-N980,SUM(K980:M980))</f>
        <v>0</v>
      </c>
      <c r="Q980" s="167" t="e">
        <f t="shared" si="52"/>
        <v>#DIV/0!</v>
      </c>
    </row>
    <row r="981" spans="2:17">
      <c r="B981" s="63"/>
      <c r="C981" s="65"/>
      <c r="D981" s="65"/>
      <c r="E981" s="66"/>
      <c r="F981" s="67"/>
      <c r="G981" s="65"/>
      <c r="H981" s="70"/>
      <c r="I981" s="71"/>
      <c r="J981" s="68">
        <v>0</v>
      </c>
      <c r="K981" s="68">
        <v>0</v>
      </c>
      <c r="L981" s="68">
        <v>0</v>
      </c>
      <c r="M981" s="89">
        <f t="shared" ref="M981:M1020" si="54">L981</f>
        <v>0</v>
      </c>
      <c r="N981" s="100">
        <f t="shared" si="53"/>
        <v>0</v>
      </c>
      <c r="O981" s="166" t="str">
        <f>IFERROR(INDEX('2A-2B'!$B$21:$B$1020,MATCH(D981,'2A-2B'!$D$21:$D$1020,0)),"Not in 2A-2B")</f>
        <v>Not in 2A-2B</v>
      </c>
      <c r="P981" s="73">
        <f>IFERROR(VLOOKUP(D981,'2A-2B'!$D$19:$N$1020,11,0)-N981,SUM(K981:M981))</f>
        <v>0</v>
      </c>
      <c r="Q981" s="167" t="e">
        <f t="shared" ref="Q981:Q1020" si="55">H981-(SUM(K981:M981)/J981)</f>
        <v>#DIV/0!</v>
      </c>
    </row>
    <row r="982" spans="2:17">
      <c r="B982" s="63"/>
      <c r="C982" s="65"/>
      <c r="D982" s="65"/>
      <c r="E982" s="66"/>
      <c r="F982" s="67"/>
      <c r="G982" s="65"/>
      <c r="H982" s="70"/>
      <c r="I982" s="71"/>
      <c r="J982" s="68">
        <v>0</v>
      </c>
      <c r="K982" s="68">
        <v>0</v>
      </c>
      <c r="L982" s="68">
        <v>0</v>
      </c>
      <c r="M982" s="89">
        <f t="shared" si="54"/>
        <v>0</v>
      </c>
      <c r="N982" s="100">
        <f t="shared" ref="N982:N1020" si="56">SUM(J982:M982)</f>
        <v>0</v>
      </c>
      <c r="O982" s="166" t="str">
        <f>IFERROR(INDEX('2A-2B'!$B$21:$B$1020,MATCH(D982,'2A-2B'!$D$21:$D$1020,0)),"Not in 2A-2B")</f>
        <v>Not in 2A-2B</v>
      </c>
      <c r="P982" s="73">
        <f>IFERROR(VLOOKUP(D982,'2A-2B'!$D$19:$N$1020,11,0)-N982,SUM(K982:M982))</f>
        <v>0</v>
      </c>
      <c r="Q982" s="167" t="e">
        <f t="shared" si="55"/>
        <v>#DIV/0!</v>
      </c>
    </row>
    <row r="983" spans="2:17">
      <c r="B983" s="63"/>
      <c r="C983" s="65"/>
      <c r="D983" s="65"/>
      <c r="E983" s="66"/>
      <c r="F983" s="67"/>
      <c r="G983" s="65"/>
      <c r="H983" s="70"/>
      <c r="I983" s="71"/>
      <c r="J983" s="68">
        <v>0</v>
      </c>
      <c r="K983" s="68">
        <v>0</v>
      </c>
      <c r="L983" s="68">
        <v>0</v>
      </c>
      <c r="M983" s="89">
        <f t="shared" si="54"/>
        <v>0</v>
      </c>
      <c r="N983" s="100">
        <f t="shared" si="56"/>
        <v>0</v>
      </c>
      <c r="O983" s="166" t="str">
        <f>IFERROR(INDEX('2A-2B'!$B$21:$B$1020,MATCH(D983,'2A-2B'!$D$21:$D$1020,0)),"Not in 2A-2B")</f>
        <v>Not in 2A-2B</v>
      </c>
      <c r="P983" s="73">
        <f>IFERROR(VLOOKUP(D983,'2A-2B'!$D$19:$N$1020,11,0)-N983,SUM(K983:M983))</f>
        <v>0</v>
      </c>
      <c r="Q983" s="167" t="e">
        <f t="shared" si="55"/>
        <v>#DIV/0!</v>
      </c>
    </row>
    <row r="984" spans="2:17">
      <c r="B984" s="63"/>
      <c r="C984" s="65"/>
      <c r="D984" s="65"/>
      <c r="E984" s="66"/>
      <c r="F984" s="67"/>
      <c r="G984" s="65"/>
      <c r="H984" s="70"/>
      <c r="I984" s="71"/>
      <c r="J984" s="68">
        <v>0</v>
      </c>
      <c r="K984" s="68">
        <v>0</v>
      </c>
      <c r="L984" s="68">
        <v>0</v>
      </c>
      <c r="M984" s="89">
        <f t="shared" si="54"/>
        <v>0</v>
      </c>
      <c r="N984" s="100">
        <f t="shared" si="56"/>
        <v>0</v>
      </c>
      <c r="O984" s="166" t="str">
        <f>IFERROR(INDEX('2A-2B'!$B$21:$B$1020,MATCH(D984,'2A-2B'!$D$21:$D$1020,0)),"Not in 2A-2B")</f>
        <v>Not in 2A-2B</v>
      </c>
      <c r="P984" s="73">
        <f>IFERROR(VLOOKUP(D984,'2A-2B'!$D$19:$N$1020,11,0)-N984,SUM(K984:M984))</f>
        <v>0</v>
      </c>
      <c r="Q984" s="167" t="e">
        <f t="shared" si="55"/>
        <v>#DIV/0!</v>
      </c>
    </row>
    <row r="985" spans="2:17">
      <c r="B985" s="63"/>
      <c r="C985" s="65"/>
      <c r="D985" s="65"/>
      <c r="E985" s="66"/>
      <c r="F985" s="67"/>
      <c r="G985" s="65"/>
      <c r="H985" s="70"/>
      <c r="I985" s="71"/>
      <c r="J985" s="68">
        <v>0</v>
      </c>
      <c r="K985" s="68">
        <v>0</v>
      </c>
      <c r="L985" s="68">
        <v>0</v>
      </c>
      <c r="M985" s="89">
        <f t="shared" si="54"/>
        <v>0</v>
      </c>
      <c r="N985" s="100">
        <f t="shared" si="56"/>
        <v>0</v>
      </c>
      <c r="O985" s="166" t="str">
        <f>IFERROR(INDEX('2A-2B'!$B$21:$B$1020,MATCH(D985,'2A-2B'!$D$21:$D$1020,0)),"Not in 2A-2B")</f>
        <v>Not in 2A-2B</v>
      </c>
      <c r="P985" s="73">
        <f>IFERROR(VLOOKUP(D985,'2A-2B'!$D$19:$N$1020,11,0)-N985,SUM(K985:M985))</f>
        <v>0</v>
      </c>
      <c r="Q985" s="167" t="e">
        <f t="shared" si="55"/>
        <v>#DIV/0!</v>
      </c>
    </row>
    <row r="986" spans="2:17">
      <c r="B986" s="63"/>
      <c r="C986" s="65"/>
      <c r="D986" s="65"/>
      <c r="E986" s="66"/>
      <c r="F986" s="67"/>
      <c r="G986" s="65"/>
      <c r="H986" s="70"/>
      <c r="I986" s="71"/>
      <c r="J986" s="68">
        <v>0</v>
      </c>
      <c r="K986" s="68">
        <v>0</v>
      </c>
      <c r="L986" s="68">
        <v>0</v>
      </c>
      <c r="M986" s="89">
        <f t="shared" si="54"/>
        <v>0</v>
      </c>
      <c r="N986" s="100">
        <f t="shared" si="56"/>
        <v>0</v>
      </c>
      <c r="O986" s="166" t="str">
        <f>IFERROR(INDEX('2A-2B'!$B$21:$B$1020,MATCH(D986,'2A-2B'!$D$21:$D$1020,0)),"Not in 2A-2B")</f>
        <v>Not in 2A-2B</v>
      </c>
      <c r="P986" s="73">
        <f>IFERROR(VLOOKUP(D986,'2A-2B'!$D$19:$N$1020,11,0)-N986,SUM(K986:M986))</f>
        <v>0</v>
      </c>
      <c r="Q986" s="167" t="e">
        <f t="shared" si="55"/>
        <v>#DIV/0!</v>
      </c>
    </row>
    <row r="987" spans="2:17">
      <c r="B987" s="63"/>
      <c r="C987" s="65"/>
      <c r="D987" s="65"/>
      <c r="E987" s="66"/>
      <c r="F987" s="67"/>
      <c r="G987" s="65"/>
      <c r="H987" s="70"/>
      <c r="I987" s="71"/>
      <c r="J987" s="68">
        <v>0</v>
      </c>
      <c r="K987" s="68">
        <v>0</v>
      </c>
      <c r="L987" s="68">
        <v>0</v>
      </c>
      <c r="M987" s="89">
        <f t="shared" si="54"/>
        <v>0</v>
      </c>
      <c r="N987" s="100">
        <f t="shared" si="56"/>
        <v>0</v>
      </c>
      <c r="O987" s="166" t="str">
        <f>IFERROR(INDEX('2A-2B'!$B$21:$B$1020,MATCH(D987,'2A-2B'!$D$21:$D$1020,0)),"Not in 2A-2B")</f>
        <v>Not in 2A-2B</v>
      </c>
      <c r="P987" s="73">
        <f>IFERROR(VLOOKUP(D987,'2A-2B'!$D$19:$N$1020,11,0)-N987,SUM(K987:M987))</f>
        <v>0</v>
      </c>
      <c r="Q987" s="167" t="e">
        <f t="shared" si="55"/>
        <v>#DIV/0!</v>
      </c>
    </row>
    <row r="988" spans="2:17">
      <c r="B988" s="63"/>
      <c r="C988" s="65"/>
      <c r="D988" s="65"/>
      <c r="E988" s="66"/>
      <c r="F988" s="67"/>
      <c r="G988" s="65"/>
      <c r="H988" s="70"/>
      <c r="I988" s="71"/>
      <c r="J988" s="68">
        <v>0</v>
      </c>
      <c r="K988" s="68">
        <v>0</v>
      </c>
      <c r="L988" s="68">
        <v>0</v>
      </c>
      <c r="M988" s="89">
        <f t="shared" si="54"/>
        <v>0</v>
      </c>
      <c r="N988" s="100">
        <f t="shared" si="56"/>
        <v>0</v>
      </c>
      <c r="O988" s="166" t="str">
        <f>IFERROR(INDEX('2A-2B'!$B$21:$B$1020,MATCH(D988,'2A-2B'!$D$21:$D$1020,0)),"Not in 2A-2B")</f>
        <v>Not in 2A-2B</v>
      </c>
      <c r="P988" s="73">
        <f>IFERROR(VLOOKUP(D988,'2A-2B'!$D$19:$N$1020,11,0)-N988,SUM(K988:M988))</f>
        <v>0</v>
      </c>
      <c r="Q988" s="167" t="e">
        <f t="shared" si="55"/>
        <v>#DIV/0!</v>
      </c>
    </row>
    <row r="989" spans="2:17">
      <c r="B989" s="63"/>
      <c r="C989" s="65"/>
      <c r="D989" s="65"/>
      <c r="E989" s="66"/>
      <c r="F989" s="67"/>
      <c r="G989" s="65"/>
      <c r="H989" s="70"/>
      <c r="I989" s="71"/>
      <c r="J989" s="68">
        <v>0</v>
      </c>
      <c r="K989" s="68">
        <v>0</v>
      </c>
      <c r="L989" s="68">
        <v>0</v>
      </c>
      <c r="M989" s="89">
        <f t="shared" si="54"/>
        <v>0</v>
      </c>
      <c r="N989" s="100">
        <f t="shared" si="56"/>
        <v>0</v>
      </c>
      <c r="O989" s="166" t="str">
        <f>IFERROR(INDEX('2A-2B'!$B$21:$B$1020,MATCH(D989,'2A-2B'!$D$21:$D$1020,0)),"Not in 2A-2B")</f>
        <v>Not in 2A-2B</v>
      </c>
      <c r="P989" s="73">
        <f>IFERROR(VLOOKUP(D989,'2A-2B'!$D$19:$N$1020,11,0)-N989,SUM(K989:M989))</f>
        <v>0</v>
      </c>
      <c r="Q989" s="167" t="e">
        <f t="shared" si="55"/>
        <v>#DIV/0!</v>
      </c>
    </row>
    <row r="990" spans="2:17">
      <c r="B990" s="63"/>
      <c r="C990" s="65"/>
      <c r="D990" s="65"/>
      <c r="E990" s="66"/>
      <c r="F990" s="67"/>
      <c r="G990" s="65"/>
      <c r="H990" s="70"/>
      <c r="I990" s="71"/>
      <c r="J990" s="68">
        <v>0</v>
      </c>
      <c r="K990" s="68">
        <v>0</v>
      </c>
      <c r="L990" s="68">
        <v>0</v>
      </c>
      <c r="M990" s="89">
        <f t="shared" si="54"/>
        <v>0</v>
      </c>
      <c r="N990" s="100">
        <f t="shared" si="56"/>
        <v>0</v>
      </c>
      <c r="O990" s="166" t="str">
        <f>IFERROR(INDEX('2A-2B'!$B$21:$B$1020,MATCH(D990,'2A-2B'!$D$21:$D$1020,0)),"Not in 2A-2B")</f>
        <v>Not in 2A-2B</v>
      </c>
      <c r="P990" s="73">
        <f>IFERROR(VLOOKUP(D990,'2A-2B'!$D$19:$N$1020,11,0)-N990,SUM(K990:M990))</f>
        <v>0</v>
      </c>
      <c r="Q990" s="167" t="e">
        <f t="shared" si="55"/>
        <v>#DIV/0!</v>
      </c>
    </row>
    <row r="991" spans="2:17">
      <c r="B991" s="63"/>
      <c r="C991" s="65"/>
      <c r="D991" s="65"/>
      <c r="E991" s="66"/>
      <c r="F991" s="67"/>
      <c r="G991" s="65"/>
      <c r="H991" s="70"/>
      <c r="I991" s="71"/>
      <c r="J991" s="68">
        <v>0</v>
      </c>
      <c r="K991" s="68">
        <v>0</v>
      </c>
      <c r="L991" s="68">
        <v>0</v>
      </c>
      <c r="M991" s="89">
        <f t="shared" si="54"/>
        <v>0</v>
      </c>
      <c r="N991" s="100">
        <f t="shared" si="56"/>
        <v>0</v>
      </c>
      <c r="O991" s="166" t="str">
        <f>IFERROR(INDEX('2A-2B'!$B$21:$B$1020,MATCH(D991,'2A-2B'!$D$21:$D$1020,0)),"Not in 2A-2B")</f>
        <v>Not in 2A-2B</v>
      </c>
      <c r="P991" s="73">
        <f>IFERROR(VLOOKUP(D991,'2A-2B'!$D$19:$N$1020,11,0)-N991,SUM(K991:M991))</f>
        <v>0</v>
      </c>
      <c r="Q991" s="167" t="e">
        <f t="shared" si="55"/>
        <v>#DIV/0!</v>
      </c>
    </row>
    <row r="992" spans="2:17">
      <c r="B992" s="63"/>
      <c r="C992" s="65"/>
      <c r="D992" s="65"/>
      <c r="E992" s="66"/>
      <c r="F992" s="67"/>
      <c r="G992" s="65"/>
      <c r="H992" s="70"/>
      <c r="I992" s="71"/>
      <c r="J992" s="68">
        <v>0</v>
      </c>
      <c r="K992" s="68">
        <v>0</v>
      </c>
      <c r="L992" s="68">
        <v>0</v>
      </c>
      <c r="M992" s="89">
        <f t="shared" si="54"/>
        <v>0</v>
      </c>
      <c r="N992" s="100">
        <f t="shared" si="56"/>
        <v>0</v>
      </c>
      <c r="O992" s="166" t="str">
        <f>IFERROR(INDEX('2A-2B'!$B$21:$B$1020,MATCH(D992,'2A-2B'!$D$21:$D$1020,0)),"Not in 2A-2B")</f>
        <v>Not in 2A-2B</v>
      </c>
      <c r="P992" s="73">
        <f>IFERROR(VLOOKUP(D992,'2A-2B'!$D$19:$N$1020,11,0)-N992,SUM(K992:M992))</f>
        <v>0</v>
      </c>
      <c r="Q992" s="167" t="e">
        <f t="shared" si="55"/>
        <v>#DIV/0!</v>
      </c>
    </row>
    <row r="993" spans="2:17">
      <c r="B993" s="63"/>
      <c r="C993" s="65"/>
      <c r="D993" s="65"/>
      <c r="E993" s="66"/>
      <c r="F993" s="67"/>
      <c r="G993" s="65"/>
      <c r="H993" s="70"/>
      <c r="I993" s="71"/>
      <c r="J993" s="68">
        <v>0</v>
      </c>
      <c r="K993" s="68">
        <v>0</v>
      </c>
      <c r="L993" s="68">
        <v>0</v>
      </c>
      <c r="M993" s="89">
        <f t="shared" si="54"/>
        <v>0</v>
      </c>
      <c r="N993" s="100">
        <f t="shared" si="56"/>
        <v>0</v>
      </c>
      <c r="O993" s="166" t="str">
        <f>IFERROR(INDEX('2A-2B'!$B$21:$B$1020,MATCH(D993,'2A-2B'!$D$21:$D$1020,0)),"Not in 2A-2B")</f>
        <v>Not in 2A-2B</v>
      </c>
      <c r="P993" s="73">
        <f>IFERROR(VLOOKUP(D993,'2A-2B'!$D$19:$N$1020,11,0)-N993,SUM(K993:M993))</f>
        <v>0</v>
      </c>
      <c r="Q993" s="167" t="e">
        <f t="shared" si="55"/>
        <v>#DIV/0!</v>
      </c>
    </row>
    <row r="994" spans="2:17">
      <c r="B994" s="63"/>
      <c r="C994" s="65"/>
      <c r="D994" s="65"/>
      <c r="E994" s="66"/>
      <c r="F994" s="67"/>
      <c r="G994" s="65"/>
      <c r="H994" s="70"/>
      <c r="I994" s="71"/>
      <c r="J994" s="68">
        <v>0</v>
      </c>
      <c r="K994" s="68">
        <v>0</v>
      </c>
      <c r="L994" s="68">
        <v>0</v>
      </c>
      <c r="M994" s="89">
        <f t="shared" si="54"/>
        <v>0</v>
      </c>
      <c r="N994" s="100">
        <f t="shared" si="56"/>
        <v>0</v>
      </c>
      <c r="O994" s="166" t="str">
        <f>IFERROR(INDEX('2A-2B'!$B$21:$B$1020,MATCH(D994,'2A-2B'!$D$21:$D$1020,0)),"Not in 2A-2B")</f>
        <v>Not in 2A-2B</v>
      </c>
      <c r="P994" s="73">
        <f>IFERROR(VLOOKUP(D994,'2A-2B'!$D$19:$N$1020,11,0)-N994,SUM(K994:M994))</f>
        <v>0</v>
      </c>
      <c r="Q994" s="167" t="e">
        <f t="shared" si="55"/>
        <v>#DIV/0!</v>
      </c>
    </row>
    <row r="995" spans="2:17">
      <c r="B995" s="63"/>
      <c r="C995" s="65"/>
      <c r="D995" s="65"/>
      <c r="E995" s="66"/>
      <c r="F995" s="67"/>
      <c r="G995" s="65"/>
      <c r="H995" s="70"/>
      <c r="I995" s="71"/>
      <c r="J995" s="68">
        <v>0</v>
      </c>
      <c r="K995" s="68">
        <v>0</v>
      </c>
      <c r="L995" s="68">
        <v>0</v>
      </c>
      <c r="M995" s="89">
        <f t="shared" si="54"/>
        <v>0</v>
      </c>
      <c r="N995" s="100">
        <f t="shared" si="56"/>
        <v>0</v>
      </c>
      <c r="O995" s="166" t="str">
        <f>IFERROR(INDEX('2A-2B'!$B$21:$B$1020,MATCH(D995,'2A-2B'!$D$21:$D$1020,0)),"Not in 2A-2B")</f>
        <v>Not in 2A-2B</v>
      </c>
      <c r="P995" s="73">
        <f>IFERROR(VLOOKUP(D995,'2A-2B'!$D$19:$N$1020,11,0)-N995,SUM(K995:M995))</f>
        <v>0</v>
      </c>
      <c r="Q995" s="167" t="e">
        <f t="shared" si="55"/>
        <v>#DIV/0!</v>
      </c>
    </row>
    <row r="996" spans="2:17">
      <c r="B996" s="63"/>
      <c r="C996" s="65"/>
      <c r="D996" s="65"/>
      <c r="E996" s="66"/>
      <c r="F996" s="67"/>
      <c r="G996" s="65"/>
      <c r="H996" s="70"/>
      <c r="I996" s="71"/>
      <c r="J996" s="68">
        <v>0</v>
      </c>
      <c r="K996" s="68">
        <v>0</v>
      </c>
      <c r="L996" s="68">
        <v>0</v>
      </c>
      <c r="M996" s="89">
        <f t="shared" si="54"/>
        <v>0</v>
      </c>
      <c r="N996" s="100">
        <f t="shared" si="56"/>
        <v>0</v>
      </c>
      <c r="O996" s="166" t="str">
        <f>IFERROR(INDEX('2A-2B'!$B$21:$B$1020,MATCH(D996,'2A-2B'!$D$21:$D$1020,0)),"Not in 2A-2B")</f>
        <v>Not in 2A-2B</v>
      </c>
      <c r="P996" s="73">
        <f>IFERROR(VLOOKUP(D996,'2A-2B'!$D$19:$N$1020,11,0)-N996,SUM(K996:M996))</f>
        <v>0</v>
      </c>
      <c r="Q996" s="167" t="e">
        <f t="shared" si="55"/>
        <v>#DIV/0!</v>
      </c>
    </row>
    <row r="997" spans="2:17">
      <c r="B997" s="63"/>
      <c r="C997" s="65"/>
      <c r="D997" s="65"/>
      <c r="E997" s="66"/>
      <c r="F997" s="67"/>
      <c r="G997" s="65"/>
      <c r="H997" s="70"/>
      <c r="I997" s="71"/>
      <c r="J997" s="68">
        <v>0</v>
      </c>
      <c r="K997" s="68">
        <v>0</v>
      </c>
      <c r="L997" s="68">
        <v>0</v>
      </c>
      <c r="M997" s="89">
        <f t="shared" si="54"/>
        <v>0</v>
      </c>
      <c r="N997" s="100">
        <f t="shared" si="56"/>
        <v>0</v>
      </c>
      <c r="O997" s="166" t="str">
        <f>IFERROR(INDEX('2A-2B'!$B$21:$B$1020,MATCH(D997,'2A-2B'!$D$21:$D$1020,0)),"Not in 2A-2B")</f>
        <v>Not in 2A-2B</v>
      </c>
      <c r="P997" s="73">
        <f>IFERROR(VLOOKUP(D997,'2A-2B'!$D$19:$N$1020,11,0)-N997,SUM(K997:M997))</f>
        <v>0</v>
      </c>
      <c r="Q997" s="167" t="e">
        <f t="shared" si="55"/>
        <v>#DIV/0!</v>
      </c>
    </row>
    <row r="998" spans="2:17">
      <c r="B998" s="63"/>
      <c r="C998" s="65"/>
      <c r="D998" s="65"/>
      <c r="E998" s="66"/>
      <c r="F998" s="67"/>
      <c r="G998" s="65"/>
      <c r="H998" s="70"/>
      <c r="I998" s="71"/>
      <c r="J998" s="68">
        <v>0</v>
      </c>
      <c r="K998" s="68">
        <v>0</v>
      </c>
      <c r="L998" s="68">
        <v>0</v>
      </c>
      <c r="M998" s="89">
        <f t="shared" si="54"/>
        <v>0</v>
      </c>
      <c r="N998" s="100">
        <f t="shared" si="56"/>
        <v>0</v>
      </c>
      <c r="O998" s="166" t="str">
        <f>IFERROR(INDEX('2A-2B'!$B$21:$B$1020,MATCH(D998,'2A-2B'!$D$21:$D$1020,0)),"Not in 2A-2B")</f>
        <v>Not in 2A-2B</v>
      </c>
      <c r="P998" s="73">
        <f>IFERROR(VLOOKUP(D998,'2A-2B'!$D$19:$N$1020,11,0)-N998,SUM(K998:M998))</f>
        <v>0</v>
      </c>
      <c r="Q998" s="167" t="e">
        <f t="shared" si="55"/>
        <v>#DIV/0!</v>
      </c>
    </row>
    <row r="999" spans="2:17">
      <c r="B999" s="63"/>
      <c r="C999" s="65"/>
      <c r="D999" s="65"/>
      <c r="E999" s="66"/>
      <c r="F999" s="67"/>
      <c r="G999" s="65"/>
      <c r="H999" s="70"/>
      <c r="I999" s="71"/>
      <c r="J999" s="68">
        <v>0</v>
      </c>
      <c r="K999" s="68">
        <v>0</v>
      </c>
      <c r="L999" s="68">
        <v>0</v>
      </c>
      <c r="M999" s="89">
        <f t="shared" si="54"/>
        <v>0</v>
      </c>
      <c r="N999" s="100">
        <f t="shared" si="56"/>
        <v>0</v>
      </c>
      <c r="O999" s="166" t="str">
        <f>IFERROR(INDEX('2A-2B'!$B$21:$B$1020,MATCH(D999,'2A-2B'!$D$21:$D$1020,0)),"Not in 2A-2B")</f>
        <v>Not in 2A-2B</v>
      </c>
      <c r="P999" s="73">
        <f>IFERROR(VLOOKUP(D999,'2A-2B'!$D$19:$N$1020,11,0)-N999,SUM(K999:M999))</f>
        <v>0</v>
      </c>
      <c r="Q999" s="167" t="e">
        <f t="shared" si="55"/>
        <v>#DIV/0!</v>
      </c>
    </row>
    <row r="1000" spans="2:17">
      <c r="B1000" s="63"/>
      <c r="C1000" s="65"/>
      <c r="D1000" s="65"/>
      <c r="E1000" s="66"/>
      <c r="F1000" s="67"/>
      <c r="G1000" s="65"/>
      <c r="H1000" s="70"/>
      <c r="I1000" s="71"/>
      <c r="J1000" s="68">
        <v>0</v>
      </c>
      <c r="K1000" s="68">
        <v>0</v>
      </c>
      <c r="L1000" s="68">
        <v>0</v>
      </c>
      <c r="M1000" s="89">
        <f t="shared" si="54"/>
        <v>0</v>
      </c>
      <c r="N1000" s="100">
        <f t="shared" si="56"/>
        <v>0</v>
      </c>
      <c r="O1000" s="166" t="str">
        <f>IFERROR(INDEX('2A-2B'!$B$21:$B$1020,MATCH(D1000,'2A-2B'!$D$21:$D$1020,0)),"Not in 2A-2B")</f>
        <v>Not in 2A-2B</v>
      </c>
      <c r="P1000" s="73">
        <f>IFERROR(VLOOKUP(D1000,'2A-2B'!$D$19:$N$1020,11,0)-N1000,SUM(K1000:M1000))</f>
        <v>0</v>
      </c>
      <c r="Q1000" s="167" t="e">
        <f t="shared" si="55"/>
        <v>#DIV/0!</v>
      </c>
    </row>
    <row r="1001" spans="2:17">
      <c r="B1001" s="63"/>
      <c r="C1001" s="65"/>
      <c r="D1001" s="65"/>
      <c r="E1001" s="66"/>
      <c r="F1001" s="67"/>
      <c r="G1001" s="65"/>
      <c r="H1001" s="70"/>
      <c r="I1001" s="71"/>
      <c r="J1001" s="68">
        <v>0</v>
      </c>
      <c r="K1001" s="68">
        <v>0</v>
      </c>
      <c r="L1001" s="68">
        <v>0</v>
      </c>
      <c r="M1001" s="89">
        <f t="shared" si="54"/>
        <v>0</v>
      </c>
      <c r="N1001" s="100">
        <f t="shared" si="56"/>
        <v>0</v>
      </c>
      <c r="O1001" s="166" t="str">
        <f>IFERROR(INDEX('2A-2B'!$B$21:$B$1020,MATCH(D1001,'2A-2B'!$D$21:$D$1020,0)),"Not in 2A-2B")</f>
        <v>Not in 2A-2B</v>
      </c>
      <c r="P1001" s="73">
        <f>IFERROR(VLOOKUP(D1001,'2A-2B'!$D$19:$N$1020,11,0)-N1001,SUM(K1001:M1001))</f>
        <v>0</v>
      </c>
      <c r="Q1001" s="167" t="e">
        <f t="shared" si="55"/>
        <v>#DIV/0!</v>
      </c>
    </row>
    <row r="1002" spans="2:17">
      <c r="B1002" s="63"/>
      <c r="C1002" s="65"/>
      <c r="D1002" s="65"/>
      <c r="E1002" s="66"/>
      <c r="F1002" s="67"/>
      <c r="G1002" s="65"/>
      <c r="H1002" s="70"/>
      <c r="I1002" s="71"/>
      <c r="J1002" s="68">
        <v>0</v>
      </c>
      <c r="K1002" s="68">
        <v>0</v>
      </c>
      <c r="L1002" s="68">
        <v>0</v>
      </c>
      <c r="M1002" s="89">
        <f t="shared" si="54"/>
        <v>0</v>
      </c>
      <c r="N1002" s="100">
        <f t="shared" si="56"/>
        <v>0</v>
      </c>
      <c r="O1002" s="166" t="str">
        <f>IFERROR(INDEX('2A-2B'!$B$21:$B$1020,MATCH(D1002,'2A-2B'!$D$21:$D$1020,0)),"Not in 2A-2B")</f>
        <v>Not in 2A-2B</v>
      </c>
      <c r="P1002" s="73">
        <f>IFERROR(VLOOKUP(D1002,'2A-2B'!$D$19:$N$1020,11,0)-N1002,SUM(K1002:M1002))</f>
        <v>0</v>
      </c>
      <c r="Q1002" s="167" t="e">
        <f t="shared" si="55"/>
        <v>#DIV/0!</v>
      </c>
    </row>
    <row r="1003" spans="2:17">
      <c r="B1003" s="63"/>
      <c r="C1003" s="65"/>
      <c r="D1003" s="65"/>
      <c r="E1003" s="66"/>
      <c r="F1003" s="67"/>
      <c r="G1003" s="65"/>
      <c r="H1003" s="70"/>
      <c r="I1003" s="71"/>
      <c r="J1003" s="68">
        <v>0</v>
      </c>
      <c r="K1003" s="68">
        <v>0</v>
      </c>
      <c r="L1003" s="68">
        <v>0</v>
      </c>
      <c r="M1003" s="89">
        <f t="shared" si="54"/>
        <v>0</v>
      </c>
      <c r="N1003" s="100">
        <f t="shared" si="56"/>
        <v>0</v>
      </c>
      <c r="O1003" s="166" t="str">
        <f>IFERROR(INDEX('2A-2B'!$B$21:$B$1020,MATCH(D1003,'2A-2B'!$D$21:$D$1020,0)),"Not in 2A-2B")</f>
        <v>Not in 2A-2B</v>
      </c>
      <c r="P1003" s="73">
        <f>IFERROR(VLOOKUP(D1003,'2A-2B'!$D$19:$N$1020,11,0)-N1003,SUM(K1003:M1003))</f>
        <v>0</v>
      </c>
      <c r="Q1003" s="167" t="e">
        <f t="shared" si="55"/>
        <v>#DIV/0!</v>
      </c>
    </row>
    <row r="1004" spans="2:17">
      <c r="B1004" s="63"/>
      <c r="C1004" s="65"/>
      <c r="D1004" s="65"/>
      <c r="E1004" s="66"/>
      <c r="F1004" s="67"/>
      <c r="G1004" s="65"/>
      <c r="H1004" s="70"/>
      <c r="I1004" s="71"/>
      <c r="J1004" s="68">
        <v>0</v>
      </c>
      <c r="K1004" s="68">
        <v>0</v>
      </c>
      <c r="L1004" s="68">
        <v>0</v>
      </c>
      <c r="M1004" s="89">
        <f t="shared" si="54"/>
        <v>0</v>
      </c>
      <c r="N1004" s="100">
        <f t="shared" si="56"/>
        <v>0</v>
      </c>
      <c r="O1004" s="166" t="str">
        <f>IFERROR(INDEX('2A-2B'!$B$21:$B$1020,MATCH(D1004,'2A-2B'!$D$21:$D$1020,0)),"Not in 2A-2B")</f>
        <v>Not in 2A-2B</v>
      </c>
      <c r="P1004" s="73">
        <f>IFERROR(VLOOKUP(D1004,'2A-2B'!$D$19:$N$1020,11,0)-N1004,SUM(K1004:M1004))</f>
        <v>0</v>
      </c>
      <c r="Q1004" s="167" t="e">
        <f t="shared" si="55"/>
        <v>#DIV/0!</v>
      </c>
    </row>
    <row r="1005" spans="2:17">
      <c r="B1005" s="63"/>
      <c r="C1005" s="65"/>
      <c r="D1005" s="65"/>
      <c r="E1005" s="66"/>
      <c r="F1005" s="67"/>
      <c r="G1005" s="65"/>
      <c r="H1005" s="70"/>
      <c r="I1005" s="71"/>
      <c r="J1005" s="68">
        <v>0</v>
      </c>
      <c r="K1005" s="68">
        <v>0</v>
      </c>
      <c r="L1005" s="68">
        <v>0</v>
      </c>
      <c r="M1005" s="89">
        <f t="shared" si="54"/>
        <v>0</v>
      </c>
      <c r="N1005" s="100">
        <f t="shared" si="56"/>
        <v>0</v>
      </c>
      <c r="O1005" s="166" t="str">
        <f>IFERROR(INDEX('2A-2B'!$B$21:$B$1020,MATCH(D1005,'2A-2B'!$D$21:$D$1020,0)),"Not in 2A-2B")</f>
        <v>Not in 2A-2B</v>
      </c>
      <c r="P1005" s="73">
        <f>IFERROR(VLOOKUP(D1005,'2A-2B'!$D$19:$N$1020,11,0)-N1005,SUM(K1005:M1005))</f>
        <v>0</v>
      </c>
      <c r="Q1005" s="167" t="e">
        <f t="shared" si="55"/>
        <v>#DIV/0!</v>
      </c>
    </row>
    <row r="1006" spans="2:17">
      <c r="B1006" s="63"/>
      <c r="C1006" s="65"/>
      <c r="D1006" s="65"/>
      <c r="E1006" s="66"/>
      <c r="F1006" s="67"/>
      <c r="G1006" s="65"/>
      <c r="H1006" s="70"/>
      <c r="I1006" s="71"/>
      <c r="J1006" s="68">
        <v>0</v>
      </c>
      <c r="K1006" s="68">
        <v>0</v>
      </c>
      <c r="L1006" s="68">
        <v>0</v>
      </c>
      <c r="M1006" s="89">
        <f t="shared" si="54"/>
        <v>0</v>
      </c>
      <c r="N1006" s="100">
        <f t="shared" si="56"/>
        <v>0</v>
      </c>
      <c r="O1006" s="166" t="str">
        <f>IFERROR(INDEX('2A-2B'!$B$21:$B$1020,MATCH(D1006,'2A-2B'!$D$21:$D$1020,0)),"Not in 2A-2B")</f>
        <v>Not in 2A-2B</v>
      </c>
      <c r="P1006" s="73">
        <f>IFERROR(VLOOKUP(D1006,'2A-2B'!$D$19:$N$1020,11,0)-N1006,SUM(K1006:M1006))</f>
        <v>0</v>
      </c>
      <c r="Q1006" s="167" t="e">
        <f t="shared" si="55"/>
        <v>#DIV/0!</v>
      </c>
    </row>
    <row r="1007" spans="2:17">
      <c r="B1007" s="63"/>
      <c r="C1007" s="65"/>
      <c r="D1007" s="65"/>
      <c r="E1007" s="66"/>
      <c r="F1007" s="67"/>
      <c r="G1007" s="65"/>
      <c r="H1007" s="70"/>
      <c r="I1007" s="71"/>
      <c r="J1007" s="68">
        <v>0</v>
      </c>
      <c r="K1007" s="68">
        <v>0</v>
      </c>
      <c r="L1007" s="68">
        <v>0</v>
      </c>
      <c r="M1007" s="89">
        <f t="shared" si="54"/>
        <v>0</v>
      </c>
      <c r="N1007" s="100">
        <f t="shared" si="56"/>
        <v>0</v>
      </c>
      <c r="O1007" s="166" t="str">
        <f>IFERROR(INDEX('2A-2B'!$B$21:$B$1020,MATCH(D1007,'2A-2B'!$D$21:$D$1020,0)),"Not in 2A-2B")</f>
        <v>Not in 2A-2B</v>
      </c>
      <c r="P1007" s="73">
        <f>IFERROR(VLOOKUP(D1007,'2A-2B'!$D$19:$N$1020,11,0)-N1007,SUM(K1007:M1007))</f>
        <v>0</v>
      </c>
      <c r="Q1007" s="167" t="e">
        <f t="shared" si="55"/>
        <v>#DIV/0!</v>
      </c>
    </row>
    <row r="1008" spans="2:17">
      <c r="B1008" s="63"/>
      <c r="C1008" s="65"/>
      <c r="D1008" s="65"/>
      <c r="E1008" s="66"/>
      <c r="F1008" s="67"/>
      <c r="G1008" s="65"/>
      <c r="H1008" s="70"/>
      <c r="I1008" s="71"/>
      <c r="J1008" s="68">
        <v>0</v>
      </c>
      <c r="K1008" s="68">
        <v>0</v>
      </c>
      <c r="L1008" s="68">
        <v>0</v>
      </c>
      <c r="M1008" s="89">
        <f t="shared" si="54"/>
        <v>0</v>
      </c>
      <c r="N1008" s="100">
        <f t="shared" si="56"/>
        <v>0</v>
      </c>
      <c r="O1008" s="166" t="str">
        <f>IFERROR(INDEX('2A-2B'!$B$21:$B$1020,MATCH(D1008,'2A-2B'!$D$21:$D$1020,0)),"Not in 2A-2B")</f>
        <v>Not in 2A-2B</v>
      </c>
      <c r="P1008" s="73">
        <f>IFERROR(VLOOKUP(D1008,'2A-2B'!$D$19:$N$1020,11,0)-N1008,SUM(K1008:M1008))</f>
        <v>0</v>
      </c>
      <c r="Q1008" s="167" t="e">
        <f t="shared" si="55"/>
        <v>#DIV/0!</v>
      </c>
    </row>
    <row r="1009" spans="1:17">
      <c r="B1009" s="63"/>
      <c r="C1009" s="65"/>
      <c r="D1009" s="65"/>
      <c r="E1009" s="66"/>
      <c r="F1009" s="67"/>
      <c r="G1009" s="65"/>
      <c r="H1009" s="70"/>
      <c r="I1009" s="71"/>
      <c r="J1009" s="68">
        <v>0</v>
      </c>
      <c r="K1009" s="68">
        <v>0</v>
      </c>
      <c r="L1009" s="68">
        <v>0</v>
      </c>
      <c r="M1009" s="89">
        <f t="shared" si="54"/>
        <v>0</v>
      </c>
      <c r="N1009" s="100">
        <f t="shared" si="56"/>
        <v>0</v>
      </c>
      <c r="O1009" s="166" t="str">
        <f>IFERROR(INDEX('2A-2B'!$B$21:$B$1020,MATCH(D1009,'2A-2B'!$D$21:$D$1020,0)),"Not in 2A-2B")</f>
        <v>Not in 2A-2B</v>
      </c>
      <c r="P1009" s="73">
        <f>IFERROR(VLOOKUP(D1009,'2A-2B'!$D$19:$N$1020,11,0)-N1009,SUM(K1009:M1009))</f>
        <v>0</v>
      </c>
      <c r="Q1009" s="167" t="e">
        <f t="shared" si="55"/>
        <v>#DIV/0!</v>
      </c>
    </row>
    <row r="1010" spans="1:17">
      <c r="B1010" s="63"/>
      <c r="C1010" s="65"/>
      <c r="D1010" s="65"/>
      <c r="E1010" s="66"/>
      <c r="F1010" s="67"/>
      <c r="G1010" s="65"/>
      <c r="H1010" s="70"/>
      <c r="I1010" s="71"/>
      <c r="J1010" s="68">
        <v>0</v>
      </c>
      <c r="K1010" s="68">
        <v>0</v>
      </c>
      <c r="L1010" s="68">
        <v>0</v>
      </c>
      <c r="M1010" s="89">
        <f t="shared" si="54"/>
        <v>0</v>
      </c>
      <c r="N1010" s="100">
        <f t="shared" si="56"/>
        <v>0</v>
      </c>
      <c r="O1010" s="166" t="str">
        <f>IFERROR(INDEX('2A-2B'!$B$21:$B$1020,MATCH(D1010,'2A-2B'!$D$21:$D$1020,0)),"Not in 2A-2B")</f>
        <v>Not in 2A-2B</v>
      </c>
      <c r="P1010" s="73">
        <f>IFERROR(VLOOKUP(D1010,'2A-2B'!$D$19:$N$1020,11,0)-N1010,SUM(K1010:M1010))</f>
        <v>0</v>
      </c>
      <c r="Q1010" s="167" t="e">
        <f t="shared" si="55"/>
        <v>#DIV/0!</v>
      </c>
    </row>
    <row r="1011" spans="1:17">
      <c r="B1011" s="63"/>
      <c r="C1011" s="65"/>
      <c r="D1011" s="65"/>
      <c r="E1011" s="66"/>
      <c r="F1011" s="67"/>
      <c r="G1011" s="65"/>
      <c r="H1011" s="70"/>
      <c r="I1011" s="71"/>
      <c r="J1011" s="68">
        <v>0</v>
      </c>
      <c r="K1011" s="68">
        <v>0</v>
      </c>
      <c r="L1011" s="68">
        <v>0</v>
      </c>
      <c r="M1011" s="89">
        <f t="shared" si="54"/>
        <v>0</v>
      </c>
      <c r="N1011" s="100">
        <f t="shared" si="56"/>
        <v>0</v>
      </c>
      <c r="O1011" s="166" t="str">
        <f>IFERROR(INDEX('2A-2B'!$B$21:$B$1020,MATCH(D1011,'2A-2B'!$D$21:$D$1020,0)),"Not in 2A-2B")</f>
        <v>Not in 2A-2B</v>
      </c>
      <c r="P1011" s="73">
        <f>IFERROR(VLOOKUP(D1011,'2A-2B'!$D$19:$N$1020,11,0)-N1011,SUM(K1011:M1011))</f>
        <v>0</v>
      </c>
      <c r="Q1011" s="167" t="e">
        <f t="shared" si="55"/>
        <v>#DIV/0!</v>
      </c>
    </row>
    <row r="1012" spans="1:17">
      <c r="B1012" s="63"/>
      <c r="C1012" s="65"/>
      <c r="D1012" s="65"/>
      <c r="E1012" s="66"/>
      <c r="F1012" s="67"/>
      <c r="G1012" s="65"/>
      <c r="H1012" s="70"/>
      <c r="I1012" s="71"/>
      <c r="J1012" s="68">
        <v>0</v>
      </c>
      <c r="K1012" s="68">
        <v>0</v>
      </c>
      <c r="L1012" s="68">
        <v>0</v>
      </c>
      <c r="M1012" s="89">
        <f t="shared" si="54"/>
        <v>0</v>
      </c>
      <c r="N1012" s="100">
        <f t="shared" si="56"/>
        <v>0</v>
      </c>
      <c r="O1012" s="166" t="str">
        <f>IFERROR(INDEX('2A-2B'!$B$21:$B$1020,MATCH(D1012,'2A-2B'!$D$21:$D$1020,0)),"Not in 2A-2B")</f>
        <v>Not in 2A-2B</v>
      </c>
      <c r="P1012" s="73">
        <f>IFERROR(VLOOKUP(D1012,'2A-2B'!$D$19:$N$1020,11,0)-N1012,SUM(K1012:M1012))</f>
        <v>0</v>
      </c>
      <c r="Q1012" s="167" t="e">
        <f t="shared" si="55"/>
        <v>#DIV/0!</v>
      </c>
    </row>
    <row r="1013" spans="1:17">
      <c r="B1013" s="63"/>
      <c r="C1013" s="65"/>
      <c r="D1013" s="65"/>
      <c r="E1013" s="66"/>
      <c r="F1013" s="67"/>
      <c r="G1013" s="65"/>
      <c r="H1013" s="70"/>
      <c r="I1013" s="71"/>
      <c r="J1013" s="68">
        <v>0</v>
      </c>
      <c r="K1013" s="68">
        <v>0</v>
      </c>
      <c r="L1013" s="68">
        <v>0</v>
      </c>
      <c r="M1013" s="89">
        <f t="shared" si="54"/>
        <v>0</v>
      </c>
      <c r="N1013" s="100">
        <f t="shared" si="56"/>
        <v>0</v>
      </c>
      <c r="O1013" s="166" t="str">
        <f>IFERROR(INDEX('2A-2B'!$B$21:$B$1020,MATCH(D1013,'2A-2B'!$D$21:$D$1020,0)),"Not in 2A-2B")</f>
        <v>Not in 2A-2B</v>
      </c>
      <c r="P1013" s="73">
        <f>IFERROR(VLOOKUP(D1013,'2A-2B'!$D$19:$N$1020,11,0)-N1013,SUM(K1013:M1013))</f>
        <v>0</v>
      </c>
      <c r="Q1013" s="167" t="e">
        <f t="shared" si="55"/>
        <v>#DIV/0!</v>
      </c>
    </row>
    <row r="1014" spans="1:17">
      <c r="B1014" s="63"/>
      <c r="C1014" s="65"/>
      <c r="D1014" s="65"/>
      <c r="E1014" s="66"/>
      <c r="F1014" s="67"/>
      <c r="G1014" s="65"/>
      <c r="H1014" s="70"/>
      <c r="I1014" s="71"/>
      <c r="J1014" s="68">
        <v>0</v>
      </c>
      <c r="K1014" s="68">
        <v>0</v>
      </c>
      <c r="L1014" s="68">
        <v>0</v>
      </c>
      <c r="M1014" s="89">
        <f t="shared" si="54"/>
        <v>0</v>
      </c>
      <c r="N1014" s="100">
        <f t="shared" si="56"/>
        <v>0</v>
      </c>
      <c r="O1014" s="166" t="str">
        <f>IFERROR(INDEX('2A-2B'!$B$21:$B$1020,MATCH(D1014,'2A-2B'!$D$21:$D$1020,0)),"Not in 2A-2B")</f>
        <v>Not in 2A-2B</v>
      </c>
      <c r="P1014" s="73">
        <f>IFERROR(VLOOKUP(D1014,'2A-2B'!$D$19:$N$1020,11,0)-N1014,SUM(K1014:M1014))</f>
        <v>0</v>
      </c>
      <c r="Q1014" s="167" t="e">
        <f t="shared" si="55"/>
        <v>#DIV/0!</v>
      </c>
    </row>
    <row r="1015" spans="1:17">
      <c r="B1015" s="63"/>
      <c r="C1015" s="65"/>
      <c r="D1015" s="65"/>
      <c r="E1015" s="66"/>
      <c r="F1015" s="67"/>
      <c r="G1015" s="65"/>
      <c r="H1015" s="70"/>
      <c r="I1015" s="71"/>
      <c r="J1015" s="68">
        <v>0</v>
      </c>
      <c r="K1015" s="68">
        <v>0</v>
      </c>
      <c r="L1015" s="68">
        <v>0</v>
      </c>
      <c r="M1015" s="89">
        <f t="shared" si="54"/>
        <v>0</v>
      </c>
      <c r="N1015" s="100">
        <f t="shared" si="56"/>
        <v>0</v>
      </c>
      <c r="O1015" s="166" t="str">
        <f>IFERROR(INDEX('2A-2B'!$B$21:$B$1020,MATCH(D1015,'2A-2B'!$D$21:$D$1020,0)),"Not in 2A-2B")</f>
        <v>Not in 2A-2B</v>
      </c>
      <c r="P1015" s="73">
        <f>IFERROR(VLOOKUP(D1015,'2A-2B'!$D$19:$N$1020,11,0)-N1015,SUM(K1015:M1015))</f>
        <v>0</v>
      </c>
      <c r="Q1015" s="167" t="e">
        <f t="shared" si="55"/>
        <v>#DIV/0!</v>
      </c>
    </row>
    <row r="1016" spans="1:17">
      <c r="B1016" s="63"/>
      <c r="C1016" s="65"/>
      <c r="D1016" s="65"/>
      <c r="E1016" s="66"/>
      <c r="F1016" s="67"/>
      <c r="G1016" s="65"/>
      <c r="H1016" s="70"/>
      <c r="I1016" s="71"/>
      <c r="J1016" s="68">
        <v>0</v>
      </c>
      <c r="K1016" s="68">
        <v>0</v>
      </c>
      <c r="L1016" s="68">
        <v>0</v>
      </c>
      <c r="M1016" s="89">
        <f t="shared" si="54"/>
        <v>0</v>
      </c>
      <c r="N1016" s="100">
        <f t="shared" si="56"/>
        <v>0</v>
      </c>
      <c r="O1016" s="166" t="str">
        <f>IFERROR(INDEX('2A-2B'!$B$21:$B$1020,MATCH(D1016,'2A-2B'!$D$21:$D$1020,0)),"Not in 2A-2B")</f>
        <v>Not in 2A-2B</v>
      </c>
      <c r="P1016" s="73">
        <f>IFERROR(VLOOKUP(D1016,'2A-2B'!$D$19:$N$1020,11,0)-N1016,SUM(K1016:M1016))</f>
        <v>0</v>
      </c>
      <c r="Q1016" s="167" t="e">
        <f t="shared" si="55"/>
        <v>#DIV/0!</v>
      </c>
    </row>
    <row r="1017" spans="1:17">
      <c r="B1017" s="63"/>
      <c r="C1017" s="65"/>
      <c r="D1017" s="65"/>
      <c r="E1017" s="66"/>
      <c r="F1017" s="67"/>
      <c r="G1017" s="65"/>
      <c r="H1017" s="70"/>
      <c r="I1017" s="71"/>
      <c r="J1017" s="68">
        <v>0</v>
      </c>
      <c r="K1017" s="68">
        <v>0</v>
      </c>
      <c r="L1017" s="68">
        <v>0</v>
      </c>
      <c r="M1017" s="89">
        <f t="shared" si="54"/>
        <v>0</v>
      </c>
      <c r="N1017" s="100">
        <f t="shared" si="56"/>
        <v>0</v>
      </c>
      <c r="O1017" s="166" t="str">
        <f>IFERROR(INDEX('2A-2B'!$B$21:$B$1020,MATCH(D1017,'2A-2B'!$D$21:$D$1020,0)),"Not in 2A-2B")</f>
        <v>Not in 2A-2B</v>
      </c>
      <c r="P1017" s="73">
        <f>IFERROR(VLOOKUP(D1017,'2A-2B'!$D$19:$N$1020,11,0)-N1017,SUM(K1017:M1017))</f>
        <v>0</v>
      </c>
      <c r="Q1017" s="167" t="e">
        <f t="shared" si="55"/>
        <v>#DIV/0!</v>
      </c>
    </row>
    <row r="1018" spans="1:17">
      <c r="B1018" s="63"/>
      <c r="C1018" s="65"/>
      <c r="D1018" s="65"/>
      <c r="E1018" s="66"/>
      <c r="F1018" s="67"/>
      <c r="G1018" s="65"/>
      <c r="H1018" s="70"/>
      <c r="I1018" s="71"/>
      <c r="J1018" s="68">
        <v>0</v>
      </c>
      <c r="K1018" s="68">
        <v>0</v>
      </c>
      <c r="L1018" s="68">
        <v>0</v>
      </c>
      <c r="M1018" s="89">
        <f t="shared" si="54"/>
        <v>0</v>
      </c>
      <c r="N1018" s="100">
        <f t="shared" si="56"/>
        <v>0</v>
      </c>
      <c r="O1018" s="166" t="str">
        <f>IFERROR(INDEX('2A-2B'!$B$21:$B$1020,MATCH(D1018,'2A-2B'!$D$21:$D$1020,0)),"Not in 2A-2B")</f>
        <v>Not in 2A-2B</v>
      </c>
      <c r="P1018" s="73">
        <f>IFERROR(VLOOKUP(D1018,'2A-2B'!$D$19:$N$1020,11,0)-N1018,SUM(K1018:M1018))</f>
        <v>0</v>
      </c>
      <c r="Q1018" s="167" t="e">
        <f t="shared" si="55"/>
        <v>#DIV/0!</v>
      </c>
    </row>
    <row r="1019" spans="1:17">
      <c r="B1019" s="63"/>
      <c r="C1019" s="65"/>
      <c r="D1019" s="65"/>
      <c r="E1019" s="66"/>
      <c r="F1019" s="67"/>
      <c r="G1019" s="65"/>
      <c r="H1019" s="70"/>
      <c r="I1019" s="71"/>
      <c r="J1019" s="68">
        <v>0</v>
      </c>
      <c r="K1019" s="68">
        <v>0</v>
      </c>
      <c r="L1019" s="68">
        <v>0</v>
      </c>
      <c r="M1019" s="89">
        <f t="shared" si="54"/>
        <v>0</v>
      </c>
      <c r="N1019" s="100">
        <f t="shared" si="56"/>
        <v>0</v>
      </c>
      <c r="O1019" s="166" t="str">
        <f>IFERROR(INDEX('2A-2B'!$B$21:$B$1020,MATCH(D1019,'2A-2B'!$D$21:$D$1020,0)),"Not in 2A-2B")</f>
        <v>Not in 2A-2B</v>
      </c>
      <c r="P1019" s="73">
        <f>IFERROR(VLOOKUP(D1019,'2A-2B'!$D$19:$N$1020,11,0)-N1019,SUM(K1019:M1019))</f>
        <v>0</v>
      </c>
      <c r="Q1019" s="167" t="e">
        <f t="shared" si="55"/>
        <v>#DIV/0!</v>
      </c>
    </row>
    <row r="1020" spans="1:17">
      <c r="B1020" s="63"/>
      <c r="C1020" s="65"/>
      <c r="D1020" s="65"/>
      <c r="E1020" s="66"/>
      <c r="F1020" s="67"/>
      <c r="G1020" s="65"/>
      <c r="H1020" s="70"/>
      <c r="I1020" s="71"/>
      <c r="J1020" s="68">
        <v>0</v>
      </c>
      <c r="K1020" s="68">
        <v>0</v>
      </c>
      <c r="L1020" s="68">
        <v>0</v>
      </c>
      <c r="M1020" s="89">
        <f t="shared" si="54"/>
        <v>0</v>
      </c>
      <c r="N1020" s="100">
        <f t="shared" si="56"/>
        <v>0</v>
      </c>
      <c r="O1020" s="166" t="str">
        <f>IFERROR(INDEX('2A-2B'!$B$21:$B$1020,MATCH(D1020,'2A-2B'!$D$21:$D$1020,0)),"Not in 2A-2B")</f>
        <v>Not in 2A-2B</v>
      </c>
      <c r="P1020" s="73">
        <f>IFERROR(VLOOKUP(D1020,'2A-2B'!$D$19:$N$1020,11,0)-N1020,SUM(K1020:M1020))</f>
        <v>0</v>
      </c>
      <c r="Q1020" s="167" t="e">
        <f t="shared" si="55"/>
        <v>#DIV/0!</v>
      </c>
    </row>
    <row r="1021" spans="1:17">
      <c r="A1021" s="72">
        <v>0</v>
      </c>
      <c r="B1021" s="72">
        <v>0</v>
      </c>
      <c r="C1021" s="73">
        <f>C17-SUM(J21:J1020)</f>
        <v>0</v>
      </c>
      <c r="D1021" s="73">
        <f>D17-SUM(K21:K1020)</f>
        <v>0</v>
      </c>
      <c r="E1021" s="73">
        <f>E17-SUM(L21:L1020)</f>
        <v>0</v>
      </c>
      <c r="F1021" s="73">
        <f>F17-SUM(M21:M1020)</f>
        <v>0</v>
      </c>
      <c r="G1021" s="73">
        <f>G17-SUM(N21:N1020)</f>
        <v>0</v>
      </c>
      <c r="H1021" s="72">
        <v>0</v>
      </c>
      <c r="I1021" s="74">
        <v>0</v>
      </c>
      <c r="J1021" s="73">
        <f>J17-SUM(J21:J1020)</f>
        <v>0</v>
      </c>
      <c r="K1021" s="73">
        <f>K17-SUM(K21:K1020)</f>
        <v>0</v>
      </c>
      <c r="L1021" s="73">
        <f>L17-SUM(L21:L1020)</f>
        <v>0</v>
      </c>
      <c r="M1021" s="73">
        <f>M17-SUM(M21:M1020)</f>
        <v>0</v>
      </c>
      <c r="N1021" s="73">
        <f>N17-SUM(N21:N1020)</f>
        <v>0</v>
      </c>
      <c r="O1021" s="72">
        <v>0</v>
      </c>
      <c r="P1021" s="72">
        <v>0</v>
      </c>
      <c r="Q1021" s="72">
        <v>0</v>
      </c>
    </row>
  </sheetData>
  <sheetProtection password="CE28" sheet="1" objects="1" scenarios="1" insertRows="0" deleteRows="0" sort="0" autoFilter="0"/>
  <protectedRanges>
    <protectedRange sqref="G6" name="Range2"/>
    <protectedRange sqref="B21:L1020" name="Range1"/>
  </protectedRanges>
  <autoFilter ref="B20:P20">
    <filterColumn colId="13"/>
  </autoFilter>
  <mergeCells count="3">
    <mergeCell ref="B2:N2"/>
    <mergeCell ref="B3:N3"/>
    <mergeCell ref="B4:N4"/>
  </mergeCells>
  <conditionalFormatting sqref="C18:G18 J18:O18 C1021:G1021 B20:P20 J1021:O1021">
    <cfRule type="cellIs" dxfId="456" priority="233" stopIfTrue="1" operator="equal">
      <formula>0</formula>
    </cfRule>
    <cfRule type="cellIs" dxfId="455" priority="234" stopIfTrue="1" operator="notEqual">
      <formula>0</formula>
    </cfRule>
  </conditionalFormatting>
  <conditionalFormatting sqref="C18:G18 J18:O18 C1021:G1021 B20:P20 J1021:O1021">
    <cfRule type="cellIs" dxfId="454" priority="232" stopIfTrue="1" operator="greaterThan">
      <formula>0.1</formula>
    </cfRule>
  </conditionalFormatting>
  <conditionalFormatting sqref="R21">
    <cfRule type="cellIs" dxfId="453" priority="131" stopIfTrue="1" operator="equal">
      <formula>0</formula>
    </cfRule>
    <cfRule type="cellIs" dxfId="452" priority="132" stopIfTrue="1" operator="notEqual">
      <formula>0</formula>
    </cfRule>
  </conditionalFormatting>
  <conditionalFormatting sqref="R21">
    <cfRule type="cellIs" dxfId="451" priority="130" stopIfTrue="1" operator="greaterThan">
      <formula>0.1</formula>
    </cfRule>
  </conditionalFormatting>
  <conditionalFormatting sqref="R21">
    <cfRule type="cellIs" dxfId="450" priority="128" stopIfTrue="1" operator="equal">
      <formula>0</formula>
    </cfRule>
    <cfRule type="cellIs" dxfId="449" priority="129" stopIfTrue="1" operator="notEqual">
      <formula>0</formula>
    </cfRule>
  </conditionalFormatting>
  <conditionalFormatting sqref="R21">
    <cfRule type="cellIs" dxfId="448" priority="127" stopIfTrue="1" operator="greaterThan">
      <formula>0.1</formula>
    </cfRule>
  </conditionalFormatting>
  <conditionalFormatting sqref="Q21">
    <cfRule type="cellIs" dxfId="447" priority="125" stopIfTrue="1" operator="equal">
      <formula>0</formula>
    </cfRule>
    <cfRule type="cellIs" dxfId="446" priority="126" stopIfTrue="1" operator="notEqual">
      <formula>0</formula>
    </cfRule>
  </conditionalFormatting>
  <conditionalFormatting sqref="Q21">
    <cfRule type="cellIs" dxfId="445" priority="124" stopIfTrue="1" operator="greaterThan">
      <formula>0.1</formula>
    </cfRule>
  </conditionalFormatting>
  <conditionalFormatting sqref="Q21">
    <cfRule type="cellIs" dxfId="444" priority="122" stopIfTrue="1" operator="equal">
      <formula>0</formula>
    </cfRule>
    <cfRule type="cellIs" dxfId="443" priority="123" stopIfTrue="1" operator="notEqual">
      <formula>0</formula>
    </cfRule>
  </conditionalFormatting>
  <conditionalFormatting sqref="Q21">
    <cfRule type="cellIs" dxfId="442" priority="121" stopIfTrue="1" operator="greaterThan">
      <formula>0.1</formula>
    </cfRule>
  </conditionalFormatting>
  <conditionalFormatting sqref="Q22:Q1020">
    <cfRule type="cellIs" dxfId="441" priority="119" stopIfTrue="1" operator="equal">
      <formula>0</formula>
    </cfRule>
    <cfRule type="cellIs" dxfId="440" priority="120" stopIfTrue="1" operator="notEqual">
      <formula>0</formula>
    </cfRule>
  </conditionalFormatting>
  <conditionalFormatting sqref="Q22:Q1020">
    <cfRule type="cellIs" dxfId="439" priority="118" stopIfTrue="1" operator="greaterThan">
      <formula>0.1</formula>
    </cfRule>
  </conditionalFormatting>
  <conditionalFormatting sqref="Q22:Q1020">
    <cfRule type="cellIs" dxfId="438" priority="116" stopIfTrue="1" operator="equal">
      <formula>0</formula>
    </cfRule>
    <cfRule type="cellIs" dxfId="437" priority="117" stopIfTrue="1" operator="notEqual">
      <formula>0</formula>
    </cfRule>
  </conditionalFormatting>
  <conditionalFormatting sqref="Q22:Q1020">
    <cfRule type="cellIs" dxfId="436" priority="115" stopIfTrue="1" operator="greaterThan">
      <formula>0.1</formula>
    </cfRule>
  </conditionalFormatting>
  <conditionalFormatting sqref="Q22:Q1020">
    <cfRule type="cellIs" dxfId="435" priority="113" stopIfTrue="1" operator="equal">
      <formula>0</formula>
    </cfRule>
    <cfRule type="cellIs" dxfId="434" priority="114" stopIfTrue="1" operator="notEqual">
      <formula>0</formula>
    </cfRule>
  </conditionalFormatting>
  <conditionalFormatting sqref="Q22:Q1020">
    <cfRule type="cellIs" dxfId="433" priority="112" stopIfTrue="1" operator="greaterThan">
      <formula>0.1</formula>
    </cfRule>
  </conditionalFormatting>
  <conditionalFormatting sqref="Q22:Q1020">
    <cfRule type="cellIs" dxfId="432" priority="110" stopIfTrue="1" operator="equal">
      <formula>0</formula>
    </cfRule>
    <cfRule type="cellIs" dxfId="431" priority="111" stopIfTrue="1" operator="notEqual">
      <formula>0</formula>
    </cfRule>
  </conditionalFormatting>
  <conditionalFormatting sqref="Q22:Q1020">
    <cfRule type="cellIs" dxfId="430" priority="109" stopIfTrue="1" operator="greaterThan">
      <formula>0.1</formula>
    </cfRule>
  </conditionalFormatting>
  <conditionalFormatting sqref="P22">
    <cfRule type="cellIs" dxfId="429" priority="83" stopIfTrue="1" operator="equal">
      <formula>0</formula>
    </cfRule>
    <cfRule type="cellIs" dxfId="428" priority="84" stopIfTrue="1" operator="notEqual">
      <formula>0</formula>
    </cfRule>
  </conditionalFormatting>
  <conditionalFormatting sqref="P22">
    <cfRule type="cellIs" dxfId="427" priority="82" stopIfTrue="1" operator="greaterThan">
      <formula>0.1</formula>
    </cfRule>
  </conditionalFormatting>
  <conditionalFormatting sqref="P22">
    <cfRule type="cellIs" dxfId="426" priority="80" stopIfTrue="1" operator="equal">
      <formula>0</formula>
    </cfRule>
    <cfRule type="cellIs" dxfId="425" priority="81" stopIfTrue="1" operator="notEqual">
      <formula>0</formula>
    </cfRule>
  </conditionalFormatting>
  <conditionalFormatting sqref="P22">
    <cfRule type="cellIs" dxfId="424" priority="79" stopIfTrue="1" operator="greaterThan">
      <formula>0.1</formula>
    </cfRule>
  </conditionalFormatting>
  <conditionalFormatting sqref="P22">
    <cfRule type="cellIs" dxfId="423" priority="77" stopIfTrue="1" operator="equal">
      <formula>0</formula>
    </cfRule>
    <cfRule type="cellIs" dxfId="422" priority="78" stopIfTrue="1" operator="notEqual">
      <formula>0</formula>
    </cfRule>
  </conditionalFormatting>
  <conditionalFormatting sqref="P22">
    <cfRule type="cellIs" dxfId="421" priority="76" stopIfTrue="1" operator="greaterThan">
      <formula>0.1</formula>
    </cfRule>
  </conditionalFormatting>
  <conditionalFormatting sqref="P22">
    <cfRule type="cellIs" dxfId="420" priority="74" stopIfTrue="1" operator="equal">
      <formula>0</formula>
    </cfRule>
    <cfRule type="cellIs" dxfId="419" priority="75" stopIfTrue="1" operator="notEqual">
      <formula>0</formula>
    </cfRule>
  </conditionalFormatting>
  <conditionalFormatting sqref="P22">
    <cfRule type="cellIs" dxfId="418" priority="73" stopIfTrue="1" operator="greaterThan">
      <formula>0.1</formula>
    </cfRule>
  </conditionalFormatting>
  <conditionalFormatting sqref="P21">
    <cfRule type="cellIs" dxfId="417" priority="71" stopIfTrue="1" operator="equal">
      <formula>0</formula>
    </cfRule>
    <cfRule type="cellIs" dxfId="416" priority="72" stopIfTrue="1" operator="notEqual">
      <formula>0</formula>
    </cfRule>
  </conditionalFormatting>
  <conditionalFormatting sqref="P21">
    <cfRule type="cellIs" dxfId="415" priority="70" stopIfTrue="1" operator="greaterThan">
      <formula>0.1</formula>
    </cfRule>
  </conditionalFormatting>
  <conditionalFormatting sqref="P21">
    <cfRule type="cellIs" dxfId="414" priority="68" stopIfTrue="1" operator="equal">
      <formula>0</formula>
    </cfRule>
    <cfRule type="cellIs" dxfId="413" priority="69" stopIfTrue="1" operator="notEqual">
      <formula>0</formula>
    </cfRule>
  </conditionalFormatting>
  <conditionalFormatting sqref="P21">
    <cfRule type="cellIs" dxfId="412" priority="67" stopIfTrue="1" operator="greaterThan">
      <formula>0.1</formula>
    </cfRule>
  </conditionalFormatting>
  <conditionalFormatting sqref="P21">
    <cfRule type="cellIs" dxfId="411" priority="65" stopIfTrue="1" operator="equal">
      <formula>0</formula>
    </cfRule>
    <cfRule type="cellIs" dxfId="410" priority="66" stopIfTrue="1" operator="notEqual">
      <formula>0</formula>
    </cfRule>
  </conditionalFormatting>
  <conditionalFormatting sqref="P21">
    <cfRule type="cellIs" dxfId="409" priority="64" stopIfTrue="1" operator="greaterThan">
      <formula>0.1</formula>
    </cfRule>
  </conditionalFormatting>
  <conditionalFormatting sqref="P21">
    <cfRule type="cellIs" dxfId="408" priority="62" stopIfTrue="1" operator="equal">
      <formula>0</formula>
    </cfRule>
    <cfRule type="cellIs" dxfId="407" priority="63" stopIfTrue="1" operator="notEqual">
      <formula>0</formula>
    </cfRule>
  </conditionalFormatting>
  <conditionalFormatting sqref="P21">
    <cfRule type="cellIs" dxfId="406" priority="61" stopIfTrue="1" operator="greaterThan">
      <formula>0.1</formula>
    </cfRule>
  </conditionalFormatting>
  <conditionalFormatting sqref="P22:P1020">
    <cfRule type="cellIs" dxfId="405" priority="59" stopIfTrue="1" operator="equal">
      <formula>0</formula>
    </cfRule>
    <cfRule type="cellIs" dxfId="404" priority="60" stopIfTrue="1" operator="notEqual">
      <formula>0</formula>
    </cfRule>
  </conditionalFormatting>
  <conditionalFormatting sqref="P22:P1020">
    <cfRule type="cellIs" dxfId="403" priority="58" stopIfTrue="1" operator="greaterThan">
      <formula>0.1</formula>
    </cfRule>
  </conditionalFormatting>
  <conditionalFormatting sqref="P22:P1020">
    <cfRule type="cellIs" dxfId="402" priority="56" stopIfTrue="1" operator="equal">
      <formula>0</formula>
    </cfRule>
    <cfRule type="cellIs" dxfId="401" priority="57" stopIfTrue="1" operator="notEqual">
      <formula>0</formula>
    </cfRule>
  </conditionalFormatting>
  <conditionalFormatting sqref="P22:P1020">
    <cfRule type="cellIs" dxfId="400" priority="55" stopIfTrue="1" operator="greaterThan">
      <formula>0.1</formula>
    </cfRule>
  </conditionalFormatting>
  <conditionalFormatting sqref="P22:P1020">
    <cfRule type="cellIs" dxfId="399" priority="53" stopIfTrue="1" operator="equal">
      <formula>0</formula>
    </cfRule>
    <cfRule type="cellIs" dxfId="398" priority="54" stopIfTrue="1" operator="notEqual">
      <formula>0</formula>
    </cfRule>
  </conditionalFormatting>
  <conditionalFormatting sqref="P22:P1020">
    <cfRule type="cellIs" dxfId="397" priority="52" stopIfTrue="1" operator="greaterThan">
      <formula>0.1</formula>
    </cfRule>
  </conditionalFormatting>
  <conditionalFormatting sqref="P22:P1020">
    <cfRule type="cellIs" dxfId="396" priority="50" stopIfTrue="1" operator="equal">
      <formula>0</formula>
    </cfRule>
    <cfRule type="cellIs" dxfId="395" priority="51" stopIfTrue="1" operator="notEqual">
      <formula>0</formula>
    </cfRule>
  </conditionalFormatting>
  <conditionalFormatting sqref="P22:P1020">
    <cfRule type="cellIs" dxfId="394" priority="49" stopIfTrue="1" operator="greaterThan">
      <formula>0.1</formula>
    </cfRule>
  </conditionalFormatting>
  <conditionalFormatting sqref="Q22">
    <cfRule type="cellIs" dxfId="393" priority="47" stopIfTrue="1" operator="equal">
      <formula>0</formula>
    </cfRule>
    <cfRule type="cellIs" dxfId="392" priority="48" stopIfTrue="1" operator="notEqual">
      <formula>0</formula>
    </cfRule>
  </conditionalFormatting>
  <conditionalFormatting sqref="Q22">
    <cfRule type="cellIs" dxfId="391" priority="46" stopIfTrue="1" operator="greaterThan">
      <formula>0.1</formula>
    </cfRule>
  </conditionalFormatting>
  <conditionalFormatting sqref="Q22">
    <cfRule type="cellIs" dxfId="390" priority="44" stopIfTrue="1" operator="equal">
      <formula>0</formula>
    </cfRule>
    <cfRule type="cellIs" dxfId="389" priority="45" stopIfTrue="1" operator="notEqual">
      <formula>0</formula>
    </cfRule>
  </conditionalFormatting>
  <conditionalFormatting sqref="Q22">
    <cfRule type="cellIs" dxfId="388" priority="43" stopIfTrue="1" operator="greaterThan">
      <formula>0.1</formula>
    </cfRule>
  </conditionalFormatting>
  <conditionalFormatting sqref="Q21">
    <cfRule type="cellIs" dxfId="387" priority="41" stopIfTrue="1" operator="equal">
      <formula>0</formula>
    </cfRule>
    <cfRule type="cellIs" dxfId="386" priority="42" stopIfTrue="1" operator="notEqual">
      <formula>0</formula>
    </cfRule>
  </conditionalFormatting>
  <conditionalFormatting sqref="Q21">
    <cfRule type="cellIs" dxfId="385" priority="40" stopIfTrue="1" operator="greaterThan">
      <formula>0.1</formula>
    </cfRule>
  </conditionalFormatting>
  <conditionalFormatting sqref="Q21">
    <cfRule type="cellIs" dxfId="384" priority="38" stopIfTrue="1" operator="equal">
      <formula>0</formula>
    </cfRule>
    <cfRule type="cellIs" dxfId="383" priority="39" stopIfTrue="1" operator="notEqual">
      <formula>0</formula>
    </cfRule>
  </conditionalFormatting>
  <conditionalFormatting sqref="Q21">
    <cfRule type="cellIs" dxfId="382" priority="37" stopIfTrue="1" operator="greaterThan">
      <formula>0.1</formula>
    </cfRule>
  </conditionalFormatting>
  <conditionalFormatting sqref="Q21">
    <cfRule type="cellIs" dxfId="381" priority="35" stopIfTrue="1" operator="equal">
      <formula>0</formula>
    </cfRule>
    <cfRule type="cellIs" dxfId="380" priority="36" stopIfTrue="1" operator="notEqual">
      <formula>0</formula>
    </cfRule>
  </conditionalFormatting>
  <conditionalFormatting sqref="Q21">
    <cfRule type="cellIs" dxfId="379" priority="34" stopIfTrue="1" operator="greaterThan">
      <formula>0.1</formula>
    </cfRule>
  </conditionalFormatting>
  <conditionalFormatting sqref="Q21">
    <cfRule type="cellIs" dxfId="378" priority="32" stopIfTrue="1" operator="equal">
      <formula>0</formula>
    </cfRule>
    <cfRule type="cellIs" dxfId="377" priority="33" stopIfTrue="1" operator="notEqual">
      <formula>0</formula>
    </cfRule>
  </conditionalFormatting>
  <conditionalFormatting sqref="Q21">
    <cfRule type="cellIs" dxfId="376" priority="31" stopIfTrue="1" operator="greaterThan">
      <formula>0.1</formula>
    </cfRule>
  </conditionalFormatting>
  <conditionalFormatting sqref="Q21">
    <cfRule type="cellIs" dxfId="375" priority="29" stopIfTrue="1" operator="equal">
      <formula>0</formula>
    </cfRule>
    <cfRule type="cellIs" dxfId="374" priority="30" stopIfTrue="1" operator="notEqual">
      <formula>0</formula>
    </cfRule>
  </conditionalFormatting>
  <conditionalFormatting sqref="Q21">
    <cfRule type="cellIs" dxfId="373" priority="28" stopIfTrue="1" operator="greaterThan">
      <formula>0.1</formula>
    </cfRule>
  </conditionalFormatting>
  <conditionalFormatting sqref="Q21">
    <cfRule type="cellIs" dxfId="372" priority="26" stopIfTrue="1" operator="equal">
      <formula>0</formula>
    </cfRule>
    <cfRule type="cellIs" dxfId="371" priority="27" stopIfTrue="1" operator="notEqual">
      <formula>0</formula>
    </cfRule>
  </conditionalFormatting>
  <conditionalFormatting sqref="Q21">
    <cfRule type="cellIs" dxfId="370" priority="25" stopIfTrue="1" operator="greaterThan">
      <formula>0.1</formula>
    </cfRule>
  </conditionalFormatting>
  <conditionalFormatting sqref="Q22:Q1020">
    <cfRule type="cellIs" dxfId="369" priority="23" stopIfTrue="1" operator="equal">
      <formula>0</formula>
    </cfRule>
    <cfRule type="cellIs" dxfId="368" priority="24" stopIfTrue="1" operator="notEqual">
      <formula>0</formula>
    </cfRule>
  </conditionalFormatting>
  <conditionalFormatting sqref="Q22:Q1020">
    <cfRule type="cellIs" dxfId="367" priority="22" stopIfTrue="1" operator="greaterThan">
      <formula>0.1</formula>
    </cfRule>
  </conditionalFormatting>
  <conditionalFormatting sqref="Q22:Q1020">
    <cfRule type="cellIs" dxfId="366" priority="20" stopIfTrue="1" operator="equal">
      <formula>0</formula>
    </cfRule>
    <cfRule type="cellIs" dxfId="365" priority="21" stopIfTrue="1" operator="notEqual">
      <formula>0</formula>
    </cfRule>
  </conditionalFormatting>
  <conditionalFormatting sqref="Q22:Q1020">
    <cfRule type="cellIs" dxfId="364" priority="19" stopIfTrue="1" operator="greaterThan">
      <formula>0.1</formula>
    </cfRule>
  </conditionalFormatting>
  <conditionalFormatting sqref="Q22:Q1020">
    <cfRule type="cellIs" dxfId="363" priority="17" stopIfTrue="1" operator="equal">
      <formula>0</formula>
    </cfRule>
    <cfRule type="cellIs" dxfId="362" priority="18" stopIfTrue="1" operator="notEqual">
      <formula>0</formula>
    </cfRule>
  </conditionalFormatting>
  <conditionalFormatting sqref="Q22:Q1020">
    <cfRule type="cellIs" dxfId="361" priority="16" stopIfTrue="1" operator="greaterThan">
      <formula>0.1</formula>
    </cfRule>
  </conditionalFormatting>
  <conditionalFormatting sqref="Q22:Q1020">
    <cfRule type="cellIs" dxfId="360" priority="14" stopIfTrue="1" operator="equal">
      <formula>0</formula>
    </cfRule>
    <cfRule type="cellIs" dxfId="359" priority="15" stopIfTrue="1" operator="notEqual">
      <formula>0</formula>
    </cfRule>
  </conditionalFormatting>
  <conditionalFormatting sqref="Q22:Q1020">
    <cfRule type="cellIs" dxfId="358" priority="13" stopIfTrue="1" operator="greaterThan">
      <formula>0.1</formula>
    </cfRule>
  </conditionalFormatting>
  <conditionalFormatting sqref="Q22:Q1020">
    <cfRule type="cellIs" dxfId="357" priority="11" stopIfTrue="1" operator="equal">
      <formula>0</formula>
    </cfRule>
    <cfRule type="cellIs" dxfId="356" priority="12" stopIfTrue="1" operator="notEqual">
      <formula>0</formula>
    </cfRule>
  </conditionalFormatting>
  <conditionalFormatting sqref="Q22:Q1020">
    <cfRule type="cellIs" dxfId="355" priority="10" stopIfTrue="1" operator="greaterThan">
      <formula>0.1</formula>
    </cfRule>
  </conditionalFormatting>
  <conditionalFormatting sqref="Q22:Q1020">
    <cfRule type="cellIs" dxfId="354" priority="8" stopIfTrue="1" operator="equal">
      <formula>0</formula>
    </cfRule>
    <cfRule type="cellIs" dxfId="353" priority="9" stopIfTrue="1" operator="notEqual">
      <formula>0</formula>
    </cfRule>
  </conditionalFormatting>
  <conditionalFormatting sqref="Q22:Q1020">
    <cfRule type="cellIs" dxfId="352" priority="7" stopIfTrue="1" operator="greaterThan">
      <formula>0.1</formula>
    </cfRule>
  </conditionalFormatting>
  <conditionalFormatting sqref="Q22:Q1020">
    <cfRule type="cellIs" dxfId="351" priority="5" stopIfTrue="1" operator="equal">
      <formula>0</formula>
    </cfRule>
    <cfRule type="cellIs" dxfId="350" priority="6" stopIfTrue="1" operator="notEqual">
      <formula>0</formula>
    </cfRule>
  </conditionalFormatting>
  <conditionalFormatting sqref="Q22:Q1020">
    <cfRule type="cellIs" dxfId="349" priority="4" stopIfTrue="1" operator="greaterThan">
      <formula>0.1</formula>
    </cfRule>
  </conditionalFormatting>
  <conditionalFormatting sqref="Q22:Q1020">
    <cfRule type="cellIs" dxfId="348" priority="2" stopIfTrue="1" operator="equal">
      <formula>0</formula>
    </cfRule>
    <cfRule type="cellIs" dxfId="347" priority="3" stopIfTrue="1" operator="notEqual">
      <formula>0</formula>
    </cfRule>
  </conditionalFormatting>
  <conditionalFormatting sqref="Q22:Q1020">
    <cfRule type="cellIs" dxfId="346" priority="1" stopIfTrue="1" operator="greaterThan">
      <formula>0.1</formula>
    </cfRule>
  </conditionalFormatting>
  <dataValidations count="6">
    <dataValidation type="textLength" allowBlank="1" showInputMessage="1" showErrorMessage="1" sqref="D21:D1020">
      <formula1>0</formula1>
      <formula2>16</formula2>
    </dataValidation>
    <dataValidation type="list" allowBlank="1" showInputMessage="1" showErrorMessage="1" sqref="H21:H1020">
      <formula1>Rate</formula1>
    </dataValidation>
    <dataValidation type="list" allowBlank="1" showInputMessage="1" showErrorMessage="1" sqref="B21:B1020">
      <formula1>Months</formula1>
    </dataValidation>
    <dataValidation type="date" allowBlank="1" showInputMessage="1" showErrorMessage="1" sqref="E21:E1020">
      <formula1>43556</formula1>
      <formula2>43921</formula2>
    </dataValidation>
    <dataValidation type="list" allowBlank="1" showInputMessage="1" showErrorMessage="1" sqref="G6">
      <formula1>Months_3B</formula1>
    </dataValidation>
    <dataValidation type="list" allowBlank="1" showInputMessage="1" showErrorMessage="1" sqref="I21:I1020">
      <formula1>ITC_Transaction_Type</formula1>
    </dataValidation>
  </dataValidations>
  <pageMargins left="0" right="0" top="0" bottom="0" header="0" footer="0"/>
  <pageSetup paperSize="9" scale="59" orientation="landscape" r:id="rId1"/>
  <ignoredErrors>
    <ignoredError sqref="J1021:L1021 C1021:E1021" formulaRange="1"/>
    <ignoredError sqref="Q24:Q1020" evalError="1"/>
  </ignoredErrors>
</worksheet>
</file>

<file path=xl/worksheets/sheet6.xml><?xml version="1.0" encoding="utf-8"?>
<worksheet xmlns="http://schemas.openxmlformats.org/spreadsheetml/2006/main" xmlns:r="http://schemas.openxmlformats.org/officeDocument/2006/relationships">
  <dimension ref="A1:R1021"/>
  <sheetViews>
    <sheetView view="pageBreakPreview" zoomScale="75" zoomScaleNormal="75" zoomScaleSheetLayoutView="75" workbookViewId="0">
      <pane ySplit="19" topLeftCell="A20" activePane="bottomLeft" state="frozen"/>
      <selection activeCell="B3" sqref="B3:N3"/>
      <selection pane="bottomLeft" activeCell="J24" sqref="J21:L24"/>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2.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7.28515625" style="13" customWidth="1"/>
    <col min="15" max="15" width="13.42578125" style="72" bestFit="1" customWidth="1"/>
    <col min="16" max="16" width="10.7109375" style="13" customWidth="1"/>
    <col min="17" max="17" width="1.7109375" style="14" customWidth="1"/>
    <col min="18" max="18" width="11.5703125" style="14" bestFit="1" customWidth="1"/>
    <col min="19" max="16384" width="9.140625" style="14"/>
  </cols>
  <sheetData>
    <row r="1" spans="1:17" ht="11.1" customHeight="1">
      <c r="A1" s="78"/>
      <c r="B1" s="75"/>
      <c r="C1" s="76"/>
      <c r="D1" s="76"/>
      <c r="E1" s="77"/>
      <c r="F1" s="78"/>
      <c r="G1" s="76"/>
      <c r="H1" s="79"/>
      <c r="I1" s="80"/>
      <c r="J1" s="72"/>
      <c r="K1" s="72"/>
      <c r="L1" s="72"/>
      <c r="M1" s="72"/>
      <c r="N1" s="72"/>
      <c r="P1" s="72"/>
    </row>
    <row r="2" spans="1:17">
      <c r="A2" s="78"/>
      <c r="B2" s="168" t="str">
        <f>Summary!C6</f>
        <v>XYZ Pvt. Ltd.</v>
      </c>
      <c r="C2" s="168"/>
      <c r="D2" s="168"/>
      <c r="E2" s="168"/>
      <c r="F2" s="168"/>
      <c r="G2" s="168"/>
      <c r="H2" s="168"/>
      <c r="I2" s="168"/>
      <c r="J2" s="168"/>
      <c r="K2" s="168"/>
      <c r="L2" s="168"/>
      <c r="M2" s="168"/>
      <c r="N2" s="168"/>
      <c r="O2" s="81"/>
      <c r="P2" s="81"/>
    </row>
    <row r="3" spans="1:17">
      <c r="A3" s="78"/>
      <c r="B3" s="168" t="str">
        <f>Summary!C7</f>
        <v>27AAAAA5987A1Z1</v>
      </c>
      <c r="C3" s="168"/>
      <c r="D3" s="168"/>
      <c r="E3" s="168"/>
      <c r="F3" s="168"/>
      <c r="G3" s="168"/>
      <c r="H3" s="168"/>
      <c r="I3" s="168"/>
      <c r="J3" s="168"/>
      <c r="K3" s="168"/>
      <c r="L3" s="168"/>
      <c r="M3" s="168"/>
      <c r="N3" s="168"/>
      <c r="O3" s="82"/>
      <c r="P3" s="82"/>
      <c r="Q3" s="15"/>
    </row>
    <row r="4" spans="1:17">
      <c r="A4" s="78"/>
      <c r="B4" s="169" t="s">
        <v>260</v>
      </c>
      <c r="C4" s="169"/>
      <c r="D4" s="169"/>
      <c r="E4" s="169"/>
      <c r="F4" s="169"/>
      <c r="G4" s="169"/>
      <c r="H4" s="169"/>
      <c r="I4" s="169"/>
      <c r="J4" s="169"/>
      <c r="K4" s="169"/>
      <c r="L4" s="169"/>
      <c r="M4" s="169"/>
      <c r="N4" s="169"/>
      <c r="O4" s="83"/>
      <c r="P4" s="83"/>
      <c r="Q4" s="16"/>
    </row>
    <row r="5" spans="1:17">
      <c r="A5" s="78"/>
      <c r="B5" s="137"/>
      <c r="C5" s="137"/>
      <c r="D5" s="137"/>
      <c r="E5" s="137"/>
      <c r="F5" s="137"/>
      <c r="G5" s="137"/>
      <c r="H5" s="137"/>
      <c r="I5" s="137"/>
      <c r="J5" s="137"/>
      <c r="K5" s="137"/>
      <c r="L5" s="137"/>
      <c r="M5" s="137"/>
      <c r="N5" s="137"/>
      <c r="O5" s="85"/>
      <c r="P5" s="85"/>
      <c r="Q5" s="16"/>
    </row>
    <row r="6" spans="1:17">
      <c r="A6" s="78"/>
      <c r="B6" s="86"/>
      <c r="C6" s="87" t="s">
        <v>241</v>
      </c>
      <c r="D6" s="76"/>
      <c r="E6" s="77"/>
      <c r="F6" s="78"/>
      <c r="G6" s="88" t="s">
        <v>195</v>
      </c>
      <c r="H6" s="79"/>
      <c r="I6" s="80"/>
      <c r="J6" s="89"/>
      <c r="K6" s="89"/>
      <c r="L6" s="89"/>
      <c r="M6" s="89"/>
      <c r="N6" s="89"/>
      <c r="P6" s="72"/>
    </row>
    <row r="7" spans="1:17">
      <c r="A7" s="78"/>
      <c r="B7" s="90"/>
      <c r="C7" s="87" t="s">
        <v>240</v>
      </c>
      <c r="D7" s="76"/>
      <c r="E7" s="77"/>
      <c r="F7" s="78"/>
      <c r="G7" s="76"/>
      <c r="H7" s="79"/>
      <c r="I7" s="80"/>
      <c r="J7" s="89"/>
      <c r="K7" s="89"/>
      <c r="L7" s="89"/>
      <c r="M7" s="89"/>
      <c r="N7" s="89"/>
      <c r="P7" s="72"/>
    </row>
    <row r="8" spans="1:17">
      <c r="A8" s="78"/>
      <c r="B8" s="91"/>
      <c r="C8" s="87" t="s">
        <v>242</v>
      </c>
      <c r="D8" s="76"/>
      <c r="E8" s="77"/>
      <c r="F8" s="78"/>
      <c r="G8" s="76"/>
      <c r="H8" s="79"/>
      <c r="I8" s="80" t="s">
        <v>100</v>
      </c>
      <c r="J8" s="89">
        <f>ROUND(IF($G$6="Annual",SUMIF($I$21:$I$1020,$I8,J$21:J$1020),SUMIFS(J$21:J$1020,$I$21:$I$1020,$I8,$B$21:$B$1020,$G$6)),0)</f>
        <v>0</v>
      </c>
      <c r="K8" s="89">
        <f t="shared" ref="K8:N15" si="0">ROUND(IF($G$6="Annual",SUMIF($I$21:$I$1020,$I8,K$21:K$1020),SUMIFS(K$21:K$1020,$I$21:$I$1020,$I8,$B$21:$B$1020,$G$6)),0)</f>
        <v>0</v>
      </c>
      <c r="L8" s="89">
        <f t="shared" si="0"/>
        <v>0</v>
      </c>
      <c r="M8" s="89">
        <f t="shared" si="0"/>
        <v>0</v>
      </c>
      <c r="N8" s="89">
        <f t="shared" si="0"/>
        <v>0</v>
      </c>
      <c r="P8" s="72"/>
    </row>
    <row r="9" spans="1:17">
      <c r="A9" s="78"/>
      <c r="B9" s="76"/>
      <c r="C9" s="76"/>
      <c r="D9" s="76"/>
      <c r="E9" s="77"/>
      <c r="F9" s="78"/>
      <c r="G9" s="76"/>
      <c r="H9" s="79"/>
      <c r="I9" s="80" t="s">
        <v>101</v>
      </c>
      <c r="J9" s="89">
        <f t="shared" ref="J9:J15" si="1">ROUND(IF($G$6="Annual",SUMIF($I$21:$I$1020,$I9,J$21:J$1020),SUMIFS(J$21:J$1020,$I$21:$I$1020,$I9,$B$21:$B$1020,$G$6)),0)</f>
        <v>0</v>
      </c>
      <c r="K9" s="89">
        <f t="shared" si="0"/>
        <v>0</v>
      </c>
      <c r="L9" s="89">
        <f t="shared" si="0"/>
        <v>0</v>
      </c>
      <c r="M9" s="89">
        <f t="shared" si="0"/>
        <v>0</v>
      </c>
      <c r="N9" s="89">
        <f t="shared" si="0"/>
        <v>0</v>
      </c>
      <c r="P9" s="72"/>
    </row>
    <row r="10" spans="1:17">
      <c r="A10" s="78"/>
      <c r="B10" s="75"/>
      <c r="C10" s="74" t="s">
        <v>9</v>
      </c>
      <c r="D10" s="74" t="s">
        <v>3</v>
      </c>
      <c r="E10" s="74" t="s">
        <v>10</v>
      </c>
      <c r="F10" s="74" t="s">
        <v>2</v>
      </c>
      <c r="G10" s="74" t="s">
        <v>198</v>
      </c>
      <c r="H10" s="74" t="s">
        <v>199</v>
      </c>
      <c r="I10" s="80" t="s">
        <v>20</v>
      </c>
      <c r="J10" s="89">
        <f t="shared" si="1"/>
        <v>0</v>
      </c>
      <c r="K10" s="89">
        <f t="shared" si="0"/>
        <v>0</v>
      </c>
      <c r="L10" s="89">
        <f t="shared" si="0"/>
        <v>0</v>
      </c>
      <c r="M10" s="89">
        <f t="shared" si="0"/>
        <v>0</v>
      </c>
      <c r="N10" s="89">
        <f t="shared" si="0"/>
        <v>0</v>
      </c>
      <c r="P10" s="72"/>
    </row>
    <row r="11" spans="1:17">
      <c r="A11" s="78"/>
      <c r="B11" s="75"/>
      <c r="C11" s="76"/>
      <c r="D11" s="76"/>
      <c r="E11" s="77"/>
      <c r="F11" s="78"/>
      <c r="G11" s="76"/>
      <c r="H11" s="79"/>
      <c r="I11" s="80" t="s">
        <v>254</v>
      </c>
      <c r="J11" s="89">
        <f t="shared" si="1"/>
        <v>0</v>
      </c>
      <c r="K11" s="89">
        <f t="shared" si="0"/>
        <v>0</v>
      </c>
      <c r="L11" s="89">
        <f t="shared" si="0"/>
        <v>0</v>
      </c>
      <c r="M11" s="89">
        <f t="shared" si="0"/>
        <v>0</v>
      </c>
      <c r="N11" s="89">
        <f t="shared" si="0"/>
        <v>0</v>
      </c>
      <c r="P11" s="72"/>
    </row>
    <row r="12" spans="1:17">
      <c r="A12" s="78"/>
      <c r="B12" s="75"/>
      <c r="C12" s="89">
        <f>ROUND(IF($G$6="Annual",SUMIF($H$21:$H$1020,$H12,J$21:J$1020),SUMIFS(J$21:J$1020,$H$21:$H$1020,$H12,$B$21:$B$1020,$G$6)),0)</f>
        <v>0</v>
      </c>
      <c r="D12" s="89">
        <f t="shared" ref="D12:G15" si="2">ROUND(IF($G$6="Annual",SUMIF($H$21:$H$1020,$H12,K$21:K$1020),SUMIFS(K$21:K$1020,$H$21:$H$1020,$H12,$B$21:$B$1020,$G$6)),0)</f>
        <v>0</v>
      </c>
      <c r="E12" s="89">
        <f t="shared" si="2"/>
        <v>0</v>
      </c>
      <c r="F12" s="89">
        <f t="shared" si="2"/>
        <v>0</v>
      </c>
      <c r="G12" s="89">
        <f t="shared" si="2"/>
        <v>0</v>
      </c>
      <c r="H12" s="79">
        <v>0.05</v>
      </c>
      <c r="I12" s="80" t="s">
        <v>256</v>
      </c>
      <c r="J12" s="89">
        <f t="shared" si="1"/>
        <v>0</v>
      </c>
      <c r="K12" s="89">
        <f t="shared" si="0"/>
        <v>0</v>
      </c>
      <c r="L12" s="89">
        <f t="shared" si="0"/>
        <v>0</v>
      </c>
      <c r="M12" s="89">
        <f t="shared" si="0"/>
        <v>0</v>
      </c>
      <c r="N12" s="89">
        <f t="shared" si="0"/>
        <v>0</v>
      </c>
      <c r="P12" s="72"/>
    </row>
    <row r="13" spans="1:17">
      <c r="A13" s="78"/>
      <c r="B13" s="75"/>
      <c r="C13" s="89">
        <f t="shared" ref="C13:C15" si="3">ROUND(IF($G$6="Annual",SUMIF($H$21:$H$1020,$H13,J$21:J$1020),SUMIFS(J$21:J$1020,$H$21:$H$1020,$H13,$B$21:$B$1020,$G$6)),0)</f>
        <v>0</v>
      </c>
      <c r="D13" s="89">
        <f t="shared" si="2"/>
        <v>0</v>
      </c>
      <c r="E13" s="89">
        <f t="shared" si="2"/>
        <v>0</v>
      </c>
      <c r="F13" s="89">
        <f t="shared" si="2"/>
        <v>0</v>
      </c>
      <c r="G13" s="89">
        <f t="shared" si="2"/>
        <v>0</v>
      </c>
      <c r="H13" s="79">
        <v>0.12</v>
      </c>
      <c r="I13" s="80" t="s">
        <v>252</v>
      </c>
      <c r="J13" s="89">
        <f t="shared" si="1"/>
        <v>0</v>
      </c>
      <c r="K13" s="89">
        <f t="shared" si="0"/>
        <v>0</v>
      </c>
      <c r="L13" s="89">
        <f t="shared" si="0"/>
        <v>0</v>
      </c>
      <c r="M13" s="89">
        <f t="shared" si="0"/>
        <v>0</v>
      </c>
      <c r="N13" s="89">
        <f t="shared" si="0"/>
        <v>0</v>
      </c>
      <c r="P13" s="72"/>
    </row>
    <row r="14" spans="1:17">
      <c r="A14" s="78"/>
      <c r="B14" s="75"/>
      <c r="C14" s="89">
        <f t="shared" si="3"/>
        <v>0</v>
      </c>
      <c r="D14" s="89">
        <f t="shared" si="2"/>
        <v>0</v>
      </c>
      <c r="E14" s="89">
        <f t="shared" si="2"/>
        <v>0</v>
      </c>
      <c r="F14" s="89">
        <f t="shared" si="2"/>
        <v>0</v>
      </c>
      <c r="G14" s="89">
        <f t="shared" si="2"/>
        <v>0</v>
      </c>
      <c r="H14" s="79">
        <v>0.18</v>
      </c>
      <c r="I14" s="80" t="s">
        <v>253</v>
      </c>
      <c r="J14" s="89">
        <f t="shared" si="1"/>
        <v>0</v>
      </c>
      <c r="K14" s="89">
        <f t="shared" si="0"/>
        <v>0</v>
      </c>
      <c r="L14" s="89">
        <f t="shared" si="0"/>
        <v>0</v>
      </c>
      <c r="M14" s="89">
        <f t="shared" si="0"/>
        <v>0</v>
      </c>
      <c r="N14" s="89">
        <f t="shared" si="0"/>
        <v>0</v>
      </c>
      <c r="P14" s="72"/>
    </row>
    <row r="15" spans="1:17">
      <c r="A15" s="78"/>
      <c r="B15" s="75"/>
      <c r="C15" s="89">
        <f t="shared" si="3"/>
        <v>0</v>
      </c>
      <c r="D15" s="89">
        <f t="shared" si="2"/>
        <v>0</v>
      </c>
      <c r="E15" s="89">
        <f t="shared" si="2"/>
        <v>0</v>
      </c>
      <c r="F15" s="89">
        <f t="shared" si="2"/>
        <v>0</v>
      </c>
      <c r="G15" s="89">
        <f t="shared" si="2"/>
        <v>0</v>
      </c>
      <c r="H15" s="79">
        <v>0.28000000000000003</v>
      </c>
      <c r="I15" s="80" t="s">
        <v>255</v>
      </c>
      <c r="J15" s="89">
        <f t="shared" si="1"/>
        <v>0</v>
      </c>
      <c r="K15" s="89">
        <f t="shared" si="0"/>
        <v>0</v>
      </c>
      <c r="L15" s="89">
        <f t="shared" si="0"/>
        <v>0</v>
      </c>
      <c r="M15" s="89">
        <f t="shared" si="0"/>
        <v>0</v>
      </c>
      <c r="N15" s="89">
        <f t="shared" si="0"/>
        <v>0</v>
      </c>
      <c r="P15" s="72"/>
    </row>
    <row r="16" spans="1:17" ht="11.1" customHeight="1">
      <c r="A16" s="78"/>
      <c r="B16" s="75"/>
      <c r="C16" s="76"/>
      <c r="D16" s="76"/>
      <c r="E16" s="77"/>
      <c r="F16" s="78"/>
      <c r="G16" s="76"/>
      <c r="H16" s="79"/>
      <c r="I16" s="80"/>
      <c r="J16" s="72"/>
      <c r="K16" s="72"/>
      <c r="L16" s="72"/>
      <c r="M16" s="72"/>
      <c r="N16" s="72"/>
      <c r="P16" s="72"/>
    </row>
    <row r="17" spans="1:18" ht="15.75" thickBot="1">
      <c r="A17" s="78"/>
      <c r="B17" s="75"/>
      <c r="C17" s="92">
        <f>ROUND(SUM(C12:C15),0)</f>
        <v>0</v>
      </c>
      <c r="D17" s="92">
        <f>ROUND(SUM(D12:D15),0)</f>
        <v>0</v>
      </c>
      <c r="E17" s="92">
        <f>ROUND(SUM(E12:E15),0)</f>
        <v>0</v>
      </c>
      <c r="F17" s="92">
        <f>ROUND(SUM(F12:F15),0)</f>
        <v>0</v>
      </c>
      <c r="G17" s="92">
        <f>ROUND(SUM(G12:G15),0)</f>
        <v>0</v>
      </c>
      <c r="H17" s="79"/>
      <c r="I17" s="93" t="s">
        <v>18</v>
      </c>
      <c r="J17" s="92">
        <f>ROUND(SUM(J6:J15),0)</f>
        <v>0</v>
      </c>
      <c r="K17" s="92">
        <f t="shared" ref="K17:N17" si="4">ROUND(SUM(K6:K15),0)</f>
        <v>0</v>
      </c>
      <c r="L17" s="92">
        <f t="shared" si="4"/>
        <v>0</v>
      </c>
      <c r="M17" s="92">
        <f t="shared" si="4"/>
        <v>0</v>
      </c>
      <c r="N17" s="92">
        <f t="shared" si="4"/>
        <v>0</v>
      </c>
      <c r="P17" s="72"/>
    </row>
    <row r="18" spans="1:18" ht="11.1" customHeight="1" thickTop="1">
      <c r="A18" s="78"/>
      <c r="B18" s="75"/>
      <c r="C18" s="94"/>
      <c r="D18" s="94"/>
      <c r="E18" s="94"/>
      <c r="F18" s="94"/>
      <c r="G18" s="94"/>
      <c r="H18" s="79"/>
      <c r="I18" s="80"/>
      <c r="J18" s="94"/>
      <c r="K18" s="94"/>
      <c r="L18" s="94"/>
      <c r="M18" s="94"/>
      <c r="N18" s="94"/>
      <c r="P18" s="72"/>
    </row>
    <row r="19" spans="1:18" s="17" customFormat="1">
      <c r="A19" s="76"/>
      <c r="B19" s="136" t="s">
        <v>257</v>
      </c>
      <c r="C19" s="96" t="s">
        <v>5</v>
      </c>
      <c r="D19" s="96" t="s">
        <v>6</v>
      </c>
      <c r="E19" s="97" t="s">
        <v>7</v>
      </c>
      <c r="F19" s="96" t="s">
        <v>0</v>
      </c>
      <c r="G19" s="96" t="s">
        <v>41</v>
      </c>
      <c r="H19" s="98" t="s">
        <v>8</v>
      </c>
      <c r="I19" s="99" t="s">
        <v>13</v>
      </c>
      <c r="J19" s="74" t="s">
        <v>9</v>
      </c>
      <c r="K19" s="74" t="s">
        <v>3</v>
      </c>
      <c r="L19" s="74" t="s">
        <v>10</v>
      </c>
      <c r="M19" s="74" t="s">
        <v>2</v>
      </c>
      <c r="N19" s="74" t="s">
        <v>428</v>
      </c>
      <c r="O19" s="74" t="s">
        <v>425</v>
      </c>
      <c r="P19" s="74" t="s">
        <v>429</v>
      </c>
    </row>
    <row r="20" spans="1:18" ht="11.1" customHeight="1">
      <c r="B20" s="73">
        <v>0</v>
      </c>
      <c r="C20" s="73">
        <v>0</v>
      </c>
      <c r="D20" s="73">
        <v>0</v>
      </c>
      <c r="E20" s="73">
        <v>0</v>
      </c>
      <c r="F20" s="73">
        <v>0</v>
      </c>
      <c r="G20" s="73">
        <v>0</v>
      </c>
      <c r="H20" s="73">
        <v>0</v>
      </c>
      <c r="I20" s="73">
        <v>0</v>
      </c>
      <c r="J20" s="73">
        <v>0</v>
      </c>
      <c r="K20" s="73">
        <v>0</v>
      </c>
      <c r="L20" s="73">
        <v>0</v>
      </c>
      <c r="M20" s="73">
        <v>0</v>
      </c>
      <c r="N20" s="73">
        <v>0</v>
      </c>
      <c r="O20" s="73">
        <v>0</v>
      </c>
      <c r="P20" s="73">
        <v>0</v>
      </c>
    </row>
    <row r="21" spans="1:18">
      <c r="B21" s="63"/>
      <c r="C21" s="64"/>
      <c r="D21" s="65"/>
      <c r="E21" s="66"/>
      <c r="F21" s="67"/>
      <c r="G21" s="65"/>
      <c r="H21" s="70"/>
      <c r="I21" s="71"/>
      <c r="J21" s="68">
        <v>0</v>
      </c>
      <c r="K21" s="68">
        <v>0</v>
      </c>
      <c r="L21" s="68">
        <v>0</v>
      </c>
      <c r="M21" s="89">
        <f t="shared" ref="M21:M84" si="5">L21</f>
        <v>0</v>
      </c>
      <c r="N21" s="100">
        <f>SUM(J21:M21)</f>
        <v>0</v>
      </c>
      <c r="O21" s="166" t="str">
        <f>IFERROR(INDEX(ITC!$B$21:$B$1020,MATCH(D21,ITC!$D$21:$D$1020,0)),"Unclaimed")</f>
        <v>Unclaimed</v>
      </c>
      <c r="P21" s="73">
        <f>IFERROR(VLOOKUP(D21,ITC!$D$19:$N$1020,11,0)-N21,SUM(K21:M21))</f>
        <v>0</v>
      </c>
      <c r="Q21" s="167" t="e">
        <f>H21-(SUM(K21:M21)/J21)</f>
        <v>#DIV/0!</v>
      </c>
      <c r="R21" s="73"/>
    </row>
    <row r="22" spans="1:18">
      <c r="B22" s="63"/>
      <c r="C22" s="64"/>
      <c r="D22" s="65"/>
      <c r="E22" s="66"/>
      <c r="F22" s="67"/>
      <c r="G22" s="65"/>
      <c r="H22" s="70"/>
      <c r="I22" s="71"/>
      <c r="J22" s="68">
        <v>0</v>
      </c>
      <c r="K22" s="68">
        <v>0</v>
      </c>
      <c r="L22" s="68">
        <v>0</v>
      </c>
      <c r="M22" s="89">
        <f t="shared" si="5"/>
        <v>0</v>
      </c>
      <c r="N22" s="100">
        <f t="shared" ref="N22:N85" si="6">SUM(J22:M22)</f>
        <v>0</v>
      </c>
      <c r="O22" s="166" t="str">
        <f>IFERROR(INDEX(ITC!$B$21:$B$1020,MATCH(D22,ITC!$D$21:$D$1020,0)),"Unclaimed")</f>
        <v>Unclaimed</v>
      </c>
      <c r="P22" s="73">
        <f>IFERROR(VLOOKUP(D22,ITC!$D$19:$N$1020,11,0)-N22,SUM(K22:M22))</f>
        <v>0</v>
      </c>
      <c r="Q22" s="167" t="e">
        <f t="shared" ref="Q22:Q85" si="7">H22-(SUM(K22:M22)/J22)</f>
        <v>#DIV/0!</v>
      </c>
    </row>
    <row r="23" spans="1:18">
      <c r="B23" s="63"/>
      <c r="C23" s="64"/>
      <c r="D23" s="65"/>
      <c r="E23" s="66"/>
      <c r="F23" s="67"/>
      <c r="G23" s="65"/>
      <c r="H23" s="70"/>
      <c r="I23" s="71"/>
      <c r="J23" s="68">
        <v>0</v>
      </c>
      <c r="K23" s="68">
        <v>0</v>
      </c>
      <c r="L23" s="68">
        <v>0</v>
      </c>
      <c r="M23" s="89">
        <f t="shared" si="5"/>
        <v>0</v>
      </c>
      <c r="N23" s="100">
        <f t="shared" si="6"/>
        <v>0</v>
      </c>
      <c r="O23" s="166" t="str">
        <f>IFERROR(INDEX(ITC!$B$21:$B$1020,MATCH(D23,ITC!$D$21:$D$1020,0)),"Unclaimed")</f>
        <v>Unclaimed</v>
      </c>
      <c r="P23" s="73">
        <f>IFERROR(VLOOKUP(D23,ITC!$D$19:$N$1020,11,0)-N23,SUM(K23:M23))</f>
        <v>0</v>
      </c>
      <c r="Q23" s="167" t="e">
        <f t="shared" si="7"/>
        <v>#DIV/0!</v>
      </c>
    </row>
    <row r="24" spans="1:18">
      <c r="B24" s="63"/>
      <c r="C24" s="64"/>
      <c r="D24" s="65"/>
      <c r="E24" s="66"/>
      <c r="F24" s="67"/>
      <c r="G24" s="65"/>
      <c r="H24" s="70"/>
      <c r="I24" s="71"/>
      <c r="J24" s="68">
        <v>0</v>
      </c>
      <c r="K24" s="68">
        <v>0</v>
      </c>
      <c r="L24" s="68">
        <v>0</v>
      </c>
      <c r="M24" s="89">
        <f t="shared" si="5"/>
        <v>0</v>
      </c>
      <c r="N24" s="100">
        <f t="shared" si="6"/>
        <v>0</v>
      </c>
      <c r="O24" s="166" t="str">
        <f>IFERROR(INDEX(ITC!$B$21:$B$1020,MATCH(D24,ITC!$D$21:$D$1020,0)),"Unclaimed")</f>
        <v>Unclaimed</v>
      </c>
      <c r="P24" s="73">
        <f>IFERROR(VLOOKUP(D24,ITC!$D$19:$N$1020,11,0)-N24,SUM(K24:M24))</f>
        <v>0</v>
      </c>
      <c r="Q24" s="167" t="e">
        <f t="shared" si="7"/>
        <v>#DIV/0!</v>
      </c>
    </row>
    <row r="25" spans="1:18">
      <c r="B25" s="63"/>
      <c r="C25" s="65"/>
      <c r="D25" s="65"/>
      <c r="E25" s="66"/>
      <c r="F25" s="67"/>
      <c r="G25" s="65"/>
      <c r="H25" s="70"/>
      <c r="I25" s="71"/>
      <c r="J25" s="68">
        <v>0</v>
      </c>
      <c r="K25" s="68">
        <v>0</v>
      </c>
      <c r="L25" s="68">
        <v>0</v>
      </c>
      <c r="M25" s="89">
        <f t="shared" si="5"/>
        <v>0</v>
      </c>
      <c r="N25" s="100">
        <f t="shared" si="6"/>
        <v>0</v>
      </c>
      <c r="O25" s="166" t="str">
        <f>IFERROR(INDEX(ITC!$B$21:$B$1020,MATCH(D25,ITC!$D$21:$D$1020,0)),"Unclaimed")</f>
        <v>Unclaimed</v>
      </c>
      <c r="P25" s="73">
        <f>IFERROR(VLOOKUP(D25,ITC!$D$19:$N$1020,11,0)-N25,SUM(K25:M25))</f>
        <v>0</v>
      </c>
      <c r="Q25" s="167" t="e">
        <f t="shared" si="7"/>
        <v>#DIV/0!</v>
      </c>
    </row>
    <row r="26" spans="1:18">
      <c r="B26" s="63"/>
      <c r="C26" s="65"/>
      <c r="D26" s="65"/>
      <c r="E26" s="66"/>
      <c r="F26" s="67"/>
      <c r="G26" s="65"/>
      <c r="H26" s="70"/>
      <c r="I26" s="71"/>
      <c r="J26" s="68">
        <v>0</v>
      </c>
      <c r="K26" s="68">
        <v>0</v>
      </c>
      <c r="L26" s="68">
        <v>0</v>
      </c>
      <c r="M26" s="89">
        <f t="shared" si="5"/>
        <v>0</v>
      </c>
      <c r="N26" s="100">
        <f t="shared" si="6"/>
        <v>0</v>
      </c>
      <c r="O26" s="166" t="str">
        <f>IFERROR(INDEX(ITC!$B$21:$B$1020,MATCH(D26,ITC!$D$21:$D$1020,0)),"Unclaimed")</f>
        <v>Unclaimed</v>
      </c>
      <c r="P26" s="73">
        <f>IFERROR(VLOOKUP(D26,ITC!$D$19:$N$1020,11,0)-N26,SUM(K26:M26))</f>
        <v>0</v>
      </c>
      <c r="Q26" s="167" t="e">
        <f t="shared" si="7"/>
        <v>#DIV/0!</v>
      </c>
    </row>
    <row r="27" spans="1:18">
      <c r="B27" s="63"/>
      <c r="C27" s="65"/>
      <c r="D27" s="65"/>
      <c r="E27" s="66"/>
      <c r="F27" s="67"/>
      <c r="G27" s="65"/>
      <c r="H27" s="70"/>
      <c r="I27" s="71"/>
      <c r="J27" s="68">
        <v>0</v>
      </c>
      <c r="K27" s="68">
        <v>0</v>
      </c>
      <c r="L27" s="68">
        <v>0</v>
      </c>
      <c r="M27" s="89">
        <f t="shared" si="5"/>
        <v>0</v>
      </c>
      <c r="N27" s="100">
        <f t="shared" si="6"/>
        <v>0</v>
      </c>
      <c r="O27" s="166" t="str">
        <f>IFERROR(INDEX(ITC!$B$21:$B$1020,MATCH(D27,ITC!$D$21:$D$1020,0)),"Unclaimed")</f>
        <v>Unclaimed</v>
      </c>
      <c r="P27" s="73">
        <f>IFERROR(VLOOKUP(D27,ITC!$D$19:$N$1020,11,0)-N27,SUM(K27:M27))</f>
        <v>0</v>
      </c>
      <c r="Q27" s="167" t="e">
        <f t="shared" si="7"/>
        <v>#DIV/0!</v>
      </c>
    </row>
    <row r="28" spans="1:18">
      <c r="B28" s="63"/>
      <c r="C28" s="65"/>
      <c r="D28" s="65"/>
      <c r="E28" s="66"/>
      <c r="F28" s="67"/>
      <c r="G28" s="65"/>
      <c r="H28" s="70"/>
      <c r="I28" s="71"/>
      <c r="J28" s="68">
        <v>0</v>
      </c>
      <c r="K28" s="68">
        <v>0</v>
      </c>
      <c r="L28" s="68">
        <v>0</v>
      </c>
      <c r="M28" s="89">
        <f t="shared" si="5"/>
        <v>0</v>
      </c>
      <c r="N28" s="100">
        <f t="shared" si="6"/>
        <v>0</v>
      </c>
      <c r="O28" s="166" t="str">
        <f>IFERROR(INDEX(ITC!$B$21:$B$1020,MATCH(D28,ITC!$D$21:$D$1020,0)),"Unclaimed")</f>
        <v>Unclaimed</v>
      </c>
      <c r="P28" s="73">
        <f>IFERROR(VLOOKUP(D28,ITC!$D$19:$N$1020,11,0)-N28,SUM(K28:M28))</f>
        <v>0</v>
      </c>
      <c r="Q28" s="167" t="e">
        <f t="shared" si="7"/>
        <v>#DIV/0!</v>
      </c>
    </row>
    <row r="29" spans="1:18">
      <c r="B29" s="63"/>
      <c r="C29" s="65"/>
      <c r="D29" s="65"/>
      <c r="E29" s="66"/>
      <c r="F29" s="67"/>
      <c r="G29" s="65"/>
      <c r="H29" s="70"/>
      <c r="I29" s="71"/>
      <c r="J29" s="68">
        <v>0</v>
      </c>
      <c r="K29" s="68">
        <v>0</v>
      </c>
      <c r="L29" s="68">
        <v>0</v>
      </c>
      <c r="M29" s="89">
        <f t="shared" si="5"/>
        <v>0</v>
      </c>
      <c r="N29" s="100">
        <f t="shared" si="6"/>
        <v>0</v>
      </c>
      <c r="O29" s="166" t="str">
        <f>IFERROR(INDEX(ITC!$B$21:$B$1020,MATCH(D29,ITC!$D$21:$D$1020,0)),"Unclaimed")</f>
        <v>Unclaimed</v>
      </c>
      <c r="P29" s="73">
        <f>IFERROR(VLOOKUP(D29,ITC!$D$19:$N$1020,11,0)-N29,SUM(K29:M29))</f>
        <v>0</v>
      </c>
      <c r="Q29" s="167" t="e">
        <f t="shared" si="7"/>
        <v>#DIV/0!</v>
      </c>
    </row>
    <row r="30" spans="1:18">
      <c r="B30" s="63"/>
      <c r="C30" s="65"/>
      <c r="D30" s="65"/>
      <c r="E30" s="66"/>
      <c r="F30" s="67"/>
      <c r="G30" s="65"/>
      <c r="H30" s="70"/>
      <c r="I30" s="71"/>
      <c r="J30" s="68">
        <v>0</v>
      </c>
      <c r="K30" s="68">
        <v>0</v>
      </c>
      <c r="L30" s="68">
        <v>0</v>
      </c>
      <c r="M30" s="89">
        <f t="shared" si="5"/>
        <v>0</v>
      </c>
      <c r="N30" s="100">
        <f t="shared" si="6"/>
        <v>0</v>
      </c>
      <c r="O30" s="166" t="str">
        <f>IFERROR(INDEX(ITC!$B$21:$B$1020,MATCH(D30,ITC!$D$21:$D$1020,0)),"Unclaimed")</f>
        <v>Unclaimed</v>
      </c>
      <c r="P30" s="73">
        <f>IFERROR(VLOOKUP(D30,ITC!$D$19:$N$1020,11,0)-N30,SUM(K30:M30))</f>
        <v>0</v>
      </c>
      <c r="Q30" s="167" t="e">
        <f t="shared" si="7"/>
        <v>#DIV/0!</v>
      </c>
    </row>
    <row r="31" spans="1:18">
      <c r="B31" s="63"/>
      <c r="C31" s="65"/>
      <c r="D31" s="65"/>
      <c r="E31" s="66"/>
      <c r="F31" s="67"/>
      <c r="G31" s="65"/>
      <c r="H31" s="70"/>
      <c r="I31" s="71"/>
      <c r="J31" s="68">
        <v>0</v>
      </c>
      <c r="K31" s="68">
        <v>0</v>
      </c>
      <c r="L31" s="68">
        <v>0</v>
      </c>
      <c r="M31" s="89">
        <f t="shared" si="5"/>
        <v>0</v>
      </c>
      <c r="N31" s="100">
        <f t="shared" si="6"/>
        <v>0</v>
      </c>
      <c r="O31" s="166" t="str">
        <f>IFERROR(INDEX(ITC!$B$21:$B$1020,MATCH(D31,ITC!$D$21:$D$1020,0)),"Unclaimed")</f>
        <v>Unclaimed</v>
      </c>
      <c r="P31" s="73">
        <f>IFERROR(VLOOKUP(D31,ITC!$D$19:$N$1020,11,0)-N31,SUM(K31:M31))</f>
        <v>0</v>
      </c>
      <c r="Q31" s="167" t="e">
        <f t="shared" si="7"/>
        <v>#DIV/0!</v>
      </c>
    </row>
    <row r="32" spans="1:18">
      <c r="B32" s="63"/>
      <c r="C32" s="64"/>
      <c r="D32" s="65"/>
      <c r="E32" s="66"/>
      <c r="F32" s="67"/>
      <c r="G32" s="65"/>
      <c r="H32" s="70"/>
      <c r="I32" s="71"/>
      <c r="J32" s="68">
        <v>0</v>
      </c>
      <c r="K32" s="68">
        <v>0</v>
      </c>
      <c r="L32" s="68">
        <v>0</v>
      </c>
      <c r="M32" s="89">
        <f t="shared" si="5"/>
        <v>0</v>
      </c>
      <c r="N32" s="100">
        <f t="shared" si="6"/>
        <v>0</v>
      </c>
      <c r="O32" s="166" t="str">
        <f>IFERROR(INDEX(ITC!$B$21:$B$1020,MATCH(D32,ITC!$D$21:$D$1020,0)),"Unclaimed")</f>
        <v>Unclaimed</v>
      </c>
      <c r="P32" s="73">
        <f>IFERROR(VLOOKUP(D32,ITC!$D$19:$N$1020,11,0)-N32,SUM(K32:M32))</f>
        <v>0</v>
      </c>
      <c r="Q32" s="167" t="e">
        <f t="shared" si="7"/>
        <v>#DIV/0!</v>
      </c>
    </row>
    <row r="33" spans="2:17">
      <c r="B33" s="63"/>
      <c r="C33" s="65"/>
      <c r="D33" s="65"/>
      <c r="E33" s="66"/>
      <c r="F33" s="67"/>
      <c r="G33" s="65"/>
      <c r="H33" s="70"/>
      <c r="I33" s="71"/>
      <c r="J33" s="68">
        <v>0</v>
      </c>
      <c r="K33" s="68">
        <v>0</v>
      </c>
      <c r="L33" s="68">
        <v>0</v>
      </c>
      <c r="M33" s="89">
        <f t="shared" si="5"/>
        <v>0</v>
      </c>
      <c r="N33" s="100">
        <f t="shared" si="6"/>
        <v>0</v>
      </c>
      <c r="O33" s="166" t="str">
        <f>IFERROR(INDEX(ITC!$B$21:$B$1020,MATCH(D33,ITC!$D$21:$D$1020,0)),"Unclaimed")</f>
        <v>Unclaimed</v>
      </c>
      <c r="P33" s="73">
        <f>IFERROR(VLOOKUP(D33,ITC!$D$19:$N$1020,11,0)-N33,SUM(K33:M33))</f>
        <v>0</v>
      </c>
      <c r="Q33" s="167" t="e">
        <f t="shared" si="7"/>
        <v>#DIV/0!</v>
      </c>
    </row>
    <row r="34" spans="2:17">
      <c r="B34" s="63"/>
      <c r="C34" s="65"/>
      <c r="D34" s="65"/>
      <c r="E34" s="66"/>
      <c r="F34" s="67"/>
      <c r="G34" s="65"/>
      <c r="H34" s="70"/>
      <c r="I34" s="71"/>
      <c r="J34" s="68">
        <v>0</v>
      </c>
      <c r="K34" s="68">
        <v>0</v>
      </c>
      <c r="L34" s="68">
        <v>0</v>
      </c>
      <c r="M34" s="89">
        <f t="shared" si="5"/>
        <v>0</v>
      </c>
      <c r="N34" s="100">
        <f t="shared" si="6"/>
        <v>0</v>
      </c>
      <c r="O34" s="166" t="str">
        <f>IFERROR(INDEX(ITC!$B$21:$B$1020,MATCH(D34,ITC!$D$21:$D$1020,0)),"Unclaimed")</f>
        <v>Unclaimed</v>
      </c>
      <c r="P34" s="73">
        <f>IFERROR(VLOOKUP(D34,ITC!$D$19:$N$1020,11,0)-N34,SUM(K34:M34))</f>
        <v>0</v>
      </c>
      <c r="Q34" s="167" t="e">
        <f t="shared" si="7"/>
        <v>#DIV/0!</v>
      </c>
    </row>
    <row r="35" spans="2:17">
      <c r="B35" s="63"/>
      <c r="C35" s="65"/>
      <c r="D35" s="65"/>
      <c r="E35" s="66"/>
      <c r="F35" s="67"/>
      <c r="G35" s="65"/>
      <c r="H35" s="70"/>
      <c r="I35" s="71"/>
      <c r="J35" s="68">
        <v>0</v>
      </c>
      <c r="K35" s="68">
        <v>0</v>
      </c>
      <c r="L35" s="68">
        <v>0</v>
      </c>
      <c r="M35" s="89">
        <f t="shared" si="5"/>
        <v>0</v>
      </c>
      <c r="N35" s="100">
        <f t="shared" si="6"/>
        <v>0</v>
      </c>
      <c r="O35" s="166" t="str">
        <f>IFERROR(INDEX(ITC!$B$21:$B$1020,MATCH(D35,ITC!$D$21:$D$1020,0)),"Unclaimed")</f>
        <v>Unclaimed</v>
      </c>
      <c r="P35" s="73">
        <f>IFERROR(VLOOKUP(D35,ITC!$D$19:$N$1020,11,0)-N35,SUM(K35:M35))</f>
        <v>0</v>
      </c>
      <c r="Q35" s="167" t="e">
        <f t="shared" si="7"/>
        <v>#DIV/0!</v>
      </c>
    </row>
    <row r="36" spans="2:17">
      <c r="B36" s="63"/>
      <c r="C36" s="65"/>
      <c r="D36" s="65"/>
      <c r="E36" s="66"/>
      <c r="F36" s="67"/>
      <c r="G36" s="65"/>
      <c r="H36" s="70"/>
      <c r="I36" s="71"/>
      <c r="J36" s="68">
        <v>0</v>
      </c>
      <c r="K36" s="68">
        <v>0</v>
      </c>
      <c r="L36" s="68">
        <v>0</v>
      </c>
      <c r="M36" s="89">
        <f t="shared" si="5"/>
        <v>0</v>
      </c>
      <c r="N36" s="100">
        <f t="shared" si="6"/>
        <v>0</v>
      </c>
      <c r="O36" s="166" t="str">
        <f>IFERROR(INDEX(ITC!$B$21:$B$1020,MATCH(D36,ITC!$D$21:$D$1020,0)),"Unclaimed")</f>
        <v>Unclaimed</v>
      </c>
      <c r="P36" s="73">
        <f>IFERROR(VLOOKUP(D36,ITC!$D$19:$N$1020,11,0)-N36,SUM(K36:M36))</f>
        <v>0</v>
      </c>
      <c r="Q36" s="167" t="e">
        <f t="shared" si="7"/>
        <v>#DIV/0!</v>
      </c>
    </row>
    <row r="37" spans="2:17">
      <c r="B37" s="63"/>
      <c r="C37" s="65"/>
      <c r="D37" s="65"/>
      <c r="E37" s="66"/>
      <c r="F37" s="67"/>
      <c r="G37" s="65"/>
      <c r="H37" s="70"/>
      <c r="I37" s="71"/>
      <c r="J37" s="68">
        <v>0</v>
      </c>
      <c r="K37" s="68">
        <v>0</v>
      </c>
      <c r="L37" s="68">
        <v>0</v>
      </c>
      <c r="M37" s="89">
        <f t="shared" si="5"/>
        <v>0</v>
      </c>
      <c r="N37" s="100">
        <f t="shared" si="6"/>
        <v>0</v>
      </c>
      <c r="O37" s="166" t="str">
        <f>IFERROR(INDEX(ITC!$B$21:$B$1020,MATCH(D37,ITC!$D$21:$D$1020,0)),"Unclaimed")</f>
        <v>Unclaimed</v>
      </c>
      <c r="P37" s="73">
        <f>IFERROR(VLOOKUP(D37,ITC!$D$19:$N$1020,11,0)-N37,SUM(K37:M37))</f>
        <v>0</v>
      </c>
      <c r="Q37" s="167" t="e">
        <f t="shared" si="7"/>
        <v>#DIV/0!</v>
      </c>
    </row>
    <row r="38" spans="2:17">
      <c r="B38" s="63"/>
      <c r="C38" s="65"/>
      <c r="D38" s="65"/>
      <c r="E38" s="66"/>
      <c r="F38" s="67"/>
      <c r="G38" s="65"/>
      <c r="H38" s="70"/>
      <c r="I38" s="71"/>
      <c r="J38" s="68">
        <v>0</v>
      </c>
      <c r="K38" s="68">
        <v>0</v>
      </c>
      <c r="L38" s="68">
        <v>0</v>
      </c>
      <c r="M38" s="89">
        <f t="shared" si="5"/>
        <v>0</v>
      </c>
      <c r="N38" s="100">
        <f t="shared" si="6"/>
        <v>0</v>
      </c>
      <c r="O38" s="166" t="str">
        <f>IFERROR(INDEX(ITC!$B$21:$B$1020,MATCH(D38,ITC!$D$21:$D$1020,0)),"Unclaimed")</f>
        <v>Unclaimed</v>
      </c>
      <c r="P38" s="73">
        <f>IFERROR(VLOOKUP(D38,ITC!$D$19:$N$1020,11,0)-N38,SUM(K38:M38))</f>
        <v>0</v>
      </c>
      <c r="Q38" s="167" t="e">
        <f t="shared" si="7"/>
        <v>#DIV/0!</v>
      </c>
    </row>
    <row r="39" spans="2:17">
      <c r="B39" s="63"/>
      <c r="C39" s="65"/>
      <c r="D39" s="65"/>
      <c r="E39" s="66"/>
      <c r="F39" s="67"/>
      <c r="G39" s="65"/>
      <c r="H39" s="70"/>
      <c r="I39" s="71"/>
      <c r="J39" s="68">
        <v>0</v>
      </c>
      <c r="K39" s="68">
        <v>0</v>
      </c>
      <c r="L39" s="68">
        <v>0</v>
      </c>
      <c r="M39" s="89">
        <f t="shared" si="5"/>
        <v>0</v>
      </c>
      <c r="N39" s="100">
        <f t="shared" si="6"/>
        <v>0</v>
      </c>
      <c r="O39" s="166" t="str">
        <f>IFERROR(INDEX(ITC!$B$21:$B$1020,MATCH(D39,ITC!$D$21:$D$1020,0)),"Unclaimed")</f>
        <v>Unclaimed</v>
      </c>
      <c r="P39" s="73">
        <f>IFERROR(VLOOKUP(D39,ITC!$D$19:$N$1020,11,0)-N39,SUM(K39:M39))</f>
        <v>0</v>
      </c>
      <c r="Q39" s="167" t="e">
        <f t="shared" si="7"/>
        <v>#DIV/0!</v>
      </c>
    </row>
    <row r="40" spans="2:17">
      <c r="B40" s="63"/>
      <c r="C40" s="65"/>
      <c r="D40" s="65"/>
      <c r="E40" s="66"/>
      <c r="F40" s="67"/>
      <c r="G40" s="65"/>
      <c r="H40" s="70"/>
      <c r="I40" s="71"/>
      <c r="J40" s="68">
        <v>0</v>
      </c>
      <c r="K40" s="68">
        <v>0</v>
      </c>
      <c r="L40" s="68">
        <v>0</v>
      </c>
      <c r="M40" s="89">
        <f t="shared" si="5"/>
        <v>0</v>
      </c>
      <c r="N40" s="100">
        <f t="shared" si="6"/>
        <v>0</v>
      </c>
      <c r="O40" s="166" t="str">
        <f>IFERROR(INDEX(ITC!$B$21:$B$1020,MATCH(D40,ITC!$D$21:$D$1020,0)),"Unclaimed")</f>
        <v>Unclaimed</v>
      </c>
      <c r="P40" s="73">
        <f>IFERROR(VLOOKUP(D40,ITC!$D$19:$N$1020,11,0)-N40,SUM(K40:M40))</f>
        <v>0</v>
      </c>
      <c r="Q40" s="167" t="e">
        <f t="shared" si="7"/>
        <v>#DIV/0!</v>
      </c>
    </row>
    <row r="41" spans="2:17">
      <c r="B41" s="63"/>
      <c r="C41" s="65"/>
      <c r="D41" s="65"/>
      <c r="E41" s="66"/>
      <c r="F41" s="67"/>
      <c r="G41" s="65"/>
      <c r="H41" s="70"/>
      <c r="I41" s="71"/>
      <c r="J41" s="68">
        <v>0</v>
      </c>
      <c r="K41" s="68">
        <v>0</v>
      </c>
      <c r="L41" s="68">
        <v>0</v>
      </c>
      <c r="M41" s="89">
        <f t="shared" si="5"/>
        <v>0</v>
      </c>
      <c r="N41" s="100">
        <f t="shared" si="6"/>
        <v>0</v>
      </c>
      <c r="O41" s="166" t="str">
        <f>IFERROR(INDEX(ITC!$B$21:$B$1020,MATCH(D41,ITC!$D$21:$D$1020,0)),"Unclaimed")</f>
        <v>Unclaimed</v>
      </c>
      <c r="P41" s="73">
        <f>IFERROR(VLOOKUP(D41,ITC!$D$19:$N$1020,11,0)-N41,SUM(K41:M41))</f>
        <v>0</v>
      </c>
      <c r="Q41" s="167" t="e">
        <f t="shared" si="7"/>
        <v>#DIV/0!</v>
      </c>
    </row>
    <row r="42" spans="2:17">
      <c r="B42" s="63"/>
      <c r="C42" s="65"/>
      <c r="D42" s="65"/>
      <c r="E42" s="66"/>
      <c r="F42" s="67"/>
      <c r="G42" s="65"/>
      <c r="H42" s="70"/>
      <c r="I42" s="71"/>
      <c r="J42" s="68">
        <v>0</v>
      </c>
      <c r="K42" s="68">
        <v>0</v>
      </c>
      <c r="L42" s="68">
        <v>0</v>
      </c>
      <c r="M42" s="89">
        <f t="shared" si="5"/>
        <v>0</v>
      </c>
      <c r="N42" s="100">
        <f t="shared" si="6"/>
        <v>0</v>
      </c>
      <c r="O42" s="166" t="str">
        <f>IFERROR(INDEX(ITC!$B$21:$B$1020,MATCH(D42,ITC!$D$21:$D$1020,0)),"Unclaimed")</f>
        <v>Unclaimed</v>
      </c>
      <c r="P42" s="73">
        <f>IFERROR(VLOOKUP(D42,ITC!$D$19:$N$1020,11,0)-N42,SUM(K42:M42))</f>
        <v>0</v>
      </c>
      <c r="Q42" s="167" t="e">
        <f t="shared" si="7"/>
        <v>#DIV/0!</v>
      </c>
    </row>
    <row r="43" spans="2:17">
      <c r="B43" s="63"/>
      <c r="C43" s="65"/>
      <c r="D43" s="65"/>
      <c r="E43" s="66"/>
      <c r="F43" s="67"/>
      <c r="G43" s="65"/>
      <c r="H43" s="70"/>
      <c r="I43" s="71"/>
      <c r="J43" s="68">
        <v>0</v>
      </c>
      <c r="K43" s="68">
        <v>0</v>
      </c>
      <c r="L43" s="68">
        <v>0</v>
      </c>
      <c r="M43" s="89">
        <f t="shared" si="5"/>
        <v>0</v>
      </c>
      <c r="N43" s="100">
        <f t="shared" si="6"/>
        <v>0</v>
      </c>
      <c r="O43" s="166" t="str">
        <f>IFERROR(INDEX(ITC!$B$21:$B$1020,MATCH(D43,ITC!$D$21:$D$1020,0)),"Unclaimed")</f>
        <v>Unclaimed</v>
      </c>
      <c r="P43" s="73">
        <f>IFERROR(VLOOKUP(D43,ITC!$D$19:$N$1020,11,0)-N43,SUM(K43:M43))</f>
        <v>0</v>
      </c>
      <c r="Q43" s="167" t="e">
        <f t="shared" si="7"/>
        <v>#DIV/0!</v>
      </c>
    </row>
    <row r="44" spans="2:17">
      <c r="B44" s="63"/>
      <c r="C44" s="65"/>
      <c r="D44" s="65"/>
      <c r="E44" s="66"/>
      <c r="F44" s="67"/>
      <c r="G44" s="65"/>
      <c r="H44" s="70"/>
      <c r="I44" s="71"/>
      <c r="J44" s="68">
        <v>0</v>
      </c>
      <c r="K44" s="68">
        <v>0</v>
      </c>
      <c r="L44" s="68">
        <v>0</v>
      </c>
      <c r="M44" s="89">
        <f t="shared" si="5"/>
        <v>0</v>
      </c>
      <c r="N44" s="100">
        <f t="shared" si="6"/>
        <v>0</v>
      </c>
      <c r="O44" s="166" t="str">
        <f>IFERROR(INDEX(ITC!$B$21:$B$1020,MATCH(D44,ITC!$D$21:$D$1020,0)),"Unclaimed")</f>
        <v>Unclaimed</v>
      </c>
      <c r="P44" s="73">
        <f>IFERROR(VLOOKUP(D44,ITC!$D$19:$N$1020,11,0)-N44,SUM(K44:M44))</f>
        <v>0</v>
      </c>
      <c r="Q44" s="167" t="e">
        <f t="shared" si="7"/>
        <v>#DIV/0!</v>
      </c>
    </row>
    <row r="45" spans="2:17">
      <c r="B45" s="63"/>
      <c r="C45" s="65"/>
      <c r="D45" s="65"/>
      <c r="E45" s="66"/>
      <c r="F45" s="67"/>
      <c r="G45" s="65"/>
      <c r="H45" s="70"/>
      <c r="I45" s="71"/>
      <c r="J45" s="68">
        <v>0</v>
      </c>
      <c r="K45" s="68">
        <v>0</v>
      </c>
      <c r="L45" s="68">
        <v>0</v>
      </c>
      <c r="M45" s="89">
        <f t="shared" si="5"/>
        <v>0</v>
      </c>
      <c r="N45" s="100">
        <f t="shared" si="6"/>
        <v>0</v>
      </c>
      <c r="O45" s="166" t="str">
        <f>IFERROR(INDEX(ITC!$B$21:$B$1020,MATCH(D45,ITC!$D$21:$D$1020,0)),"Unclaimed")</f>
        <v>Unclaimed</v>
      </c>
      <c r="P45" s="73">
        <f>IFERROR(VLOOKUP(D45,ITC!$D$19:$N$1020,11,0)-N45,SUM(K45:M45))</f>
        <v>0</v>
      </c>
      <c r="Q45" s="167" t="e">
        <f t="shared" si="7"/>
        <v>#DIV/0!</v>
      </c>
    </row>
    <row r="46" spans="2:17">
      <c r="B46" s="63"/>
      <c r="C46" s="65"/>
      <c r="D46" s="65"/>
      <c r="E46" s="66"/>
      <c r="F46" s="67"/>
      <c r="G46" s="65"/>
      <c r="H46" s="70"/>
      <c r="I46" s="71"/>
      <c r="J46" s="68">
        <v>0</v>
      </c>
      <c r="K46" s="68">
        <v>0</v>
      </c>
      <c r="L46" s="68">
        <v>0</v>
      </c>
      <c r="M46" s="89">
        <f t="shared" si="5"/>
        <v>0</v>
      </c>
      <c r="N46" s="100">
        <f t="shared" si="6"/>
        <v>0</v>
      </c>
      <c r="O46" s="166" t="str">
        <f>IFERROR(INDEX(ITC!$B$21:$B$1020,MATCH(D46,ITC!$D$21:$D$1020,0)),"Unclaimed")</f>
        <v>Unclaimed</v>
      </c>
      <c r="P46" s="73">
        <f>IFERROR(VLOOKUP(D46,ITC!$D$19:$N$1020,11,0)-N46,SUM(K46:M46))</f>
        <v>0</v>
      </c>
      <c r="Q46" s="167" t="e">
        <f t="shared" si="7"/>
        <v>#DIV/0!</v>
      </c>
    </row>
    <row r="47" spans="2:17">
      <c r="B47" s="63"/>
      <c r="C47" s="65"/>
      <c r="D47" s="65"/>
      <c r="E47" s="66"/>
      <c r="F47" s="67"/>
      <c r="G47" s="65"/>
      <c r="H47" s="70"/>
      <c r="I47" s="71"/>
      <c r="J47" s="68">
        <v>0</v>
      </c>
      <c r="K47" s="68">
        <v>0</v>
      </c>
      <c r="L47" s="68">
        <v>0</v>
      </c>
      <c r="M47" s="89">
        <f t="shared" si="5"/>
        <v>0</v>
      </c>
      <c r="N47" s="100">
        <f t="shared" si="6"/>
        <v>0</v>
      </c>
      <c r="O47" s="166" t="str">
        <f>IFERROR(INDEX(ITC!$B$21:$B$1020,MATCH(D47,ITC!$D$21:$D$1020,0)),"Unclaimed")</f>
        <v>Unclaimed</v>
      </c>
      <c r="P47" s="73">
        <f>IFERROR(VLOOKUP(D47,ITC!$D$19:$N$1020,11,0)-N47,SUM(K47:M47))</f>
        <v>0</v>
      </c>
      <c r="Q47" s="167" t="e">
        <f t="shared" si="7"/>
        <v>#DIV/0!</v>
      </c>
    </row>
    <row r="48" spans="2:17">
      <c r="B48" s="63"/>
      <c r="C48" s="65"/>
      <c r="D48" s="65"/>
      <c r="E48" s="66"/>
      <c r="F48" s="67"/>
      <c r="G48" s="65"/>
      <c r="H48" s="70"/>
      <c r="I48" s="71"/>
      <c r="J48" s="68">
        <v>0</v>
      </c>
      <c r="K48" s="68">
        <v>0</v>
      </c>
      <c r="L48" s="68">
        <v>0</v>
      </c>
      <c r="M48" s="89">
        <f t="shared" si="5"/>
        <v>0</v>
      </c>
      <c r="N48" s="100">
        <f t="shared" si="6"/>
        <v>0</v>
      </c>
      <c r="O48" s="166" t="str">
        <f>IFERROR(INDEX(ITC!$B$21:$B$1020,MATCH(D48,ITC!$D$21:$D$1020,0)),"Unclaimed")</f>
        <v>Unclaimed</v>
      </c>
      <c r="P48" s="73">
        <f>IFERROR(VLOOKUP(D48,ITC!$D$19:$N$1020,11,0)-N48,SUM(K48:M48))</f>
        <v>0</v>
      </c>
      <c r="Q48" s="167" t="e">
        <f t="shared" si="7"/>
        <v>#DIV/0!</v>
      </c>
    </row>
    <row r="49" spans="2:17">
      <c r="B49" s="63"/>
      <c r="C49" s="65"/>
      <c r="D49" s="65"/>
      <c r="E49" s="66"/>
      <c r="F49" s="67"/>
      <c r="G49" s="65"/>
      <c r="H49" s="70"/>
      <c r="I49" s="71"/>
      <c r="J49" s="68">
        <v>0</v>
      </c>
      <c r="K49" s="68">
        <v>0</v>
      </c>
      <c r="L49" s="68">
        <v>0</v>
      </c>
      <c r="M49" s="89">
        <f t="shared" si="5"/>
        <v>0</v>
      </c>
      <c r="N49" s="100">
        <f t="shared" si="6"/>
        <v>0</v>
      </c>
      <c r="O49" s="166" t="str">
        <f>IFERROR(INDEX(ITC!$B$21:$B$1020,MATCH(D49,ITC!$D$21:$D$1020,0)),"Unclaimed")</f>
        <v>Unclaimed</v>
      </c>
      <c r="P49" s="73">
        <f>IFERROR(VLOOKUP(D49,ITC!$D$19:$N$1020,11,0)-N49,SUM(K49:M49))</f>
        <v>0</v>
      </c>
      <c r="Q49" s="167" t="e">
        <f t="shared" si="7"/>
        <v>#DIV/0!</v>
      </c>
    </row>
    <row r="50" spans="2:17">
      <c r="B50" s="63"/>
      <c r="C50" s="65"/>
      <c r="D50" s="65"/>
      <c r="E50" s="66"/>
      <c r="F50" s="67"/>
      <c r="G50" s="65"/>
      <c r="H50" s="70"/>
      <c r="I50" s="71"/>
      <c r="J50" s="68">
        <v>0</v>
      </c>
      <c r="K50" s="68">
        <v>0</v>
      </c>
      <c r="L50" s="68">
        <v>0</v>
      </c>
      <c r="M50" s="89">
        <f t="shared" si="5"/>
        <v>0</v>
      </c>
      <c r="N50" s="100">
        <f t="shared" si="6"/>
        <v>0</v>
      </c>
      <c r="O50" s="166" t="str">
        <f>IFERROR(INDEX(ITC!$B$21:$B$1020,MATCH(D50,ITC!$D$21:$D$1020,0)),"Unclaimed")</f>
        <v>Unclaimed</v>
      </c>
      <c r="P50" s="73">
        <f>IFERROR(VLOOKUP(D50,ITC!$D$19:$N$1020,11,0)-N50,SUM(K50:M50))</f>
        <v>0</v>
      </c>
      <c r="Q50" s="167" t="e">
        <f t="shared" si="7"/>
        <v>#DIV/0!</v>
      </c>
    </row>
    <row r="51" spans="2:17">
      <c r="B51" s="63"/>
      <c r="C51" s="65"/>
      <c r="D51" s="65"/>
      <c r="E51" s="66"/>
      <c r="F51" s="67"/>
      <c r="G51" s="65"/>
      <c r="H51" s="70"/>
      <c r="I51" s="71"/>
      <c r="J51" s="68">
        <v>0</v>
      </c>
      <c r="K51" s="68">
        <v>0</v>
      </c>
      <c r="L51" s="68">
        <v>0</v>
      </c>
      <c r="M51" s="89">
        <f t="shared" si="5"/>
        <v>0</v>
      </c>
      <c r="N51" s="100">
        <f t="shared" si="6"/>
        <v>0</v>
      </c>
      <c r="O51" s="166" t="str">
        <f>IFERROR(INDEX(ITC!$B$21:$B$1020,MATCH(D51,ITC!$D$21:$D$1020,0)),"Unclaimed")</f>
        <v>Unclaimed</v>
      </c>
      <c r="P51" s="73">
        <f>IFERROR(VLOOKUP(D51,ITC!$D$19:$N$1020,11,0)-N51,SUM(K51:M51))</f>
        <v>0</v>
      </c>
      <c r="Q51" s="167" t="e">
        <f t="shared" si="7"/>
        <v>#DIV/0!</v>
      </c>
    </row>
    <row r="52" spans="2:17">
      <c r="B52" s="63"/>
      <c r="C52" s="65"/>
      <c r="D52" s="65"/>
      <c r="E52" s="66"/>
      <c r="F52" s="67"/>
      <c r="G52" s="65"/>
      <c r="H52" s="70"/>
      <c r="I52" s="71"/>
      <c r="J52" s="68">
        <v>0</v>
      </c>
      <c r="K52" s="68">
        <v>0</v>
      </c>
      <c r="L52" s="68">
        <v>0</v>
      </c>
      <c r="M52" s="89">
        <f t="shared" si="5"/>
        <v>0</v>
      </c>
      <c r="N52" s="100">
        <f t="shared" si="6"/>
        <v>0</v>
      </c>
      <c r="O52" s="166" t="str">
        <f>IFERROR(INDEX(ITC!$B$21:$B$1020,MATCH(D52,ITC!$D$21:$D$1020,0)),"Unclaimed")</f>
        <v>Unclaimed</v>
      </c>
      <c r="P52" s="73">
        <f>IFERROR(VLOOKUP(D52,ITC!$D$19:$N$1020,11,0)-N52,SUM(K52:M52))</f>
        <v>0</v>
      </c>
      <c r="Q52" s="167" t="e">
        <f t="shared" si="7"/>
        <v>#DIV/0!</v>
      </c>
    </row>
    <row r="53" spans="2:17">
      <c r="B53" s="63"/>
      <c r="C53" s="65"/>
      <c r="D53" s="65"/>
      <c r="E53" s="66"/>
      <c r="F53" s="67"/>
      <c r="G53" s="65"/>
      <c r="H53" s="70"/>
      <c r="I53" s="71"/>
      <c r="J53" s="68">
        <v>0</v>
      </c>
      <c r="K53" s="68">
        <v>0</v>
      </c>
      <c r="L53" s="68">
        <v>0</v>
      </c>
      <c r="M53" s="89">
        <f t="shared" si="5"/>
        <v>0</v>
      </c>
      <c r="N53" s="100">
        <f t="shared" si="6"/>
        <v>0</v>
      </c>
      <c r="O53" s="166" t="str">
        <f>IFERROR(INDEX(ITC!$B$21:$B$1020,MATCH(D53,ITC!$D$21:$D$1020,0)),"Unclaimed")</f>
        <v>Unclaimed</v>
      </c>
      <c r="P53" s="73">
        <f>IFERROR(VLOOKUP(D53,ITC!$D$19:$N$1020,11,0)-N53,SUM(K53:M53))</f>
        <v>0</v>
      </c>
      <c r="Q53" s="167" t="e">
        <f t="shared" si="7"/>
        <v>#DIV/0!</v>
      </c>
    </row>
    <row r="54" spans="2:17">
      <c r="B54" s="63"/>
      <c r="C54" s="65"/>
      <c r="D54" s="65"/>
      <c r="E54" s="66"/>
      <c r="F54" s="67"/>
      <c r="G54" s="65"/>
      <c r="H54" s="70"/>
      <c r="I54" s="71"/>
      <c r="J54" s="68">
        <v>0</v>
      </c>
      <c r="K54" s="68">
        <v>0</v>
      </c>
      <c r="L54" s="68">
        <v>0</v>
      </c>
      <c r="M54" s="89">
        <f t="shared" si="5"/>
        <v>0</v>
      </c>
      <c r="N54" s="100">
        <f t="shared" si="6"/>
        <v>0</v>
      </c>
      <c r="O54" s="166" t="str">
        <f>IFERROR(INDEX(ITC!$B$21:$B$1020,MATCH(D54,ITC!$D$21:$D$1020,0)),"Unclaimed")</f>
        <v>Unclaimed</v>
      </c>
      <c r="P54" s="73">
        <f>IFERROR(VLOOKUP(D54,ITC!$D$19:$N$1020,11,0)-N54,SUM(K54:M54))</f>
        <v>0</v>
      </c>
      <c r="Q54" s="167" t="e">
        <f t="shared" si="7"/>
        <v>#DIV/0!</v>
      </c>
    </row>
    <row r="55" spans="2:17">
      <c r="B55" s="63"/>
      <c r="C55" s="65"/>
      <c r="D55" s="65"/>
      <c r="E55" s="66"/>
      <c r="F55" s="67"/>
      <c r="G55" s="65"/>
      <c r="H55" s="70"/>
      <c r="I55" s="71"/>
      <c r="J55" s="68">
        <v>0</v>
      </c>
      <c r="K55" s="68">
        <v>0</v>
      </c>
      <c r="L55" s="68">
        <v>0</v>
      </c>
      <c r="M55" s="89">
        <f t="shared" si="5"/>
        <v>0</v>
      </c>
      <c r="N55" s="100">
        <f t="shared" si="6"/>
        <v>0</v>
      </c>
      <c r="O55" s="166" t="str">
        <f>IFERROR(INDEX(ITC!$B$21:$B$1020,MATCH(D55,ITC!$D$21:$D$1020,0)),"Unclaimed")</f>
        <v>Unclaimed</v>
      </c>
      <c r="P55" s="73">
        <f>IFERROR(VLOOKUP(D55,ITC!$D$19:$N$1020,11,0)-N55,SUM(K55:M55))</f>
        <v>0</v>
      </c>
      <c r="Q55" s="167" t="e">
        <f t="shared" si="7"/>
        <v>#DIV/0!</v>
      </c>
    </row>
    <row r="56" spans="2:17">
      <c r="B56" s="63"/>
      <c r="C56" s="65"/>
      <c r="D56" s="65"/>
      <c r="E56" s="66"/>
      <c r="F56" s="67"/>
      <c r="G56" s="65"/>
      <c r="H56" s="70"/>
      <c r="I56" s="71"/>
      <c r="J56" s="68">
        <v>0</v>
      </c>
      <c r="K56" s="68">
        <v>0</v>
      </c>
      <c r="L56" s="68">
        <v>0</v>
      </c>
      <c r="M56" s="89">
        <f t="shared" si="5"/>
        <v>0</v>
      </c>
      <c r="N56" s="100">
        <f t="shared" si="6"/>
        <v>0</v>
      </c>
      <c r="O56" s="166" t="str">
        <f>IFERROR(INDEX(ITC!$B$21:$B$1020,MATCH(D56,ITC!$D$21:$D$1020,0)),"Unclaimed")</f>
        <v>Unclaimed</v>
      </c>
      <c r="P56" s="73">
        <f>IFERROR(VLOOKUP(D56,ITC!$D$19:$N$1020,11,0)-N56,SUM(K56:M56))</f>
        <v>0</v>
      </c>
      <c r="Q56" s="167" t="e">
        <f t="shared" si="7"/>
        <v>#DIV/0!</v>
      </c>
    </row>
    <row r="57" spans="2:17">
      <c r="B57" s="63"/>
      <c r="C57" s="65"/>
      <c r="D57" s="65"/>
      <c r="E57" s="66"/>
      <c r="F57" s="67"/>
      <c r="G57" s="65"/>
      <c r="H57" s="70"/>
      <c r="I57" s="71"/>
      <c r="J57" s="68">
        <v>0</v>
      </c>
      <c r="K57" s="68">
        <v>0</v>
      </c>
      <c r="L57" s="68">
        <v>0</v>
      </c>
      <c r="M57" s="89">
        <f t="shared" si="5"/>
        <v>0</v>
      </c>
      <c r="N57" s="100">
        <f t="shared" si="6"/>
        <v>0</v>
      </c>
      <c r="O57" s="166" t="str">
        <f>IFERROR(INDEX(ITC!$B$21:$B$1020,MATCH(D57,ITC!$D$21:$D$1020,0)),"Unclaimed")</f>
        <v>Unclaimed</v>
      </c>
      <c r="P57" s="73">
        <f>IFERROR(VLOOKUP(D57,ITC!$D$19:$N$1020,11,0)-N57,SUM(K57:M57))</f>
        <v>0</v>
      </c>
      <c r="Q57" s="167" t="e">
        <f t="shared" si="7"/>
        <v>#DIV/0!</v>
      </c>
    </row>
    <row r="58" spans="2:17">
      <c r="B58" s="63"/>
      <c r="C58" s="65"/>
      <c r="D58" s="65"/>
      <c r="E58" s="66"/>
      <c r="F58" s="67"/>
      <c r="G58" s="65"/>
      <c r="H58" s="70"/>
      <c r="I58" s="71"/>
      <c r="J58" s="68">
        <v>0</v>
      </c>
      <c r="K58" s="68">
        <v>0</v>
      </c>
      <c r="L58" s="68">
        <v>0</v>
      </c>
      <c r="M58" s="89">
        <f t="shared" si="5"/>
        <v>0</v>
      </c>
      <c r="N58" s="100">
        <f t="shared" si="6"/>
        <v>0</v>
      </c>
      <c r="O58" s="166" t="str">
        <f>IFERROR(INDEX(ITC!$B$21:$B$1020,MATCH(D58,ITC!$D$21:$D$1020,0)),"Unclaimed")</f>
        <v>Unclaimed</v>
      </c>
      <c r="P58" s="73">
        <f>IFERROR(VLOOKUP(D58,ITC!$D$19:$N$1020,11,0)-N58,SUM(K58:M58))</f>
        <v>0</v>
      </c>
      <c r="Q58" s="167" t="e">
        <f t="shared" si="7"/>
        <v>#DIV/0!</v>
      </c>
    </row>
    <row r="59" spans="2:17">
      <c r="B59" s="63"/>
      <c r="C59" s="65"/>
      <c r="D59" s="65"/>
      <c r="E59" s="66"/>
      <c r="F59" s="67"/>
      <c r="G59" s="65"/>
      <c r="H59" s="70"/>
      <c r="I59" s="71"/>
      <c r="J59" s="68">
        <v>0</v>
      </c>
      <c r="K59" s="68">
        <v>0</v>
      </c>
      <c r="L59" s="68">
        <v>0</v>
      </c>
      <c r="M59" s="89">
        <f t="shared" si="5"/>
        <v>0</v>
      </c>
      <c r="N59" s="100">
        <f t="shared" si="6"/>
        <v>0</v>
      </c>
      <c r="O59" s="166" t="str">
        <f>IFERROR(INDEX(ITC!$B$21:$B$1020,MATCH(D59,ITC!$D$21:$D$1020,0)),"Unclaimed")</f>
        <v>Unclaimed</v>
      </c>
      <c r="P59" s="73">
        <f>IFERROR(VLOOKUP(D59,ITC!$D$19:$N$1020,11,0)-N59,SUM(K59:M59))</f>
        <v>0</v>
      </c>
      <c r="Q59" s="167" t="e">
        <f t="shared" si="7"/>
        <v>#DIV/0!</v>
      </c>
    </row>
    <row r="60" spans="2:17">
      <c r="B60" s="63"/>
      <c r="C60" s="65"/>
      <c r="D60" s="65"/>
      <c r="E60" s="66"/>
      <c r="F60" s="67"/>
      <c r="G60" s="65"/>
      <c r="H60" s="70"/>
      <c r="I60" s="71"/>
      <c r="J60" s="68">
        <v>0</v>
      </c>
      <c r="K60" s="68">
        <v>0</v>
      </c>
      <c r="L60" s="68">
        <v>0</v>
      </c>
      <c r="M60" s="89">
        <f t="shared" si="5"/>
        <v>0</v>
      </c>
      <c r="N60" s="100">
        <f t="shared" si="6"/>
        <v>0</v>
      </c>
      <c r="O60" s="166" t="str">
        <f>IFERROR(INDEX(ITC!$B$21:$B$1020,MATCH(D60,ITC!$D$21:$D$1020,0)),"Unclaimed")</f>
        <v>Unclaimed</v>
      </c>
      <c r="P60" s="73">
        <f>IFERROR(VLOOKUP(D60,ITC!$D$19:$N$1020,11,0)-N60,SUM(K60:M60))</f>
        <v>0</v>
      </c>
      <c r="Q60" s="167" t="e">
        <f t="shared" si="7"/>
        <v>#DIV/0!</v>
      </c>
    </row>
    <row r="61" spans="2:17">
      <c r="B61" s="63"/>
      <c r="C61" s="65"/>
      <c r="D61" s="65"/>
      <c r="E61" s="66"/>
      <c r="F61" s="67"/>
      <c r="G61" s="65"/>
      <c r="H61" s="70"/>
      <c r="I61" s="71"/>
      <c r="J61" s="68">
        <v>0</v>
      </c>
      <c r="K61" s="68">
        <v>0</v>
      </c>
      <c r="L61" s="68">
        <v>0</v>
      </c>
      <c r="M61" s="89">
        <f t="shared" si="5"/>
        <v>0</v>
      </c>
      <c r="N61" s="100">
        <f t="shared" si="6"/>
        <v>0</v>
      </c>
      <c r="O61" s="166" t="str">
        <f>IFERROR(INDEX(ITC!$B$21:$B$1020,MATCH(D61,ITC!$D$21:$D$1020,0)),"Unclaimed")</f>
        <v>Unclaimed</v>
      </c>
      <c r="P61" s="73">
        <f>IFERROR(VLOOKUP(D61,ITC!$D$19:$N$1020,11,0)-N61,SUM(K61:M61))</f>
        <v>0</v>
      </c>
      <c r="Q61" s="167" t="e">
        <f t="shared" si="7"/>
        <v>#DIV/0!</v>
      </c>
    </row>
    <row r="62" spans="2:17">
      <c r="B62" s="63"/>
      <c r="C62" s="65"/>
      <c r="D62" s="65"/>
      <c r="E62" s="66"/>
      <c r="F62" s="67"/>
      <c r="G62" s="65"/>
      <c r="H62" s="70"/>
      <c r="I62" s="71"/>
      <c r="J62" s="68">
        <v>0</v>
      </c>
      <c r="K62" s="68">
        <v>0</v>
      </c>
      <c r="L62" s="68">
        <v>0</v>
      </c>
      <c r="M62" s="89">
        <f t="shared" si="5"/>
        <v>0</v>
      </c>
      <c r="N62" s="100">
        <f t="shared" si="6"/>
        <v>0</v>
      </c>
      <c r="O62" s="166" t="str">
        <f>IFERROR(INDEX(ITC!$B$21:$B$1020,MATCH(D62,ITC!$D$21:$D$1020,0)),"Unclaimed")</f>
        <v>Unclaimed</v>
      </c>
      <c r="P62" s="73">
        <f>IFERROR(VLOOKUP(D62,ITC!$D$19:$N$1020,11,0)-N62,SUM(K62:M62))</f>
        <v>0</v>
      </c>
      <c r="Q62" s="167" t="e">
        <f t="shared" si="7"/>
        <v>#DIV/0!</v>
      </c>
    </row>
    <row r="63" spans="2:17">
      <c r="B63" s="63"/>
      <c r="C63" s="65"/>
      <c r="D63" s="65"/>
      <c r="E63" s="66"/>
      <c r="F63" s="67"/>
      <c r="G63" s="65"/>
      <c r="H63" s="70"/>
      <c r="I63" s="71"/>
      <c r="J63" s="68">
        <v>0</v>
      </c>
      <c r="K63" s="68">
        <v>0</v>
      </c>
      <c r="L63" s="68">
        <v>0</v>
      </c>
      <c r="M63" s="89">
        <f t="shared" si="5"/>
        <v>0</v>
      </c>
      <c r="N63" s="100">
        <f t="shared" si="6"/>
        <v>0</v>
      </c>
      <c r="O63" s="166" t="str">
        <f>IFERROR(INDEX(ITC!$B$21:$B$1020,MATCH(D63,ITC!$D$21:$D$1020,0)),"Unclaimed")</f>
        <v>Unclaimed</v>
      </c>
      <c r="P63" s="73">
        <f>IFERROR(VLOOKUP(D63,ITC!$D$19:$N$1020,11,0)-N63,SUM(K63:M63))</f>
        <v>0</v>
      </c>
      <c r="Q63" s="167" t="e">
        <f t="shared" si="7"/>
        <v>#DIV/0!</v>
      </c>
    </row>
    <row r="64" spans="2:17">
      <c r="B64" s="63"/>
      <c r="C64" s="65"/>
      <c r="D64" s="65"/>
      <c r="E64" s="66"/>
      <c r="F64" s="67"/>
      <c r="G64" s="65"/>
      <c r="H64" s="70"/>
      <c r="I64" s="71"/>
      <c r="J64" s="68">
        <v>0</v>
      </c>
      <c r="K64" s="68">
        <v>0</v>
      </c>
      <c r="L64" s="68">
        <v>0</v>
      </c>
      <c r="M64" s="89">
        <f t="shared" si="5"/>
        <v>0</v>
      </c>
      <c r="N64" s="100">
        <f t="shared" si="6"/>
        <v>0</v>
      </c>
      <c r="O64" s="166" t="str">
        <f>IFERROR(INDEX(ITC!$B$21:$B$1020,MATCH(D64,ITC!$D$21:$D$1020,0)),"Unclaimed")</f>
        <v>Unclaimed</v>
      </c>
      <c r="P64" s="73">
        <f>IFERROR(VLOOKUP(D64,ITC!$D$19:$N$1020,11,0)-N64,SUM(K64:M64))</f>
        <v>0</v>
      </c>
      <c r="Q64" s="167" t="e">
        <f t="shared" si="7"/>
        <v>#DIV/0!</v>
      </c>
    </row>
    <row r="65" spans="2:17">
      <c r="B65" s="63"/>
      <c r="C65" s="65"/>
      <c r="D65" s="65"/>
      <c r="E65" s="66"/>
      <c r="F65" s="67"/>
      <c r="G65" s="65"/>
      <c r="H65" s="70"/>
      <c r="I65" s="71"/>
      <c r="J65" s="68">
        <v>0</v>
      </c>
      <c r="K65" s="68">
        <v>0</v>
      </c>
      <c r="L65" s="68">
        <v>0</v>
      </c>
      <c r="M65" s="89">
        <f t="shared" si="5"/>
        <v>0</v>
      </c>
      <c r="N65" s="100">
        <f t="shared" si="6"/>
        <v>0</v>
      </c>
      <c r="O65" s="166" t="str">
        <f>IFERROR(INDEX(ITC!$B$21:$B$1020,MATCH(D65,ITC!$D$21:$D$1020,0)),"Unclaimed")</f>
        <v>Unclaimed</v>
      </c>
      <c r="P65" s="73">
        <f>IFERROR(VLOOKUP(D65,ITC!$D$19:$N$1020,11,0)-N65,SUM(K65:M65))</f>
        <v>0</v>
      </c>
      <c r="Q65" s="167" t="e">
        <f t="shared" si="7"/>
        <v>#DIV/0!</v>
      </c>
    </row>
    <row r="66" spans="2:17">
      <c r="B66" s="63"/>
      <c r="C66" s="65"/>
      <c r="D66" s="65"/>
      <c r="E66" s="66"/>
      <c r="F66" s="67"/>
      <c r="G66" s="65"/>
      <c r="H66" s="70"/>
      <c r="I66" s="71"/>
      <c r="J66" s="68">
        <v>0</v>
      </c>
      <c r="K66" s="68">
        <v>0</v>
      </c>
      <c r="L66" s="68">
        <v>0</v>
      </c>
      <c r="M66" s="89">
        <f t="shared" si="5"/>
        <v>0</v>
      </c>
      <c r="N66" s="100">
        <f t="shared" si="6"/>
        <v>0</v>
      </c>
      <c r="O66" s="166" t="str">
        <f>IFERROR(INDEX(ITC!$B$21:$B$1020,MATCH(D66,ITC!$D$21:$D$1020,0)),"Unclaimed")</f>
        <v>Unclaimed</v>
      </c>
      <c r="P66" s="73">
        <f>IFERROR(VLOOKUP(D66,ITC!$D$19:$N$1020,11,0)-N66,SUM(K66:M66))</f>
        <v>0</v>
      </c>
      <c r="Q66" s="167" t="e">
        <f t="shared" si="7"/>
        <v>#DIV/0!</v>
      </c>
    </row>
    <row r="67" spans="2:17">
      <c r="B67" s="63"/>
      <c r="C67" s="65"/>
      <c r="D67" s="65"/>
      <c r="E67" s="66"/>
      <c r="F67" s="67"/>
      <c r="G67" s="65"/>
      <c r="H67" s="70"/>
      <c r="I67" s="71"/>
      <c r="J67" s="68">
        <v>0</v>
      </c>
      <c r="K67" s="68">
        <v>0</v>
      </c>
      <c r="L67" s="68">
        <v>0</v>
      </c>
      <c r="M67" s="89">
        <f t="shared" si="5"/>
        <v>0</v>
      </c>
      <c r="N67" s="100">
        <f t="shared" si="6"/>
        <v>0</v>
      </c>
      <c r="O67" s="166" t="str">
        <f>IFERROR(INDEX(ITC!$B$21:$B$1020,MATCH(D67,ITC!$D$21:$D$1020,0)),"Unclaimed")</f>
        <v>Unclaimed</v>
      </c>
      <c r="P67" s="73">
        <f>IFERROR(VLOOKUP(D67,ITC!$D$19:$N$1020,11,0)-N67,SUM(K67:M67))</f>
        <v>0</v>
      </c>
      <c r="Q67" s="167" t="e">
        <f t="shared" si="7"/>
        <v>#DIV/0!</v>
      </c>
    </row>
    <row r="68" spans="2:17">
      <c r="B68" s="63"/>
      <c r="C68" s="65"/>
      <c r="D68" s="65"/>
      <c r="E68" s="66"/>
      <c r="F68" s="67"/>
      <c r="G68" s="65"/>
      <c r="H68" s="70"/>
      <c r="I68" s="71"/>
      <c r="J68" s="68">
        <v>0</v>
      </c>
      <c r="K68" s="68">
        <v>0</v>
      </c>
      <c r="L68" s="68">
        <v>0</v>
      </c>
      <c r="M68" s="89">
        <f t="shared" si="5"/>
        <v>0</v>
      </c>
      <c r="N68" s="100">
        <f t="shared" si="6"/>
        <v>0</v>
      </c>
      <c r="O68" s="166" t="str">
        <f>IFERROR(INDEX(ITC!$B$21:$B$1020,MATCH(D68,ITC!$D$21:$D$1020,0)),"Unclaimed")</f>
        <v>Unclaimed</v>
      </c>
      <c r="P68" s="73">
        <f>IFERROR(VLOOKUP(D68,ITC!$D$19:$N$1020,11,0)-N68,SUM(K68:M68))</f>
        <v>0</v>
      </c>
      <c r="Q68" s="167" t="e">
        <f t="shared" si="7"/>
        <v>#DIV/0!</v>
      </c>
    </row>
    <row r="69" spans="2:17">
      <c r="B69" s="63"/>
      <c r="C69" s="65"/>
      <c r="D69" s="65"/>
      <c r="E69" s="66"/>
      <c r="F69" s="67"/>
      <c r="G69" s="65"/>
      <c r="H69" s="70"/>
      <c r="I69" s="71"/>
      <c r="J69" s="68">
        <v>0</v>
      </c>
      <c r="K69" s="68">
        <v>0</v>
      </c>
      <c r="L69" s="68">
        <v>0</v>
      </c>
      <c r="M69" s="89">
        <f t="shared" si="5"/>
        <v>0</v>
      </c>
      <c r="N69" s="100">
        <f t="shared" si="6"/>
        <v>0</v>
      </c>
      <c r="O69" s="166" t="str">
        <f>IFERROR(INDEX(ITC!$B$21:$B$1020,MATCH(D69,ITC!$D$21:$D$1020,0)),"Unclaimed")</f>
        <v>Unclaimed</v>
      </c>
      <c r="P69" s="73">
        <f>IFERROR(VLOOKUP(D69,ITC!$D$19:$N$1020,11,0)-N69,SUM(K69:M69))</f>
        <v>0</v>
      </c>
      <c r="Q69" s="167" t="e">
        <f t="shared" si="7"/>
        <v>#DIV/0!</v>
      </c>
    </row>
    <row r="70" spans="2:17">
      <c r="B70" s="63"/>
      <c r="C70" s="65"/>
      <c r="D70" s="65"/>
      <c r="E70" s="66"/>
      <c r="F70" s="67"/>
      <c r="G70" s="65"/>
      <c r="H70" s="70"/>
      <c r="I70" s="71"/>
      <c r="J70" s="68">
        <v>0</v>
      </c>
      <c r="K70" s="68">
        <v>0</v>
      </c>
      <c r="L70" s="68">
        <v>0</v>
      </c>
      <c r="M70" s="89">
        <f t="shared" si="5"/>
        <v>0</v>
      </c>
      <c r="N70" s="100">
        <f t="shared" si="6"/>
        <v>0</v>
      </c>
      <c r="O70" s="166" t="str">
        <f>IFERROR(INDEX(ITC!$B$21:$B$1020,MATCH(D70,ITC!$D$21:$D$1020,0)),"Unclaimed")</f>
        <v>Unclaimed</v>
      </c>
      <c r="P70" s="73">
        <f>IFERROR(VLOOKUP(D70,ITC!$D$19:$N$1020,11,0)-N70,SUM(K70:M70))</f>
        <v>0</v>
      </c>
      <c r="Q70" s="167" t="e">
        <f t="shared" si="7"/>
        <v>#DIV/0!</v>
      </c>
    </row>
    <row r="71" spans="2:17">
      <c r="B71" s="63"/>
      <c r="C71" s="65"/>
      <c r="D71" s="65"/>
      <c r="E71" s="66"/>
      <c r="F71" s="67"/>
      <c r="G71" s="65"/>
      <c r="H71" s="70"/>
      <c r="I71" s="71"/>
      <c r="J71" s="68">
        <v>0</v>
      </c>
      <c r="K71" s="68">
        <v>0</v>
      </c>
      <c r="L71" s="68">
        <v>0</v>
      </c>
      <c r="M71" s="89">
        <f t="shared" si="5"/>
        <v>0</v>
      </c>
      <c r="N71" s="100">
        <f t="shared" si="6"/>
        <v>0</v>
      </c>
      <c r="O71" s="166" t="str">
        <f>IFERROR(INDEX(ITC!$B$21:$B$1020,MATCH(D71,ITC!$D$21:$D$1020,0)),"Unclaimed")</f>
        <v>Unclaimed</v>
      </c>
      <c r="P71" s="73">
        <f>IFERROR(VLOOKUP(D71,ITC!$D$19:$N$1020,11,0)-N71,SUM(K71:M71))</f>
        <v>0</v>
      </c>
      <c r="Q71" s="167" t="e">
        <f t="shared" si="7"/>
        <v>#DIV/0!</v>
      </c>
    </row>
    <row r="72" spans="2:17">
      <c r="B72" s="63"/>
      <c r="C72" s="65"/>
      <c r="D72" s="65"/>
      <c r="E72" s="66"/>
      <c r="F72" s="67"/>
      <c r="G72" s="65"/>
      <c r="H72" s="70"/>
      <c r="I72" s="71"/>
      <c r="J72" s="68">
        <v>0</v>
      </c>
      <c r="K72" s="68">
        <v>0</v>
      </c>
      <c r="L72" s="68">
        <v>0</v>
      </c>
      <c r="M72" s="89">
        <f t="shared" si="5"/>
        <v>0</v>
      </c>
      <c r="N72" s="100">
        <f t="shared" si="6"/>
        <v>0</v>
      </c>
      <c r="O72" s="166" t="str">
        <f>IFERROR(INDEX(ITC!$B$21:$B$1020,MATCH(D72,ITC!$D$21:$D$1020,0)),"Unclaimed")</f>
        <v>Unclaimed</v>
      </c>
      <c r="P72" s="73">
        <f>IFERROR(VLOOKUP(D72,ITC!$D$19:$N$1020,11,0)-N72,SUM(K72:M72))</f>
        <v>0</v>
      </c>
      <c r="Q72" s="167" t="e">
        <f t="shared" si="7"/>
        <v>#DIV/0!</v>
      </c>
    </row>
    <row r="73" spans="2:17">
      <c r="B73" s="63"/>
      <c r="C73" s="65"/>
      <c r="D73" s="65"/>
      <c r="E73" s="66"/>
      <c r="F73" s="67"/>
      <c r="G73" s="65"/>
      <c r="H73" s="70"/>
      <c r="I73" s="71"/>
      <c r="J73" s="68">
        <v>0</v>
      </c>
      <c r="K73" s="68">
        <v>0</v>
      </c>
      <c r="L73" s="68">
        <v>0</v>
      </c>
      <c r="M73" s="89">
        <f t="shared" si="5"/>
        <v>0</v>
      </c>
      <c r="N73" s="100">
        <f t="shared" si="6"/>
        <v>0</v>
      </c>
      <c r="O73" s="166" t="str">
        <f>IFERROR(INDEX(ITC!$B$21:$B$1020,MATCH(D73,ITC!$D$21:$D$1020,0)),"Unclaimed")</f>
        <v>Unclaimed</v>
      </c>
      <c r="P73" s="73">
        <f>IFERROR(VLOOKUP(D73,ITC!$D$19:$N$1020,11,0)-N73,SUM(K73:M73))</f>
        <v>0</v>
      </c>
      <c r="Q73" s="167" t="e">
        <f t="shared" si="7"/>
        <v>#DIV/0!</v>
      </c>
    </row>
    <row r="74" spans="2:17">
      <c r="B74" s="63"/>
      <c r="C74" s="65"/>
      <c r="D74" s="65"/>
      <c r="E74" s="66"/>
      <c r="F74" s="67"/>
      <c r="G74" s="65"/>
      <c r="H74" s="70"/>
      <c r="I74" s="71"/>
      <c r="J74" s="68">
        <v>0</v>
      </c>
      <c r="K74" s="68">
        <v>0</v>
      </c>
      <c r="L74" s="68">
        <v>0</v>
      </c>
      <c r="M74" s="89">
        <f t="shared" si="5"/>
        <v>0</v>
      </c>
      <c r="N74" s="100">
        <f t="shared" si="6"/>
        <v>0</v>
      </c>
      <c r="O74" s="166" t="str">
        <f>IFERROR(INDEX(ITC!$B$21:$B$1020,MATCH(D74,ITC!$D$21:$D$1020,0)),"Unclaimed")</f>
        <v>Unclaimed</v>
      </c>
      <c r="P74" s="73">
        <f>IFERROR(VLOOKUP(D74,ITC!$D$19:$N$1020,11,0)-N74,SUM(K74:M74))</f>
        <v>0</v>
      </c>
      <c r="Q74" s="167" t="e">
        <f t="shared" si="7"/>
        <v>#DIV/0!</v>
      </c>
    </row>
    <row r="75" spans="2:17">
      <c r="B75" s="63"/>
      <c r="C75" s="65"/>
      <c r="D75" s="65"/>
      <c r="E75" s="66"/>
      <c r="F75" s="67"/>
      <c r="G75" s="65"/>
      <c r="H75" s="70"/>
      <c r="I75" s="71"/>
      <c r="J75" s="68">
        <v>0</v>
      </c>
      <c r="K75" s="68">
        <v>0</v>
      </c>
      <c r="L75" s="68">
        <v>0</v>
      </c>
      <c r="M75" s="89">
        <f t="shared" si="5"/>
        <v>0</v>
      </c>
      <c r="N75" s="100">
        <f t="shared" si="6"/>
        <v>0</v>
      </c>
      <c r="O75" s="166" t="str">
        <f>IFERROR(INDEX(ITC!$B$21:$B$1020,MATCH(D75,ITC!$D$21:$D$1020,0)),"Unclaimed")</f>
        <v>Unclaimed</v>
      </c>
      <c r="P75" s="73">
        <f>IFERROR(VLOOKUP(D75,ITC!$D$19:$N$1020,11,0)-N75,SUM(K75:M75))</f>
        <v>0</v>
      </c>
      <c r="Q75" s="167" t="e">
        <f t="shared" si="7"/>
        <v>#DIV/0!</v>
      </c>
    </row>
    <row r="76" spans="2:17">
      <c r="B76" s="63"/>
      <c r="C76" s="65"/>
      <c r="D76" s="65"/>
      <c r="E76" s="66"/>
      <c r="F76" s="67"/>
      <c r="G76" s="65"/>
      <c r="H76" s="70"/>
      <c r="I76" s="71"/>
      <c r="J76" s="68">
        <v>0</v>
      </c>
      <c r="K76" s="68">
        <v>0</v>
      </c>
      <c r="L76" s="68">
        <v>0</v>
      </c>
      <c r="M76" s="89">
        <f t="shared" si="5"/>
        <v>0</v>
      </c>
      <c r="N76" s="100">
        <f t="shared" si="6"/>
        <v>0</v>
      </c>
      <c r="O76" s="166" t="str">
        <f>IFERROR(INDEX(ITC!$B$21:$B$1020,MATCH(D76,ITC!$D$21:$D$1020,0)),"Unclaimed")</f>
        <v>Unclaimed</v>
      </c>
      <c r="P76" s="73">
        <f>IFERROR(VLOOKUP(D76,ITC!$D$19:$N$1020,11,0)-N76,SUM(K76:M76))</f>
        <v>0</v>
      </c>
      <c r="Q76" s="167" t="e">
        <f t="shared" si="7"/>
        <v>#DIV/0!</v>
      </c>
    </row>
    <row r="77" spans="2:17">
      <c r="B77" s="63"/>
      <c r="C77" s="65"/>
      <c r="D77" s="65"/>
      <c r="E77" s="66"/>
      <c r="F77" s="67"/>
      <c r="G77" s="65"/>
      <c r="H77" s="70"/>
      <c r="I77" s="71"/>
      <c r="J77" s="68">
        <v>0</v>
      </c>
      <c r="K77" s="68">
        <v>0</v>
      </c>
      <c r="L77" s="68">
        <v>0</v>
      </c>
      <c r="M77" s="89">
        <f t="shared" si="5"/>
        <v>0</v>
      </c>
      <c r="N77" s="100">
        <f t="shared" si="6"/>
        <v>0</v>
      </c>
      <c r="O77" s="166" t="str">
        <f>IFERROR(INDEX(ITC!$B$21:$B$1020,MATCH(D77,ITC!$D$21:$D$1020,0)),"Unclaimed")</f>
        <v>Unclaimed</v>
      </c>
      <c r="P77" s="73">
        <f>IFERROR(VLOOKUP(D77,ITC!$D$19:$N$1020,11,0)-N77,SUM(K77:M77))</f>
        <v>0</v>
      </c>
      <c r="Q77" s="167" t="e">
        <f t="shared" si="7"/>
        <v>#DIV/0!</v>
      </c>
    </row>
    <row r="78" spans="2:17">
      <c r="B78" s="63"/>
      <c r="C78" s="65"/>
      <c r="D78" s="65"/>
      <c r="E78" s="66"/>
      <c r="F78" s="67"/>
      <c r="G78" s="65"/>
      <c r="H78" s="70"/>
      <c r="I78" s="71"/>
      <c r="J78" s="68">
        <v>0</v>
      </c>
      <c r="K78" s="68">
        <v>0</v>
      </c>
      <c r="L78" s="68">
        <v>0</v>
      </c>
      <c r="M78" s="89">
        <f t="shared" si="5"/>
        <v>0</v>
      </c>
      <c r="N78" s="100">
        <f t="shared" si="6"/>
        <v>0</v>
      </c>
      <c r="O78" s="166" t="str">
        <f>IFERROR(INDEX(ITC!$B$21:$B$1020,MATCH(D78,ITC!$D$21:$D$1020,0)),"Unclaimed")</f>
        <v>Unclaimed</v>
      </c>
      <c r="P78" s="73">
        <f>IFERROR(VLOOKUP(D78,ITC!$D$19:$N$1020,11,0)-N78,SUM(K78:M78))</f>
        <v>0</v>
      </c>
      <c r="Q78" s="167" t="e">
        <f t="shared" si="7"/>
        <v>#DIV/0!</v>
      </c>
    </row>
    <row r="79" spans="2:17">
      <c r="B79" s="63"/>
      <c r="C79" s="65"/>
      <c r="D79" s="65"/>
      <c r="E79" s="66"/>
      <c r="F79" s="67"/>
      <c r="G79" s="65"/>
      <c r="H79" s="70"/>
      <c r="I79" s="71"/>
      <c r="J79" s="68">
        <v>0</v>
      </c>
      <c r="K79" s="68">
        <v>0</v>
      </c>
      <c r="L79" s="68">
        <v>0</v>
      </c>
      <c r="M79" s="89">
        <f t="shared" si="5"/>
        <v>0</v>
      </c>
      <c r="N79" s="100">
        <f t="shared" si="6"/>
        <v>0</v>
      </c>
      <c r="O79" s="166" t="str">
        <f>IFERROR(INDEX(ITC!$B$21:$B$1020,MATCH(D79,ITC!$D$21:$D$1020,0)),"Unclaimed")</f>
        <v>Unclaimed</v>
      </c>
      <c r="P79" s="73">
        <f>IFERROR(VLOOKUP(D79,ITC!$D$19:$N$1020,11,0)-N79,SUM(K79:M79))</f>
        <v>0</v>
      </c>
      <c r="Q79" s="167" t="e">
        <f t="shared" si="7"/>
        <v>#DIV/0!</v>
      </c>
    </row>
    <row r="80" spans="2:17">
      <c r="B80" s="63"/>
      <c r="C80" s="65"/>
      <c r="D80" s="65"/>
      <c r="E80" s="66"/>
      <c r="F80" s="67"/>
      <c r="G80" s="65"/>
      <c r="H80" s="70"/>
      <c r="I80" s="71"/>
      <c r="J80" s="68">
        <v>0</v>
      </c>
      <c r="K80" s="68">
        <v>0</v>
      </c>
      <c r="L80" s="68">
        <v>0</v>
      </c>
      <c r="M80" s="89">
        <f t="shared" si="5"/>
        <v>0</v>
      </c>
      <c r="N80" s="100">
        <f t="shared" si="6"/>
        <v>0</v>
      </c>
      <c r="O80" s="166" t="str">
        <f>IFERROR(INDEX(ITC!$B$21:$B$1020,MATCH(D80,ITC!$D$21:$D$1020,0)),"Unclaimed")</f>
        <v>Unclaimed</v>
      </c>
      <c r="P80" s="73">
        <f>IFERROR(VLOOKUP(D80,ITC!$D$19:$N$1020,11,0)-N80,SUM(K80:M80))</f>
        <v>0</v>
      </c>
      <c r="Q80" s="167" t="e">
        <f t="shared" si="7"/>
        <v>#DIV/0!</v>
      </c>
    </row>
    <row r="81" spans="2:17">
      <c r="B81" s="63"/>
      <c r="C81" s="65"/>
      <c r="D81" s="65"/>
      <c r="E81" s="66"/>
      <c r="F81" s="67"/>
      <c r="G81" s="65"/>
      <c r="H81" s="70"/>
      <c r="I81" s="71"/>
      <c r="J81" s="68">
        <v>0</v>
      </c>
      <c r="K81" s="68">
        <v>0</v>
      </c>
      <c r="L81" s="68">
        <v>0</v>
      </c>
      <c r="M81" s="89">
        <f t="shared" si="5"/>
        <v>0</v>
      </c>
      <c r="N81" s="100">
        <f t="shared" si="6"/>
        <v>0</v>
      </c>
      <c r="O81" s="166" t="str">
        <f>IFERROR(INDEX(ITC!$B$21:$B$1020,MATCH(D81,ITC!$D$21:$D$1020,0)),"Unclaimed")</f>
        <v>Unclaimed</v>
      </c>
      <c r="P81" s="73">
        <f>IFERROR(VLOOKUP(D81,ITC!$D$19:$N$1020,11,0)-N81,SUM(K81:M81))</f>
        <v>0</v>
      </c>
      <c r="Q81" s="167" t="e">
        <f t="shared" si="7"/>
        <v>#DIV/0!</v>
      </c>
    </row>
    <row r="82" spans="2:17">
      <c r="B82" s="63"/>
      <c r="C82" s="65"/>
      <c r="D82" s="65"/>
      <c r="E82" s="66"/>
      <c r="F82" s="67"/>
      <c r="G82" s="65"/>
      <c r="H82" s="70"/>
      <c r="I82" s="71"/>
      <c r="J82" s="68">
        <v>0</v>
      </c>
      <c r="K82" s="68">
        <v>0</v>
      </c>
      <c r="L82" s="68">
        <v>0</v>
      </c>
      <c r="M82" s="89">
        <f t="shared" si="5"/>
        <v>0</v>
      </c>
      <c r="N82" s="100">
        <f t="shared" si="6"/>
        <v>0</v>
      </c>
      <c r="O82" s="166" t="str">
        <f>IFERROR(INDEX(ITC!$B$21:$B$1020,MATCH(D82,ITC!$D$21:$D$1020,0)),"Unclaimed")</f>
        <v>Unclaimed</v>
      </c>
      <c r="P82" s="73">
        <f>IFERROR(VLOOKUP(D82,ITC!$D$19:$N$1020,11,0)-N82,SUM(K82:M82))</f>
        <v>0</v>
      </c>
      <c r="Q82" s="167" t="e">
        <f t="shared" si="7"/>
        <v>#DIV/0!</v>
      </c>
    </row>
    <row r="83" spans="2:17">
      <c r="B83" s="63"/>
      <c r="C83" s="65"/>
      <c r="D83" s="65"/>
      <c r="E83" s="66"/>
      <c r="F83" s="67"/>
      <c r="G83" s="65"/>
      <c r="H83" s="70"/>
      <c r="I83" s="71"/>
      <c r="J83" s="68">
        <v>0</v>
      </c>
      <c r="K83" s="68">
        <v>0</v>
      </c>
      <c r="L83" s="68">
        <v>0</v>
      </c>
      <c r="M83" s="89">
        <f t="shared" si="5"/>
        <v>0</v>
      </c>
      <c r="N83" s="100">
        <f t="shared" si="6"/>
        <v>0</v>
      </c>
      <c r="O83" s="166" t="str">
        <f>IFERROR(INDEX(ITC!$B$21:$B$1020,MATCH(D83,ITC!$D$21:$D$1020,0)),"Unclaimed")</f>
        <v>Unclaimed</v>
      </c>
      <c r="P83" s="73">
        <f>IFERROR(VLOOKUP(D83,ITC!$D$19:$N$1020,11,0)-N83,SUM(K83:M83))</f>
        <v>0</v>
      </c>
      <c r="Q83" s="167" t="e">
        <f t="shared" si="7"/>
        <v>#DIV/0!</v>
      </c>
    </row>
    <row r="84" spans="2:17">
      <c r="B84" s="63"/>
      <c r="C84" s="65"/>
      <c r="D84" s="65"/>
      <c r="E84" s="66"/>
      <c r="F84" s="67"/>
      <c r="G84" s="65"/>
      <c r="H84" s="70"/>
      <c r="I84" s="71"/>
      <c r="J84" s="68">
        <v>0</v>
      </c>
      <c r="K84" s="68">
        <v>0</v>
      </c>
      <c r="L84" s="68">
        <v>0</v>
      </c>
      <c r="M84" s="89">
        <f t="shared" si="5"/>
        <v>0</v>
      </c>
      <c r="N84" s="100">
        <f t="shared" si="6"/>
        <v>0</v>
      </c>
      <c r="O84" s="166" t="str">
        <f>IFERROR(INDEX(ITC!$B$21:$B$1020,MATCH(D84,ITC!$D$21:$D$1020,0)),"Unclaimed")</f>
        <v>Unclaimed</v>
      </c>
      <c r="P84" s="73">
        <f>IFERROR(VLOOKUP(D84,ITC!$D$19:$N$1020,11,0)-N84,SUM(K84:M84))</f>
        <v>0</v>
      </c>
      <c r="Q84" s="167" t="e">
        <f t="shared" si="7"/>
        <v>#DIV/0!</v>
      </c>
    </row>
    <row r="85" spans="2:17">
      <c r="B85" s="63"/>
      <c r="C85" s="65"/>
      <c r="D85" s="65"/>
      <c r="E85" s="66"/>
      <c r="F85" s="67"/>
      <c r="G85" s="65"/>
      <c r="H85" s="70"/>
      <c r="I85" s="71"/>
      <c r="J85" s="68">
        <v>0</v>
      </c>
      <c r="K85" s="68">
        <v>0</v>
      </c>
      <c r="L85" s="68">
        <v>0</v>
      </c>
      <c r="M85" s="89">
        <f t="shared" ref="M85:M148" si="8">L85</f>
        <v>0</v>
      </c>
      <c r="N85" s="100">
        <f t="shared" si="6"/>
        <v>0</v>
      </c>
      <c r="O85" s="166" t="str">
        <f>IFERROR(INDEX(ITC!$B$21:$B$1020,MATCH(D85,ITC!$D$21:$D$1020,0)),"Unclaimed")</f>
        <v>Unclaimed</v>
      </c>
      <c r="P85" s="73">
        <f>IFERROR(VLOOKUP(D85,ITC!$D$19:$N$1020,11,0)-N85,SUM(K85:M85))</f>
        <v>0</v>
      </c>
      <c r="Q85" s="167" t="e">
        <f t="shared" si="7"/>
        <v>#DIV/0!</v>
      </c>
    </row>
    <row r="86" spans="2:17">
      <c r="B86" s="63"/>
      <c r="C86" s="65"/>
      <c r="D86" s="65"/>
      <c r="E86" s="66"/>
      <c r="F86" s="67"/>
      <c r="G86" s="65"/>
      <c r="H86" s="70"/>
      <c r="I86" s="71"/>
      <c r="J86" s="68">
        <v>0</v>
      </c>
      <c r="K86" s="68">
        <v>0</v>
      </c>
      <c r="L86" s="68">
        <v>0</v>
      </c>
      <c r="M86" s="89">
        <f t="shared" si="8"/>
        <v>0</v>
      </c>
      <c r="N86" s="100">
        <f t="shared" ref="N86:N149" si="9">SUM(J86:M86)</f>
        <v>0</v>
      </c>
      <c r="O86" s="166" t="str">
        <f>IFERROR(INDEX(ITC!$B$21:$B$1020,MATCH(D86,ITC!$D$21:$D$1020,0)),"Unclaimed")</f>
        <v>Unclaimed</v>
      </c>
      <c r="P86" s="73">
        <f>IFERROR(VLOOKUP(D86,ITC!$D$19:$N$1020,11,0)-N86,SUM(K86:M86))</f>
        <v>0</v>
      </c>
      <c r="Q86" s="167" t="e">
        <f t="shared" ref="Q86:Q149" si="10">H86-(SUM(K86:M86)/J86)</f>
        <v>#DIV/0!</v>
      </c>
    </row>
    <row r="87" spans="2:17">
      <c r="B87" s="63"/>
      <c r="C87" s="65"/>
      <c r="D87" s="65"/>
      <c r="E87" s="66"/>
      <c r="F87" s="67"/>
      <c r="G87" s="65"/>
      <c r="H87" s="70"/>
      <c r="I87" s="71"/>
      <c r="J87" s="68">
        <v>0</v>
      </c>
      <c r="K87" s="68">
        <v>0</v>
      </c>
      <c r="L87" s="68">
        <v>0</v>
      </c>
      <c r="M87" s="89">
        <f t="shared" si="8"/>
        <v>0</v>
      </c>
      <c r="N87" s="100">
        <f t="shared" si="9"/>
        <v>0</v>
      </c>
      <c r="O87" s="166" t="str">
        <f>IFERROR(INDEX(ITC!$B$21:$B$1020,MATCH(D87,ITC!$D$21:$D$1020,0)),"Unclaimed")</f>
        <v>Unclaimed</v>
      </c>
      <c r="P87" s="73">
        <f>IFERROR(VLOOKUP(D87,ITC!$D$19:$N$1020,11,0)-N87,SUM(K87:M87))</f>
        <v>0</v>
      </c>
      <c r="Q87" s="167" t="e">
        <f t="shared" si="10"/>
        <v>#DIV/0!</v>
      </c>
    </row>
    <row r="88" spans="2:17">
      <c r="B88" s="63"/>
      <c r="C88" s="65"/>
      <c r="D88" s="65"/>
      <c r="E88" s="66"/>
      <c r="F88" s="67"/>
      <c r="G88" s="65"/>
      <c r="H88" s="70"/>
      <c r="I88" s="71"/>
      <c r="J88" s="68">
        <v>0</v>
      </c>
      <c r="K88" s="68">
        <v>0</v>
      </c>
      <c r="L88" s="68">
        <v>0</v>
      </c>
      <c r="M88" s="89">
        <f t="shared" si="8"/>
        <v>0</v>
      </c>
      <c r="N88" s="100">
        <f t="shared" si="9"/>
        <v>0</v>
      </c>
      <c r="O88" s="166" t="str">
        <f>IFERROR(INDEX(ITC!$B$21:$B$1020,MATCH(D88,ITC!$D$21:$D$1020,0)),"Unclaimed")</f>
        <v>Unclaimed</v>
      </c>
      <c r="P88" s="73">
        <f>IFERROR(VLOOKUP(D88,ITC!$D$19:$N$1020,11,0)-N88,SUM(K88:M88))</f>
        <v>0</v>
      </c>
      <c r="Q88" s="167" t="e">
        <f t="shared" si="10"/>
        <v>#DIV/0!</v>
      </c>
    </row>
    <row r="89" spans="2:17">
      <c r="B89" s="63"/>
      <c r="C89" s="65"/>
      <c r="D89" s="65"/>
      <c r="E89" s="66"/>
      <c r="F89" s="67"/>
      <c r="G89" s="65"/>
      <c r="H89" s="70"/>
      <c r="I89" s="71"/>
      <c r="J89" s="68">
        <v>0</v>
      </c>
      <c r="K89" s="68">
        <v>0</v>
      </c>
      <c r="L89" s="68">
        <v>0</v>
      </c>
      <c r="M89" s="89">
        <f t="shared" si="8"/>
        <v>0</v>
      </c>
      <c r="N89" s="100">
        <f t="shared" si="9"/>
        <v>0</v>
      </c>
      <c r="O89" s="166" t="str">
        <f>IFERROR(INDEX(ITC!$B$21:$B$1020,MATCH(D89,ITC!$D$21:$D$1020,0)),"Unclaimed")</f>
        <v>Unclaimed</v>
      </c>
      <c r="P89" s="73">
        <f>IFERROR(VLOOKUP(D89,ITC!$D$19:$N$1020,11,0)-N89,SUM(K89:M89))</f>
        <v>0</v>
      </c>
      <c r="Q89" s="167" t="e">
        <f t="shared" si="10"/>
        <v>#DIV/0!</v>
      </c>
    </row>
    <row r="90" spans="2:17">
      <c r="B90" s="63"/>
      <c r="C90" s="65"/>
      <c r="D90" s="65"/>
      <c r="E90" s="66"/>
      <c r="F90" s="67"/>
      <c r="G90" s="65"/>
      <c r="H90" s="70"/>
      <c r="I90" s="71"/>
      <c r="J90" s="68">
        <v>0</v>
      </c>
      <c r="K90" s="68">
        <v>0</v>
      </c>
      <c r="L90" s="68">
        <v>0</v>
      </c>
      <c r="M90" s="89">
        <f t="shared" si="8"/>
        <v>0</v>
      </c>
      <c r="N90" s="100">
        <f t="shared" si="9"/>
        <v>0</v>
      </c>
      <c r="O90" s="166" t="str">
        <f>IFERROR(INDEX(ITC!$B$21:$B$1020,MATCH(D90,ITC!$D$21:$D$1020,0)),"Unclaimed")</f>
        <v>Unclaimed</v>
      </c>
      <c r="P90" s="73">
        <f>IFERROR(VLOOKUP(D90,ITC!$D$19:$N$1020,11,0)-N90,SUM(K90:M90))</f>
        <v>0</v>
      </c>
      <c r="Q90" s="167" t="e">
        <f t="shared" si="10"/>
        <v>#DIV/0!</v>
      </c>
    </row>
    <row r="91" spans="2:17">
      <c r="B91" s="63"/>
      <c r="C91" s="65"/>
      <c r="D91" s="65"/>
      <c r="E91" s="66"/>
      <c r="F91" s="67"/>
      <c r="G91" s="65"/>
      <c r="H91" s="70"/>
      <c r="I91" s="71"/>
      <c r="J91" s="68">
        <v>0</v>
      </c>
      <c r="K91" s="68">
        <v>0</v>
      </c>
      <c r="L91" s="68">
        <v>0</v>
      </c>
      <c r="M91" s="89">
        <f t="shared" si="8"/>
        <v>0</v>
      </c>
      <c r="N91" s="100">
        <f t="shared" si="9"/>
        <v>0</v>
      </c>
      <c r="O91" s="166" t="str">
        <f>IFERROR(INDEX(ITC!$B$21:$B$1020,MATCH(D91,ITC!$D$21:$D$1020,0)),"Unclaimed")</f>
        <v>Unclaimed</v>
      </c>
      <c r="P91" s="73">
        <f>IFERROR(VLOOKUP(D91,ITC!$D$19:$N$1020,11,0)-N91,SUM(K91:M91))</f>
        <v>0</v>
      </c>
      <c r="Q91" s="167" t="e">
        <f t="shared" si="10"/>
        <v>#DIV/0!</v>
      </c>
    </row>
    <row r="92" spans="2:17">
      <c r="B92" s="63"/>
      <c r="C92" s="65"/>
      <c r="D92" s="65"/>
      <c r="E92" s="66"/>
      <c r="F92" s="67"/>
      <c r="G92" s="65"/>
      <c r="H92" s="70"/>
      <c r="I92" s="71"/>
      <c r="J92" s="68">
        <v>0</v>
      </c>
      <c r="K92" s="68">
        <v>0</v>
      </c>
      <c r="L92" s="68">
        <v>0</v>
      </c>
      <c r="M92" s="89">
        <f t="shared" si="8"/>
        <v>0</v>
      </c>
      <c r="N92" s="100">
        <f t="shared" si="9"/>
        <v>0</v>
      </c>
      <c r="O92" s="166" t="str">
        <f>IFERROR(INDEX(ITC!$B$21:$B$1020,MATCH(D92,ITC!$D$21:$D$1020,0)),"Unclaimed")</f>
        <v>Unclaimed</v>
      </c>
      <c r="P92" s="73">
        <f>IFERROR(VLOOKUP(D92,ITC!$D$19:$N$1020,11,0)-N92,SUM(K92:M92))</f>
        <v>0</v>
      </c>
      <c r="Q92" s="167" t="e">
        <f t="shared" si="10"/>
        <v>#DIV/0!</v>
      </c>
    </row>
    <row r="93" spans="2:17">
      <c r="B93" s="63"/>
      <c r="C93" s="65"/>
      <c r="D93" s="65"/>
      <c r="E93" s="66"/>
      <c r="F93" s="67"/>
      <c r="G93" s="65"/>
      <c r="H93" s="70"/>
      <c r="I93" s="71"/>
      <c r="J93" s="68">
        <v>0</v>
      </c>
      <c r="K93" s="68">
        <v>0</v>
      </c>
      <c r="L93" s="68">
        <v>0</v>
      </c>
      <c r="M93" s="89">
        <f t="shared" si="8"/>
        <v>0</v>
      </c>
      <c r="N93" s="100">
        <f t="shared" si="9"/>
        <v>0</v>
      </c>
      <c r="O93" s="166" t="str">
        <f>IFERROR(INDEX(ITC!$B$21:$B$1020,MATCH(D93,ITC!$D$21:$D$1020,0)),"Unclaimed")</f>
        <v>Unclaimed</v>
      </c>
      <c r="P93" s="73">
        <f>IFERROR(VLOOKUP(D93,ITC!$D$19:$N$1020,11,0)-N93,SUM(K93:M93))</f>
        <v>0</v>
      </c>
      <c r="Q93" s="167" t="e">
        <f t="shared" si="10"/>
        <v>#DIV/0!</v>
      </c>
    </row>
    <row r="94" spans="2:17">
      <c r="B94" s="63"/>
      <c r="C94" s="65"/>
      <c r="D94" s="65"/>
      <c r="E94" s="66"/>
      <c r="F94" s="67"/>
      <c r="G94" s="65"/>
      <c r="H94" s="70"/>
      <c r="I94" s="71"/>
      <c r="J94" s="68">
        <v>0</v>
      </c>
      <c r="K94" s="68">
        <v>0</v>
      </c>
      <c r="L94" s="68">
        <v>0</v>
      </c>
      <c r="M94" s="89">
        <f t="shared" si="8"/>
        <v>0</v>
      </c>
      <c r="N94" s="100">
        <f t="shared" si="9"/>
        <v>0</v>
      </c>
      <c r="O94" s="166" t="str">
        <f>IFERROR(INDEX(ITC!$B$21:$B$1020,MATCH(D94,ITC!$D$21:$D$1020,0)),"Unclaimed")</f>
        <v>Unclaimed</v>
      </c>
      <c r="P94" s="73">
        <f>IFERROR(VLOOKUP(D94,ITC!$D$19:$N$1020,11,0)-N94,SUM(K94:M94))</f>
        <v>0</v>
      </c>
      <c r="Q94" s="167" t="e">
        <f t="shared" si="10"/>
        <v>#DIV/0!</v>
      </c>
    </row>
    <row r="95" spans="2:17">
      <c r="B95" s="63"/>
      <c r="C95" s="65"/>
      <c r="D95" s="65"/>
      <c r="E95" s="66"/>
      <c r="F95" s="67"/>
      <c r="G95" s="65"/>
      <c r="H95" s="70"/>
      <c r="I95" s="71"/>
      <c r="J95" s="68">
        <v>0</v>
      </c>
      <c r="K95" s="68">
        <v>0</v>
      </c>
      <c r="L95" s="68">
        <v>0</v>
      </c>
      <c r="M95" s="89">
        <f t="shared" si="8"/>
        <v>0</v>
      </c>
      <c r="N95" s="100">
        <f t="shared" si="9"/>
        <v>0</v>
      </c>
      <c r="O95" s="166" t="str">
        <f>IFERROR(INDEX(ITC!$B$21:$B$1020,MATCH(D95,ITC!$D$21:$D$1020,0)),"Unclaimed")</f>
        <v>Unclaimed</v>
      </c>
      <c r="P95" s="73">
        <f>IFERROR(VLOOKUP(D95,ITC!$D$19:$N$1020,11,0)-N95,SUM(K95:M95))</f>
        <v>0</v>
      </c>
      <c r="Q95" s="167" t="e">
        <f t="shared" si="10"/>
        <v>#DIV/0!</v>
      </c>
    </row>
    <row r="96" spans="2:17">
      <c r="B96" s="63"/>
      <c r="C96" s="65"/>
      <c r="D96" s="65"/>
      <c r="E96" s="66"/>
      <c r="F96" s="67"/>
      <c r="G96" s="65"/>
      <c r="H96" s="70"/>
      <c r="I96" s="71"/>
      <c r="J96" s="68">
        <v>0</v>
      </c>
      <c r="K96" s="68">
        <v>0</v>
      </c>
      <c r="L96" s="68">
        <v>0</v>
      </c>
      <c r="M96" s="89">
        <f t="shared" si="8"/>
        <v>0</v>
      </c>
      <c r="N96" s="100">
        <f t="shared" si="9"/>
        <v>0</v>
      </c>
      <c r="O96" s="166" t="str">
        <f>IFERROR(INDEX(ITC!$B$21:$B$1020,MATCH(D96,ITC!$D$21:$D$1020,0)),"Unclaimed")</f>
        <v>Unclaimed</v>
      </c>
      <c r="P96" s="73">
        <f>IFERROR(VLOOKUP(D96,ITC!$D$19:$N$1020,11,0)-N96,SUM(K96:M96))</f>
        <v>0</v>
      </c>
      <c r="Q96" s="167" t="e">
        <f t="shared" si="10"/>
        <v>#DIV/0!</v>
      </c>
    </row>
    <row r="97" spans="2:17">
      <c r="B97" s="63"/>
      <c r="C97" s="65"/>
      <c r="D97" s="65"/>
      <c r="E97" s="66"/>
      <c r="F97" s="67"/>
      <c r="G97" s="65"/>
      <c r="H97" s="70"/>
      <c r="I97" s="71"/>
      <c r="J97" s="68">
        <v>0</v>
      </c>
      <c r="K97" s="68">
        <v>0</v>
      </c>
      <c r="L97" s="68">
        <v>0</v>
      </c>
      <c r="M97" s="89">
        <f t="shared" si="8"/>
        <v>0</v>
      </c>
      <c r="N97" s="100">
        <f t="shared" si="9"/>
        <v>0</v>
      </c>
      <c r="O97" s="166" t="str">
        <f>IFERROR(INDEX(ITC!$B$21:$B$1020,MATCH(D97,ITC!$D$21:$D$1020,0)),"Unclaimed")</f>
        <v>Unclaimed</v>
      </c>
      <c r="P97" s="73">
        <f>IFERROR(VLOOKUP(D97,ITC!$D$19:$N$1020,11,0)-N97,SUM(K97:M97))</f>
        <v>0</v>
      </c>
      <c r="Q97" s="167" t="e">
        <f t="shared" si="10"/>
        <v>#DIV/0!</v>
      </c>
    </row>
    <row r="98" spans="2:17">
      <c r="B98" s="63"/>
      <c r="C98" s="65"/>
      <c r="D98" s="65"/>
      <c r="E98" s="66"/>
      <c r="F98" s="67"/>
      <c r="G98" s="65"/>
      <c r="H98" s="70"/>
      <c r="I98" s="71"/>
      <c r="J98" s="68">
        <v>0</v>
      </c>
      <c r="K98" s="68">
        <v>0</v>
      </c>
      <c r="L98" s="68">
        <v>0</v>
      </c>
      <c r="M98" s="89">
        <f t="shared" si="8"/>
        <v>0</v>
      </c>
      <c r="N98" s="100">
        <f t="shared" si="9"/>
        <v>0</v>
      </c>
      <c r="O98" s="166" t="str">
        <f>IFERROR(INDEX(ITC!$B$21:$B$1020,MATCH(D98,ITC!$D$21:$D$1020,0)),"Unclaimed")</f>
        <v>Unclaimed</v>
      </c>
      <c r="P98" s="73">
        <f>IFERROR(VLOOKUP(D98,ITC!$D$19:$N$1020,11,0)-N98,SUM(K98:M98))</f>
        <v>0</v>
      </c>
      <c r="Q98" s="167" t="e">
        <f t="shared" si="10"/>
        <v>#DIV/0!</v>
      </c>
    </row>
    <row r="99" spans="2:17">
      <c r="B99" s="63"/>
      <c r="C99" s="65"/>
      <c r="D99" s="65"/>
      <c r="E99" s="66"/>
      <c r="F99" s="67"/>
      <c r="G99" s="65"/>
      <c r="H99" s="70"/>
      <c r="I99" s="71"/>
      <c r="J99" s="68">
        <v>0</v>
      </c>
      <c r="K99" s="68">
        <v>0</v>
      </c>
      <c r="L99" s="68">
        <v>0</v>
      </c>
      <c r="M99" s="89">
        <f t="shared" si="8"/>
        <v>0</v>
      </c>
      <c r="N99" s="100">
        <f t="shared" si="9"/>
        <v>0</v>
      </c>
      <c r="O99" s="166" t="str">
        <f>IFERROR(INDEX(ITC!$B$21:$B$1020,MATCH(D99,ITC!$D$21:$D$1020,0)),"Unclaimed")</f>
        <v>Unclaimed</v>
      </c>
      <c r="P99" s="73">
        <f>IFERROR(VLOOKUP(D99,ITC!$D$19:$N$1020,11,0)-N99,SUM(K99:M99))</f>
        <v>0</v>
      </c>
      <c r="Q99" s="167" t="e">
        <f t="shared" si="10"/>
        <v>#DIV/0!</v>
      </c>
    </row>
    <row r="100" spans="2:17">
      <c r="B100" s="63"/>
      <c r="C100" s="65"/>
      <c r="D100" s="65"/>
      <c r="E100" s="66"/>
      <c r="F100" s="67"/>
      <c r="G100" s="65"/>
      <c r="H100" s="70"/>
      <c r="I100" s="71"/>
      <c r="J100" s="68">
        <v>0</v>
      </c>
      <c r="K100" s="68">
        <v>0</v>
      </c>
      <c r="L100" s="68">
        <v>0</v>
      </c>
      <c r="M100" s="89">
        <f t="shared" si="8"/>
        <v>0</v>
      </c>
      <c r="N100" s="100">
        <f t="shared" si="9"/>
        <v>0</v>
      </c>
      <c r="O100" s="166" t="str">
        <f>IFERROR(INDEX(ITC!$B$21:$B$1020,MATCH(D100,ITC!$D$21:$D$1020,0)),"Unclaimed")</f>
        <v>Unclaimed</v>
      </c>
      <c r="P100" s="73">
        <f>IFERROR(VLOOKUP(D100,ITC!$D$19:$N$1020,11,0)-N100,SUM(K100:M100))</f>
        <v>0</v>
      </c>
      <c r="Q100" s="167" t="e">
        <f t="shared" si="10"/>
        <v>#DIV/0!</v>
      </c>
    </row>
    <row r="101" spans="2:17">
      <c r="B101" s="63"/>
      <c r="C101" s="65"/>
      <c r="D101" s="65"/>
      <c r="E101" s="66"/>
      <c r="F101" s="67"/>
      <c r="G101" s="65"/>
      <c r="H101" s="70"/>
      <c r="I101" s="71"/>
      <c r="J101" s="68">
        <v>0</v>
      </c>
      <c r="K101" s="68">
        <v>0</v>
      </c>
      <c r="L101" s="68">
        <v>0</v>
      </c>
      <c r="M101" s="89">
        <f t="shared" si="8"/>
        <v>0</v>
      </c>
      <c r="N101" s="100">
        <f t="shared" si="9"/>
        <v>0</v>
      </c>
      <c r="O101" s="166" t="str">
        <f>IFERROR(INDEX(ITC!$B$21:$B$1020,MATCH(D101,ITC!$D$21:$D$1020,0)),"Unclaimed")</f>
        <v>Unclaimed</v>
      </c>
      <c r="P101" s="73">
        <f>IFERROR(VLOOKUP(D101,ITC!$D$19:$N$1020,11,0)-N101,SUM(K101:M101))</f>
        <v>0</v>
      </c>
      <c r="Q101" s="167" t="e">
        <f t="shared" si="10"/>
        <v>#DIV/0!</v>
      </c>
    </row>
    <row r="102" spans="2:17">
      <c r="B102" s="63"/>
      <c r="C102" s="65"/>
      <c r="D102" s="65"/>
      <c r="E102" s="66"/>
      <c r="F102" s="67"/>
      <c r="G102" s="65"/>
      <c r="H102" s="70"/>
      <c r="I102" s="71"/>
      <c r="J102" s="68">
        <v>0</v>
      </c>
      <c r="K102" s="68">
        <v>0</v>
      </c>
      <c r="L102" s="68">
        <v>0</v>
      </c>
      <c r="M102" s="89">
        <f t="shared" si="8"/>
        <v>0</v>
      </c>
      <c r="N102" s="100">
        <f t="shared" si="9"/>
        <v>0</v>
      </c>
      <c r="O102" s="166" t="str">
        <f>IFERROR(INDEX(ITC!$B$21:$B$1020,MATCH(D102,ITC!$D$21:$D$1020,0)),"Unclaimed")</f>
        <v>Unclaimed</v>
      </c>
      <c r="P102" s="73">
        <f>IFERROR(VLOOKUP(D102,ITC!$D$19:$N$1020,11,0)-N102,SUM(K102:M102))</f>
        <v>0</v>
      </c>
      <c r="Q102" s="167" t="e">
        <f t="shared" si="10"/>
        <v>#DIV/0!</v>
      </c>
    </row>
    <row r="103" spans="2:17">
      <c r="B103" s="63"/>
      <c r="C103" s="65"/>
      <c r="D103" s="65"/>
      <c r="E103" s="66"/>
      <c r="F103" s="67"/>
      <c r="G103" s="65"/>
      <c r="H103" s="70"/>
      <c r="I103" s="71"/>
      <c r="J103" s="68">
        <v>0</v>
      </c>
      <c r="K103" s="68">
        <v>0</v>
      </c>
      <c r="L103" s="68">
        <v>0</v>
      </c>
      <c r="M103" s="89">
        <f t="shared" si="8"/>
        <v>0</v>
      </c>
      <c r="N103" s="100">
        <f t="shared" si="9"/>
        <v>0</v>
      </c>
      <c r="O103" s="166" t="str">
        <f>IFERROR(INDEX(ITC!$B$21:$B$1020,MATCH(D103,ITC!$D$21:$D$1020,0)),"Unclaimed")</f>
        <v>Unclaimed</v>
      </c>
      <c r="P103" s="73">
        <f>IFERROR(VLOOKUP(D103,ITC!$D$19:$N$1020,11,0)-N103,SUM(K103:M103))</f>
        <v>0</v>
      </c>
      <c r="Q103" s="167" t="e">
        <f t="shared" si="10"/>
        <v>#DIV/0!</v>
      </c>
    </row>
    <row r="104" spans="2:17">
      <c r="B104" s="63"/>
      <c r="C104" s="65"/>
      <c r="D104" s="65"/>
      <c r="E104" s="66"/>
      <c r="F104" s="67"/>
      <c r="G104" s="65"/>
      <c r="H104" s="70"/>
      <c r="I104" s="71"/>
      <c r="J104" s="68">
        <v>0</v>
      </c>
      <c r="K104" s="68">
        <v>0</v>
      </c>
      <c r="L104" s="68">
        <v>0</v>
      </c>
      <c r="M104" s="89">
        <f t="shared" si="8"/>
        <v>0</v>
      </c>
      <c r="N104" s="100">
        <f t="shared" si="9"/>
        <v>0</v>
      </c>
      <c r="O104" s="166" t="str">
        <f>IFERROR(INDEX(ITC!$B$21:$B$1020,MATCH(D104,ITC!$D$21:$D$1020,0)),"Unclaimed")</f>
        <v>Unclaimed</v>
      </c>
      <c r="P104" s="73">
        <f>IFERROR(VLOOKUP(D104,ITC!$D$19:$N$1020,11,0)-N104,SUM(K104:M104))</f>
        <v>0</v>
      </c>
      <c r="Q104" s="167" t="e">
        <f t="shared" si="10"/>
        <v>#DIV/0!</v>
      </c>
    </row>
    <row r="105" spans="2:17">
      <c r="B105" s="63"/>
      <c r="C105" s="65"/>
      <c r="D105" s="65"/>
      <c r="E105" s="66"/>
      <c r="F105" s="67"/>
      <c r="G105" s="65"/>
      <c r="H105" s="70"/>
      <c r="I105" s="71"/>
      <c r="J105" s="68">
        <v>0</v>
      </c>
      <c r="K105" s="68">
        <v>0</v>
      </c>
      <c r="L105" s="68">
        <v>0</v>
      </c>
      <c r="M105" s="89">
        <f t="shared" si="8"/>
        <v>0</v>
      </c>
      <c r="N105" s="100">
        <f t="shared" si="9"/>
        <v>0</v>
      </c>
      <c r="O105" s="166" t="str">
        <f>IFERROR(INDEX(ITC!$B$21:$B$1020,MATCH(D105,ITC!$D$21:$D$1020,0)),"Unclaimed")</f>
        <v>Unclaimed</v>
      </c>
      <c r="P105" s="73">
        <f>IFERROR(VLOOKUP(D105,ITC!$D$19:$N$1020,11,0)-N105,SUM(K105:M105))</f>
        <v>0</v>
      </c>
      <c r="Q105" s="167" t="e">
        <f t="shared" si="10"/>
        <v>#DIV/0!</v>
      </c>
    </row>
    <row r="106" spans="2:17">
      <c r="B106" s="63"/>
      <c r="C106" s="65"/>
      <c r="D106" s="65"/>
      <c r="E106" s="66"/>
      <c r="F106" s="67"/>
      <c r="G106" s="65"/>
      <c r="H106" s="70"/>
      <c r="I106" s="71"/>
      <c r="J106" s="68">
        <v>0</v>
      </c>
      <c r="K106" s="68">
        <v>0</v>
      </c>
      <c r="L106" s="68">
        <v>0</v>
      </c>
      <c r="M106" s="89">
        <f t="shared" si="8"/>
        <v>0</v>
      </c>
      <c r="N106" s="100">
        <f t="shared" si="9"/>
        <v>0</v>
      </c>
      <c r="O106" s="166" t="str">
        <f>IFERROR(INDEX(ITC!$B$21:$B$1020,MATCH(D106,ITC!$D$21:$D$1020,0)),"Unclaimed")</f>
        <v>Unclaimed</v>
      </c>
      <c r="P106" s="73">
        <f>IFERROR(VLOOKUP(D106,ITC!$D$19:$N$1020,11,0)-N106,SUM(K106:M106))</f>
        <v>0</v>
      </c>
      <c r="Q106" s="167" t="e">
        <f t="shared" si="10"/>
        <v>#DIV/0!</v>
      </c>
    </row>
    <row r="107" spans="2:17">
      <c r="B107" s="63"/>
      <c r="C107" s="65"/>
      <c r="D107" s="65"/>
      <c r="E107" s="66"/>
      <c r="F107" s="67"/>
      <c r="G107" s="65"/>
      <c r="H107" s="70"/>
      <c r="I107" s="71"/>
      <c r="J107" s="68">
        <v>0</v>
      </c>
      <c r="K107" s="68">
        <v>0</v>
      </c>
      <c r="L107" s="68">
        <v>0</v>
      </c>
      <c r="M107" s="89">
        <f t="shared" si="8"/>
        <v>0</v>
      </c>
      <c r="N107" s="100">
        <f t="shared" si="9"/>
        <v>0</v>
      </c>
      <c r="O107" s="166" t="str">
        <f>IFERROR(INDEX(ITC!$B$21:$B$1020,MATCH(D107,ITC!$D$21:$D$1020,0)),"Unclaimed")</f>
        <v>Unclaimed</v>
      </c>
      <c r="P107" s="73">
        <f>IFERROR(VLOOKUP(D107,ITC!$D$19:$N$1020,11,0)-N107,SUM(K107:M107))</f>
        <v>0</v>
      </c>
      <c r="Q107" s="167" t="e">
        <f t="shared" si="10"/>
        <v>#DIV/0!</v>
      </c>
    </row>
    <row r="108" spans="2:17">
      <c r="B108" s="63"/>
      <c r="C108" s="65"/>
      <c r="D108" s="65"/>
      <c r="E108" s="66"/>
      <c r="F108" s="67"/>
      <c r="G108" s="65"/>
      <c r="H108" s="70"/>
      <c r="I108" s="71"/>
      <c r="J108" s="68">
        <v>0</v>
      </c>
      <c r="K108" s="68">
        <v>0</v>
      </c>
      <c r="L108" s="68">
        <v>0</v>
      </c>
      <c r="M108" s="89">
        <f t="shared" si="8"/>
        <v>0</v>
      </c>
      <c r="N108" s="100">
        <f t="shared" si="9"/>
        <v>0</v>
      </c>
      <c r="O108" s="166" t="str">
        <f>IFERROR(INDEX(ITC!$B$21:$B$1020,MATCH(D108,ITC!$D$21:$D$1020,0)),"Unclaimed")</f>
        <v>Unclaimed</v>
      </c>
      <c r="P108" s="73">
        <f>IFERROR(VLOOKUP(D108,ITC!$D$19:$N$1020,11,0)-N108,SUM(K108:M108))</f>
        <v>0</v>
      </c>
      <c r="Q108" s="167" t="e">
        <f t="shared" si="10"/>
        <v>#DIV/0!</v>
      </c>
    </row>
    <row r="109" spans="2:17">
      <c r="B109" s="63"/>
      <c r="C109" s="65"/>
      <c r="D109" s="65"/>
      <c r="E109" s="66"/>
      <c r="F109" s="67"/>
      <c r="G109" s="65"/>
      <c r="H109" s="70"/>
      <c r="I109" s="71"/>
      <c r="J109" s="68">
        <v>0</v>
      </c>
      <c r="K109" s="68">
        <v>0</v>
      </c>
      <c r="L109" s="68">
        <v>0</v>
      </c>
      <c r="M109" s="89">
        <f t="shared" si="8"/>
        <v>0</v>
      </c>
      <c r="N109" s="100">
        <f t="shared" si="9"/>
        <v>0</v>
      </c>
      <c r="O109" s="166" t="str">
        <f>IFERROR(INDEX(ITC!$B$21:$B$1020,MATCH(D109,ITC!$D$21:$D$1020,0)),"Unclaimed")</f>
        <v>Unclaimed</v>
      </c>
      <c r="P109" s="73">
        <f>IFERROR(VLOOKUP(D109,ITC!$D$19:$N$1020,11,0)-N109,SUM(K109:M109))</f>
        <v>0</v>
      </c>
      <c r="Q109" s="167" t="e">
        <f t="shared" si="10"/>
        <v>#DIV/0!</v>
      </c>
    </row>
    <row r="110" spans="2:17">
      <c r="B110" s="63"/>
      <c r="C110" s="65"/>
      <c r="D110" s="65"/>
      <c r="E110" s="66"/>
      <c r="F110" s="67"/>
      <c r="G110" s="65"/>
      <c r="H110" s="70"/>
      <c r="I110" s="71"/>
      <c r="J110" s="68">
        <v>0</v>
      </c>
      <c r="K110" s="68">
        <v>0</v>
      </c>
      <c r="L110" s="68">
        <v>0</v>
      </c>
      <c r="M110" s="89">
        <f t="shared" si="8"/>
        <v>0</v>
      </c>
      <c r="N110" s="100">
        <f t="shared" si="9"/>
        <v>0</v>
      </c>
      <c r="O110" s="166" t="str">
        <f>IFERROR(INDEX(ITC!$B$21:$B$1020,MATCH(D110,ITC!$D$21:$D$1020,0)),"Unclaimed")</f>
        <v>Unclaimed</v>
      </c>
      <c r="P110" s="73">
        <f>IFERROR(VLOOKUP(D110,ITC!$D$19:$N$1020,11,0)-N110,SUM(K110:M110))</f>
        <v>0</v>
      </c>
      <c r="Q110" s="167" t="e">
        <f t="shared" si="10"/>
        <v>#DIV/0!</v>
      </c>
    </row>
    <row r="111" spans="2:17">
      <c r="B111" s="63"/>
      <c r="C111" s="65"/>
      <c r="D111" s="65"/>
      <c r="E111" s="66"/>
      <c r="F111" s="67"/>
      <c r="G111" s="65"/>
      <c r="H111" s="70"/>
      <c r="I111" s="71"/>
      <c r="J111" s="68">
        <v>0</v>
      </c>
      <c r="K111" s="68">
        <v>0</v>
      </c>
      <c r="L111" s="68">
        <v>0</v>
      </c>
      <c r="M111" s="89">
        <f t="shared" si="8"/>
        <v>0</v>
      </c>
      <c r="N111" s="100">
        <f t="shared" si="9"/>
        <v>0</v>
      </c>
      <c r="O111" s="166" t="str">
        <f>IFERROR(INDEX(ITC!$B$21:$B$1020,MATCH(D111,ITC!$D$21:$D$1020,0)),"Unclaimed")</f>
        <v>Unclaimed</v>
      </c>
      <c r="P111" s="73">
        <f>IFERROR(VLOOKUP(D111,ITC!$D$19:$N$1020,11,0)-N111,SUM(K111:M111))</f>
        <v>0</v>
      </c>
      <c r="Q111" s="167" t="e">
        <f t="shared" si="10"/>
        <v>#DIV/0!</v>
      </c>
    </row>
    <row r="112" spans="2:17">
      <c r="B112" s="63"/>
      <c r="C112" s="65"/>
      <c r="D112" s="65"/>
      <c r="E112" s="66"/>
      <c r="F112" s="67"/>
      <c r="G112" s="65"/>
      <c r="H112" s="70"/>
      <c r="I112" s="71"/>
      <c r="J112" s="68">
        <v>0</v>
      </c>
      <c r="K112" s="68">
        <v>0</v>
      </c>
      <c r="L112" s="68">
        <v>0</v>
      </c>
      <c r="M112" s="89">
        <f t="shared" si="8"/>
        <v>0</v>
      </c>
      <c r="N112" s="100">
        <f t="shared" si="9"/>
        <v>0</v>
      </c>
      <c r="O112" s="166" t="str">
        <f>IFERROR(INDEX(ITC!$B$21:$B$1020,MATCH(D112,ITC!$D$21:$D$1020,0)),"Unclaimed")</f>
        <v>Unclaimed</v>
      </c>
      <c r="P112" s="73">
        <f>IFERROR(VLOOKUP(D112,ITC!$D$19:$N$1020,11,0)-N112,SUM(K112:M112))</f>
        <v>0</v>
      </c>
      <c r="Q112" s="167" t="e">
        <f t="shared" si="10"/>
        <v>#DIV/0!</v>
      </c>
    </row>
    <row r="113" spans="2:17">
      <c r="B113" s="63"/>
      <c r="C113" s="65"/>
      <c r="D113" s="65"/>
      <c r="E113" s="66"/>
      <c r="F113" s="67"/>
      <c r="G113" s="65"/>
      <c r="H113" s="70"/>
      <c r="I113" s="71"/>
      <c r="J113" s="68">
        <v>0</v>
      </c>
      <c r="K113" s="68">
        <v>0</v>
      </c>
      <c r="L113" s="68">
        <v>0</v>
      </c>
      <c r="M113" s="89">
        <f t="shared" si="8"/>
        <v>0</v>
      </c>
      <c r="N113" s="100">
        <f t="shared" si="9"/>
        <v>0</v>
      </c>
      <c r="O113" s="166" t="str">
        <f>IFERROR(INDEX(ITC!$B$21:$B$1020,MATCH(D113,ITC!$D$21:$D$1020,0)),"Unclaimed")</f>
        <v>Unclaimed</v>
      </c>
      <c r="P113" s="73">
        <f>IFERROR(VLOOKUP(D113,ITC!$D$19:$N$1020,11,0)-N113,SUM(K113:M113))</f>
        <v>0</v>
      </c>
      <c r="Q113" s="167" t="e">
        <f t="shared" si="10"/>
        <v>#DIV/0!</v>
      </c>
    </row>
    <row r="114" spans="2:17">
      <c r="B114" s="63"/>
      <c r="C114" s="65"/>
      <c r="D114" s="65"/>
      <c r="E114" s="66"/>
      <c r="F114" s="67"/>
      <c r="G114" s="65"/>
      <c r="H114" s="70"/>
      <c r="I114" s="71"/>
      <c r="J114" s="68">
        <v>0</v>
      </c>
      <c r="K114" s="68">
        <v>0</v>
      </c>
      <c r="L114" s="68">
        <v>0</v>
      </c>
      <c r="M114" s="89">
        <f t="shared" si="8"/>
        <v>0</v>
      </c>
      <c r="N114" s="100">
        <f t="shared" si="9"/>
        <v>0</v>
      </c>
      <c r="O114" s="166" t="str">
        <f>IFERROR(INDEX(ITC!$B$21:$B$1020,MATCH(D114,ITC!$D$21:$D$1020,0)),"Unclaimed")</f>
        <v>Unclaimed</v>
      </c>
      <c r="P114" s="73">
        <f>IFERROR(VLOOKUP(D114,ITC!$D$19:$N$1020,11,0)-N114,SUM(K114:M114))</f>
        <v>0</v>
      </c>
      <c r="Q114" s="167" t="e">
        <f t="shared" si="10"/>
        <v>#DIV/0!</v>
      </c>
    </row>
    <row r="115" spans="2:17">
      <c r="B115" s="63"/>
      <c r="C115" s="65"/>
      <c r="D115" s="65"/>
      <c r="E115" s="66"/>
      <c r="F115" s="67"/>
      <c r="G115" s="65"/>
      <c r="H115" s="70"/>
      <c r="I115" s="71"/>
      <c r="J115" s="68">
        <v>0</v>
      </c>
      <c r="K115" s="68">
        <v>0</v>
      </c>
      <c r="L115" s="68">
        <v>0</v>
      </c>
      <c r="M115" s="89">
        <f t="shared" si="8"/>
        <v>0</v>
      </c>
      <c r="N115" s="100">
        <f t="shared" si="9"/>
        <v>0</v>
      </c>
      <c r="O115" s="166" t="str">
        <f>IFERROR(INDEX(ITC!$B$21:$B$1020,MATCH(D115,ITC!$D$21:$D$1020,0)),"Unclaimed")</f>
        <v>Unclaimed</v>
      </c>
      <c r="P115" s="73">
        <f>IFERROR(VLOOKUP(D115,ITC!$D$19:$N$1020,11,0)-N115,SUM(K115:M115))</f>
        <v>0</v>
      </c>
      <c r="Q115" s="167" t="e">
        <f t="shared" si="10"/>
        <v>#DIV/0!</v>
      </c>
    </row>
    <row r="116" spans="2:17">
      <c r="B116" s="63"/>
      <c r="C116" s="65"/>
      <c r="D116" s="65"/>
      <c r="E116" s="66"/>
      <c r="F116" s="67"/>
      <c r="G116" s="65"/>
      <c r="H116" s="70"/>
      <c r="I116" s="71"/>
      <c r="J116" s="68">
        <v>0</v>
      </c>
      <c r="K116" s="68">
        <v>0</v>
      </c>
      <c r="L116" s="68">
        <v>0</v>
      </c>
      <c r="M116" s="89">
        <f t="shared" si="8"/>
        <v>0</v>
      </c>
      <c r="N116" s="100">
        <f t="shared" si="9"/>
        <v>0</v>
      </c>
      <c r="O116" s="166" t="str">
        <f>IFERROR(INDEX(ITC!$B$21:$B$1020,MATCH(D116,ITC!$D$21:$D$1020,0)),"Unclaimed")</f>
        <v>Unclaimed</v>
      </c>
      <c r="P116" s="73">
        <f>IFERROR(VLOOKUP(D116,ITC!$D$19:$N$1020,11,0)-N116,SUM(K116:M116))</f>
        <v>0</v>
      </c>
      <c r="Q116" s="167" t="e">
        <f t="shared" si="10"/>
        <v>#DIV/0!</v>
      </c>
    </row>
    <row r="117" spans="2:17">
      <c r="B117" s="63"/>
      <c r="C117" s="65"/>
      <c r="D117" s="65"/>
      <c r="E117" s="66"/>
      <c r="F117" s="67"/>
      <c r="G117" s="65"/>
      <c r="H117" s="70"/>
      <c r="I117" s="71"/>
      <c r="J117" s="68">
        <v>0</v>
      </c>
      <c r="K117" s="68">
        <v>0</v>
      </c>
      <c r="L117" s="68">
        <v>0</v>
      </c>
      <c r="M117" s="89">
        <f t="shared" si="8"/>
        <v>0</v>
      </c>
      <c r="N117" s="100">
        <f t="shared" si="9"/>
        <v>0</v>
      </c>
      <c r="O117" s="166" t="str">
        <f>IFERROR(INDEX(ITC!$B$21:$B$1020,MATCH(D117,ITC!$D$21:$D$1020,0)),"Unclaimed")</f>
        <v>Unclaimed</v>
      </c>
      <c r="P117" s="73">
        <f>IFERROR(VLOOKUP(D117,ITC!$D$19:$N$1020,11,0)-N117,SUM(K117:M117))</f>
        <v>0</v>
      </c>
      <c r="Q117" s="167" t="e">
        <f t="shared" si="10"/>
        <v>#DIV/0!</v>
      </c>
    </row>
    <row r="118" spans="2:17">
      <c r="B118" s="63"/>
      <c r="C118" s="65"/>
      <c r="D118" s="65"/>
      <c r="E118" s="66"/>
      <c r="F118" s="67"/>
      <c r="G118" s="65"/>
      <c r="H118" s="70"/>
      <c r="I118" s="71"/>
      <c r="J118" s="68">
        <v>0</v>
      </c>
      <c r="K118" s="68">
        <v>0</v>
      </c>
      <c r="L118" s="68">
        <v>0</v>
      </c>
      <c r="M118" s="89">
        <f t="shared" si="8"/>
        <v>0</v>
      </c>
      <c r="N118" s="100">
        <f t="shared" si="9"/>
        <v>0</v>
      </c>
      <c r="O118" s="166" t="str">
        <f>IFERROR(INDEX(ITC!$B$21:$B$1020,MATCH(D118,ITC!$D$21:$D$1020,0)),"Unclaimed")</f>
        <v>Unclaimed</v>
      </c>
      <c r="P118" s="73">
        <f>IFERROR(VLOOKUP(D118,ITC!$D$19:$N$1020,11,0)-N118,SUM(K118:M118))</f>
        <v>0</v>
      </c>
      <c r="Q118" s="167" t="e">
        <f t="shared" si="10"/>
        <v>#DIV/0!</v>
      </c>
    </row>
    <row r="119" spans="2:17">
      <c r="B119" s="63"/>
      <c r="C119" s="65"/>
      <c r="D119" s="65"/>
      <c r="E119" s="66"/>
      <c r="F119" s="67"/>
      <c r="G119" s="65"/>
      <c r="H119" s="70"/>
      <c r="I119" s="71"/>
      <c r="J119" s="68">
        <v>0</v>
      </c>
      <c r="K119" s="68">
        <v>0</v>
      </c>
      <c r="L119" s="68">
        <v>0</v>
      </c>
      <c r="M119" s="89">
        <f t="shared" si="8"/>
        <v>0</v>
      </c>
      <c r="N119" s="100">
        <f t="shared" si="9"/>
        <v>0</v>
      </c>
      <c r="O119" s="166" t="str">
        <f>IFERROR(INDEX(ITC!$B$21:$B$1020,MATCH(D119,ITC!$D$21:$D$1020,0)),"Unclaimed")</f>
        <v>Unclaimed</v>
      </c>
      <c r="P119" s="73">
        <f>IFERROR(VLOOKUP(D119,ITC!$D$19:$N$1020,11,0)-N119,SUM(K119:M119))</f>
        <v>0</v>
      </c>
      <c r="Q119" s="167" t="e">
        <f t="shared" si="10"/>
        <v>#DIV/0!</v>
      </c>
    </row>
    <row r="120" spans="2:17">
      <c r="B120" s="63"/>
      <c r="C120" s="65"/>
      <c r="D120" s="65"/>
      <c r="E120" s="66"/>
      <c r="F120" s="67"/>
      <c r="G120" s="65"/>
      <c r="H120" s="70"/>
      <c r="I120" s="71"/>
      <c r="J120" s="68">
        <v>0</v>
      </c>
      <c r="K120" s="68">
        <v>0</v>
      </c>
      <c r="L120" s="68">
        <v>0</v>
      </c>
      <c r="M120" s="89">
        <f t="shared" si="8"/>
        <v>0</v>
      </c>
      <c r="N120" s="100">
        <f t="shared" si="9"/>
        <v>0</v>
      </c>
      <c r="O120" s="166" t="str">
        <f>IFERROR(INDEX(ITC!$B$21:$B$1020,MATCH(D120,ITC!$D$21:$D$1020,0)),"Unclaimed")</f>
        <v>Unclaimed</v>
      </c>
      <c r="P120" s="73">
        <f>IFERROR(VLOOKUP(D120,ITC!$D$19:$N$1020,11,0)-N120,SUM(K120:M120))</f>
        <v>0</v>
      </c>
      <c r="Q120" s="167" t="e">
        <f t="shared" si="10"/>
        <v>#DIV/0!</v>
      </c>
    </row>
    <row r="121" spans="2:17">
      <c r="B121" s="63"/>
      <c r="C121" s="65"/>
      <c r="D121" s="65"/>
      <c r="E121" s="66"/>
      <c r="F121" s="67"/>
      <c r="G121" s="65"/>
      <c r="H121" s="70"/>
      <c r="I121" s="71"/>
      <c r="J121" s="68">
        <v>0</v>
      </c>
      <c r="K121" s="68">
        <v>0</v>
      </c>
      <c r="L121" s="68">
        <v>0</v>
      </c>
      <c r="M121" s="89">
        <f t="shared" si="8"/>
        <v>0</v>
      </c>
      <c r="N121" s="100">
        <f t="shared" si="9"/>
        <v>0</v>
      </c>
      <c r="O121" s="166" t="str">
        <f>IFERROR(INDEX(ITC!$B$21:$B$1020,MATCH(D121,ITC!$D$21:$D$1020,0)),"Unclaimed")</f>
        <v>Unclaimed</v>
      </c>
      <c r="P121" s="73">
        <f>IFERROR(VLOOKUP(D121,ITC!$D$19:$N$1020,11,0)-N121,SUM(K121:M121))</f>
        <v>0</v>
      </c>
      <c r="Q121" s="167" t="e">
        <f t="shared" si="10"/>
        <v>#DIV/0!</v>
      </c>
    </row>
    <row r="122" spans="2:17">
      <c r="B122" s="63"/>
      <c r="C122" s="65"/>
      <c r="D122" s="65"/>
      <c r="E122" s="66"/>
      <c r="F122" s="67"/>
      <c r="G122" s="65"/>
      <c r="H122" s="70"/>
      <c r="I122" s="71"/>
      <c r="J122" s="68">
        <v>0</v>
      </c>
      <c r="K122" s="68">
        <v>0</v>
      </c>
      <c r="L122" s="68">
        <v>0</v>
      </c>
      <c r="M122" s="89">
        <f t="shared" si="8"/>
        <v>0</v>
      </c>
      <c r="N122" s="100">
        <f t="shared" si="9"/>
        <v>0</v>
      </c>
      <c r="O122" s="166" t="str">
        <f>IFERROR(INDEX(ITC!$B$21:$B$1020,MATCH(D122,ITC!$D$21:$D$1020,0)),"Unclaimed")</f>
        <v>Unclaimed</v>
      </c>
      <c r="P122" s="73">
        <f>IFERROR(VLOOKUP(D122,ITC!$D$19:$N$1020,11,0)-N122,SUM(K122:M122))</f>
        <v>0</v>
      </c>
      <c r="Q122" s="167" t="e">
        <f t="shared" si="10"/>
        <v>#DIV/0!</v>
      </c>
    </row>
    <row r="123" spans="2:17">
      <c r="B123" s="63"/>
      <c r="C123" s="65"/>
      <c r="D123" s="65"/>
      <c r="E123" s="66"/>
      <c r="F123" s="67"/>
      <c r="G123" s="65"/>
      <c r="H123" s="70"/>
      <c r="I123" s="71"/>
      <c r="J123" s="68">
        <v>0</v>
      </c>
      <c r="K123" s="68">
        <v>0</v>
      </c>
      <c r="L123" s="68">
        <v>0</v>
      </c>
      <c r="M123" s="89">
        <f t="shared" si="8"/>
        <v>0</v>
      </c>
      <c r="N123" s="100">
        <f t="shared" si="9"/>
        <v>0</v>
      </c>
      <c r="O123" s="166" t="str">
        <f>IFERROR(INDEX(ITC!$B$21:$B$1020,MATCH(D123,ITC!$D$21:$D$1020,0)),"Unclaimed")</f>
        <v>Unclaimed</v>
      </c>
      <c r="P123" s="73">
        <f>IFERROR(VLOOKUP(D123,ITC!$D$19:$N$1020,11,0)-N123,SUM(K123:M123))</f>
        <v>0</v>
      </c>
      <c r="Q123" s="167" t="e">
        <f t="shared" si="10"/>
        <v>#DIV/0!</v>
      </c>
    </row>
    <row r="124" spans="2:17">
      <c r="B124" s="63"/>
      <c r="C124" s="65"/>
      <c r="D124" s="65"/>
      <c r="E124" s="66"/>
      <c r="F124" s="67"/>
      <c r="G124" s="65"/>
      <c r="H124" s="70"/>
      <c r="I124" s="71"/>
      <c r="J124" s="68">
        <v>0</v>
      </c>
      <c r="K124" s="68">
        <v>0</v>
      </c>
      <c r="L124" s="68">
        <v>0</v>
      </c>
      <c r="M124" s="89">
        <f t="shared" si="8"/>
        <v>0</v>
      </c>
      <c r="N124" s="100">
        <f t="shared" si="9"/>
        <v>0</v>
      </c>
      <c r="O124" s="166" t="str">
        <f>IFERROR(INDEX(ITC!$B$21:$B$1020,MATCH(D124,ITC!$D$21:$D$1020,0)),"Unclaimed")</f>
        <v>Unclaimed</v>
      </c>
      <c r="P124" s="73">
        <f>IFERROR(VLOOKUP(D124,ITC!$D$19:$N$1020,11,0)-N124,SUM(K124:M124))</f>
        <v>0</v>
      </c>
      <c r="Q124" s="167" t="e">
        <f t="shared" si="10"/>
        <v>#DIV/0!</v>
      </c>
    </row>
    <row r="125" spans="2:17">
      <c r="B125" s="63"/>
      <c r="C125" s="65"/>
      <c r="D125" s="65"/>
      <c r="E125" s="66"/>
      <c r="F125" s="67"/>
      <c r="G125" s="65"/>
      <c r="H125" s="70"/>
      <c r="I125" s="71"/>
      <c r="J125" s="68">
        <v>0</v>
      </c>
      <c r="K125" s="68">
        <v>0</v>
      </c>
      <c r="L125" s="68">
        <v>0</v>
      </c>
      <c r="M125" s="89">
        <f t="shared" si="8"/>
        <v>0</v>
      </c>
      <c r="N125" s="100">
        <f t="shared" si="9"/>
        <v>0</v>
      </c>
      <c r="O125" s="166" t="str">
        <f>IFERROR(INDEX(ITC!$B$21:$B$1020,MATCH(D125,ITC!$D$21:$D$1020,0)),"Unclaimed")</f>
        <v>Unclaimed</v>
      </c>
      <c r="P125" s="73">
        <f>IFERROR(VLOOKUP(D125,ITC!$D$19:$N$1020,11,0)-N125,SUM(K125:M125))</f>
        <v>0</v>
      </c>
      <c r="Q125" s="167" t="e">
        <f t="shared" si="10"/>
        <v>#DIV/0!</v>
      </c>
    </row>
    <row r="126" spans="2:17">
      <c r="B126" s="63"/>
      <c r="C126" s="65"/>
      <c r="D126" s="65"/>
      <c r="E126" s="66"/>
      <c r="F126" s="67"/>
      <c r="G126" s="65"/>
      <c r="H126" s="70"/>
      <c r="I126" s="71"/>
      <c r="J126" s="68">
        <v>0</v>
      </c>
      <c r="K126" s="68">
        <v>0</v>
      </c>
      <c r="L126" s="68">
        <v>0</v>
      </c>
      <c r="M126" s="89">
        <f t="shared" si="8"/>
        <v>0</v>
      </c>
      <c r="N126" s="100">
        <f t="shared" si="9"/>
        <v>0</v>
      </c>
      <c r="O126" s="166" t="str">
        <f>IFERROR(INDEX(ITC!$B$21:$B$1020,MATCH(D126,ITC!$D$21:$D$1020,0)),"Unclaimed")</f>
        <v>Unclaimed</v>
      </c>
      <c r="P126" s="73">
        <f>IFERROR(VLOOKUP(D126,ITC!$D$19:$N$1020,11,0)-N126,SUM(K126:M126))</f>
        <v>0</v>
      </c>
      <c r="Q126" s="167" t="e">
        <f t="shared" si="10"/>
        <v>#DIV/0!</v>
      </c>
    </row>
    <row r="127" spans="2:17">
      <c r="B127" s="63"/>
      <c r="C127" s="65"/>
      <c r="D127" s="65"/>
      <c r="E127" s="66"/>
      <c r="F127" s="67"/>
      <c r="G127" s="65"/>
      <c r="H127" s="70"/>
      <c r="I127" s="71"/>
      <c r="J127" s="68">
        <v>0</v>
      </c>
      <c r="K127" s="68">
        <v>0</v>
      </c>
      <c r="L127" s="68">
        <v>0</v>
      </c>
      <c r="M127" s="89">
        <f t="shared" si="8"/>
        <v>0</v>
      </c>
      <c r="N127" s="100">
        <f t="shared" si="9"/>
        <v>0</v>
      </c>
      <c r="O127" s="166" t="str">
        <f>IFERROR(INDEX(ITC!$B$21:$B$1020,MATCH(D127,ITC!$D$21:$D$1020,0)),"Unclaimed")</f>
        <v>Unclaimed</v>
      </c>
      <c r="P127" s="73">
        <f>IFERROR(VLOOKUP(D127,ITC!$D$19:$N$1020,11,0)-N127,SUM(K127:M127))</f>
        <v>0</v>
      </c>
      <c r="Q127" s="167" t="e">
        <f t="shared" si="10"/>
        <v>#DIV/0!</v>
      </c>
    </row>
    <row r="128" spans="2:17">
      <c r="B128" s="63"/>
      <c r="C128" s="65"/>
      <c r="D128" s="65"/>
      <c r="E128" s="66"/>
      <c r="F128" s="67"/>
      <c r="G128" s="65"/>
      <c r="H128" s="70"/>
      <c r="I128" s="71"/>
      <c r="J128" s="68">
        <v>0</v>
      </c>
      <c r="K128" s="68">
        <v>0</v>
      </c>
      <c r="L128" s="68">
        <v>0</v>
      </c>
      <c r="M128" s="89">
        <f t="shared" si="8"/>
        <v>0</v>
      </c>
      <c r="N128" s="100">
        <f t="shared" si="9"/>
        <v>0</v>
      </c>
      <c r="O128" s="166" t="str">
        <f>IFERROR(INDEX(ITC!$B$21:$B$1020,MATCH(D128,ITC!$D$21:$D$1020,0)),"Unclaimed")</f>
        <v>Unclaimed</v>
      </c>
      <c r="P128" s="73">
        <f>IFERROR(VLOOKUP(D128,ITC!$D$19:$N$1020,11,0)-N128,SUM(K128:M128))</f>
        <v>0</v>
      </c>
      <c r="Q128" s="167" t="e">
        <f t="shared" si="10"/>
        <v>#DIV/0!</v>
      </c>
    </row>
    <row r="129" spans="2:17">
      <c r="B129" s="63"/>
      <c r="C129" s="65"/>
      <c r="D129" s="65"/>
      <c r="E129" s="66"/>
      <c r="F129" s="67"/>
      <c r="G129" s="65"/>
      <c r="H129" s="70"/>
      <c r="I129" s="71"/>
      <c r="J129" s="68">
        <v>0</v>
      </c>
      <c r="K129" s="68">
        <v>0</v>
      </c>
      <c r="L129" s="68">
        <v>0</v>
      </c>
      <c r="M129" s="89">
        <f t="shared" si="8"/>
        <v>0</v>
      </c>
      <c r="N129" s="100">
        <f t="shared" si="9"/>
        <v>0</v>
      </c>
      <c r="O129" s="166" t="str">
        <f>IFERROR(INDEX(ITC!$B$21:$B$1020,MATCH(D129,ITC!$D$21:$D$1020,0)),"Unclaimed")</f>
        <v>Unclaimed</v>
      </c>
      <c r="P129" s="73">
        <f>IFERROR(VLOOKUP(D129,ITC!$D$19:$N$1020,11,0)-N129,SUM(K129:M129))</f>
        <v>0</v>
      </c>
      <c r="Q129" s="167" t="e">
        <f t="shared" si="10"/>
        <v>#DIV/0!</v>
      </c>
    </row>
    <row r="130" spans="2:17">
      <c r="B130" s="63"/>
      <c r="C130" s="65"/>
      <c r="D130" s="65"/>
      <c r="E130" s="66"/>
      <c r="F130" s="67"/>
      <c r="G130" s="65"/>
      <c r="H130" s="70"/>
      <c r="I130" s="71"/>
      <c r="J130" s="68">
        <v>0</v>
      </c>
      <c r="K130" s="68">
        <v>0</v>
      </c>
      <c r="L130" s="68">
        <v>0</v>
      </c>
      <c r="M130" s="89">
        <f t="shared" si="8"/>
        <v>0</v>
      </c>
      <c r="N130" s="100">
        <f t="shared" si="9"/>
        <v>0</v>
      </c>
      <c r="O130" s="166" t="str">
        <f>IFERROR(INDEX(ITC!$B$21:$B$1020,MATCH(D130,ITC!$D$21:$D$1020,0)),"Unclaimed")</f>
        <v>Unclaimed</v>
      </c>
      <c r="P130" s="73">
        <f>IFERROR(VLOOKUP(D130,ITC!$D$19:$N$1020,11,0)-N130,SUM(K130:M130))</f>
        <v>0</v>
      </c>
      <c r="Q130" s="167" t="e">
        <f t="shared" si="10"/>
        <v>#DIV/0!</v>
      </c>
    </row>
    <row r="131" spans="2:17">
      <c r="B131" s="63"/>
      <c r="C131" s="65"/>
      <c r="D131" s="65"/>
      <c r="E131" s="66"/>
      <c r="F131" s="67"/>
      <c r="G131" s="65"/>
      <c r="H131" s="70"/>
      <c r="I131" s="71"/>
      <c r="J131" s="68">
        <v>0</v>
      </c>
      <c r="K131" s="68">
        <v>0</v>
      </c>
      <c r="L131" s="68">
        <v>0</v>
      </c>
      <c r="M131" s="89">
        <f t="shared" si="8"/>
        <v>0</v>
      </c>
      <c r="N131" s="100">
        <f t="shared" si="9"/>
        <v>0</v>
      </c>
      <c r="O131" s="166" t="str">
        <f>IFERROR(INDEX(ITC!$B$21:$B$1020,MATCH(D131,ITC!$D$21:$D$1020,0)),"Unclaimed")</f>
        <v>Unclaimed</v>
      </c>
      <c r="P131" s="73">
        <f>IFERROR(VLOOKUP(D131,ITC!$D$19:$N$1020,11,0)-N131,SUM(K131:M131))</f>
        <v>0</v>
      </c>
      <c r="Q131" s="167" t="e">
        <f t="shared" si="10"/>
        <v>#DIV/0!</v>
      </c>
    </row>
    <row r="132" spans="2:17">
      <c r="B132" s="63"/>
      <c r="C132" s="65"/>
      <c r="D132" s="65"/>
      <c r="E132" s="66"/>
      <c r="F132" s="67"/>
      <c r="G132" s="65"/>
      <c r="H132" s="70"/>
      <c r="I132" s="71"/>
      <c r="J132" s="68">
        <v>0</v>
      </c>
      <c r="K132" s="68">
        <v>0</v>
      </c>
      <c r="L132" s="68">
        <v>0</v>
      </c>
      <c r="M132" s="89">
        <f t="shared" si="8"/>
        <v>0</v>
      </c>
      <c r="N132" s="100">
        <f t="shared" si="9"/>
        <v>0</v>
      </c>
      <c r="O132" s="166" t="str">
        <f>IFERROR(INDEX(ITC!$B$21:$B$1020,MATCH(D132,ITC!$D$21:$D$1020,0)),"Unclaimed")</f>
        <v>Unclaimed</v>
      </c>
      <c r="P132" s="73">
        <f>IFERROR(VLOOKUP(D132,ITC!$D$19:$N$1020,11,0)-N132,SUM(K132:M132))</f>
        <v>0</v>
      </c>
      <c r="Q132" s="167" t="e">
        <f t="shared" si="10"/>
        <v>#DIV/0!</v>
      </c>
    </row>
    <row r="133" spans="2:17">
      <c r="B133" s="63"/>
      <c r="C133" s="65"/>
      <c r="D133" s="65"/>
      <c r="E133" s="66"/>
      <c r="F133" s="67"/>
      <c r="G133" s="65"/>
      <c r="H133" s="70"/>
      <c r="I133" s="71"/>
      <c r="J133" s="68">
        <v>0</v>
      </c>
      <c r="K133" s="68">
        <v>0</v>
      </c>
      <c r="L133" s="68">
        <v>0</v>
      </c>
      <c r="M133" s="89">
        <f t="shared" si="8"/>
        <v>0</v>
      </c>
      <c r="N133" s="100">
        <f t="shared" si="9"/>
        <v>0</v>
      </c>
      <c r="O133" s="166" t="str">
        <f>IFERROR(INDEX(ITC!$B$21:$B$1020,MATCH(D133,ITC!$D$21:$D$1020,0)),"Unclaimed")</f>
        <v>Unclaimed</v>
      </c>
      <c r="P133" s="73">
        <f>IFERROR(VLOOKUP(D133,ITC!$D$19:$N$1020,11,0)-N133,SUM(K133:M133))</f>
        <v>0</v>
      </c>
      <c r="Q133" s="167" t="e">
        <f t="shared" si="10"/>
        <v>#DIV/0!</v>
      </c>
    </row>
    <row r="134" spans="2:17">
      <c r="B134" s="63"/>
      <c r="C134" s="65"/>
      <c r="D134" s="65"/>
      <c r="E134" s="66"/>
      <c r="F134" s="67"/>
      <c r="G134" s="65"/>
      <c r="H134" s="70"/>
      <c r="I134" s="71"/>
      <c r="J134" s="68">
        <v>0</v>
      </c>
      <c r="K134" s="68">
        <v>0</v>
      </c>
      <c r="L134" s="68">
        <v>0</v>
      </c>
      <c r="M134" s="89">
        <f t="shared" si="8"/>
        <v>0</v>
      </c>
      <c r="N134" s="100">
        <f t="shared" si="9"/>
        <v>0</v>
      </c>
      <c r="O134" s="166" t="str">
        <f>IFERROR(INDEX(ITC!$B$21:$B$1020,MATCH(D134,ITC!$D$21:$D$1020,0)),"Unclaimed")</f>
        <v>Unclaimed</v>
      </c>
      <c r="P134" s="73">
        <f>IFERROR(VLOOKUP(D134,ITC!$D$19:$N$1020,11,0)-N134,SUM(K134:M134))</f>
        <v>0</v>
      </c>
      <c r="Q134" s="167" t="e">
        <f t="shared" si="10"/>
        <v>#DIV/0!</v>
      </c>
    </row>
    <row r="135" spans="2:17">
      <c r="B135" s="63"/>
      <c r="C135" s="65"/>
      <c r="D135" s="65"/>
      <c r="E135" s="66"/>
      <c r="F135" s="67"/>
      <c r="G135" s="65"/>
      <c r="H135" s="70"/>
      <c r="I135" s="71"/>
      <c r="J135" s="68">
        <v>0</v>
      </c>
      <c r="K135" s="68">
        <v>0</v>
      </c>
      <c r="L135" s="68">
        <v>0</v>
      </c>
      <c r="M135" s="89">
        <f t="shared" si="8"/>
        <v>0</v>
      </c>
      <c r="N135" s="100">
        <f t="shared" si="9"/>
        <v>0</v>
      </c>
      <c r="O135" s="166" t="str">
        <f>IFERROR(INDEX(ITC!$B$21:$B$1020,MATCH(D135,ITC!$D$21:$D$1020,0)),"Unclaimed")</f>
        <v>Unclaimed</v>
      </c>
      <c r="P135" s="73">
        <f>IFERROR(VLOOKUP(D135,ITC!$D$19:$N$1020,11,0)-N135,SUM(K135:M135))</f>
        <v>0</v>
      </c>
      <c r="Q135" s="167" t="e">
        <f t="shared" si="10"/>
        <v>#DIV/0!</v>
      </c>
    </row>
    <row r="136" spans="2:17">
      <c r="B136" s="63"/>
      <c r="C136" s="65"/>
      <c r="D136" s="65"/>
      <c r="E136" s="66"/>
      <c r="F136" s="67"/>
      <c r="G136" s="65"/>
      <c r="H136" s="70"/>
      <c r="I136" s="71"/>
      <c r="J136" s="68">
        <v>0</v>
      </c>
      <c r="K136" s="68">
        <v>0</v>
      </c>
      <c r="L136" s="68">
        <v>0</v>
      </c>
      <c r="M136" s="89">
        <f t="shared" si="8"/>
        <v>0</v>
      </c>
      <c r="N136" s="100">
        <f t="shared" si="9"/>
        <v>0</v>
      </c>
      <c r="O136" s="166" t="str">
        <f>IFERROR(INDEX(ITC!$B$21:$B$1020,MATCH(D136,ITC!$D$21:$D$1020,0)),"Unclaimed")</f>
        <v>Unclaimed</v>
      </c>
      <c r="P136" s="73">
        <f>IFERROR(VLOOKUP(D136,ITC!$D$19:$N$1020,11,0)-N136,SUM(K136:M136))</f>
        <v>0</v>
      </c>
      <c r="Q136" s="167" t="e">
        <f t="shared" si="10"/>
        <v>#DIV/0!</v>
      </c>
    </row>
    <row r="137" spans="2:17">
      <c r="B137" s="63"/>
      <c r="C137" s="65"/>
      <c r="D137" s="65"/>
      <c r="E137" s="66"/>
      <c r="F137" s="67"/>
      <c r="G137" s="65"/>
      <c r="H137" s="70"/>
      <c r="I137" s="71"/>
      <c r="J137" s="68">
        <v>0</v>
      </c>
      <c r="K137" s="68">
        <v>0</v>
      </c>
      <c r="L137" s="68">
        <v>0</v>
      </c>
      <c r="M137" s="89">
        <f t="shared" si="8"/>
        <v>0</v>
      </c>
      <c r="N137" s="100">
        <f t="shared" si="9"/>
        <v>0</v>
      </c>
      <c r="O137" s="166" t="str">
        <f>IFERROR(INDEX(ITC!$B$21:$B$1020,MATCH(D137,ITC!$D$21:$D$1020,0)),"Unclaimed")</f>
        <v>Unclaimed</v>
      </c>
      <c r="P137" s="73">
        <f>IFERROR(VLOOKUP(D137,ITC!$D$19:$N$1020,11,0)-N137,SUM(K137:M137))</f>
        <v>0</v>
      </c>
      <c r="Q137" s="167" t="e">
        <f t="shared" si="10"/>
        <v>#DIV/0!</v>
      </c>
    </row>
    <row r="138" spans="2:17">
      <c r="B138" s="63"/>
      <c r="C138" s="65"/>
      <c r="D138" s="65"/>
      <c r="E138" s="66"/>
      <c r="F138" s="67"/>
      <c r="G138" s="65"/>
      <c r="H138" s="70"/>
      <c r="I138" s="71"/>
      <c r="J138" s="68">
        <v>0</v>
      </c>
      <c r="K138" s="68">
        <v>0</v>
      </c>
      <c r="L138" s="68">
        <v>0</v>
      </c>
      <c r="M138" s="89">
        <f t="shared" si="8"/>
        <v>0</v>
      </c>
      <c r="N138" s="100">
        <f t="shared" si="9"/>
        <v>0</v>
      </c>
      <c r="O138" s="166" t="str">
        <f>IFERROR(INDEX(ITC!$B$21:$B$1020,MATCH(D138,ITC!$D$21:$D$1020,0)),"Unclaimed")</f>
        <v>Unclaimed</v>
      </c>
      <c r="P138" s="73">
        <f>IFERROR(VLOOKUP(D138,ITC!$D$19:$N$1020,11,0)-N138,SUM(K138:M138))</f>
        <v>0</v>
      </c>
      <c r="Q138" s="167" t="e">
        <f t="shared" si="10"/>
        <v>#DIV/0!</v>
      </c>
    </row>
    <row r="139" spans="2:17">
      <c r="B139" s="63"/>
      <c r="C139" s="65"/>
      <c r="D139" s="65"/>
      <c r="E139" s="66"/>
      <c r="F139" s="67"/>
      <c r="G139" s="65"/>
      <c r="H139" s="70"/>
      <c r="I139" s="71"/>
      <c r="J139" s="68">
        <v>0</v>
      </c>
      <c r="K139" s="68">
        <v>0</v>
      </c>
      <c r="L139" s="68">
        <v>0</v>
      </c>
      <c r="M139" s="89">
        <f t="shared" si="8"/>
        <v>0</v>
      </c>
      <c r="N139" s="100">
        <f t="shared" si="9"/>
        <v>0</v>
      </c>
      <c r="O139" s="166" t="str">
        <f>IFERROR(INDEX(ITC!$B$21:$B$1020,MATCH(D139,ITC!$D$21:$D$1020,0)),"Unclaimed")</f>
        <v>Unclaimed</v>
      </c>
      <c r="P139" s="73">
        <f>IFERROR(VLOOKUP(D139,ITC!$D$19:$N$1020,11,0)-N139,SUM(K139:M139))</f>
        <v>0</v>
      </c>
      <c r="Q139" s="167" t="e">
        <f t="shared" si="10"/>
        <v>#DIV/0!</v>
      </c>
    </row>
    <row r="140" spans="2:17">
      <c r="B140" s="63"/>
      <c r="C140" s="65"/>
      <c r="D140" s="65"/>
      <c r="E140" s="66"/>
      <c r="F140" s="67"/>
      <c r="G140" s="65"/>
      <c r="H140" s="70"/>
      <c r="I140" s="71"/>
      <c r="J140" s="68">
        <v>0</v>
      </c>
      <c r="K140" s="68">
        <v>0</v>
      </c>
      <c r="L140" s="68">
        <v>0</v>
      </c>
      <c r="M140" s="89">
        <f t="shared" si="8"/>
        <v>0</v>
      </c>
      <c r="N140" s="100">
        <f t="shared" si="9"/>
        <v>0</v>
      </c>
      <c r="O140" s="166" t="str">
        <f>IFERROR(INDEX(ITC!$B$21:$B$1020,MATCH(D140,ITC!$D$21:$D$1020,0)),"Unclaimed")</f>
        <v>Unclaimed</v>
      </c>
      <c r="P140" s="73">
        <f>IFERROR(VLOOKUP(D140,ITC!$D$19:$N$1020,11,0)-N140,SUM(K140:M140))</f>
        <v>0</v>
      </c>
      <c r="Q140" s="167" t="e">
        <f t="shared" si="10"/>
        <v>#DIV/0!</v>
      </c>
    </row>
    <row r="141" spans="2:17">
      <c r="B141" s="63"/>
      <c r="C141" s="65"/>
      <c r="D141" s="65"/>
      <c r="E141" s="66"/>
      <c r="F141" s="67"/>
      <c r="G141" s="65"/>
      <c r="H141" s="70"/>
      <c r="I141" s="71"/>
      <c r="J141" s="68">
        <v>0</v>
      </c>
      <c r="K141" s="68">
        <v>0</v>
      </c>
      <c r="L141" s="68">
        <v>0</v>
      </c>
      <c r="M141" s="89">
        <f t="shared" si="8"/>
        <v>0</v>
      </c>
      <c r="N141" s="100">
        <f t="shared" si="9"/>
        <v>0</v>
      </c>
      <c r="O141" s="166" t="str">
        <f>IFERROR(INDEX(ITC!$B$21:$B$1020,MATCH(D141,ITC!$D$21:$D$1020,0)),"Unclaimed")</f>
        <v>Unclaimed</v>
      </c>
      <c r="P141" s="73">
        <f>IFERROR(VLOOKUP(D141,ITC!$D$19:$N$1020,11,0)-N141,SUM(K141:M141))</f>
        <v>0</v>
      </c>
      <c r="Q141" s="167" t="e">
        <f t="shared" si="10"/>
        <v>#DIV/0!</v>
      </c>
    </row>
    <row r="142" spans="2:17">
      <c r="B142" s="63"/>
      <c r="C142" s="65"/>
      <c r="D142" s="65"/>
      <c r="E142" s="66"/>
      <c r="F142" s="67"/>
      <c r="G142" s="65"/>
      <c r="H142" s="70"/>
      <c r="I142" s="71"/>
      <c r="J142" s="68">
        <v>0</v>
      </c>
      <c r="K142" s="68">
        <v>0</v>
      </c>
      <c r="L142" s="68">
        <v>0</v>
      </c>
      <c r="M142" s="89">
        <f t="shared" si="8"/>
        <v>0</v>
      </c>
      <c r="N142" s="100">
        <f t="shared" si="9"/>
        <v>0</v>
      </c>
      <c r="O142" s="166" t="str">
        <f>IFERROR(INDEX(ITC!$B$21:$B$1020,MATCH(D142,ITC!$D$21:$D$1020,0)),"Unclaimed")</f>
        <v>Unclaimed</v>
      </c>
      <c r="P142" s="73">
        <f>IFERROR(VLOOKUP(D142,ITC!$D$19:$N$1020,11,0)-N142,SUM(K142:M142))</f>
        <v>0</v>
      </c>
      <c r="Q142" s="167" t="e">
        <f t="shared" si="10"/>
        <v>#DIV/0!</v>
      </c>
    </row>
    <row r="143" spans="2:17">
      <c r="B143" s="63"/>
      <c r="C143" s="65"/>
      <c r="D143" s="65"/>
      <c r="E143" s="66"/>
      <c r="F143" s="67"/>
      <c r="G143" s="65"/>
      <c r="H143" s="70"/>
      <c r="I143" s="71"/>
      <c r="J143" s="68">
        <v>0</v>
      </c>
      <c r="K143" s="68">
        <v>0</v>
      </c>
      <c r="L143" s="68">
        <v>0</v>
      </c>
      <c r="M143" s="89">
        <f t="shared" si="8"/>
        <v>0</v>
      </c>
      <c r="N143" s="100">
        <f t="shared" si="9"/>
        <v>0</v>
      </c>
      <c r="O143" s="166" t="str">
        <f>IFERROR(INDEX(ITC!$B$21:$B$1020,MATCH(D143,ITC!$D$21:$D$1020,0)),"Unclaimed")</f>
        <v>Unclaimed</v>
      </c>
      <c r="P143" s="73">
        <f>IFERROR(VLOOKUP(D143,ITC!$D$19:$N$1020,11,0)-N143,SUM(K143:M143))</f>
        <v>0</v>
      </c>
      <c r="Q143" s="167" t="e">
        <f t="shared" si="10"/>
        <v>#DIV/0!</v>
      </c>
    </row>
    <row r="144" spans="2:17">
      <c r="B144" s="63"/>
      <c r="C144" s="65"/>
      <c r="D144" s="65"/>
      <c r="E144" s="66"/>
      <c r="F144" s="67"/>
      <c r="G144" s="65"/>
      <c r="H144" s="70"/>
      <c r="I144" s="71"/>
      <c r="J144" s="68">
        <v>0</v>
      </c>
      <c r="K144" s="68">
        <v>0</v>
      </c>
      <c r="L144" s="68">
        <v>0</v>
      </c>
      <c r="M144" s="89">
        <f t="shared" si="8"/>
        <v>0</v>
      </c>
      <c r="N144" s="100">
        <f t="shared" si="9"/>
        <v>0</v>
      </c>
      <c r="O144" s="166" t="str">
        <f>IFERROR(INDEX(ITC!$B$21:$B$1020,MATCH(D144,ITC!$D$21:$D$1020,0)),"Unclaimed")</f>
        <v>Unclaimed</v>
      </c>
      <c r="P144" s="73">
        <f>IFERROR(VLOOKUP(D144,ITC!$D$19:$N$1020,11,0)-N144,SUM(K144:M144))</f>
        <v>0</v>
      </c>
      <c r="Q144" s="167" t="e">
        <f t="shared" si="10"/>
        <v>#DIV/0!</v>
      </c>
    </row>
    <row r="145" spans="2:17">
      <c r="B145" s="63"/>
      <c r="C145" s="65"/>
      <c r="D145" s="65"/>
      <c r="E145" s="66"/>
      <c r="F145" s="67"/>
      <c r="G145" s="65"/>
      <c r="H145" s="70"/>
      <c r="I145" s="71"/>
      <c r="J145" s="68">
        <v>0</v>
      </c>
      <c r="K145" s="68">
        <v>0</v>
      </c>
      <c r="L145" s="68">
        <v>0</v>
      </c>
      <c r="M145" s="89">
        <f t="shared" si="8"/>
        <v>0</v>
      </c>
      <c r="N145" s="100">
        <f t="shared" si="9"/>
        <v>0</v>
      </c>
      <c r="O145" s="166" t="str">
        <f>IFERROR(INDEX(ITC!$B$21:$B$1020,MATCH(D145,ITC!$D$21:$D$1020,0)),"Unclaimed")</f>
        <v>Unclaimed</v>
      </c>
      <c r="P145" s="73">
        <f>IFERROR(VLOOKUP(D145,ITC!$D$19:$N$1020,11,0)-N145,SUM(K145:M145))</f>
        <v>0</v>
      </c>
      <c r="Q145" s="167" t="e">
        <f t="shared" si="10"/>
        <v>#DIV/0!</v>
      </c>
    </row>
    <row r="146" spans="2:17">
      <c r="B146" s="63"/>
      <c r="C146" s="65"/>
      <c r="D146" s="65"/>
      <c r="E146" s="66"/>
      <c r="F146" s="67"/>
      <c r="G146" s="65"/>
      <c r="H146" s="70"/>
      <c r="I146" s="71"/>
      <c r="J146" s="68">
        <v>0</v>
      </c>
      <c r="K146" s="68">
        <v>0</v>
      </c>
      <c r="L146" s="68">
        <v>0</v>
      </c>
      <c r="M146" s="89">
        <f t="shared" si="8"/>
        <v>0</v>
      </c>
      <c r="N146" s="100">
        <f t="shared" si="9"/>
        <v>0</v>
      </c>
      <c r="O146" s="166" t="str">
        <f>IFERROR(INDEX(ITC!$B$21:$B$1020,MATCH(D146,ITC!$D$21:$D$1020,0)),"Unclaimed")</f>
        <v>Unclaimed</v>
      </c>
      <c r="P146" s="73">
        <f>IFERROR(VLOOKUP(D146,ITC!$D$19:$N$1020,11,0)-N146,SUM(K146:M146))</f>
        <v>0</v>
      </c>
      <c r="Q146" s="167" t="e">
        <f t="shared" si="10"/>
        <v>#DIV/0!</v>
      </c>
    </row>
    <row r="147" spans="2:17">
      <c r="B147" s="63"/>
      <c r="C147" s="65"/>
      <c r="D147" s="65"/>
      <c r="E147" s="66"/>
      <c r="F147" s="67"/>
      <c r="G147" s="65"/>
      <c r="H147" s="70"/>
      <c r="I147" s="71"/>
      <c r="J147" s="68">
        <v>0</v>
      </c>
      <c r="K147" s="68">
        <v>0</v>
      </c>
      <c r="L147" s="68">
        <v>0</v>
      </c>
      <c r="M147" s="89">
        <f t="shared" si="8"/>
        <v>0</v>
      </c>
      <c r="N147" s="100">
        <f t="shared" si="9"/>
        <v>0</v>
      </c>
      <c r="O147" s="166" t="str">
        <f>IFERROR(INDEX(ITC!$B$21:$B$1020,MATCH(D147,ITC!$D$21:$D$1020,0)),"Unclaimed")</f>
        <v>Unclaimed</v>
      </c>
      <c r="P147" s="73">
        <f>IFERROR(VLOOKUP(D147,ITC!$D$19:$N$1020,11,0)-N147,SUM(K147:M147))</f>
        <v>0</v>
      </c>
      <c r="Q147" s="167" t="e">
        <f t="shared" si="10"/>
        <v>#DIV/0!</v>
      </c>
    </row>
    <row r="148" spans="2:17">
      <c r="B148" s="63"/>
      <c r="C148" s="65"/>
      <c r="D148" s="65"/>
      <c r="E148" s="66"/>
      <c r="F148" s="67"/>
      <c r="G148" s="65"/>
      <c r="H148" s="70"/>
      <c r="I148" s="71"/>
      <c r="J148" s="68">
        <v>0</v>
      </c>
      <c r="K148" s="68">
        <v>0</v>
      </c>
      <c r="L148" s="68">
        <v>0</v>
      </c>
      <c r="M148" s="89">
        <f t="shared" si="8"/>
        <v>0</v>
      </c>
      <c r="N148" s="100">
        <f t="shared" si="9"/>
        <v>0</v>
      </c>
      <c r="O148" s="166" t="str">
        <f>IFERROR(INDEX(ITC!$B$21:$B$1020,MATCH(D148,ITC!$D$21:$D$1020,0)),"Unclaimed")</f>
        <v>Unclaimed</v>
      </c>
      <c r="P148" s="73">
        <f>IFERROR(VLOOKUP(D148,ITC!$D$19:$N$1020,11,0)-N148,SUM(K148:M148))</f>
        <v>0</v>
      </c>
      <c r="Q148" s="167" t="e">
        <f t="shared" si="10"/>
        <v>#DIV/0!</v>
      </c>
    </row>
    <row r="149" spans="2:17">
      <c r="B149" s="63"/>
      <c r="C149" s="65"/>
      <c r="D149" s="65"/>
      <c r="E149" s="66"/>
      <c r="F149" s="67"/>
      <c r="G149" s="65"/>
      <c r="H149" s="70"/>
      <c r="I149" s="71"/>
      <c r="J149" s="68">
        <v>0</v>
      </c>
      <c r="K149" s="68">
        <v>0</v>
      </c>
      <c r="L149" s="68">
        <v>0</v>
      </c>
      <c r="M149" s="89">
        <f t="shared" ref="M149:M212" si="11">L149</f>
        <v>0</v>
      </c>
      <c r="N149" s="100">
        <f t="shared" si="9"/>
        <v>0</v>
      </c>
      <c r="O149" s="166" t="str">
        <f>IFERROR(INDEX(ITC!$B$21:$B$1020,MATCH(D149,ITC!$D$21:$D$1020,0)),"Unclaimed")</f>
        <v>Unclaimed</v>
      </c>
      <c r="P149" s="73">
        <f>IFERROR(VLOOKUP(D149,ITC!$D$19:$N$1020,11,0)-N149,SUM(K149:M149))</f>
        <v>0</v>
      </c>
      <c r="Q149" s="167" t="e">
        <f t="shared" si="10"/>
        <v>#DIV/0!</v>
      </c>
    </row>
    <row r="150" spans="2:17">
      <c r="B150" s="63"/>
      <c r="C150" s="65"/>
      <c r="D150" s="65"/>
      <c r="E150" s="66"/>
      <c r="F150" s="67"/>
      <c r="G150" s="65"/>
      <c r="H150" s="70"/>
      <c r="I150" s="71"/>
      <c r="J150" s="68">
        <v>0</v>
      </c>
      <c r="K150" s="68">
        <v>0</v>
      </c>
      <c r="L150" s="68">
        <v>0</v>
      </c>
      <c r="M150" s="89">
        <f t="shared" si="11"/>
        <v>0</v>
      </c>
      <c r="N150" s="100">
        <f t="shared" ref="N150:N213" si="12">SUM(J150:M150)</f>
        <v>0</v>
      </c>
      <c r="O150" s="166" t="str">
        <f>IFERROR(INDEX(ITC!$B$21:$B$1020,MATCH(D150,ITC!$D$21:$D$1020,0)),"Unclaimed")</f>
        <v>Unclaimed</v>
      </c>
      <c r="P150" s="73">
        <f>IFERROR(VLOOKUP(D150,ITC!$D$19:$N$1020,11,0)-N150,SUM(K150:M150))</f>
        <v>0</v>
      </c>
      <c r="Q150" s="167" t="e">
        <f t="shared" ref="Q150:Q213" si="13">H150-(SUM(K150:M150)/J150)</f>
        <v>#DIV/0!</v>
      </c>
    </row>
    <row r="151" spans="2:17">
      <c r="B151" s="63"/>
      <c r="C151" s="65"/>
      <c r="D151" s="65"/>
      <c r="E151" s="66"/>
      <c r="F151" s="67"/>
      <c r="G151" s="65"/>
      <c r="H151" s="70"/>
      <c r="I151" s="71"/>
      <c r="J151" s="68">
        <v>0</v>
      </c>
      <c r="K151" s="68">
        <v>0</v>
      </c>
      <c r="L151" s="68">
        <v>0</v>
      </c>
      <c r="M151" s="89">
        <f t="shared" si="11"/>
        <v>0</v>
      </c>
      <c r="N151" s="100">
        <f t="shared" si="12"/>
        <v>0</v>
      </c>
      <c r="O151" s="166" t="str">
        <f>IFERROR(INDEX(ITC!$B$21:$B$1020,MATCH(D151,ITC!$D$21:$D$1020,0)),"Unclaimed")</f>
        <v>Unclaimed</v>
      </c>
      <c r="P151" s="73">
        <f>IFERROR(VLOOKUP(D151,ITC!$D$19:$N$1020,11,0)-N151,SUM(K151:M151))</f>
        <v>0</v>
      </c>
      <c r="Q151" s="167" t="e">
        <f t="shared" si="13"/>
        <v>#DIV/0!</v>
      </c>
    </row>
    <row r="152" spans="2:17">
      <c r="B152" s="63"/>
      <c r="C152" s="65"/>
      <c r="D152" s="65"/>
      <c r="E152" s="66"/>
      <c r="F152" s="67"/>
      <c r="G152" s="65"/>
      <c r="H152" s="70"/>
      <c r="I152" s="71"/>
      <c r="J152" s="68">
        <v>0</v>
      </c>
      <c r="K152" s="68">
        <v>0</v>
      </c>
      <c r="L152" s="68">
        <v>0</v>
      </c>
      <c r="M152" s="89">
        <f t="shared" si="11"/>
        <v>0</v>
      </c>
      <c r="N152" s="100">
        <f t="shared" si="12"/>
        <v>0</v>
      </c>
      <c r="O152" s="166" t="str">
        <f>IFERROR(INDEX(ITC!$B$21:$B$1020,MATCH(D152,ITC!$D$21:$D$1020,0)),"Unclaimed")</f>
        <v>Unclaimed</v>
      </c>
      <c r="P152" s="73">
        <f>IFERROR(VLOOKUP(D152,ITC!$D$19:$N$1020,11,0)-N152,SUM(K152:M152))</f>
        <v>0</v>
      </c>
      <c r="Q152" s="167" t="e">
        <f t="shared" si="13"/>
        <v>#DIV/0!</v>
      </c>
    </row>
    <row r="153" spans="2:17">
      <c r="B153" s="63"/>
      <c r="C153" s="65"/>
      <c r="D153" s="65"/>
      <c r="E153" s="66"/>
      <c r="F153" s="67"/>
      <c r="G153" s="65"/>
      <c r="H153" s="70"/>
      <c r="I153" s="71"/>
      <c r="J153" s="68">
        <v>0</v>
      </c>
      <c r="K153" s="68">
        <v>0</v>
      </c>
      <c r="L153" s="68">
        <v>0</v>
      </c>
      <c r="M153" s="89">
        <f t="shared" si="11"/>
        <v>0</v>
      </c>
      <c r="N153" s="100">
        <f t="shared" si="12"/>
        <v>0</v>
      </c>
      <c r="O153" s="166" t="str">
        <f>IFERROR(INDEX(ITC!$B$21:$B$1020,MATCH(D153,ITC!$D$21:$D$1020,0)),"Unclaimed")</f>
        <v>Unclaimed</v>
      </c>
      <c r="P153" s="73">
        <f>IFERROR(VLOOKUP(D153,ITC!$D$19:$N$1020,11,0)-N153,SUM(K153:M153))</f>
        <v>0</v>
      </c>
      <c r="Q153" s="167" t="e">
        <f t="shared" si="13"/>
        <v>#DIV/0!</v>
      </c>
    </row>
    <row r="154" spans="2:17">
      <c r="B154" s="63"/>
      <c r="C154" s="65"/>
      <c r="D154" s="65"/>
      <c r="E154" s="66"/>
      <c r="F154" s="67"/>
      <c r="G154" s="65"/>
      <c r="H154" s="70"/>
      <c r="I154" s="71"/>
      <c r="J154" s="68">
        <v>0</v>
      </c>
      <c r="K154" s="68">
        <v>0</v>
      </c>
      <c r="L154" s="68">
        <v>0</v>
      </c>
      <c r="M154" s="89">
        <f t="shared" si="11"/>
        <v>0</v>
      </c>
      <c r="N154" s="100">
        <f t="shared" si="12"/>
        <v>0</v>
      </c>
      <c r="O154" s="166" t="str">
        <f>IFERROR(INDEX(ITC!$B$21:$B$1020,MATCH(D154,ITC!$D$21:$D$1020,0)),"Unclaimed")</f>
        <v>Unclaimed</v>
      </c>
      <c r="P154" s="73">
        <f>IFERROR(VLOOKUP(D154,ITC!$D$19:$N$1020,11,0)-N154,SUM(K154:M154))</f>
        <v>0</v>
      </c>
      <c r="Q154" s="167" t="e">
        <f t="shared" si="13"/>
        <v>#DIV/0!</v>
      </c>
    </row>
    <row r="155" spans="2:17">
      <c r="B155" s="63"/>
      <c r="C155" s="65"/>
      <c r="D155" s="65"/>
      <c r="E155" s="66"/>
      <c r="F155" s="67"/>
      <c r="G155" s="65"/>
      <c r="H155" s="70"/>
      <c r="I155" s="71"/>
      <c r="J155" s="68">
        <v>0</v>
      </c>
      <c r="K155" s="68">
        <v>0</v>
      </c>
      <c r="L155" s="68">
        <v>0</v>
      </c>
      <c r="M155" s="89">
        <f t="shared" si="11"/>
        <v>0</v>
      </c>
      <c r="N155" s="100">
        <f t="shared" si="12"/>
        <v>0</v>
      </c>
      <c r="O155" s="166" t="str">
        <f>IFERROR(INDEX(ITC!$B$21:$B$1020,MATCH(D155,ITC!$D$21:$D$1020,0)),"Unclaimed")</f>
        <v>Unclaimed</v>
      </c>
      <c r="P155" s="73">
        <f>IFERROR(VLOOKUP(D155,ITC!$D$19:$N$1020,11,0)-N155,SUM(K155:M155))</f>
        <v>0</v>
      </c>
      <c r="Q155" s="167" t="e">
        <f t="shared" si="13"/>
        <v>#DIV/0!</v>
      </c>
    </row>
    <row r="156" spans="2:17">
      <c r="B156" s="63"/>
      <c r="C156" s="65"/>
      <c r="D156" s="65"/>
      <c r="E156" s="66"/>
      <c r="F156" s="67"/>
      <c r="G156" s="65"/>
      <c r="H156" s="70"/>
      <c r="I156" s="71"/>
      <c r="J156" s="68">
        <v>0</v>
      </c>
      <c r="K156" s="68">
        <v>0</v>
      </c>
      <c r="L156" s="68">
        <v>0</v>
      </c>
      <c r="M156" s="89">
        <f t="shared" si="11"/>
        <v>0</v>
      </c>
      <c r="N156" s="100">
        <f t="shared" si="12"/>
        <v>0</v>
      </c>
      <c r="O156" s="166" t="str">
        <f>IFERROR(INDEX(ITC!$B$21:$B$1020,MATCH(D156,ITC!$D$21:$D$1020,0)),"Unclaimed")</f>
        <v>Unclaimed</v>
      </c>
      <c r="P156" s="73">
        <f>IFERROR(VLOOKUP(D156,ITC!$D$19:$N$1020,11,0)-N156,SUM(K156:M156))</f>
        <v>0</v>
      </c>
      <c r="Q156" s="167" t="e">
        <f t="shared" si="13"/>
        <v>#DIV/0!</v>
      </c>
    </row>
    <row r="157" spans="2:17">
      <c r="B157" s="63"/>
      <c r="C157" s="65"/>
      <c r="D157" s="65"/>
      <c r="E157" s="66"/>
      <c r="F157" s="67"/>
      <c r="G157" s="65"/>
      <c r="H157" s="70"/>
      <c r="I157" s="71"/>
      <c r="J157" s="68">
        <v>0</v>
      </c>
      <c r="K157" s="68">
        <v>0</v>
      </c>
      <c r="L157" s="68">
        <v>0</v>
      </c>
      <c r="M157" s="89">
        <f t="shared" si="11"/>
        <v>0</v>
      </c>
      <c r="N157" s="100">
        <f t="shared" si="12"/>
        <v>0</v>
      </c>
      <c r="O157" s="166" t="str">
        <f>IFERROR(INDEX(ITC!$B$21:$B$1020,MATCH(D157,ITC!$D$21:$D$1020,0)),"Unclaimed")</f>
        <v>Unclaimed</v>
      </c>
      <c r="P157" s="73">
        <f>IFERROR(VLOOKUP(D157,ITC!$D$19:$N$1020,11,0)-N157,SUM(K157:M157))</f>
        <v>0</v>
      </c>
      <c r="Q157" s="167" t="e">
        <f t="shared" si="13"/>
        <v>#DIV/0!</v>
      </c>
    </row>
    <row r="158" spans="2:17">
      <c r="B158" s="63"/>
      <c r="C158" s="65"/>
      <c r="D158" s="65"/>
      <c r="E158" s="66"/>
      <c r="F158" s="67"/>
      <c r="G158" s="65"/>
      <c r="H158" s="70"/>
      <c r="I158" s="71"/>
      <c r="J158" s="68">
        <v>0</v>
      </c>
      <c r="K158" s="68">
        <v>0</v>
      </c>
      <c r="L158" s="68">
        <v>0</v>
      </c>
      <c r="M158" s="89">
        <f t="shared" si="11"/>
        <v>0</v>
      </c>
      <c r="N158" s="100">
        <f t="shared" si="12"/>
        <v>0</v>
      </c>
      <c r="O158" s="166" t="str">
        <f>IFERROR(INDEX(ITC!$B$21:$B$1020,MATCH(D158,ITC!$D$21:$D$1020,0)),"Unclaimed")</f>
        <v>Unclaimed</v>
      </c>
      <c r="P158" s="73">
        <f>IFERROR(VLOOKUP(D158,ITC!$D$19:$N$1020,11,0)-N158,SUM(K158:M158))</f>
        <v>0</v>
      </c>
      <c r="Q158" s="167" t="e">
        <f t="shared" si="13"/>
        <v>#DIV/0!</v>
      </c>
    </row>
    <row r="159" spans="2:17">
      <c r="B159" s="63"/>
      <c r="C159" s="65"/>
      <c r="D159" s="65"/>
      <c r="E159" s="66"/>
      <c r="F159" s="67"/>
      <c r="G159" s="65"/>
      <c r="H159" s="70"/>
      <c r="I159" s="71"/>
      <c r="J159" s="68">
        <v>0</v>
      </c>
      <c r="K159" s="68">
        <v>0</v>
      </c>
      <c r="L159" s="68">
        <v>0</v>
      </c>
      <c r="M159" s="89">
        <f t="shared" si="11"/>
        <v>0</v>
      </c>
      <c r="N159" s="100">
        <f t="shared" si="12"/>
        <v>0</v>
      </c>
      <c r="O159" s="166" t="str">
        <f>IFERROR(INDEX(ITC!$B$21:$B$1020,MATCH(D159,ITC!$D$21:$D$1020,0)),"Unclaimed")</f>
        <v>Unclaimed</v>
      </c>
      <c r="P159" s="73">
        <f>IFERROR(VLOOKUP(D159,ITC!$D$19:$N$1020,11,0)-N159,SUM(K159:M159))</f>
        <v>0</v>
      </c>
      <c r="Q159" s="167" t="e">
        <f t="shared" si="13"/>
        <v>#DIV/0!</v>
      </c>
    </row>
    <row r="160" spans="2:17">
      <c r="B160" s="63"/>
      <c r="C160" s="65"/>
      <c r="D160" s="65"/>
      <c r="E160" s="66"/>
      <c r="F160" s="67"/>
      <c r="G160" s="65"/>
      <c r="H160" s="70"/>
      <c r="I160" s="71"/>
      <c r="J160" s="68">
        <v>0</v>
      </c>
      <c r="K160" s="68">
        <v>0</v>
      </c>
      <c r="L160" s="68">
        <v>0</v>
      </c>
      <c r="M160" s="89">
        <f t="shared" si="11"/>
        <v>0</v>
      </c>
      <c r="N160" s="100">
        <f t="shared" si="12"/>
        <v>0</v>
      </c>
      <c r="O160" s="166" t="str">
        <f>IFERROR(INDEX(ITC!$B$21:$B$1020,MATCH(D160,ITC!$D$21:$D$1020,0)),"Unclaimed")</f>
        <v>Unclaimed</v>
      </c>
      <c r="P160" s="73">
        <f>IFERROR(VLOOKUP(D160,ITC!$D$19:$N$1020,11,0)-N160,SUM(K160:M160))</f>
        <v>0</v>
      </c>
      <c r="Q160" s="167" t="e">
        <f t="shared" si="13"/>
        <v>#DIV/0!</v>
      </c>
    </row>
    <row r="161" spans="2:17">
      <c r="B161" s="63"/>
      <c r="C161" s="65"/>
      <c r="D161" s="65"/>
      <c r="E161" s="66"/>
      <c r="F161" s="67"/>
      <c r="G161" s="65"/>
      <c r="H161" s="70"/>
      <c r="I161" s="71"/>
      <c r="J161" s="68">
        <v>0</v>
      </c>
      <c r="K161" s="68">
        <v>0</v>
      </c>
      <c r="L161" s="68">
        <v>0</v>
      </c>
      <c r="M161" s="89">
        <f t="shared" si="11"/>
        <v>0</v>
      </c>
      <c r="N161" s="100">
        <f t="shared" si="12"/>
        <v>0</v>
      </c>
      <c r="O161" s="166" t="str">
        <f>IFERROR(INDEX(ITC!$B$21:$B$1020,MATCH(D161,ITC!$D$21:$D$1020,0)),"Unclaimed")</f>
        <v>Unclaimed</v>
      </c>
      <c r="P161" s="73">
        <f>IFERROR(VLOOKUP(D161,ITC!$D$19:$N$1020,11,0)-N161,SUM(K161:M161))</f>
        <v>0</v>
      </c>
      <c r="Q161" s="167" t="e">
        <f t="shared" si="13"/>
        <v>#DIV/0!</v>
      </c>
    </row>
    <row r="162" spans="2:17">
      <c r="B162" s="63"/>
      <c r="C162" s="65"/>
      <c r="D162" s="65"/>
      <c r="E162" s="66"/>
      <c r="F162" s="67"/>
      <c r="G162" s="65"/>
      <c r="H162" s="70"/>
      <c r="I162" s="71"/>
      <c r="J162" s="68">
        <v>0</v>
      </c>
      <c r="K162" s="68">
        <v>0</v>
      </c>
      <c r="L162" s="68">
        <v>0</v>
      </c>
      <c r="M162" s="89">
        <f t="shared" si="11"/>
        <v>0</v>
      </c>
      <c r="N162" s="100">
        <f t="shared" si="12"/>
        <v>0</v>
      </c>
      <c r="O162" s="166" t="str">
        <f>IFERROR(INDEX(ITC!$B$21:$B$1020,MATCH(D162,ITC!$D$21:$D$1020,0)),"Unclaimed")</f>
        <v>Unclaimed</v>
      </c>
      <c r="P162" s="73">
        <f>IFERROR(VLOOKUP(D162,ITC!$D$19:$N$1020,11,0)-N162,SUM(K162:M162))</f>
        <v>0</v>
      </c>
      <c r="Q162" s="167" t="e">
        <f t="shared" si="13"/>
        <v>#DIV/0!</v>
      </c>
    </row>
    <row r="163" spans="2:17">
      <c r="B163" s="63"/>
      <c r="C163" s="65"/>
      <c r="D163" s="65"/>
      <c r="E163" s="66"/>
      <c r="F163" s="67"/>
      <c r="G163" s="65"/>
      <c r="H163" s="70"/>
      <c r="I163" s="71"/>
      <c r="J163" s="68">
        <v>0</v>
      </c>
      <c r="K163" s="68">
        <v>0</v>
      </c>
      <c r="L163" s="68">
        <v>0</v>
      </c>
      <c r="M163" s="89">
        <f t="shared" si="11"/>
        <v>0</v>
      </c>
      <c r="N163" s="100">
        <f t="shared" si="12"/>
        <v>0</v>
      </c>
      <c r="O163" s="166" t="str">
        <f>IFERROR(INDEX(ITC!$B$21:$B$1020,MATCH(D163,ITC!$D$21:$D$1020,0)),"Unclaimed")</f>
        <v>Unclaimed</v>
      </c>
      <c r="P163" s="73">
        <f>IFERROR(VLOOKUP(D163,ITC!$D$19:$N$1020,11,0)-N163,SUM(K163:M163))</f>
        <v>0</v>
      </c>
      <c r="Q163" s="167" t="e">
        <f t="shared" si="13"/>
        <v>#DIV/0!</v>
      </c>
    </row>
    <row r="164" spans="2:17">
      <c r="B164" s="63"/>
      <c r="C164" s="65"/>
      <c r="D164" s="65"/>
      <c r="E164" s="66"/>
      <c r="F164" s="67"/>
      <c r="G164" s="65"/>
      <c r="H164" s="70"/>
      <c r="I164" s="71"/>
      <c r="J164" s="68">
        <v>0</v>
      </c>
      <c r="K164" s="68">
        <v>0</v>
      </c>
      <c r="L164" s="68">
        <v>0</v>
      </c>
      <c r="M164" s="89">
        <f t="shared" si="11"/>
        <v>0</v>
      </c>
      <c r="N164" s="100">
        <f t="shared" si="12"/>
        <v>0</v>
      </c>
      <c r="O164" s="166" t="str">
        <f>IFERROR(INDEX(ITC!$B$21:$B$1020,MATCH(D164,ITC!$D$21:$D$1020,0)),"Unclaimed")</f>
        <v>Unclaimed</v>
      </c>
      <c r="P164" s="73">
        <f>IFERROR(VLOOKUP(D164,ITC!$D$19:$N$1020,11,0)-N164,SUM(K164:M164))</f>
        <v>0</v>
      </c>
      <c r="Q164" s="167" t="e">
        <f t="shared" si="13"/>
        <v>#DIV/0!</v>
      </c>
    </row>
    <row r="165" spans="2:17">
      <c r="B165" s="63"/>
      <c r="C165" s="65"/>
      <c r="D165" s="65"/>
      <c r="E165" s="66"/>
      <c r="F165" s="67"/>
      <c r="G165" s="65"/>
      <c r="H165" s="70"/>
      <c r="I165" s="71"/>
      <c r="J165" s="68">
        <v>0</v>
      </c>
      <c r="K165" s="68">
        <v>0</v>
      </c>
      <c r="L165" s="68">
        <v>0</v>
      </c>
      <c r="M165" s="89">
        <f t="shared" si="11"/>
        <v>0</v>
      </c>
      <c r="N165" s="100">
        <f t="shared" si="12"/>
        <v>0</v>
      </c>
      <c r="O165" s="166" t="str">
        <f>IFERROR(INDEX(ITC!$B$21:$B$1020,MATCH(D165,ITC!$D$21:$D$1020,0)),"Unclaimed")</f>
        <v>Unclaimed</v>
      </c>
      <c r="P165" s="73">
        <f>IFERROR(VLOOKUP(D165,ITC!$D$19:$N$1020,11,0)-N165,SUM(K165:M165))</f>
        <v>0</v>
      </c>
      <c r="Q165" s="167" t="e">
        <f t="shared" si="13"/>
        <v>#DIV/0!</v>
      </c>
    </row>
    <row r="166" spans="2:17">
      <c r="B166" s="63"/>
      <c r="C166" s="65"/>
      <c r="D166" s="65"/>
      <c r="E166" s="66"/>
      <c r="F166" s="67"/>
      <c r="G166" s="65"/>
      <c r="H166" s="70"/>
      <c r="I166" s="71"/>
      <c r="J166" s="68">
        <v>0</v>
      </c>
      <c r="K166" s="68">
        <v>0</v>
      </c>
      <c r="L166" s="68">
        <v>0</v>
      </c>
      <c r="M166" s="89">
        <f t="shared" si="11"/>
        <v>0</v>
      </c>
      <c r="N166" s="100">
        <f t="shared" si="12"/>
        <v>0</v>
      </c>
      <c r="O166" s="166" t="str">
        <f>IFERROR(INDEX(ITC!$B$21:$B$1020,MATCH(D166,ITC!$D$21:$D$1020,0)),"Unclaimed")</f>
        <v>Unclaimed</v>
      </c>
      <c r="P166" s="73">
        <f>IFERROR(VLOOKUP(D166,ITC!$D$19:$N$1020,11,0)-N166,SUM(K166:M166))</f>
        <v>0</v>
      </c>
      <c r="Q166" s="167" t="e">
        <f t="shared" si="13"/>
        <v>#DIV/0!</v>
      </c>
    </row>
    <row r="167" spans="2:17">
      <c r="B167" s="63"/>
      <c r="C167" s="65"/>
      <c r="D167" s="65"/>
      <c r="E167" s="66"/>
      <c r="F167" s="67"/>
      <c r="G167" s="65"/>
      <c r="H167" s="70"/>
      <c r="I167" s="71"/>
      <c r="J167" s="68">
        <v>0</v>
      </c>
      <c r="K167" s="68">
        <v>0</v>
      </c>
      <c r="L167" s="68">
        <v>0</v>
      </c>
      <c r="M167" s="89">
        <f t="shared" si="11"/>
        <v>0</v>
      </c>
      <c r="N167" s="100">
        <f t="shared" si="12"/>
        <v>0</v>
      </c>
      <c r="O167" s="166" t="str">
        <f>IFERROR(INDEX(ITC!$B$21:$B$1020,MATCH(D167,ITC!$D$21:$D$1020,0)),"Unclaimed")</f>
        <v>Unclaimed</v>
      </c>
      <c r="P167" s="73">
        <f>IFERROR(VLOOKUP(D167,ITC!$D$19:$N$1020,11,0)-N167,SUM(K167:M167))</f>
        <v>0</v>
      </c>
      <c r="Q167" s="167" t="e">
        <f t="shared" si="13"/>
        <v>#DIV/0!</v>
      </c>
    </row>
    <row r="168" spans="2:17">
      <c r="B168" s="63"/>
      <c r="C168" s="65"/>
      <c r="D168" s="65"/>
      <c r="E168" s="66"/>
      <c r="F168" s="67"/>
      <c r="G168" s="65"/>
      <c r="H168" s="70"/>
      <c r="I168" s="71"/>
      <c r="J168" s="68">
        <v>0</v>
      </c>
      <c r="K168" s="68">
        <v>0</v>
      </c>
      <c r="L168" s="68">
        <v>0</v>
      </c>
      <c r="M168" s="89">
        <f t="shared" si="11"/>
        <v>0</v>
      </c>
      <c r="N168" s="100">
        <f t="shared" si="12"/>
        <v>0</v>
      </c>
      <c r="O168" s="166" t="str">
        <f>IFERROR(INDEX(ITC!$B$21:$B$1020,MATCH(D168,ITC!$D$21:$D$1020,0)),"Unclaimed")</f>
        <v>Unclaimed</v>
      </c>
      <c r="P168" s="73">
        <f>IFERROR(VLOOKUP(D168,ITC!$D$19:$N$1020,11,0)-N168,SUM(K168:M168))</f>
        <v>0</v>
      </c>
      <c r="Q168" s="167" t="e">
        <f t="shared" si="13"/>
        <v>#DIV/0!</v>
      </c>
    </row>
    <row r="169" spans="2:17">
      <c r="B169" s="63"/>
      <c r="C169" s="65"/>
      <c r="D169" s="65"/>
      <c r="E169" s="66"/>
      <c r="F169" s="67"/>
      <c r="G169" s="65"/>
      <c r="H169" s="70"/>
      <c r="I169" s="71"/>
      <c r="J169" s="68">
        <v>0</v>
      </c>
      <c r="K169" s="68">
        <v>0</v>
      </c>
      <c r="L169" s="68">
        <v>0</v>
      </c>
      <c r="M169" s="89">
        <f t="shared" si="11"/>
        <v>0</v>
      </c>
      <c r="N169" s="100">
        <f t="shared" si="12"/>
        <v>0</v>
      </c>
      <c r="O169" s="166" t="str">
        <f>IFERROR(INDEX(ITC!$B$21:$B$1020,MATCH(D169,ITC!$D$21:$D$1020,0)),"Unclaimed")</f>
        <v>Unclaimed</v>
      </c>
      <c r="P169" s="73">
        <f>IFERROR(VLOOKUP(D169,ITC!$D$19:$N$1020,11,0)-N169,SUM(K169:M169))</f>
        <v>0</v>
      </c>
      <c r="Q169" s="167" t="e">
        <f t="shared" si="13"/>
        <v>#DIV/0!</v>
      </c>
    </row>
    <row r="170" spans="2:17">
      <c r="B170" s="63"/>
      <c r="C170" s="65"/>
      <c r="D170" s="65"/>
      <c r="E170" s="66"/>
      <c r="F170" s="67"/>
      <c r="G170" s="65"/>
      <c r="H170" s="70"/>
      <c r="I170" s="71"/>
      <c r="J170" s="68">
        <v>0</v>
      </c>
      <c r="K170" s="68">
        <v>0</v>
      </c>
      <c r="L170" s="68">
        <v>0</v>
      </c>
      <c r="M170" s="89">
        <f t="shared" si="11"/>
        <v>0</v>
      </c>
      <c r="N170" s="100">
        <f t="shared" si="12"/>
        <v>0</v>
      </c>
      <c r="O170" s="166" t="str">
        <f>IFERROR(INDEX(ITC!$B$21:$B$1020,MATCH(D170,ITC!$D$21:$D$1020,0)),"Unclaimed")</f>
        <v>Unclaimed</v>
      </c>
      <c r="P170" s="73">
        <f>IFERROR(VLOOKUP(D170,ITC!$D$19:$N$1020,11,0)-N170,SUM(K170:M170))</f>
        <v>0</v>
      </c>
      <c r="Q170" s="167" t="e">
        <f t="shared" si="13"/>
        <v>#DIV/0!</v>
      </c>
    </row>
    <row r="171" spans="2:17">
      <c r="B171" s="63"/>
      <c r="C171" s="65"/>
      <c r="D171" s="65"/>
      <c r="E171" s="66"/>
      <c r="F171" s="67"/>
      <c r="G171" s="65"/>
      <c r="H171" s="70"/>
      <c r="I171" s="71"/>
      <c r="J171" s="68">
        <v>0</v>
      </c>
      <c r="K171" s="68">
        <v>0</v>
      </c>
      <c r="L171" s="68">
        <v>0</v>
      </c>
      <c r="M171" s="89">
        <f t="shared" si="11"/>
        <v>0</v>
      </c>
      <c r="N171" s="100">
        <f t="shared" si="12"/>
        <v>0</v>
      </c>
      <c r="O171" s="166" t="str">
        <f>IFERROR(INDEX(ITC!$B$21:$B$1020,MATCH(D171,ITC!$D$21:$D$1020,0)),"Unclaimed")</f>
        <v>Unclaimed</v>
      </c>
      <c r="P171" s="73">
        <f>IFERROR(VLOOKUP(D171,ITC!$D$19:$N$1020,11,0)-N171,SUM(K171:M171))</f>
        <v>0</v>
      </c>
      <c r="Q171" s="167" t="e">
        <f t="shared" si="13"/>
        <v>#DIV/0!</v>
      </c>
    </row>
    <row r="172" spans="2:17">
      <c r="B172" s="63"/>
      <c r="C172" s="65"/>
      <c r="D172" s="65"/>
      <c r="E172" s="66"/>
      <c r="F172" s="67"/>
      <c r="G172" s="65"/>
      <c r="H172" s="70"/>
      <c r="I172" s="71"/>
      <c r="J172" s="68">
        <v>0</v>
      </c>
      <c r="K172" s="68">
        <v>0</v>
      </c>
      <c r="L172" s="68">
        <v>0</v>
      </c>
      <c r="M172" s="89">
        <f t="shared" si="11"/>
        <v>0</v>
      </c>
      <c r="N172" s="100">
        <f t="shared" si="12"/>
        <v>0</v>
      </c>
      <c r="O172" s="166" t="str">
        <f>IFERROR(INDEX(ITC!$B$21:$B$1020,MATCH(D172,ITC!$D$21:$D$1020,0)),"Unclaimed")</f>
        <v>Unclaimed</v>
      </c>
      <c r="P172" s="73">
        <f>IFERROR(VLOOKUP(D172,ITC!$D$19:$N$1020,11,0)-N172,SUM(K172:M172))</f>
        <v>0</v>
      </c>
      <c r="Q172" s="167" t="e">
        <f t="shared" si="13"/>
        <v>#DIV/0!</v>
      </c>
    </row>
    <row r="173" spans="2:17">
      <c r="B173" s="63"/>
      <c r="C173" s="65"/>
      <c r="D173" s="65"/>
      <c r="E173" s="66"/>
      <c r="F173" s="67"/>
      <c r="G173" s="65"/>
      <c r="H173" s="70"/>
      <c r="I173" s="71"/>
      <c r="J173" s="68">
        <v>0</v>
      </c>
      <c r="K173" s="68">
        <v>0</v>
      </c>
      <c r="L173" s="68">
        <v>0</v>
      </c>
      <c r="M173" s="89">
        <f t="shared" si="11"/>
        <v>0</v>
      </c>
      <c r="N173" s="100">
        <f t="shared" si="12"/>
        <v>0</v>
      </c>
      <c r="O173" s="166" t="str">
        <f>IFERROR(INDEX(ITC!$B$21:$B$1020,MATCH(D173,ITC!$D$21:$D$1020,0)),"Unclaimed")</f>
        <v>Unclaimed</v>
      </c>
      <c r="P173" s="73">
        <f>IFERROR(VLOOKUP(D173,ITC!$D$19:$N$1020,11,0)-N173,SUM(K173:M173))</f>
        <v>0</v>
      </c>
      <c r="Q173" s="167" t="e">
        <f t="shared" si="13"/>
        <v>#DIV/0!</v>
      </c>
    </row>
    <row r="174" spans="2:17">
      <c r="B174" s="63"/>
      <c r="C174" s="65"/>
      <c r="D174" s="65"/>
      <c r="E174" s="66"/>
      <c r="F174" s="67"/>
      <c r="G174" s="65"/>
      <c r="H174" s="70"/>
      <c r="I174" s="71"/>
      <c r="J174" s="68">
        <v>0</v>
      </c>
      <c r="K174" s="68">
        <v>0</v>
      </c>
      <c r="L174" s="68">
        <v>0</v>
      </c>
      <c r="M174" s="89">
        <f t="shared" si="11"/>
        <v>0</v>
      </c>
      <c r="N174" s="100">
        <f t="shared" si="12"/>
        <v>0</v>
      </c>
      <c r="O174" s="166" t="str">
        <f>IFERROR(INDEX(ITC!$B$21:$B$1020,MATCH(D174,ITC!$D$21:$D$1020,0)),"Unclaimed")</f>
        <v>Unclaimed</v>
      </c>
      <c r="P174" s="73">
        <f>IFERROR(VLOOKUP(D174,ITC!$D$19:$N$1020,11,0)-N174,SUM(K174:M174))</f>
        <v>0</v>
      </c>
      <c r="Q174" s="167" t="e">
        <f t="shared" si="13"/>
        <v>#DIV/0!</v>
      </c>
    </row>
    <row r="175" spans="2:17">
      <c r="B175" s="63"/>
      <c r="C175" s="65"/>
      <c r="D175" s="65"/>
      <c r="E175" s="66"/>
      <c r="F175" s="67"/>
      <c r="G175" s="65"/>
      <c r="H175" s="70"/>
      <c r="I175" s="71"/>
      <c r="J175" s="68">
        <v>0</v>
      </c>
      <c r="K175" s="68">
        <v>0</v>
      </c>
      <c r="L175" s="68">
        <v>0</v>
      </c>
      <c r="M175" s="89">
        <f t="shared" si="11"/>
        <v>0</v>
      </c>
      <c r="N175" s="100">
        <f t="shared" si="12"/>
        <v>0</v>
      </c>
      <c r="O175" s="166" t="str">
        <f>IFERROR(INDEX(ITC!$B$21:$B$1020,MATCH(D175,ITC!$D$21:$D$1020,0)),"Unclaimed")</f>
        <v>Unclaimed</v>
      </c>
      <c r="P175" s="73">
        <f>IFERROR(VLOOKUP(D175,ITC!$D$19:$N$1020,11,0)-N175,SUM(K175:M175))</f>
        <v>0</v>
      </c>
      <c r="Q175" s="167" t="e">
        <f t="shared" si="13"/>
        <v>#DIV/0!</v>
      </c>
    </row>
    <row r="176" spans="2:17">
      <c r="B176" s="63"/>
      <c r="C176" s="65"/>
      <c r="D176" s="65"/>
      <c r="E176" s="66"/>
      <c r="F176" s="67"/>
      <c r="G176" s="65"/>
      <c r="H176" s="70"/>
      <c r="I176" s="71"/>
      <c r="J176" s="68">
        <v>0</v>
      </c>
      <c r="K176" s="68">
        <v>0</v>
      </c>
      <c r="L176" s="68">
        <v>0</v>
      </c>
      <c r="M176" s="89">
        <f t="shared" si="11"/>
        <v>0</v>
      </c>
      <c r="N176" s="100">
        <f t="shared" si="12"/>
        <v>0</v>
      </c>
      <c r="O176" s="166" t="str">
        <f>IFERROR(INDEX(ITC!$B$21:$B$1020,MATCH(D176,ITC!$D$21:$D$1020,0)),"Unclaimed")</f>
        <v>Unclaimed</v>
      </c>
      <c r="P176" s="73">
        <f>IFERROR(VLOOKUP(D176,ITC!$D$19:$N$1020,11,0)-N176,SUM(K176:M176))</f>
        <v>0</v>
      </c>
      <c r="Q176" s="167" t="e">
        <f t="shared" si="13"/>
        <v>#DIV/0!</v>
      </c>
    </row>
    <row r="177" spans="2:17">
      <c r="B177" s="63"/>
      <c r="C177" s="65"/>
      <c r="D177" s="65"/>
      <c r="E177" s="66"/>
      <c r="F177" s="67"/>
      <c r="G177" s="65"/>
      <c r="H177" s="70"/>
      <c r="I177" s="71"/>
      <c r="J177" s="68">
        <v>0</v>
      </c>
      <c r="K177" s="68">
        <v>0</v>
      </c>
      <c r="L177" s="68">
        <v>0</v>
      </c>
      <c r="M177" s="89">
        <f t="shared" si="11"/>
        <v>0</v>
      </c>
      <c r="N177" s="100">
        <f t="shared" si="12"/>
        <v>0</v>
      </c>
      <c r="O177" s="166" t="str">
        <f>IFERROR(INDEX(ITC!$B$21:$B$1020,MATCH(D177,ITC!$D$21:$D$1020,0)),"Unclaimed")</f>
        <v>Unclaimed</v>
      </c>
      <c r="P177" s="73">
        <f>IFERROR(VLOOKUP(D177,ITC!$D$19:$N$1020,11,0)-N177,SUM(K177:M177))</f>
        <v>0</v>
      </c>
      <c r="Q177" s="167" t="e">
        <f t="shared" si="13"/>
        <v>#DIV/0!</v>
      </c>
    </row>
    <row r="178" spans="2:17">
      <c r="B178" s="63"/>
      <c r="C178" s="65"/>
      <c r="D178" s="65"/>
      <c r="E178" s="66"/>
      <c r="F178" s="67"/>
      <c r="G178" s="65"/>
      <c r="H178" s="70"/>
      <c r="I178" s="71"/>
      <c r="J178" s="68">
        <v>0</v>
      </c>
      <c r="K178" s="68">
        <v>0</v>
      </c>
      <c r="L178" s="68">
        <v>0</v>
      </c>
      <c r="M178" s="89">
        <f t="shared" si="11"/>
        <v>0</v>
      </c>
      <c r="N178" s="100">
        <f t="shared" si="12"/>
        <v>0</v>
      </c>
      <c r="O178" s="166" t="str">
        <f>IFERROR(INDEX(ITC!$B$21:$B$1020,MATCH(D178,ITC!$D$21:$D$1020,0)),"Unclaimed")</f>
        <v>Unclaimed</v>
      </c>
      <c r="P178" s="73">
        <f>IFERROR(VLOOKUP(D178,ITC!$D$19:$N$1020,11,0)-N178,SUM(K178:M178))</f>
        <v>0</v>
      </c>
      <c r="Q178" s="167" t="e">
        <f t="shared" si="13"/>
        <v>#DIV/0!</v>
      </c>
    </row>
    <row r="179" spans="2:17">
      <c r="B179" s="63"/>
      <c r="C179" s="65"/>
      <c r="D179" s="65"/>
      <c r="E179" s="66"/>
      <c r="F179" s="67"/>
      <c r="G179" s="65"/>
      <c r="H179" s="70"/>
      <c r="I179" s="71"/>
      <c r="J179" s="68">
        <v>0</v>
      </c>
      <c r="K179" s="68">
        <v>0</v>
      </c>
      <c r="L179" s="68">
        <v>0</v>
      </c>
      <c r="M179" s="89">
        <f t="shared" si="11"/>
        <v>0</v>
      </c>
      <c r="N179" s="100">
        <f t="shared" si="12"/>
        <v>0</v>
      </c>
      <c r="O179" s="166" t="str">
        <f>IFERROR(INDEX(ITC!$B$21:$B$1020,MATCH(D179,ITC!$D$21:$D$1020,0)),"Unclaimed")</f>
        <v>Unclaimed</v>
      </c>
      <c r="P179" s="73">
        <f>IFERROR(VLOOKUP(D179,ITC!$D$19:$N$1020,11,0)-N179,SUM(K179:M179))</f>
        <v>0</v>
      </c>
      <c r="Q179" s="167" t="e">
        <f t="shared" si="13"/>
        <v>#DIV/0!</v>
      </c>
    </row>
    <row r="180" spans="2:17">
      <c r="B180" s="63"/>
      <c r="C180" s="65"/>
      <c r="D180" s="65"/>
      <c r="E180" s="66"/>
      <c r="F180" s="67"/>
      <c r="G180" s="65"/>
      <c r="H180" s="70"/>
      <c r="I180" s="71"/>
      <c r="J180" s="68">
        <v>0</v>
      </c>
      <c r="K180" s="68">
        <v>0</v>
      </c>
      <c r="L180" s="68">
        <v>0</v>
      </c>
      <c r="M180" s="89">
        <f t="shared" si="11"/>
        <v>0</v>
      </c>
      <c r="N180" s="100">
        <f t="shared" si="12"/>
        <v>0</v>
      </c>
      <c r="O180" s="166" t="str">
        <f>IFERROR(INDEX(ITC!$B$21:$B$1020,MATCH(D180,ITC!$D$21:$D$1020,0)),"Unclaimed")</f>
        <v>Unclaimed</v>
      </c>
      <c r="P180" s="73">
        <f>IFERROR(VLOOKUP(D180,ITC!$D$19:$N$1020,11,0)-N180,SUM(K180:M180))</f>
        <v>0</v>
      </c>
      <c r="Q180" s="167" t="e">
        <f t="shared" si="13"/>
        <v>#DIV/0!</v>
      </c>
    </row>
    <row r="181" spans="2:17">
      <c r="B181" s="63"/>
      <c r="C181" s="65"/>
      <c r="D181" s="65"/>
      <c r="E181" s="66"/>
      <c r="F181" s="67"/>
      <c r="G181" s="65"/>
      <c r="H181" s="70"/>
      <c r="I181" s="71"/>
      <c r="J181" s="68">
        <v>0</v>
      </c>
      <c r="K181" s="68">
        <v>0</v>
      </c>
      <c r="L181" s="68">
        <v>0</v>
      </c>
      <c r="M181" s="89">
        <f t="shared" si="11"/>
        <v>0</v>
      </c>
      <c r="N181" s="100">
        <f t="shared" si="12"/>
        <v>0</v>
      </c>
      <c r="O181" s="166" t="str">
        <f>IFERROR(INDEX(ITC!$B$21:$B$1020,MATCH(D181,ITC!$D$21:$D$1020,0)),"Unclaimed")</f>
        <v>Unclaimed</v>
      </c>
      <c r="P181" s="73">
        <f>IFERROR(VLOOKUP(D181,ITC!$D$19:$N$1020,11,0)-N181,SUM(K181:M181))</f>
        <v>0</v>
      </c>
      <c r="Q181" s="167" t="e">
        <f t="shared" si="13"/>
        <v>#DIV/0!</v>
      </c>
    </row>
    <row r="182" spans="2:17">
      <c r="B182" s="63"/>
      <c r="C182" s="65"/>
      <c r="D182" s="65"/>
      <c r="E182" s="66"/>
      <c r="F182" s="67"/>
      <c r="G182" s="65"/>
      <c r="H182" s="70"/>
      <c r="I182" s="71"/>
      <c r="J182" s="68">
        <v>0</v>
      </c>
      <c r="K182" s="68">
        <v>0</v>
      </c>
      <c r="L182" s="68">
        <v>0</v>
      </c>
      <c r="M182" s="89">
        <f t="shared" si="11"/>
        <v>0</v>
      </c>
      <c r="N182" s="100">
        <f t="shared" si="12"/>
        <v>0</v>
      </c>
      <c r="O182" s="166" t="str">
        <f>IFERROR(INDEX(ITC!$B$21:$B$1020,MATCH(D182,ITC!$D$21:$D$1020,0)),"Unclaimed")</f>
        <v>Unclaimed</v>
      </c>
      <c r="P182" s="73">
        <f>IFERROR(VLOOKUP(D182,ITC!$D$19:$N$1020,11,0)-N182,SUM(K182:M182))</f>
        <v>0</v>
      </c>
      <c r="Q182" s="167" t="e">
        <f t="shared" si="13"/>
        <v>#DIV/0!</v>
      </c>
    </row>
    <row r="183" spans="2:17">
      <c r="B183" s="63"/>
      <c r="C183" s="65"/>
      <c r="D183" s="65"/>
      <c r="E183" s="66"/>
      <c r="F183" s="67"/>
      <c r="G183" s="65"/>
      <c r="H183" s="70"/>
      <c r="I183" s="71"/>
      <c r="J183" s="68">
        <v>0</v>
      </c>
      <c r="K183" s="68">
        <v>0</v>
      </c>
      <c r="L183" s="68">
        <v>0</v>
      </c>
      <c r="M183" s="89">
        <f t="shared" si="11"/>
        <v>0</v>
      </c>
      <c r="N183" s="100">
        <f t="shared" si="12"/>
        <v>0</v>
      </c>
      <c r="O183" s="166" t="str">
        <f>IFERROR(INDEX(ITC!$B$21:$B$1020,MATCH(D183,ITC!$D$21:$D$1020,0)),"Unclaimed")</f>
        <v>Unclaimed</v>
      </c>
      <c r="P183" s="73">
        <f>IFERROR(VLOOKUP(D183,ITC!$D$19:$N$1020,11,0)-N183,SUM(K183:M183))</f>
        <v>0</v>
      </c>
      <c r="Q183" s="167" t="e">
        <f t="shared" si="13"/>
        <v>#DIV/0!</v>
      </c>
    </row>
    <row r="184" spans="2:17">
      <c r="B184" s="63"/>
      <c r="C184" s="65"/>
      <c r="D184" s="65"/>
      <c r="E184" s="66"/>
      <c r="F184" s="67"/>
      <c r="G184" s="65"/>
      <c r="H184" s="70"/>
      <c r="I184" s="71"/>
      <c r="J184" s="68">
        <v>0</v>
      </c>
      <c r="K184" s="68">
        <v>0</v>
      </c>
      <c r="L184" s="68">
        <v>0</v>
      </c>
      <c r="M184" s="89">
        <f t="shared" si="11"/>
        <v>0</v>
      </c>
      <c r="N184" s="100">
        <f t="shared" si="12"/>
        <v>0</v>
      </c>
      <c r="O184" s="166" t="str">
        <f>IFERROR(INDEX(ITC!$B$21:$B$1020,MATCH(D184,ITC!$D$21:$D$1020,0)),"Unclaimed")</f>
        <v>Unclaimed</v>
      </c>
      <c r="P184" s="73">
        <f>IFERROR(VLOOKUP(D184,ITC!$D$19:$N$1020,11,0)-N184,SUM(K184:M184))</f>
        <v>0</v>
      </c>
      <c r="Q184" s="167" t="e">
        <f t="shared" si="13"/>
        <v>#DIV/0!</v>
      </c>
    </row>
    <row r="185" spans="2:17">
      <c r="B185" s="63"/>
      <c r="C185" s="65"/>
      <c r="D185" s="65"/>
      <c r="E185" s="66"/>
      <c r="F185" s="67"/>
      <c r="G185" s="65"/>
      <c r="H185" s="70"/>
      <c r="I185" s="71"/>
      <c r="J185" s="68">
        <v>0</v>
      </c>
      <c r="K185" s="68">
        <v>0</v>
      </c>
      <c r="L185" s="68">
        <v>0</v>
      </c>
      <c r="M185" s="89">
        <f t="shared" si="11"/>
        <v>0</v>
      </c>
      <c r="N185" s="100">
        <f t="shared" si="12"/>
        <v>0</v>
      </c>
      <c r="O185" s="166" t="str">
        <f>IFERROR(INDEX(ITC!$B$21:$B$1020,MATCH(D185,ITC!$D$21:$D$1020,0)),"Unclaimed")</f>
        <v>Unclaimed</v>
      </c>
      <c r="P185" s="73">
        <f>IFERROR(VLOOKUP(D185,ITC!$D$19:$N$1020,11,0)-N185,SUM(K185:M185))</f>
        <v>0</v>
      </c>
      <c r="Q185" s="167" t="e">
        <f t="shared" si="13"/>
        <v>#DIV/0!</v>
      </c>
    </row>
    <row r="186" spans="2:17">
      <c r="B186" s="63"/>
      <c r="C186" s="65"/>
      <c r="D186" s="65"/>
      <c r="E186" s="66"/>
      <c r="F186" s="67"/>
      <c r="G186" s="65"/>
      <c r="H186" s="70"/>
      <c r="I186" s="71"/>
      <c r="J186" s="68">
        <v>0</v>
      </c>
      <c r="K186" s="68">
        <v>0</v>
      </c>
      <c r="L186" s="68">
        <v>0</v>
      </c>
      <c r="M186" s="89">
        <f t="shared" si="11"/>
        <v>0</v>
      </c>
      <c r="N186" s="100">
        <f t="shared" si="12"/>
        <v>0</v>
      </c>
      <c r="O186" s="166" t="str">
        <f>IFERROR(INDEX(ITC!$B$21:$B$1020,MATCH(D186,ITC!$D$21:$D$1020,0)),"Unclaimed")</f>
        <v>Unclaimed</v>
      </c>
      <c r="P186" s="73">
        <f>IFERROR(VLOOKUP(D186,ITC!$D$19:$N$1020,11,0)-N186,SUM(K186:M186))</f>
        <v>0</v>
      </c>
      <c r="Q186" s="167" t="e">
        <f t="shared" si="13"/>
        <v>#DIV/0!</v>
      </c>
    </row>
    <row r="187" spans="2:17">
      <c r="B187" s="63"/>
      <c r="C187" s="65"/>
      <c r="D187" s="65"/>
      <c r="E187" s="66"/>
      <c r="F187" s="67"/>
      <c r="G187" s="65"/>
      <c r="H187" s="70"/>
      <c r="I187" s="71"/>
      <c r="J187" s="68">
        <v>0</v>
      </c>
      <c r="K187" s="68">
        <v>0</v>
      </c>
      <c r="L187" s="68">
        <v>0</v>
      </c>
      <c r="M187" s="89">
        <f t="shared" si="11"/>
        <v>0</v>
      </c>
      <c r="N187" s="100">
        <f t="shared" si="12"/>
        <v>0</v>
      </c>
      <c r="O187" s="166" t="str">
        <f>IFERROR(INDEX(ITC!$B$21:$B$1020,MATCH(D187,ITC!$D$21:$D$1020,0)),"Unclaimed")</f>
        <v>Unclaimed</v>
      </c>
      <c r="P187" s="73">
        <f>IFERROR(VLOOKUP(D187,ITC!$D$19:$N$1020,11,0)-N187,SUM(K187:M187))</f>
        <v>0</v>
      </c>
      <c r="Q187" s="167" t="e">
        <f t="shared" si="13"/>
        <v>#DIV/0!</v>
      </c>
    </row>
    <row r="188" spans="2:17">
      <c r="B188" s="63"/>
      <c r="C188" s="65"/>
      <c r="D188" s="65"/>
      <c r="E188" s="66"/>
      <c r="F188" s="67"/>
      <c r="G188" s="65"/>
      <c r="H188" s="70"/>
      <c r="I188" s="71"/>
      <c r="J188" s="68">
        <v>0</v>
      </c>
      <c r="K188" s="68">
        <v>0</v>
      </c>
      <c r="L188" s="68">
        <v>0</v>
      </c>
      <c r="M188" s="89">
        <f t="shared" si="11"/>
        <v>0</v>
      </c>
      <c r="N188" s="100">
        <f t="shared" si="12"/>
        <v>0</v>
      </c>
      <c r="O188" s="166" t="str">
        <f>IFERROR(INDEX(ITC!$B$21:$B$1020,MATCH(D188,ITC!$D$21:$D$1020,0)),"Unclaimed")</f>
        <v>Unclaimed</v>
      </c>
      <c r="P188" s="73">
        <f>IFERROR(VLOOKUP(D188,ITC!$D$19:$N$1020,11,0)-N188,SUM(K188:M188))</f>
        <v>0</v>
      </c>
      <c r="Q188" s="167" t="e">
        <f t="shared" si="13"/>
        <v>#DIV/0!</v>
      </c>
    </row>
    <row r="189" spans="2:17">
      <c r="B189" s="63"/>
      <c r="C189" s="65"/>
      <c r="D189" s="65"/>
      <c r="E189" s="66"/>
      <c r="F189" s="67"/>
      <c r="G189" s="65"/>
      <c r="H189" s="70"/>
      <c r="I189" s="71"/>
      <c r="J189" s="68">
        <v>0</v>
      </c>
      <c r="K189" s="68">
        <v>0</v>
      </c>
      <c r="L189" s="68">
        <v>0</v>
      </c>
      <c r="M189" s="89">
        <f t="shared" si="11"/>
        <v>0</v>
      </c>
      <c r="N189" s="100">
        <f t="shared" si="12"/>
        <v>0</v>
      </c>
      <c r="O189" s="166" t="str">
        <f>IFERROR(INDEX(ITC!$B$21:$B$1020,MATCH(D189,ITC!$D$21:$D$1020,0)),"Unclaimed")</f>
        <v>Unclaimed</v>
      </c>
      <c r="P189" s="73">
        <f>IFERROR(VLOOKUP(D189,ITC!$D$19:$N$1020,11,0)-N189,SUM(K189:M189))</f>
        <v>0</v>
      </c>
      <c r="Q189" s="167" t="e">
        <f t="shared" si="13"/>
        <v>#DIV/0!</v>
      </c>
    </row>
    <row r="190" spans="2:17">
      <c r="B190" s="63"/>
      <c r="C190" s="65"/>
      <c r="D190" s="65"/>
      <c r="E190" s="66"/>
      <c r="F190" s="67"/>
      <c r="G190" s="65"/>
      <c r="H190" s="70"/>
      <c r="I190" s="71"/>
      <c r="J190" s="68">
        <v>0</v>
      </c>
      <c r="K190" s="68">
        <v>0</v>
      </c>
      <c r="L190" s="68">
        <v>0</v>
      </c>
      <c r="M190" s="89">
        <f t="shared" si="11"/>
        <v>0</v>
      </c>
      <c r="N190" s="100">
        <f t="shared" si="12"/>
        <v>0</v>
      </c>
      <c r="O190" s="166" t="str">
        <f>IFERROR(INDEX(ITC!$B$21:$B$1020,MATCH(D190,ITC!$D$21:$D$1020,0)),"Unclaimed")</f>
        <v>Unclaimed</v>
      </c>
      <c r="P190" s="73">
        <f>IFERROR(VLOOKUP(D190,ITC!$D$19:$N$1020,11,0)-N190,SUM(K190:M190))</f>
        <v>0</v>
      </c>
      <c r="Q190" s="167" t="e">
        <f t="shared" si="13"/>
        <v>#DIV/0!</v>
      </c>
    </row>
    <row r="191" spans="2:17">
      <c r="B191" s="63"/>
      <c r="C191" s="65"/>
      <c r="D191" s="65"/>
      <c r="E191" s="66"/>
      <c r="F191" s="67"/>
      <c r="G191" s="65"/>
      <c r="H191" s="70"/>
      <c r="I191" s="71"/>
      <c r="J191" s="68">
        <v>0</v>
      </c>
      <c r="K191" s="68">
        <v>0</v>
      </c>
      <c r="L191" s="68">
        <v>0</v>
      </c>
      <c r="M191" s="89">
        <f t="shared" si="11"/>
        <v>0</v>
      </c>
      <c r="N191" s="100">
        <f t="shared" si="12"/>
        <v>0</v>
      </c>
      <c r="O191" s="166" t="str">
        <f>IFERROR(INDEX(ITC!$B$21:$B$1020,MATCH(D191,ITC!$D$21:$D$1020,0)),"Unclaimed")</f>
        <v>Unclaimed</v>
      </c>
      <c r="P191" s="73">
        <f>IFERROR(VLOOKUP(D191,ITC!$D$19:$N$1020,11,0)-N191,SUM(K191:M191))</f>
        <v>0</v>
      </c>
      <c r="Q191" s="167" t="e">
        <f t="shared" si="13"/>
        <v>#DIV/0!</v>
      </c>
    </row>
    <row r="192" spans="2:17">
      <c r="B192" s="63"/>
      <c r="C192" s="65"/>
      <c r="D192" s="65"/>
      <c r="E192" s="66"/>
      <c r="F192" s="67"/>
      <c r="G192" s="65"/>
      <c r="H192" s="70"/>
      <c r="I192" s="71"/>
      <c r="J192" s="68">
        <v>0</v>
      </c>
      <c r="K192" s="68">
        <v>0</v>
      </c>
      <c r="L192" s="68">
        <v>0</v>
      </c>
      <c r="M192" s="89">
        <f t="shared" si="11"/>
        <v>0</v>
      </c>
      <c r="N192" s="100">
        <f t="shared" si="12"/>
        <v>0</v>
      </c>
      <c r="O192" s="166" t="str">
        <f>IFERROR(INDEX(ITC!$B$21:$B$1020,MATCH(D192,ITC!$D$21:$D$1020,0)),"Unclaimed")</f>
        <v>Unclaimed</v>
      </c>
      <c r="P192" s="73">
        <f>IFERROR(VLOOKUP(D192,ITC!$D$19:$N$1020,11,0)-N192,SUM(K192:M192))</f>
        <v>0</v>
      </c>
      <c r="Q192" s="167" t="e">
        <f t="shared" si="13"/>
        <v>#DIV/0!</v>
      </c>
    </row>
    <row r="193" spans="2:17">
      <c r="B193" s="63"/>
      <c r="C193" s="65"/>
      <c r="D193" s="65"/>
      <c r="E193" s="66"/>
      <c r="F193" s="67"/>
      <c r="G193" s="65"/>
      <c r="H193" s="70"/>
      <c r="I193" s="71"/>
      <c r="J193" s="68">
        <v>0</v>
      </c>
      <c r="K193" s="68">
        <v>0</v>
      </c>
      <c r="L193" s="68">
        <v>0</v>
      </c>
      <c r="M193" s="89">
        <f t="shared" si="11"/>
        <v>0</v>
      </c>
      <c r="N193" s="100">
        <f t="shared" si="12"/>
        <v>0</v>
      </c>
      <c r="O193" s="166" t="str">
        <f>IFERROR(INDEX(ITC!$B$21:$B$1020,MATCH(D193,ITC!$D$21:$D$1020,0)),"Unclaimed")</f>
        <v>Unclaimed</v>
      </c>
      <c r="P193" s="73">
        <f>IFERROR(VLOOKUP(D193,ITC!$D$19:$N$1020,11,0)-N193,SUM(K193:M193))</f>
        <v>0</v>
      </c>
      <c r="Q193" s="167" t="e">
        <f t="shared" si="13"/>
        <v>#DIV/0!</v>
      </c>
    </row>
    <row r="194" spans="2:17">
      <c r="B194" s="63"/>
      <c r="C194" s="65"/>
      <c r="D194" s="65"/>
      <c r="E194" s="66"/>
      <c r="F194" s="67"/>
      <c r="G194" s="65"/>
      <c r="H194" s="70"/>
      <c r="I194" s="71"/>
      <c r="J194" s="68">
        <v>0</v>
      </c>
      <c r="K194" s="68">
        <v>0</v>
      </c>
      <c r="L194" s="68">
        <v>0</v>
      </c>
      <c r="M194" s="89">
        <f t="shared" si="11"/>
        <v>0</v>
      </c>
      <c r="N194" s="100">
        <f t="shared" si="12"/>
        <v>0</v>
      </c>
      <c r="O194" s="166" t="str">
        <f>IFERROR(INDEX(ITC!$B$21:$B$1020,MATCH(D194,ITC!$D$21:$D$1020,0)),"Unclaimed")</f>
        <v>Unclaimed</v>
      </c>
      <c r="P194" s="73">
        <f>IFERROR(VLOOKUP(D194,ITC!$D$19:$N$1020,11,0)-N194,SUM(K194:M194))</f>
        <v>0</v>
      </c>
      <c r="Q194" s="167" t="e">
        <f t="shared" si="13"/>
        <v>#DIV/0!</v>
      </c>
    </row>
    <row r="195" spans="2:17">
      <c r="B195" s="63"/>
      <c r="C195" s="65"/>
      <c r="D195" s="65"/>
      <c r="E195" s="66"/>
      <c r="F195" s="67"/>
      <c r="G195" s="65"/>
      <c r="H195" s="70"/>
      <c r="I195" s="71"/>
      <c r="J195" s="68">
        <v>0</v>
      </c>
      <c r="K195" s="68">
        <v>0</v>
      </c>
      <c r="L195" s="68">
        <v>0</v>
      </c>
      <c r="M195" s="89">
        <f t="shared" si="11"/>
        <v>0</v>
      </c>
      <c r="N195" s="100">
        <f t="shared" si="12"/>
        <v>0</v>
      </c>
      <c r="O195" s="166" t="str">
        <f>IFERROR(INDEX(ITC!$B$21:$B$1020,MATCH(D195,ITC!$D$21:$D$1020,0)),"Unclaimed")</f>
        <v>Unclaimed</v>
      </c>
      <c r="P195" s="73">
        <f>IFERROR(VLOOKUP(D195,ITC!$D$19:$N$1020,11,0)-N195,SUM(K195:M195))</f>
        <v>0</v>
      </c>
      <c r="Q195" s="167" t="e">
        <f t="shared" si="13"/>
        <v>#DIV/0!</v>
      </c>
    </row>
    <row r="196" spans="2:17">
      <c r="B196" s="63"/>
      <c r="C196" s="65"/>
      <c r="D196" s="65"/>
      <c r="E196" s="66"/>
      <c r="F196" s="67"/>
      <c r="G196" s="65"/>
      <c r="H196" s="70"/>
      <c r="I196" s="71"/>
      <c r="J196" s="68">
        <v>0</v>
      </c>
      <c r="K196" s="68">
        <v>0</v>
      </c>
      <c r="L196" s="68">
        <v>0</v>
      </c>
      <c r="M196" s="89">
        <f t="shared" si="11"/>
        <v>0</v>
      </c>
      <c r="N196" s="100">
        <f t="shared" si="12"/>
        <v>0</v>
      </c>
      <c r="O196" s="166" t="str">
        <f>IFERROR(INDEX(ITC!$B$21:$B$1020,MATCH(D196,ITC!$D$21:$D$1020,0)),"Unclaimed")</f>
        <v>Unclaimed</v>
      </c>
      <c r="P196" s="73">
        <f>IFERROR(VLOOKUP(D196,ITC!$D$19:$N$1020,11,0)-N196,SUM(K196:M196))</f>
        <v>0</v>
      </c>
      <c r="Q196" s="167" t="e">
        <f t="shared" si="13"/>
        <v>#DIV/0!</v>
      </c>
    </row>
    <row r="197" spans="2:17">
      <c r="B197" s="63"/>
      <c r="C197" s="65"/>
      <c r="D197" s="65"/>
      <c r="E197" s="66"/>
      <c r="F197" s="67"/>
      <c r="G197" s="65"/>
      <c r="H197" s="70"/>
      <c r="I197" s="71"/>
      <c r="J197" s="68">
        <v>0</v>
      </c>
      <c r="K197" s="68">
        <v>0</v>
      </c>
      <c r="L197" s="68">
        <v>0</v>
      </c>
      <c r="M197" s="89">
        <f t="shared" si="11"/>
        <v>0</v>
      </c>
      <c r="N197" s="100">
        <f t="shared" si="12"/>
        <v>0</v>
      </c>
      <c r="O197" s="166" t="str">
        <f>IFERROR(INDEX(ITC!$B$21:$B$1020,MATCH(D197,ITC!$D$21:$D$1020,0)),"Unclaimed")</f>
        <v>Unclaimed</v>
      </c>
      <c r="P197" s="73">
        <f>IFERROR(VLOOKUP(D197,ITC!$D$19:$N$1020,11,0)-N197,SUM(K197:M197))</f>
        <v>0</v>
      </c>
      <c r="Q197" s="167" t="e">
        <f t="shared" si="13"/>
        <v>#DIV/0!</v>
      </c>
    </row>
    <row r="198" spans="2:17">
      <c r="B198" s="63"/>
      <c r="C198" s="65"/>
      <c r="D198" s="65"/>
      <c r="E198" s="66"/>
      <c r="F198" s="67"/>
      <c r="G198" s="65"/>
      <c r="H198" s="70"/>
      <c r="I198" s="71"/>
      <c r="J198" s="68">
        <v>0</v>
      </c>
      <c r="K198" s="68">
        <v>0</v>
      </c>
      <c r="L198" s="68">
        <v>0</v>
      </c>
      <c r="M198" s="89">
        <f t="shared" si="11"/>
        <v>0</v>
      </c>
      <c r="N198" s="100">
        <f t="shared" si="12"/>
        <v>0</v>
      </c>
      <c r="O198" s="166" t="str">
        <f>IFERROR(INDEX(ITC!$B$21:$B$1020,MATCH(D198,ITC!$D$21:$D$1020,0)),"Unclaimed")</f>
        <v>Unclaimed</v>
      </c>
      <c r="P198" s="73">
        <f>IFERROR(VLOOKUP(D198,ITC!$D$19:$N$1020,11,0)-N198,SUM(K198:M198))</f>
        <v>0</v>
      </c>
      <c r="Q198" s="167" t="e">
        <f t="shared" si="13"/>
        <v>#DIV/0!</v>
      </c>
    </row>
    <row r="199" spans="2:17">
      <c r="B199" s="63"/>
      <c r="C199" s="65"/>
      <c r="D199" s="65"/>
      <c r="E199" s="66"/>
      <c r="F199" s="67"/>
      <c r="G199" s="65"/>
      <c r="H199" s="70"/>
      <c r="I199" s="71"/>
      <c r="J199" s="68">
        <v>0</v>
      </c>
      <c r="K199" s="68">
        <v>0</v>
      </c>
      <c r="L199" s="68">
        <v>0</v>
      </c>
      <c r="M199" s="89">
        <f t="shared" si="11"/>
        <v>0</v>
      </c>
      <c r="N199" s="100">
        <f t="shared" si="12"/>
        <v>0</v>
      </c>
      <c r="O199" s="166" t="str">
        <f>IFERROR(INDEX(ITC!$B$21:$B$1020,MATCH(D199,ITC!$D$21:$D$1020,0)),"Unclaimed")</f>
        <v>Unclaimed</v>
      </c>
      <c r="P199" s="73">
        <f>IFERROR(VLOOKUP(D199,ITC!$D$19:$N$1020,11,0)-N199,SUM(K199:M199))</f>
        <v>0</v>
      </c>
      <c r="Q199" s="167" t="e">
        <f t="shared" si="13"/>
        <v>#DIV/0!</v>
      </c>
    </row>
    <row r="200" spans="2:17">
      <c r="B200" s="63"/>
      <c r="C200" s="65"/>
      <c r="D200" s="65"/>
      <c r="E200" s="66"/>
      <c r="F200" s="67"/>
      <c r="G200" s="65"/>
      <c r="H200" s="70"/>
      <c r="I200" s="71"/>
      <c r="J200" s="68">
        <v>0</v>
      </c>
      <c r="K200" s="68">
        <v>0</v>
      </c>
      <c r="L200" s="68">
        <v>0</v>
      </c>
      <c r="M200" s="89">
        <f t="shared" si="11"/>
        <v>0</v>
      </c>
      <c r="N200" s="100">
        <f t="shared" si="12"/>
        <v>0</v>
      </c>
      <c r="O200" s="166" t="str">
        <f>IFERROR(INDEX(ITC!$B$21:$B$1020,MATCH(D200,ITC!$D$21:$D$1020,0)),"Unclaimed")</f>
        <v>Unclaimed</v>
      </c>
      <c r="P200" s="73">
        <f>IFERROR(VLOOKUP(D200,ITC!$D$19:$N$1020,11,0)-N200,SUM(K200:M200))</f>
        <v>0</v>
      </c>
      <c r="Q200" s="167" t="e">
        <f t="shared" si="13"/>
        <v>#DIV/0!</v>
      </c>
    </row>
    <row r="201" spans="2:17">
      <c r="B201" s="63"/>
      <c r="C201" s="65"/>
      <c r="D201" s="65"/>
      <c r="E201" s="66"/>
      <c r="F201" s="67"/>
      <c r="G201" s="65"/>
      <c r="H201" s="70"/>
      <c r="I201" s="71"/>
      <c r="J201" s="68">
        <v>0</v>
      </c>
      <c r="K201" s="68">
        <v>0</v>
      </c>
      <c r="L201" s="68">
        <v>0</v>
      </c>
      <c r="M201" s="89">
        <f t="shared" si="11"/>
        <v>0</v>
      </c>
      <c r="N201" s="100">
        <f t="shared" si="12"/>
        <v>0</v>
      </c>
      <c r="O201" s="166" t="str">
        <f>IFERROR(INDEX(ITC!$B$21:$B$1020,MATCH(D201,ITC!$D$21:$D$1020,0)),"Unclaimed")</f>
        <v>Unclaimed</v>
      </c>
      <c r="P201" s="73">
        <f>IFERROR(VLOOKUP(D201,ITC!$D$19:$N$1020,11,0)-N201,SUM(K201:M201))</f>
        <v>0</v>
      </c>
      <c r="Q201" s="167" t="e">
        <f t="shared" si="13"/>
        <v>#DIV/0!</v>
      </c>
    </row>
    <row r="202" spans="2:17">
      <c r="B202" s="63"/>
      <c r="C202" s="65"/>
      <c r="D202" s="65"/>
      <c r="E202" s="66"/>
      <c r="F202" s="67"/>
      <c r="G202" s="65"/>
      <c r="H202" s="70"/>
      <c r="I202" s="71"/>
      <c r="J202" s="68">
        <v>0</v>
      </c>
      <c r="K202" s="68">
        <v>0</v>
      </c>
      <c r="L202" s="68">
        <v>0</v>
      </c>
      <c r="M202" s="89">
        <f t="shared" si="11"/>
        <v>0</v>
      </c>
      <c r="N202" s="100">
        <f t="shared" si="12"/>
        <v>0</v>
      </c>
      <c r="O202" s="166" t="str">
        <f>IFERROR(INDEX(ITC!$B$21:$B$1020,MATCH(D202,ITC!$D$21:$D$1020,0)),"Unclaimed")</f>
        <v>Unclaimed</v>
      </c>
      <c r="P202" s="73">
        <f>IFERROR(VLOOKUP(D202,ITC!$D$19:$N$1020,11,0)-N202,SUM(K202:M202))</f>
        <v>0</v>
      </c>
      <c r="Q202" s="167" t="e">
        <f t="shared" si="13"/>
        <v>#DIV/0!</v>
      </c>
    </row>
    <row r="203" spans="2:17">
      <c r="B203" s="63"/>
      <c r="C203" s="65"/>
      <c r="D203" s="65"/>
      <c r="E203" s="66"/>
      <c r="F203" s="67"/>
      <c r="G203" s="65"/>
      <c r="H203" s="70"/>
      <c r="I203" s="71"/>
      <c r="J203" s="68">
        <v>0</v>
      </c>
      <c r="K203" s="68">
        <v>0</v>
      </c>
      <c r="L203" s="68">
        <v>0</v>
      </c>
      <c r="M203" s="89">
        <f t="shared" si="11"/>
        <v>0</v>
      </c>
      <c r="N203" s="100">
        <f t="shared" si="12"/>
        <v>0</v>
      </c>
      <c r="O203" s="166" t="str">
        <f>IFERROR(INDEX(ITC!$B$21:$B$1020,MATCH(D203,ITC!$D$21:$D$1020,0)),"Unclaimed")</f>
        <v>Unclaimed</v>
      </c>
      <c r="P203" s="73">
        <f>IFERROR(VLOOKUP(D203,ITC!$D$19:$N$1020,11,0)-N203,SUM(K203:M203))</f>
        <v>0</v>
      </c>
      <c r="Q203" s="167" t="e">
        <f t="shared" si="13"/>
        <v>#DIV/0!</v>
      </c>
    </row>
    <row r="204" spans="2:17">
      <c r="B204" s="63"/>
      <c r="C204" s="65"/>
      <c r="D204" s="65"/>
      <c r="E204" s="66"/>
      <c r="F204" s="67"/>
      <c r="G204" s="65"/>
      <c r="H204" s="70"/>
      <c r="I204" s="71"/>
      <c r="J204" s="68">
        <v>0</v>
      </c>
      <c r="K204" s="68">
        <v>0</v>
      </c>
      <c r="L204" s="68">
        <v>0</v>
      </c>
      <c r="M204" s="89">
        <f t="shared" si="11"/>
        <v>0</v>
      </c>
      <c r="N204" s="100">
        <f t="shared" si="12"/>
        <v>0</v>
      </c>
      <c r="O204" s="166" t="str">
        <f>IFERROR(INDEX(ITC!$B$21:$B$1020,MATCH(D204,ITC!$D$21:$D$1020,0)),"Unclaimed")</f>
        <v>Unclaimed</v>
      </c>
      <c r="P204" s="73">
        <f>IFERROR(VLOOKUP(D204,ITC!$D$19:$N$1020,11,0)-N204,SUM(K204:M204))</f>
        <v>0</v>
      </c>
      <c r="Q204" s="167" t="e">
        <f t="shared" si="13"/>
        <v>#DIV/0!</v>
      </c>
    </row>
    <row r="205" spans="2:17">
      <c r="B205" s="63"/>
      <c r="C205" s="65"/>
      <c r="D205" s="65"/>
      <c r="E205" s="66"/>
      <c r="F205" s="67"/>
      <c r="G205" s="65"/>
      <c r="H205" s="70"/>
      <c r="I205" s="71"/>
      <c r="J205" s="68">
        <v>0</v>
      </c>
      <c r="K205" s="68">
        <v>0</v>
      </c>
      <c r="L205" s="68">
        <v>0</v>
      </c>
      <c r="M205" s="89">
        <f t="shared" si="11"/>
        <v>0</v>
      </c>
      <c r="N205" s="100">
        <f t="shared" si="12"/>
        <v>0</v>
      </c>
      <c r="O205" s="166" t="str">
        <f>IFERROR(INDEX(ITC!$B$21:$B$1020,MATCH(D205,ITC!$D$21:$D$1020,0)),"Unclaimed")</f>
        <v>Unclaimed</v>
      </c>
      <c r="P205" s="73">
        <f>IFERROR(VLOOKUP(D205,ITC!$D$19:$N$1020,11,0)-N205,SUM(K205:M205))</f>
        <v>0</v>
      </c>
      <c r="Q205" s="167" t="e">
        <f t="shared" si="13"/>
        <v>#DIV/0!</v>
      </c>
    </row>
    <row r="206" spans="2:17">
      <c r="B206" s="63"/>
      <c r="C206" s="65"/>
      <c r="D206" s="65"/>
      <c r="E206" s="66"/>
      <c r="F206" s="67"/>
      <c r="G206" s="65"/>
      <c r="H206" s="70"/>
      <c r="I206" s="71"/>
      <c r="J206" s="68">
        <v>0</v>
      </c>
      <c r="K206" s="68">
        <v>0</v>
      </c>
      <c r="L206" s="68">
        <v>0</v>
      </c>
      <c r="M206" s="89">
        <f t="shared" si="11"/>
        <v>0</v>
      </c>
      <c r="N206" s="100">
        <f t="shared" si="12"/>
        <v>0</v>
      </c>
      <c r="O206" s="166" t="str">
        <f>IFERROR(INDEX(ITC!$B$21:$B$1020,MATCH(D206,ITC!$D$21:$D$1020,0)),"Unclaimed")</f>
        <v>Unclaimed</v>
      </c>
      <c r="P206" s="73">
        <f>IFERROR(VLOOKUP(D206,ITC!$D$19:$N$1020,11,0)-N206,SUM(K206:M206))</f>
        <v>0</v>
      </c>
      <c r="Q206" s="167" t="e">
        <f t="shared" si="13"/>
        <v>#DIV/0!</v>
      </c>
    </row>
    <row r="207" spans="2:17">
      <c r="B207" s="63"/>
      <c r="C207" s="65"/>
      <c r="D207" s="65"/>
      <c r="E207" s="66"/>
      <c r="F207" s="67"/>
      <c r="G207" s="65"/>
      <c r="H207" s="70"/>
      <c r="I207" s="71"/>
      <c r="J207" s="68">
        <v>0</v>
      </c>
      <c r="K207" s="68">
        <v>0</v>
      </c>
      <c r="L207" s="68">
        <v>0</v>
      </c>
      <c r="M207" s="89">
        <f t="shared" si="11"/>
        <v>0</v>
      </c>
      <c r="N207" s="100">
        <f t="shared" si="12"/>
        <v>0</v>
      </c>
      <c r="O207" s="166" t="str">
        <f>IFERROR(INDEX(ITC!$B$21:$B$1020,MATCH(D207,ITC!$D$21:$D$1020,0)),"Unclaimed")</f>
        <v>Unclaimed</v>
      </c>
      <c r="P207" s="73">
        <f>IFERROR(VLOOKUP(D207,ITC!$D$19:$N$1020,11,0)-N207,SUM(K207:M207))</f>
        <v>0</v>
      </c>
      <c r="Q207" s="167" t="e">
        <f t="shared" si="13"/>
        <v>#DIV/0!</v>
      </c>
    </row>
    <row r="208" spans="2:17">
      <c r="B208" s="63"/>
      <c r="C208" s="65"/>
      <c r="D208" s="65"/>
      <c r="E208" s="66"/>
      <c r="F208" s="67"/>
      <c r="G208" s="65"/>
      <c r="H208" s="70"/>
      <c r="I208" s="71"/>
      <c r="J208" s="68">
        <v>0</v>
      </c>
      <c r="K208" s="68">
        <v>0</v>
      </c>
      <c r="L208" s="68">
        <v>0</v>
      </c>
      <c r="M208" s="89">
        <f t="shared" si="11"/>
        <v>0</v>
      </c>
      <c r="N208" s="100">
        <f t="shared" si="12"/>
        <v>0</v>
      </c>
      <c r="O208" s="166" t="str">
        <f>IFERROR(INDEX(ITC!$B$21:$B$1020,MATCH(D208,ITC!$D$21:$D$1020,0)),"Unclaimed")</f>
        <v>Unclaimed</v>
      </c>
      <c r="P208" s="73">
        <f>IFERROR(VLOOKUP(D208,ITC!$D$19:$N$1020,11,0)-N208,SUM(K208:M208))</f>
        <v>0</v>
      </c>
      <c r="Q208" s="167" t="e">
        <f t="shared" si="13"/>
        <v>#DIV/0!</v>
      </c>
    </row>
    <row r="209" spans="2:17">
      <c r="B209" s="63"/>
      <c r="C209" s="65"/>
      <c r="D209" s="65"/>
      <c r="E209" s="66"/>
      <c r="F209" s="67"/>
      <c r="G209" s="65"/>
      <c r="H209" s="70"/>
      <c r="I209" s="71"/>
      <c r="J209" s="68">
        <v>0</v>
      </c>
      <c r="K209" s="68">
        <v>0</v>
      </c>
      <c r="L209" s="68">
        <v>0</v>
      </c>
      <c r="M209" s="89">
        <f t="shared" si="11"/>
        <v>0</v>
      </c>
      <c r="N209" s="100">
        <f t="shared" si="12"/>
        <v>0</v>
      </c>
      <c r="O209" s="166" t="str">
        <f>IFERROR(INDEX(ITC!$B$21:$B$1020,MATCH(D209,ITC!$D$21:$D$1020,0)),"Unclaimed")</f>
        <v>Unclaimed</v>
      </c>
      <c r="P209" s="73">
        <f>IFERROR(VLOOKUP(D209,ITC!$D$19:$N$1020,11,0)-N209,SUM(K209:M209))</f>
        <v>0</v>
      </c>
      <c r="Q209" s="167" t="e">
        <f t="shared" si="13"/>
        <v>#DIV/0!</v>
      </c>
    </row>
    <row r="210" spans="2:17">
      <c r="B210" s="63"/>
      <c r="C210" s="65"/>
      <c r="D210" s="65"/>
      <c r="E210" s="66"/>
      <c r="F210" s="67"/>
      <c r="G210" s="65"/>
      <c r="H210" s="70"/>
      <c r="I210" s="71"/>
      <c r="J210" s="68">
        <v>0</v>
      </c>
      <c r="K210" s="68">
        <v>0</v>
      </c>
      <c r="L210" s="68">
        <v>0</v>
      </c>
      <c r="M210" s="89">
        <f t="shared" si="11"/>
        <v>0</v>
      </c>
      <c r="N210" s="100">
        <f t="shared" si="12"/>
        <v>0</v>
      </c>
      <c r="O210" s="166" t="str">
        <f>IFERROR(INDEX(ITC!$B$21:$B$1020,MATCH(D210,ITC!$D$21:$D$1020,0)),"Unclaimed")</f>
        <v>Unclaimed</v>
      </c>
      <c r="P210" s="73">
        <f>IFERROR(VLOOKUP(D210,ITC!$D$19:$N$1020,11,0)-N210,SUM(K210:M210))</f>
        <v>0</v>
      </c>
      <c r="Q210" s="167" t="e">
        <f t="shared" si="13"/>
        <v>#DIV/0!</v>
      </c>
    </row>
    <row r="211" spans="2:17">
      <c r="B211" s="63"/>
      <c r="C211" s="65"/>
      <c r="D211" s="65"/>
      <c r="E211" s="66"/>
      <c r="F211" s="67"/>
      <c r="G211" s="65"/>
      <c r="H211" s="70"/>
      <c r="I211" s="71"/>
      <c r="J211" s="68">
        <v>0</v>
      </c>
      <c r="K211" s="68">
        <v>0</v>
      </c>
      <c r="L211" s="68">
        <v>0</v>
      </c>
      <c r="M211" s="89">
        <f t="shared" si="11"/>
        <v>0</v>
      </c>
      <c r="N211" s="100">
        <f t="shared" si="12"/>
        <v>0</v>
      </c>
      <c r="O211" s="166" t="str">
        <f>IFERROR(INDEX(ITC!$B$21:$B$1020,MATCH(D211,ITC!$D$21:$D$1020,0)),"Unclaimed")</f>
        <v>Unclaimed</v>
      </c>
      <c r="P211" s="73">
        <f>IFERROR(VLOOKUP(D211,ITC!$D$19:$N$1020,11,0)-N211,SUM(K211:M211))</f>
        <v>0</v>
      </c>
      <c r="Q211" s="167" t="e">
        <f t="shared" si="13"/>
        <v>#DIV/0!</v>
      </c>
    </row>
    <row r="212" spans="2:17">
      <c r="B212" s="63"/>
      <c r="C212" s="65"/>
      <c r="D212" s="65"/>
      <c r="E212" s="66"/>
      <c r="F212" s="67"/>
      <c r="G212" s="65"/>
      <c r="H212" s="70"/>
      <c r="I212" s="71"/>
      <c r="J212" s="68">
        <v>0</v>
      </c>
      <c r="K212" s="68">
        <v>0</v>
      </c>
      <c r="L212" s="68">
        <v>0</v>
      </c>
      <c r="M212" s="89">
        <f t="shared" si="11"/>
        <v>0</v>
      </c>
      <c r="N212" s="100">
        <f t="shared" si="12"/>
        <v>0</v>
      </c>
      <c r="O212" s="166" t="str">
        <f>IFERROR(INDEX(ITC!$B$21:$B$1020,MATCH(D212,ITC!$D$21:$D$1020,0)),"Unclaimed")</f>
        <v>Unclaimed</v>
      </c>
      <c r="P212" s="73">
        <f>IFERROR(VLOOKUP(D212,ITC!$D$19:$N$1020,11,0)-N212,SUM(K212:M212))</f>
        <v>0</v>
      </c>
      <c r="Q212" s="167" t="e">
        <f t="shared" si="13"/>
        <v>#DIV/0!</v>
      </c>
    </row>
    <row r="213" spans="2:17">
      <c r="B213" s="63"/>
      <c r="C213" s="65"/>
      <c r="D213" s="65"/>
      <c r="E213" s="66"/>
      <c r="F213" s="67"/>
      <c r="G213" s="65"/>
      <c r="H213" s="70"/>
      <c r="I213" s="71"/>
      <c r="J213" s="68">
        <v>0</v>
      </c>
      <c r="K213" s="68">
        <v>0</v>
      </c>
      <c r="L213" s="68">
        <v>0</v>
      </c>
      <c r="M213" s="89">
        <f t="shared" ref="M213:M276" si="14">L213</f>
        <v>0</v>
      </c>
      <c r="N213" s="100">
        <f t="shared" si="12"/>
        <v>0</v>
      </c>
      <c r="O213" s="166" t="str">
        <f>IFERROR(INDEX(ITC!$B$21:$B$1020,MATCH(D213,ITC!$D$21:$D$1020,0)),"Unclaimed")</f>
        <v>Unclaimed</v>
      </c>
      <c r="P213" s="73">
        <f>IFERROR(VLOOKUP(D213,ITC!$D$19:$N$1020,11,0)-N213,SUM(K213:M213))</f>
        <v>0</v>
      </c>
      <c r="Q213" s="167" t="e">
        <f t="shared" si="13"/>
        <v>#DIV/0!</v>
      </c>
    </row>
    <row r="214" spans="2:17">
      <c r="B214" s="63"/>
      <c r="C214" s="65"/>
      <c r="D214" s="65"/>
      <c r="E214" s="66"/>
      <c r="F214" s="67"/>
      <c r="G214" s="65"/>
      <c r="H214" s="70"/>
      <c r="I214" s="71"/>
      <c r="J214" s="68">
        <v>0</v>
      </c>
      <c r="K214" s="68">
        <v>0</v>
      </c>
      <c r="L214" s="68">
        <v>0</v>
      </c>
      <c r="M214" s="89">
        <f t="shared" si="14"/>
        <v>0</v>
      </c>
      <c r="N214" s="100">
        <f t="shared" ref="N214:N277" si="15">SUM(J214:M214)</f>
        <v>0</v>
      </c>
      <c r="O214" s="166" t="str">
        <f>IFERROR(INDEX(ITC!$B$21:$B$1020,MATCH(D214,ITC!$D$21:$D$1020,0)),"Unclaimed")</f>
        <v>Unclaimed</v>
      </c>
      <c r="P214" s="73">
        <f>IFERROR(VLOOKUP(D214,ITC!$D$19:$N$1020,11,0)-N214,SUM(K214:M214))</f>
        <v>0</v>
      </c>
      <c r="Q214" s="167" t="e">
        <f t="shared" ref="Q214:Q277" si="16">H214-(SUM(K214:M214)/J214)</f>
        <v>#DIV/0!</v>
      </c>
    </row>
    <row r="215" spans="2:17">
      <c r="B215" s="63"/>
      <c r="C215" s="65"/>
      <c r="D215" s="65"/>
      <c r="E215" s="66"/>
      <c r="F215" s="67"/>
      <c r="G215" s="65"/>
      <c r="H215" s="70"/>
      <c r="I215" s="71"/>
      <c r="J215" s="68">
        <v>0</v>
      </c>
      <c r="K215" s="68">
        <v>0</v>
      </c>
      <c r="L215" s="68">
        <v>0</v>
      </c>
      <c r="M215" s="89">
        <f t="shared" si="14"/>
        <v>0</v>
      </c>
      <c r="N215" s="100">
        <f t="shared" si="15"/>
        <v>0</v>
      </c>
      <c r="O215" s="166" t="str">
        <f>IFERROR(INDEX(ITC!$B$21:$B$1020,MATCH(D215,ITC!$D$21:$D$1020,0)),"Unclaimed")</f>
        <v>Unclaimed</v>
      </c>
      <c r="P215" s="73">
        <f>IFERROR(VLOOKUP(D215,ITC!$D$19:$N$1020,11,0)-N215,SUM(K215:M215))</f>
        <v>0</v>
      </c>
      <c r="Q215" s="167" t="e">
        <f t="shared" si="16"/>
        <v>#DIV/0!</v>
      </c>
    </row>
    <row r="216" spans="2:17">
      <c r="B216" s="63"/>
      <c r="C216" s="65"/>
      <c r="D216" s="65"/>
      <c r="E216" s="66"/>
      <c r="F216" s="67"/>
      <c r="G216" s="65"/>
      <c r="H216" s="70"/>
      <c r="I216" s="71"/>
      <c r="J216" s="68">
        <v>0</v>
      </c>
      <c r="K216" s="68">
        <v>0</v>
      </c>
      <c r="L216" s="68">
        <v>0</v>
      </c>
      <c r="M216" s="89">
        <f t="shared" si="14"/>
        <v>0</v>
      </c>
      <c r="N216" s="100">
        <f t="shared" si="15"/>
        <v>0</v>
      </c>
      <c r="O216" s="166" t="str">
        <f>IFERROR(INDEX(ITC!$B$21:$B$1020,MATCH(D216,ITC!$D$21:$D$1020,0)),"Unclaimed")</f>
        <v>Unclaimed</v>
      </c>
      <c r="P216" s="73">
        <f>IFERROR(VLOOKUP(D216,ITC!$D$19:$N$1020,11,0)-N216,SUM(K216:M216))</f>
        <v>0</v>
      </c>
      <c r="Q216" s="167" t="e">
        <f t="shared" si="16"/>
        <v>#DIV/0!</v>
      </c>
    </row>
    <row r="217" spans="2:17">
      <c r="B217" s="63"/>
      <c r="C217" s="65"/>
      <c r="D217" s="65"/>
      <c r="E217" s="66"/>
      <c r="F217" s="67"/>
      <c r="G217" s="65"/>
      <c r="H217" s="70"/>
      <c r="I217" s="71"/>
      <c r="J217" s="68">
        <v>0</v>
      </c>
      <c r="K217" s="68">
        <v>0</v>
      </c>
      <c r="L217" s="68">
        <v>0</v>
      </c>
      <c r="M217" s="89">
        <f t="shared" si="14"/>
        <v>0</v>
      </c>
      <c r="N217" s="100">
        <f t="shared" si="15"/>
        <v>0</v>
      </c>
      <c r="O217" s="166" t="str">
        <f>IFERROR(INDEX(ITC!$B$21:$B$1020,MATCH(D217,ITC!$D$21:$D$1020,0)),"Unclaimed")</f>
        <v>Unclaimed</v>
      </c>
      <c r="P217" s="73">
        <f>IFERROR(VLOOKUP(D217,ITC!$D$19:$N$1020,11,0)-N217,SUM(K217:M217))</f>
        <v>0</v>
      </c>
      <c r="Q217" s="167" t="e">
        <f t="shared" si="16"/>
        <v>#DIV/0!</v>
      </c>
    </row>
    <row r="218" spans="2:17">
      <c r="B218" s="63"/>
      <c r="C218" s="65"/>
      <c r="D218" s="65"/>
      <c r="E218" s="66"/>
      <c r="F218" s="67"/>
      <c r="G218" s="65"/>
      <c r="H218" s="70"/>
      <c r="I218" s="71"/>
      <c r="J218" s="68">
        <v>0</v>
      </c>
      <c r="K218" s="68">
        <v>0</v>
      </c>
      <c r="L218" s="68">
        <v>0</v>
      </c>
      <c r="M218" s="89">
        <f t="shared" si="14"/>
        <v>0</v>
      </c>
      <c r="N218" s="100">
        <f t="shared" si="15"/>
        <v>0</v>
      </c>
      <c r="O218" s="166" t="str">
        <f>IFERROR(INDEX(ITC!$B$21:$B$1020,MATCH(D218,ITC!$D$21:$D$1020,0)),"Unclaimed")</f>
        <v>Unclaimed</v>
      </c>
      <c r="P218" s="73">
        <f>IFERROR(VLOOKUP(D218,ITC!$D$19:$N$1020,11,0)-N218,SUM(K218:M218))</f>
        <v>0</v>
      </c>
      <c r="Q218" s="167" t="e">
        <f t="shared" si="16"/>
        <v>#DIV/0!</v>
      </c>
    </row>
    <row r="219" spans="2:17">
      <c r="B219" s="63"/>
      <c r="C219" s="65"/>
      <c r="D219" s="65"/>
      <c r="E219" s="66"/>
      <c r="F219" s="67"/>
      <c r="G219" s="65"/>
      <c r="H219" s="70"/>
      <c r="I219" s="71"/>
      <c r="J219" s="68">
        <v>0</v>
      </c>
      <c r="K219" s="68">
        <v>0</v>
      </c>
      <c r="L219" s="68">
        <v>0</v>
      </c>
      <c r="M219" s="89">
        <f t="shared" si="14"/>
        <v>0</v>
      </c>
      <c r="N219" s="100">
        <f t="shared" si="15"/>
        <v>0</v>
      </c>
      <c r="O219" s="166" t="str">
        <f>IFERROR(INDEX(ITC!$B$21:$B$1020,MATCH(D219,ITC!$D$21:$D$1020,0)),"Unclaimed")</f>
        <v>Unclaimed</v>
      </c>
      <c r="P219" s="73">
        <f>IFERROR(VLOOKUP(D219,ITC!$D$19:$N$1020,11,0)-N219,SUM(K219:M219))</f>
        <v>0</v>
      </c>
      <c r="Q219" s="167" t="e">
        <f t="shared" si="16"/>
        <v>#DIV/0!</v>
      </c>
    </row>
    <row r="220" spans="2:17">
      <c r="B220" s="63"/>
      <c r="C220" s="65"/>
      <c r="D220" s="65"/>
      <c r="E220" s="66"/>
      <c r="F220" s="67"/>
      <c r="G220" s="65"/>
      <c r="H220" s="70"/>
      <c r="I220" s="71"/>
      <c r="J220" s="68">
        <v>0</v>
      </c>
      <c r="K220" s="68">
        <v>0</v>
      </c>
      <c r="L220" s="68">
        <v>0</v>
      </c>
      <c r="M220" s="89">
        <f t="shared" si="14"/>
        <v>0</v>
      </c>
      <c r="N220" s="100">
        <f t="shared" si="15"/>
        <v>0</v>
      </c>
      <c r="O220" s="166" t="str">
        <f>IFERROR(INDEX(ITC!$B$21:$B$1020,MATCH(D220,ITC!$D$21:$D$1020,0)),"Unclaimed")</f>
        <v>Unclaimed</v>
      </c>
      <c r="P220" s="73">
        <f>IFERROR(VLOOKUP(D220,ITC!$D$19:$N$1020,11,0)-N220,SUM(K220:M220))</f>
        <v>0</v>
      </c>
      <c r="Q220" s="167" t="e">
        <f t="shared" si="16"/>
        <v>#DIV/0!</v>
      </c>
    </row>
    <row r="221" spans="2:17">
      <c r="B221" s="63"/>
      <c r="C221" s="65"/>
      <c r="D221" s="65"/>
      <c r="E221" s="66"/>
      <c r="F221" s="67"/>
      <c r="G221" s="65"/>
      <c r="H221" s="70"/>
      <c r="I221" s="71"/>
      <c r="J221" s="68">
        <v>0</v>
      </c>
      <c r="K221" s="68">
        <v>0</v>
      </c>
      <c r="L221" s="68">
        <v>0</v>
      </c>
      <c r="M221" s="89">
        <f t="shared" si="14"/>
        <v>0</v>
      </c>
      <c r="N221" s="100">
        <f t="shared" si="15"/>
        <v>0</v>
      </c>
      <c r="O221" s="166" t="str">
        <f>IFERROR(INDEX(ITC!$B$21:$B$1020,MATCH(D221,ITC!$D$21:$D$1020,0)),"Unclaimed")</f>
        <v>Unclaimed</v>
      </c>
      <c r="P221" s="73">
        <f>IFERROR(VLOOKUP(D221,ITC!$D$19:$N$1020,11,0)-N221,SUM(K221:M221))</f>
        <v>0</v>
      </c>
      <c r="Q221" s="167" t="e">
        <f t="shared" si="16"/>
        <v>#DIV/0!</v>
      </c>
    </row>
    <row r="222" spans="2:17">
      <c r="B222" s="63"/>
      <c r="C222" s="65"/>
      <c r="D222" s="65"/>
      <c r="E222" s="66"/>
      <c r="F222" s="67"/>
      <c r="G222" s="65"/>
      <c r="H222" s="70"/>
      <c r="I222" s="71"/>
      <c r="J222" s="68">
        <v>0</v>
      </c>
      <c r="K222" s="68">
        <v>0</v>
      </c>
      <c r="L222" s="68">
        <v>0</v>
      </c>
      <c r="M222" s="89">
        <f t="shared" si="14"/>
        <v>0</v>
      </c>
      <c r="N222" s="100">
        <f t="shared" si="15"/>
        <v>0</v>
      </c>
      <c r="O222" s="166" t="str">
        <f>IFERROR(INDEX(ITC!$B$21:$B$1020,MATCH(D222,ITC!$D$21:$D$1020,0)),"Unclaimed")</f>
        <v>Unclaimed</v>
      </c>
      <c r="P222" s="73">
        <f>IFERROR(VLOOKUP(D222,ITC!$D$19:$N$1020,11,0)-N222,SUM(K222:M222))</f>
        <v>0</v>
      </c>
      <c r="Q222" s="167" t="e">
        <f t="shared" si="16"/>
        <v>#DIV/0!</v>
      </c>
    </row>
    <row r="223" spans="2:17">
      <c r="B223" s="63"/>
      <c r="C223" s="65"/>
      <c r="D223" s="65"/>
      <c r="E223" s="66"/>
      <c r="F223" s="67"/>
      <c r="G223" s="65"/>
      <c r="H223" s="70"/>
      <c r="I223" s="71"/>
      <c r="J223" s="68">
        <v>0</v>
      </c>
      <c r="K223" s="68">
        <v>0</v>
      </c>
      <c r="L223" s="68">
        <v>0</v>
      </c>
      <c r="M223" s="89">
        <f t="shared" si="14"/>
        <v>0</v>
      </c>
      <c r="N223" s="100">
        <f t="shared" si="15"/>
        <v>0</v>
      </c>
      <c r="O223" s="166" t="str">
        <f>IFERROR(INDEX(ITC!$B$21:$B$1020,MATCH(D223,ITC!$D$21:$D$1020,0)),"Unclaimed")</f>
        <v>Unclaimed</v>
      </c>
      <c r="P223" s="73">
        <f>IFERROR(VLOOKUP(D223,ITC!$D$19:$N$1020,11,0)-N223,SUM(K223:M223))</f>
        <v>0</v>
      </c>
      <c r="Q223" s="167" t="e">
        <f t="shared" si="16"/>
        <v>#DIV/0!</v>
      </c>
    </row>
    <row r="224" spans="2:17">
      <c r="B224" s="63"/>
      <c r="C224" s="65"/>
      <c r="D224" s="65"/>
      <c r="E224" s="66"/>
      <c r="F224" s="67"/>
      <c r="G224" s="65"/>
      <c r="H224" s="70"/>
      <c r="I224" s="71"/>
      <c r="J224" s="68">
        <v>0</v>
      </c>
      <c r="K224" s="68">
        <v>0</v>
      </c>
      <c r="L224" s="68">
        <v>0</v>
      </c>
      <c r="M224" s="89">
        <f t="shared" si="14"/>
        <v>0</v>
      </c>
      <c r="N224" s="100">
        <f t="shared" si="15"/>
        <v>0</v>
      </c>
      <c r="O224" s="166" t="str">
        <f>IFERROR(INDEX(ITC!$B$21:$B$1020,MATCH(D224,ITC!$D$21:$D$1020,0)),"Unclaimed")</f>
        <v>Unclaimed</v>
      </c>
      <c r="P224" s="73">
        <f>IFERROR(VLOOKUP(D224,ITC!$D$19:$N$1020,11,0)-N224,SUM(K224:M224))</f>
        <v>0</v>
      </c>
      <c r="Q224" s="167" t="e">
        <f t="shared" si="16"/>
        <v>#DIV/0!</v>
      </c>
    </row>
    <row r="225" spans="2:17">
      <c r="B225" s="63"/>
      <c r="C225" s="65"/>
      <c r="D225" s="65"/>
      <c r="E225" s="66"/>
      <c r="F225" s="67"/>
      <c r="G225" s="65"/>
      <c r="H225" s="70"/>
      <c r="I225" s="71"/>
      <c r="J225" s="68">
        <v>0</v>
      </c>
      <c r="K225" s="68">
        <v>0</v>
      </c>
      <c r="L225" s="68">
        <v>0</v>
      </c>
      <c r="M225" s="89">
        <f t="shared" si="14"/>
        <v>0</v>
      </c>
      <c r="N225" s="100">
        <f t="shared" si="15"/>
        <v>0</v>
      </c>
      <c r="O225" s="166" t="str">
        <f>IFERROR(INDEX(ITC!$B$21:$B$1020,MATCH(D225,ITC!$D$21:$D$1020,0)),"Unclaimed")</f>
        <v>Unclaimed</v>
      </c>
      <c r="P225" s="73">
        <f>IFERROR(VLOOKUP(D225,ITC!$D$19:$N$1020,11,0)-N225,SUM(K225:M225))</f>
        <v>0</v>
      </c>
      <c r="Q225" s="167" t="e">
        <f t="shared" si="16"/>
        <v>#DIV/0!</v>
      </c>
    </row>
    <row r="226" spans="2:17">
      <c r="B226" s="63"/>
      <c r="C226" s="65"/>
      <c r="D226" s="65"/>
      <c r="E226" s="66"/>
      <c r="F226" s="67"/>
      <c r="G226" s="65"/>
      <c r="H226" s="70"/>
      <c r="I226" s="71"/>
      <c r="J226" s="68">
        <v>0</v>
      </c>
      <c r="K226" s="68">
        <v>0</v>
      </c>
      <c r="L226" s="68">
        <v>0</v>
      </c>
      <c r="M226" s="89">
        <f t="shared" si="14"/>
        <v>0</v>
      </c>
      <c r="N226" s="100">
        <f t="shared" si="15"/>
        <v>0</v>
      </c>
      <c r="O226" s="166" t="str">
        <f>IFERROR(INDEX(ITC!$B$21:$B$1020,MATCH(D226,ITC!$D$21:$D$1020,0)),"Unclaimed")</f>
        <v>Unclaimed</v>
      </c>
      <c r="P226" s="73">
        <f>IFERROR(VLOOKUP(D226,ITC!$D$19:$N$1020,11,0)-N226,SUM(K226:M226))</f>
        <v>0</v>
      </c>
      <c r="Q226" s="167" t="e">
        <f t="shared" si="16"/>
        <v>#DIV/0!</v>
      </c>
    </row>
    <row r="227" spans="2:17">
      <c r="B227" s="63"/>
      <c r="C227" s="65"/>
      <c r="D227" s="65"/>
      <c r="E227" s="66"/>
      <c r="F227" s="67"/>
      <c r="G227" s="65"/>
      <c r="H227" s="70"/>
      <c r="I227" s="71"/>
      <c r="J227" s="68">
        <v>0</v>
      </c>
      <c r="K227" s="68">
        <v>0</v>
      </c>
      <c r="L227" s="68">
        <v>0</v>
      </c>
      <c r="M227" s="89">
        <f t="shared" si="14"/>
        <v>0</v>
      </c>
      <c r="N227" s="100">
        <f t="shared" si="15"/>
        <v>0</v>
      </c>
      <c r="O227" s="166" t="str">
        <f>IFERROR(INDEX(ITC!$B$21:$B$1020,MATCH(D227,ITC!$D$21:$D$1020,0)),"Unclaimed")</f>
        <v>Unclaimed</v>
      </c>
      <c r="P227" s="73">
        <f>IFERROR(VLOOKUP(D227,ITC!$D$19:$N$1020,11,0)-N227,SUM(K227:M227))</f>
        <v>0</v>
      </c>
      <c r="Q227" s="167" t="e">
        <f t="shared" si="16"/>
        <v>#DIV/0!</v>
      </c>
    </row>
    <row r="228" spans="2:17">
      <c r="B228" s="63"/>
      <c r="C228" s="65"/>
      <c r="D228" s="65"/>
      <c r="E228" s="66"/>
      <c r="F228" s="67"/>
      <c r="G228" s="65"/>
      <c r="H228" s="70"/>
      <c r="I228" s="71"/>
      <c r="J228" s="68">
        <v>0</v>
      </c>
      <c r="K228" s="68">
        <v>0</v>
      </c>
      <c r="L228" s="68">
        <v>0</v>
      </c>
      <c r="M228" s="89">
        <f t="shared" si="14"/>
        <v>0</v>
      </c>
      <c r="N228" s="100">
        <f t="shared" si="15"/>
        <v>0</v>
      </c>
      <c r="O228" s="166" t="str">
        <f>IFERROR(INDEX(ITC!$B$21:$B$1020,MATCH(D228,ITC!$D$21:$D$1020,0)),"Unclaimed")</f>
        <v>Unclaimed</v>
      </c>
      <c r="P228" s="73">
        <f>IFERROR(VLOOKUP(D228,ITC!$D$19:$N$1020,11,0)-N228,SUM(K228:M228))</f>
        <v>0</v>
      </c>
      <c r="Q228" s="167" t="e">
        <f t="shared" si="16"/>
        <v>#DIV/0!</v>
      </c>
    </row>
    <row r="229" spans="2:17">
      <c r="B229" s="63"/>
      <c r="C229" s="65"/>
      <c r="D229" s="65"/>
      <c r="E229" s="66"/>
      <c r="F229" s="67"/>
      <c r="G229" s="65"/>
      <c r="H229" s="70"/>
      <c r="I229" s="71"/>
      <c r="J229" s="68">
        <v>0</v>
      </c>
      <c r="K229" s="68">
        <v>0</v>
      </c>
      <c r="L229" s="68">
        <v>0</v>
      </c>
      <c r="M229" s="89">
        <f t="shared" si="14"/>
        <v>0</v>
      </c>
      <c r="N229" s="100">
        <f t="shared" si="15"/>
        <v>0</v>
      </c>
      <c r="O229" s="166" t="str">
        <f>IFERROR(INDEX(ITC!$B$21:$B$1020,MATCH(D229,ITC!$D$21:$D$1020,0)),"Unclaimed")</f>
        <v>Unclaimed</v>
      </c>
      <c r="P229" s="73">
        <f>IFERROR(VLOOKUP(D229,ITC!$D$19:$N$1020,11,0)-N229,SUM(K229:M229))</f>
        <v>0</v>
      </c>
      <c r="Q229" s="167" t="e">
        <f t="shared" si="16"/>
        <v>#DIV/0!</v>
      </c>
    </row>
    <row r="230" spans="2:17">
      <c r="B230" s="63"/>
      <c r="C230" s="65"/>
      <c r="D230" s="65"/>
      <c r="E230" s="66"/>
      <c r="F230" s="67"/>
      <c r="G230" s="65"/>
      <c r="H230" s="70"/>
      <c r="I230" s="71"/>
      <c r="J230" s="68">
        <v>0</v>
      </c>
      <c r="K230" s="68">
        <v>0</v>
      </c>
      <c r="L230" s="68">
        <v>0</v>
      </c>
      <c r="M230" s="89">
        <f t="shared" si="14"/>
        <v>0</v>
      </c>
      <c r="N230" s="100">
        <f t="shared" si="15"/>
        <v>0</v>
      </c>
      <c r="O230" s="166" t="str">
        <f>IFERROR(INDEX(ITC!$B$21:$B$1020,MATCH(D230,ITC!$D$21:$D$1020,0)),"Unclaimed")</f>
        <v>Unclaimed</v>
      </c>
      <c r="P230" s="73">
        <f>IFERROR(VLOOKUP(D230,ITC!$D$19:$N$1020,11,0)-N230,SUM(K230:M230))</f>
        <v>0</v>
      </c>
      <c r="Q230" s="167" t="e">
        <f t="shared" si="16"/>
        <v>#DIV/0!</v>
      </c>
    </row>
    <row r="231" spans="2:17">
      <c r="B231" s="63"/>
      <c r="C231" s="65"/>
      <c r="D231" s="65"/>
      <c r="E231" s="66"/>
      <c r="F231" s="67"/>
      <c r="G231" s="65"/>
      <c r="H231" s="70"/>
      <c r="I231" s="71"/>
      <c r="J231" s="68">
        <v>0</v>
      </c>
      <c r="K231" s="68">
        <v>0</v>
      </c>
      <c r="L231" s="68">
        <v>0</v>
      </c>
      <c r="M231" s="89">
        <f t="shared" si="14"/>
        <v>0</v>
      </c>
      <c r="N231" s="100">
        <f t="shared" si="15"/>
        <v>0</v>
      </c>
      <c r="O231" s="166" t="str">
        <f>IFERROR(INDEX(ITC!$B$21:$B$1020,MATCH(D231,ITC!$D$21:$D$1020,0)),"Unclaimed")</f>
        <v>Unclaimed</v>
      </c>
      <c r="P231" s="73">
        <f>IFERROR(VLOOKUP(D231,ITC!$D$19:$N$1020,11,0)-N231,SUM(K231:M231))</f>
        <v>0</v>
      </c>
      <c r="Q231" s="167" t="e">
        <f t="shared" si="16"/>
        <v>#DIV/0!</v>
      </c>
    </row>
    <row r="232" spans="2:17">
      <c r="B232" s="63"/>
      <c r="C232" s="65"/>
      <c r="D232" s="65"/>
      <c r="E232" s="66"/>
      <c r="F232" s="67"/>
      <c r="G232" s="65"/>
      <c r="H232" s="70"/>
      <c r="I232" s="71"/>
      <c r="J232" s="68">
        <v>0</v>
      </c>
      <c r="K232" s="68">
        <v>0</v>
      </c>
      <c r="L232" s="68">
        <v>0</v>
      </c>
      <c r="M232" s="89">
        <f t="shared" si="14"/>
        <v>0</v>
      </c>
      <c r="N232" s="100">
        <f t="shared" si="15"/>
        <v>0</v>
      </c>
      <c r="O232" s="166" t="str">
        <f>IFERROR(INDEX(ITC!$B$21:$B$1020,MATCH(D232,ITC!$D$21:$D$1020,0)),"Unclaimed")</f>
        <v>Unclaimed</v>
      </c>
      <c r="P232" s="73">
        <f>IFERROR(VLOOKUP(D232,ITC!$D$19:$N$1020,11,0)-N232,SUM(K232:M232))</f>
        <v>0</v>
      </c>
      <c r="Q232" s="167" t="e">
        <f t="shared" si="16"/>
        <v>#DIV/0!</v>
      </c>
    </row>
    <row r="233" spans="2:17">
      <c r="B233" s="63"/>
      <c r="C233" s="65"/>
      <c r="D233" s="65"/>
      <c r="E233" s="66"/>
      <c r="F233" s="67"/>
      <c r="G233" s="65"/>
      <c r="H233" s="70"/>
      <c r="I233" s="71"/>
      <c r="J233" s="68">
        <v>0</v>
      </c>
      <c r="K233" s="68">
        <v>0</v>
      </c>
      <c r="L233" s="68">
        <v>0</v>
      </c>
      <c r="M233" s="89">
        <f t="shared" si="14"/>
        <v>0</v>
      </c>
      <c r="N233" s="100">
        <f t="shared" si="15"/>
        <v>0</v>
      </c>
      <c r="O233" s="166" t="str">
        <f>IFERROR(INDEX(ITC!$B$21:$B$1020,MATCH(D233,ITC!$D$21:$D$1020,0)),"Unclaimed")</f>
        <v>Unclaimed</v>
      </c>
      <c r="P233" s="73">
        <f>IFERROR(VLOOKUP(D233,ITC!$D$19:$N$1020,11,0)-N233,SUM(K233:M233))</f>
        <v>0</v>
      </c>
      <c r="Q233" s="167" t="e">
        <f t="shared" si="16"/>
        <v>#DIV/0!</v>
      </c>
    </row>
    <row r="234" spans="2:17">
      <c r="B234" s="63"/>
      <c r="C234" s="65"/>
      <c r="D234" s="65"/>
      <c r="E234" s="66"/>
      <c r="F234" s="67"/>
      <c r="G234" s="65"/>
      <c r="H234" s="70"/>
      <c r="I234" s="71"/>
      <c r="J234" s="68">
        <v>0</v>
      </c>
      <c r="K234" s="68">
        <v>0</v>
      </c>
      <c r="L234" s="68">
        <v>0</v>
      </c>
      <c r="M234" s="89">
        <f t="shared" si="14"/>
        <v>0</v>
      </c>
      <c r="N234" s="100">
        <f t="shared" si="15"/>
        <v>0</v>
      </c>
      <c r="O234" s="166" t="str">
        <f>IFERROR(INDEX(ITC!$B$21:$B$1020,MATCH(D234,ITC!$D$21:$D$1020,0)),"Unclaimed")</f>
        <v>Unclaimed</v>
      </c>
      <c r="P234" s="73">
        <f>IFERROR(VLOOKUP(D234,ITC!$D$19:$N$1020,11,0)-N234,SUM(K234:M234))</f>
        <v>0</v>
      </c>
      <c r="Q234" s="167" t="e">
        <f t="shared" si="16"/>
        <v>#DIV/0!</v>
      </c>
    </row>
    <row r="235" spans="2:17">
      <c r="B235" s="63"/>
      <c r="C235" s="65"/>
      <c r="D235" s="65"/>
      <c r="E235" s="66"/>
      <c r="F235" s="67"/>
      <c r="G235" s="65"/>
      <c r="H235" s="70"/>
      <c r="I235" s="71"/>
      <c r="J235" s="68">
        <v>0</v>
      </c>
      <c r="K235" s="68">
        <v>0</v>
      </c>
      <c r="L235" s="68">
        <v>0</v>
      </c>
      <c r="M235" s="89">
        <f t="shared" si="14"/>
        <v>0</v>
      </c>
      <c r="N235" s="100">
        <f t="shared" si="15"/>
        <v>0</v>
      </c>
      <c r="O235" s="166" t="str">
        <f>IFERROR(INDEX(ITC!$B$21:$B$1020,MATCH(D235,ITC!$D$21:$D$1020,0)),"Unclaimed")</f>
        <v>Unclaimed</v>
      </c>
      <c r="P235" s="73">
        <f>IFERROR(VLOOKUP(D235,ITC!$D$19:$N$1020,11,0)-N235,SUM(K235:M235))</f>
        <v>0</v>
      </c>
      <c r="Q235" s="167" t="e">
        <f t="shared" si="16"/>
        <v>#DIV/0!</v>
      </c>
    </row>
    <row r="236" spans="2:17">
      <c r="B236" s="63"/>
      <c r="C236" s="65"/>
      <c r="D236" s="65"/>
      <c r="E236" s="66"/>
      <c r="F236" s="67"/>
      <c r="G236" s="65"/>
      <c r="H236" s="70"/>
      <c r="I236" s="71"/>
      <c r="J236" s="68">
        <v>0</v>
      </c>
      <c r="K236" s="68">
        <v>0</v>
      </c>
      <c r="L236" s="68">
        <v>0</v>
      </c>
      <c r="M236" s="89">
        <f t="shared" si="14"/>
        <v>0</v>
      </c>
      <c r="N236" s="100">
        <f t="shared" si="15"/>
        <v>0</v>
      </c>
      <c r="O236" s="166" t="str">
        <f>IFERROR(INDEX(ITC!$B$21:$B$1020,MATCH(D236,ITC!$D$21:$D$1020,0)),"Unclaimed")</f>
        <v>Unclaimed</v>
      </c>
      <c r="P236" s="73">
        <f>IFERROR(VLOOKUP(D236,ITC!$D$19:$N$1020,11,0)-N236,SUM(K236:M236))</f>
        <v>0</v>
      </c>
      <c r="Q236" s="167" t="e">
        <f t="shared" si="16"/>
        <v>#DIV/0!</v>
      </c>
    </row>
    <row r="237" spans="2:17">
      <c r="B237" s="63"/>
      <c r="C237" s="65"/>
      <c r="D237" s="65"/>
      <c r="E237" s="66"/>
      <c r="F237" s="67"/>
      <c r="G237" s="65"/>
      <c r="H237" s="70"/>
      <c r="I237" s="71"/>
      <c r="J237" s="68">
        <v>0</v>
      </c>
      <c r="K237" s="68">
        <v>0</v>
      </c>
      <c r="L237" s="68">
        <v>0</v>
      </c>
      <c r="M237" s="89">
        <f t="shared" si="14"/>
        <v>0</v>
      </c>
      <c r="N237" s="100">
        <f t="shared" si="15"/>
        <v>0</v>
      </c>
      <c r="O237" s="166" t="str">
        <f>IFERROR(INDEX(ITC!$B$21:$B$1020,MATCH(D237,ITC!$D$21:$D$1020,0)),"Unclaimed")</f>
        <v>Unclaimed</v>
      </c>
      <c r="P237" s="73">
        <f>IFERROR(VLOOKUP(D237,ITC!$D$19:$N$1020,11,0)-N237,SUM(K237:M237))</f>
        <v>0</v>
      </c>
      <c r="Q237" s="167" t="e">
        <f t="shared" si="16"/>
        <v>#DIV/0!</v>
      </c>
    </row>
    <row r="238" spans="2:17">
      <c r="B238" s="63"/>
      <c r="C238" s="65"/>
      <c r="D238" s="65"/>
      <c r="E238" s="66"/>
      <c r="F238" s="67"/>
      <c r="G238" s="65"/>
      <c r="H238" s="70"/>
      <c r="I238" s="71"/>
      <c r="J238" s="68">
        <v>0</v>
      </c>
      <c r="K238" s="68">
        <v>0</v>
      </c>
      <c r="L238" s="68">
        <v>0</v>
      </c>
      <c r="M238" s="89">
        <f t="shared" si="14"/>
        <v>0</v>
      </c>
      <c r="N238" s="100">
        <f t="shared" si="15"/>
        <v>0</v>
      </c>
      <c r="O238" s="166" t="str">
        <f>IFERROR(INDEX(ITC!$B$21:$B$1020,MATCH(D238,ITC!$D$21:$D$1020,0)),"Unclaimed")</f>
        <v>Unclaimed</v>
      </c>
      <c r="P238" s="73">
        <f>IFERROR(VLOOKUP(D238,ITC!$D$19:$N$1020,11,0)-N238,SUM(K238:M238))</f>
        <v>0</v>
      </c>
      <c r="Q238" s="167" t="e">
        <f t="shared" si="16"/>
        <v>#DIV/0!</v>
      </c>
    </row>
    <row r="239" spans="2:17">
      <c r="B239" s="63"/>
      <c r="C239" s="65"/>
      <c r="D239" s="65"/>
      <c r="E239" s="66"/>
      <c r="F239" s="67"/>
      <c r="G239" s="65"/>
      <c r="H239" s="70"/>
      <c r="I239" s="71"/>
      <c r="J239" s="68">
        <v>0</v>
      </c>
      <c r="K239" s="68">
        <v>0</v>
      </c>
      <c r="L239" s="68">
        <v>0</v>
      </c>
      <c r="M239" s="89">
        <f t="shared" si="14"/>
        <v>0</v>
      </c>
      <c r="N239" s="100">
        <f t="shared" si="15"/>
        <v>0</v>
      </c>
      <c r="O239" s="166" t="str">
        <f>IFERROR(INDEX(ITC!$B$21:$B$1020,MATCH(D239,ITC!$D$21:$D$1020,0)),"Unclaimed")</f>
        <v>Unclaimed</v>
      </c>
      <c r="P239" s="73">
        <f>IFERROR(VLOOKUP(D239,ITC!$D$19:$N$1020,11,0)-N239,SUM(K239:M239))</f>
        <v>0</v>
      </c>
      <c r="Q239" s="167" t="e">
        <f t="shared" si="16"/>
        <v>#DIV/0!</v>
      </c>
    </row>
    <row r="240" spans="2:17">
      <c r="B240" s="63"/>
      <c r="C240" s="65"/>
      <c r="D240" s="65"/>
      <c r="E240" s="66"/>
      <c r="F240" s="67"/>
      <c r="G240" s="65"/>
      <c r="H240" s="70"/>
      <c r="I240" s="71"/>
      <c r="J240" s="68">
        <v>0</v>
      </c>
      <c r="K240" s="68">
        <v>0</v>
      </c>
      <c r="L240" s="68">
        <v>0</v>
      </c>
      <c r="M240" s="89">
        <f t="shared" si="14"/>
        <v>0</v>
      </c>
      <c r="N240" s="100">
        <f t="shared" si="15"/>
        <v>0</v>
      </c>
      <c r="O240" s="166" t="str">
        <f>IFERROR(INDEX(ITC!$B$21:$B$1020,MATCH(D240,ITC!$D$21:$D$1020,0)),"Unclaimed")</f>
        <v>Unclaimed</v>
      </c>
      <c r="P240" s="73">
        <f>IFERROR(VLOOKUP(D240,ITC!$D$19:$N$1020,11,0)-N240,SUM(K240:M240))</f>
        <v>0</v>
      </c>
      <c r="Q240" s="167" t="e">
        <f t="shared" si="16"/>
        <v>#DIV/0!</v>
      </c>
    </row>
    <row r="241" spans="2:17">
      <c r="B241" s="63"/>
      <c r="C241" s="65"/>
      <c r="D241" s="65"/>
      <c r="E241" s="66"/>
      <c r="F241" s="67"/>
      <c r="G241" s="65"/>
      <c r="H241" s="70"/>
      <c r="I241" s="71"/>
      <c r="J241" s="68">
        <v>0</v>
      </c>
      <c r="K241" s="68">
        <v>0</v>
      </c>
      <c r="L241" s="68">
        <v>0</v>
      </c>
      <c r="M241" s="89">
        <f t="shared" si="14"/>
        <v>0</v>
      </c>
      <c r="N241" s="100">
        <f t="shared" si="15"/>
        <v>0</v>
      </c>
      <c r="O241" s="166" t="str">
        <f>IFERROR(INDEX(ITC!$B$21:$B$1020,MATCH(D241,ITC!$D$21:$D$1020,0)),"Unclaimed")</f>
        <v>Unclaimed</v>
      </c>
      <c r="P241" s="73">
        <f>IFERROR(VLOOKUP(D241,ITC!$D$19:$N$1020,11,0)-N241,SUM(K241:M241))</f>
        <v>0</v>
      </c>
      <c r="Q241" s="167" t="e">
        <f t="shared" si="16"/>
        <v>#DIV/0!</v>
      </c>
    </row>
    <row r="242" spans="2:17">
      <c r="B242" s="63"/>
      <c r="C242" s="65"/>
      <c r="D242" s="65"/>
      <c r="E242" s="66"/>
      <c r="F242" s="67"/>
      <c r="G242" s="65"/>
      <c r="H242" s="70"/>
      <c r="I242" s="71"/>
      <c r="J242" s="68">
        <v>0</v>
      </c>
      <c r="K242" s="68">
        <v>0</v>
      </c>
      <c r="L242" s="68">
        <v>0</v>
      </c>
      <c r="M242" s="89">
        <f t="shared" si="14"/>
        <v>0</v>
      </c>
      <c r="N242" s="100">
        <f t="shared" si="15"/>
        <v>0</v>
      </c>
      <c r="O242" s="166" t="str">
        <f>IFERROR(INDEX(ITC!$B$21:$B$1020,MATCH(D242,ITC!$D$21:$D$1020,0)),"Unclaimed")</f>
        <v>Unclaimed</v>
      </c>
      <c r="P242" s="73">
        <f>IFERROR(VLOOKUP(D242,ITC!$D$19:$N$1020,11,0)-N242,SUM(K242:M242))</f>
        <v>0</v>
      </c>
      <c r="Q242" s="167" t="e">
        <f t="shared" si="16"/>
        <v>#DIV/0!</v>
      </c>
    </row>
    <row r="243" spans="2:17">
      <c r="B243" s="63"/>
      <c r="C243" s="65"/>
      <c r="D243" s="65"/>
      <c r="E243" s="66"/>
      <c r="F243" s="67"/>
      <c r="G243" s="65"/>
      <c r="H243" s="70"/>
      <c r="I243" s="71"/>
      <c r="J243" s="68">
        <v>0</v>
      </c>
      <c r="K243" s="68">
        <v>0</v>
      </c>
      <c r="L243" s="68">
        <v>0</v>
      </c>
      <c r="M243" s="89">
        <f t="shared" si="14"/>
        <v>0</v>
      </c>
      <c r="N243" s="100">
        <f t="shared" si="15"/>
        <v>0</v>
      </c>
      <c r="O243" s="166" t="str">
        <f>IFERROR(INDEX(ITC!$B$21:$B$1020,MATCH(D243,ITC!$D$21:$D$1020,0)),"Unclaimed")</f>
        <v>Unclaimed</v>
      </c>
      <c r="P243" s="73">
        <f>IFERROR(VLOOKUP(D243,ITC!$D$19:$N$1020,11,0)-N243,SUM(K243:M243))</f>
        <v>0</v>
      </c>
      <c r="Q243" s="167" t="e">
        <f t="shared" si="16"/>
        <v>#DIV/0!</v>
      </c>
    </row>
    <row r="244" spans="2:17">
      <c r="B244" s="63"/>
      <c r="C244" s="65"/>
      <c r="D244" s="65"/>
      <c r="E244" s="66"/>
      <c r="F244" s="67"/>
      <c r="G244" s="65"/>
      <c r="H244" s="70"/>
      <c r="I244" s="71"/>
      <c r="J244" s="68">
        <v>0</v>
      </c>
      <c r="K244" s="68">
        <v>0</v>
      </c>
      <c r="L244" s="68">
        <v>0</v>
      </c>
      <c r="M244" s="89">
        <f t="shared" si="14"/>
        <v>0</v>
      </c>
      <c r="N244" s="100">
        <f t="shared" si="15"/>
        <v>0</v>
      </c>
      <c r="O244" s="166" t="str">
        <f>IFERROR(INDEX(ITC!$B$21:$B$1020,MATCH(D244,ITC!$D$21:$D$1020,0)),"Unclaimed")</f>
        <v>Unclaimed</v>
      </c>
      <c r="P244" s="73">
        <f>IFERROR(VLOOKUP(D244,ITC!$D$19:$N$1020,11,0)-N244,SUM(K244:M244))</f>
        <v>0</v>
      </c>
      <c r="Q244" s="167" t="e">
        <f t="shared" si="16"/>
        <v>#DIV/0!</v>
      </c>
    </row>
    <row r="245" spans="2:17">
      <c r="B245" s="63"/>
      <c r="C245" s="65"/>
      <c r="D245" s="65"/>
      <c r="E245" s="66"/>
      <c r="F245" s="67"/>
      <c r="G245" s="65"/>
      <c r="H245" s="70"/>
      <c r="I245" s="71"/>
      <c r="J245" s="68">
        <v>0</v>
      </c>
      <c r="K245" s="68">
        <v>0</v>
      </c>
      <c r="L245" s="68">
        <v>0</v>
      </c>
      <c r="M245" s="89">
        <f t="shared" si="14"/>
        <v>0</v>
      </c>
      <c r="N245" s="100">
        <f t="shared" si="15"/>
        <v>0</v>
      </c>
      <c r="O245" s="166" t="str">
        <f>IFERROR(INDEX(ITC!$B$21:$B$1020,MATCH(D245,ITC!$D$21:$D$1020,0)),"Unclaimed")</f>
        <v>Unclaimed</v>
      </c>
      <c r="P245" s="73">
        <f>IFERROR(VLOOKUP(D245,ITC!$D$19:$N$1020,11,0)-N245,SUM(K245:M245))</f>
        <v>0</v>
      </c>
      <c r="Q245" s="167" t="e">
        <f t="shared" si="16"/>
        <v>#DIV/0!</v>
      </c>
    </row>
    <row r="246" spans="2:17">
      <c r="B246" s="63"/>
      <c r="C246" s="65"/>
      <c r="D246" s="65"/>
      <c r="E246" s="66"/>
      <c r="F246" s="67"/>
      <c r="G246" s="65"/>
      <c r="H246" s="70"/>
      <c r="I246" s="71"/>
      <c r="J246" s="68">
        <v>0</v>
      </c>
      <c r="K246" s="68">
        <v>0</v>
      </c>
      <c r="L246" s="68">
        <v>0</v>
      </c>
      <c r="M246" s="89">
        <f t="shared" si="14"/>
        <v>0</v>
      </c>
      <c r="N246" s="100">
        <f t="shared" si="15"/>
        <v>0</v>
      </c>
      <c r="O246" s="166" t="str">
        <f>IFERROR(INDEX(ITC!$B$21:$B$1020,MATCH(D246,ITC!$D$21:$D$1020,0)),"Unclaimed")</f>
        <v>Unclaimed</v>
      </c>
      <c r="P246" s="73">
        <f>IFERROR(VLOOKUP(D246,ITC!$D$19:$N$1020,11,0)-N246,SUM(K246:M246))</f>
        <v>0</v>
      </c>
      <c r="Q246" s="167" t="e">
        <f t="shared" si="16"/>
        <v>#DIV/0!</v>
      </c>
    </row>
    <row r="247" spans="2:17">
      <c r="B247" s="63"/>
      <c r="C247" s="65"/>
      <c r="D247" s="65"/>
      <c r="E247" s="66"/>
      <c r="F247" s="67"/>
      <c r="G247" s="65"/>
      <c r="H247" s="70"/>
      <c r="I247" s="71"/>
      <c r="J247" s="68">
        <v>0</v>
      </c>
      <c r="K247" s="68">
        <v>0</v>
      </c>
      <c r="L247" s="68">
        <v>0</v>
      </c>
      <c r="M247" s="89">
        <f t="shared" si="14"/>
        <v>0</v>
      </c>
      <c r="N247" s="100">
        <f t="shared" si="15"/>
        <v>0</v>
      </c>
      <c r="O247" s="166" t="str">
        <f>IFERROR(INDEX(ITC!$B$21:$B$1020,MATCH(D247,ITC!$D$21:$D$1020,0)),"Unclaimed")</f>
        <v>Unclaimed</v>
      </c>
      <c r="P247" s="73">
        <f>IFERROR(VLOOKUP(D247,ITC!$D$19:$N$1020,11,0)-N247,SUM(K247:M247))</f>
        <v>0</v>
      </c>
      <c r="Q247" s="167" t="e">
        <f t="shared" si="16"/>
        <v>#DIV/0!</v>
      </c>
    </row>
    <row r="248" spans="2:17">
      <c r="B248" s="63"/>
      <c r="C248" s="65"/>
      <c r="D248" s="65"/>
      <c r="E248" s="66"/>
      <c r="F248" s="67"/>
      <c r="G248" s="65"/>
      <c r="H248" s="70"/>
      <c r="I248" s="71"/>
      <c r="J248" s="68">
        <v>0</v>
      </c>
      <c r="K248" s="68">
        <v>0</v>
      </c>
      <c r="L248" s="68">
        <v>0</v>
      </c>
      <c r="M248" s="89">
        <f t="shared" si="14"/>
        <v>0</v>
      </c>
      <c r="N248" s="100">
        <f t="shared" si="15"/>
        <v>0</v>
      </c>
      <c r="O248" s="166" t="str">
        <f>IFERROR(INDEX(ITC!$B$21:$B$1020,MATCH(D248,ITC!$D$21:$D$1020,0)),"Unclaimed")</f>
        <v>Unclaimed</v>
      </c>
      <c r="P248" s="73">
        <f>IFERROR(VLOOKUP(D248,ITC!$D$19:$N$1020,11,0)-N248,SUM(K248:M248))</f>
        <v>0</v>
      </c>
      <c r="Q248" s="167" t="e">
        <f t="shared" si="16"/>
        <v>#DIV/0!</v>
      </c>
    </row>
    <row r="249" spans="2:17">
      <c r="B249" s="63"/>
      <c r="C249" s="65"/>
      <c r="D249" s="65"/>
      <c r="E249" s="66"/>
      <c r="F249" s="67"/>
      <c r="G249" s="65"/>
      <c r="H249" s="70"/>
      <c r="I249" s="71"/>
      <c r="J249" s="68">
        <v>0</v>
      </c>
      <c r="K249" s="68">
        <v>0</v>
      </c>
      <c r="L249" s="68">
        <v>0</v>
      </c>
      <c r="M249" s="89">
        <f t="shared" si="14"/>
        <v>0</v>
      </c>
      <c r="N249" s="100">
        <f t="shared" si="15"/>
        <v>0</v>
      </c>
      <c r="O249" s="166" t="str">
        <f>IFERROR(INDEX(ITC!$B$21:$B$1020,MATCH(D249,ITC!$D$21:$D$1020,0)),"Unclaimed")</f>
        <v>Unclaimed</v>
      </c>
      <c r="P249" s="73">
        <f>IFERROR(VLOOKUP(D249,ITC!$D$19:$N$1020,11,0)-N249,SUM(K249:M249))</f>
        <v>0</v>
      </c>
      <c r="Q249" s="167" t="e">
        <f t="shared" si="16"/>
        <v>#DIV/0!</v>
      </c>
    </row>
    <row r="250" spans="2:17">
      <c r="B250" s="63"/>
      <c r="C250" s="65"/>
      <c r="D250" s="65"/>
      <c r="E250" s="66"/>
      <c r="F250" s="67"/>
      <c r="G250" s="65"/>
      <c r="H250" s="70"/>
      <c r="I250" s="71"/>
      <c r="J250" s="68">
        <v>0</v>
      </c>
      <c r="K250" s="68">
        <v>0</v>
      </c>
      <c r="L250" s="68">
        <v>0</v>
      </c>
      <c r="M250" s="89">
        <f t="shared" si="14"/>
        <v>0</v>
      </c>
      <c r="N250" s="100">
        <f t="shared" si="15"/>
        <v>0</v>
      </c>
      <c r="O250" s="166" t="str">
        <f>IFERROR(INDEX(ITC!$B$21:$B$1020,MATCH(D250,ITC!$D$21:$D$1020,0)),"Unclaimed")</f>
        <v>Unclaimed</v>
      </c>
      <c r="P250" s="73">
        <f>IFERROR(VLOOKUP(D250,ITC!$D$19:$N$1020,11,0)-N250,SUM(K250:M250))</f>
        <v>0</v>
      </c>
      <c r="Q250" s="167" t="e">
        <f t="shared" si="16"/>
        <v>#DIV/0!</v>
      </c>
    </row>
    <row r="251" spans="2:17">
      <c r="B251" s="63"/>
      <c r="C251" s="65"/>
      <c r="D251" s="65"/>
      <c r="E251" s="66"/>
      <c r="F251" s="67"/>
      <c r="G251" s="65"/>
      <c r="H251" s="70"/>
      <c r="I251" s="71"/>
      <c r="J251" s="68">
        <v>0</v>
      </c>
      <c r="K251" s="68">
        <v>0</v>
      </c>
      <c r="L251" s="68">
        <v>0</v>
      </c>
      <c r="M251" s="89">
        <f t="shared" si="14"/>
        <v>0</v>
      </c>
      <c r="N251" s="100">
        <f t="shared" si="15"/>
        <v>0</v>
      </c>
      <c r="O251" s="166" t="str">
        <f>IFERROR(INDEX(ITC!$B$21:$B$1020,MATCH(D251,ITC!$D$21:$D$1020,0)),"Unclaimed")</f>
        <v>Unclaimed</v>
      </c>
      <c r="P251" s="73">
        <f>IFERROR(VLOOKUP(D251,ITC!$D$19:$N$1020,11,0)-N251,SUM(K251:M251))</f>
        <v>0</v>
      </c>
      <c r="Q251" s="167" t="e">
        <f t="shared" si="16"/>
        <v>#DIV/0!</v>
      </c>
    </row>
    <row r="252" spans="2:17">
      <c r="B252" s="63"/>
      <c r="C252" s="65"/>
      <c r="D252" s="65"/>
      <c r="E252" s="66"/>
      <c r="F252" s="67"/>
      <c r="G252" s="65"/>
      <c r="H252" s="70"/>
      <c r="I252" s="71"/>
      <c r="J252" s="68">
        <v>0</v>
      </c>
      <c r="K252" s="68">
        <v>0</v>
      </c>
      <c r="L252" s="68">
        <v>0</v>
      </c>
      <c r="M252" s="89">
        <f t="shared" si="14"/>
        <v>0</v>
      </c>
      <c r="N252" s="100">
        <f t="shared" si="15"/>
        <v>0</v>
      </c>
      <c r="O252" s="166" t="str">
        <f>IFERROR(INDEX(ITC!$B$21:$B$1020,MATCH(D252,ITC!$D$21:$D$1020,0)),"Unclaimed")</f>
        <v>Unclaimed</v>
      </c>
      <c r="P252" s="73">
        <f>IFERROR(VLOOKUP(D252,ITC!$D$19:$N$1020,11,0)-N252,SUM(K252:M252))</f>
        <v>0</v>
      </c>
      <c r="Q252" s="167" t="e">
        <f t="shared" si="16"/>
        <v>#DIV/0!</v>
      </c>
    </row>
    <row r="253" spans="2:17">
      <c r="B253" s="63"/>
      <c r="C253" s="65"/>
      <c r="D253" s="65"/>
      <c r="E253" s="66"/>
      <c r="F253" s="67"/>
      <c r="G253" s="65"/>
      <c r="H253" s="70"/>
      <c r="I253" s="71"/>
      <c r="J253" s="68">
        <v>0</v>
      </c>
      <c r="K253" s="68">
        <v>0</v>
      </c>
      <c r="L253" s="68">
        <v>0</v>
      </c>
      <c r="M253" s="89">
        <f t="shared" si="14"/>
        <v>0</v>
      </c>
      <c r="N253" s="100">
        <f t="shared" si="15"/>
        <v>0</v>
      </c>
      <c r="O253" s="166" t="str">
        <f>IFERROR(INDEX(ITC!$B$21:$B$1020,MATCH(D253,ITC!$D$21:$D$1020,0)),"Unclaimed")</f>
        <v>Unclaimed</v>
      </c>
      <c r="P253" s="73">
        <f>IFERROR(VLOOKUP(D253,ITC!$D$19:$N$1020,11,0)-N253,SUM(K253:M253))</f>
        <v>0</v>
      </c>
      <c r="Q253" s="167" t="e">
        <f t="shared" si="16"/>
        <v>#DIV/0!</v>
      </c>
    </row>
    <row r="254" spans="2:17">
      <c r="B254" s="63"/>
      <c r="C254" s="65"/>
      <c r="D254" s="65"/>
      <c r="E254" s="66"/>
      <c r="F254" s="67"/>
      <c r="G254" s="65"/>
      <c r="H254" s="70"/>
      <c r="I254" s="71"/>
      <c r="J254" s="68">
        <v>0</v>
      </c>
      <c r="K254" s="68">
        <v>0</v>
      </c>
      <c r="L254" s="68">
        <v>0</v>
      </c>
      <c r="M254" s="89">
        <f t="shared" si="14"/>
        <v>0</v>
      </c>
      <c r="N254" s="100">
        <f t="shared" si="15"/>
        <v>0</v>
      </c>
      <c r="O254" s="166" t="str">
        <f>IFERROR(INDEX(ITC!$B$21:$B$1020,MATCH(D254,ITC!$D$21:$D$1020,0)),"Unclaimed")</f>
        <v>Unclaimed</v>
      </c>
      <c r="P254" s="73">
        <f>IFERROR(VLOOKUP(D254,ITC!$D$19:$N$1020,11,0)-N254,SUM(K254:M254))</f>
        <v>0</v>
      </c>
      <c r="Q254" s="167" t="e">
        <f t="shared" si="16"/>
        <v>#DIV/0!</v>
      </c>
    </row>
    <row r="255" spans="2:17">
      <c r="B255" s="63"/>
      <c r="C255" s="65"/>
      <c r="D255" s="65"/>
      <c r="E255" s="66"/>
      <c r="F255" s="67"/>
      <c r="G255" s="65"/>
      <c r="H255" s="70"/>
      <c r="I255" s="71"/>
      <c r="J255" s="68">
        <v>0</v>
      </c>
      <c r="K255" s="68">
        <v>0</v>
      </c>
      <c r="L255" s="68">
        <v>0</v>
      </c>
      <c r="M255" s="89">
        <f t="shared" si="14"/>
        <v>0</v>
      </c>
      <c r="N255" s="100">
        <f t="shared" si="15"/>
        <v>0</v>
      </c>
      <c r="O255" s="166" t="str">
        <f>IFERROR(INDEX(ITC!$B$21:$B$1020,MATCH(D255,ITC!$D$21:$D$1020,0)),"Unclaimed")</f>
        <v>Unclaimed</v>
      </c>
      <c r="P255" s="73">
        <f>IFERROR(VLOOKUP(D255,ITC!$D$19:$N$1020,11,0)-N255,SUM(K255:M255))</f>
        <v>0</v>
      </c>
      <c r="Q255" s="167" t="e">
        <f t="shared" si="16"/>
        <v>#DIV/0!</v>
      </c>
    </row>
    <row r="256" spans="2:17">
      <c r="B256" s="63"/>
      <c r="C256" s="65"/>
      <c r="D256" s="65"/>
      <c r="E256" s="66"/>
      <c r="F256" s="67"/>
      <c r="G256" s="65"/>
      <c r="H256" s="70"/>
      <c r="I256" s="71"/>
      <c r="J256" s="68">
        <v>0</v>
      </c>
      <c r="K256" s="68">
        <v>0</v>
      </c>
      <c r="L256" s="68">
        <v>0</v>
      </c>
      <c r="M256" s="89">
        <f t="shared" si="14"/>
        <v>0</v>
      </c>
      <c r="N256" s="100">
        <f t="shared" si="15"/>
        <v>0</v>
      </c>
      <c r="O256" s="166" t="str">
        <f>IFERROR(INDEX(ITC!$B$21:$B$1020,MATCH(D256,ITC!$D$21:$D$1020,0)),"Unclaimed")</f>
        <v>Unclaimed</v>
      </c>
      <c r="P256" s="73">
        <f>IFERROR(VLOOKUP(D256,ITC!$D$19:$N$1020,11,0)-N256,SUM(K256:M256))</f>
        <v>0</v>
      </c>
      <c r="Q256" s="167" t="e">
        <f t="shared" si="16"/>
        <v>#DIV/0!</v>
      </c>
    </row>
    <row r="257" spans="2:17">
      <c r="B257" s="63"/>
      <c r="C257" s="65"/>
      <c r="D257" s="65"/>
      <c r="E257" s="66"/>
      <c r="F257" s="67"/>
      <c r="G257" s="65"/>
      <c r="H257" s="70"/>
      <c r="I257" s="71"/>
      <c r="J257" s="68">
        <v>0</v>
      </c>
      <c r="K257" s="68">
        <v>0</v>
      </c>
      <c r="L257" s="68">
        <v>0</v>
      </c>
      <c r="M257" s="89">
        <f t="shared" si="14"/>
        <v>0</v>
      </c>
      <c r="N257" s="100">
        <f t="shared" si="15"/>
        <v>0</v>
      </c>
      <c r="O257" s="166" t="str">
        <f>IFERROR(INDEX(ITC!$B$21:$B$1020,MATCH(D257,ITC!$D$21:$D$1020,0)),"Unclaimed")</f>
        <v>Unclaimed</v>
      </c>
      <c r="P257" s="73">
        <f>IFERROR(VLOOKUP(D257,ITC!$D$19:$N$1020,11,0)-N257,SUM(K257:M257))</f>
        <v>0</v>
      </c>
      <c r="Q257" s="167" t="e">
        <f t="shared" si="16"/>
        <v>#DIV/0!</v>
      </c>
    </row>
    <row r="258" spans="2:17">
      <c r="B258" s="63"/>
      <c r="C258" s="65"/>
      <c r="D258" s="65"/>
      <c r="E258" s="66"/>
      <c r="F258" s="67"/>
      <c r="G258" s="65"/>
      <c r="H258" s="70"/>
      <c r="I258" s="71"/>
      <c r="J258" s="68">
        <v>0</v>
      </c>
      <c r="K258" s="68">
        <v>0</v>
      </c>
      <c r="L258" s="68">
        <v>0</v>
      </c>
      <c r="M258" s="89">
        <f t="shared" si="14"/>
        <v>0</v>
      </c>
      <c r="N258" s="100">
        <f t="shared" si="15"/>
        <v>0</v>
      </c>
      <c r="O258" s="166" t="str">
        <f>IFERROR(INDEX(ITC!$B$21:$B$1020,MATCH(D258,ITC!$D$21:$D$1020,0)),"Unclaimed")</f>
        <v>Unclaimed</v>
      </c>
      <c r="P258" s="73">
        <f>IFERROR(VLOOKUP(D258,ITC!$D$19:$N$1020,11,0)-N258,SUM(K258:M258))</f>
        <v>0</v>
      </c>
      <c r="Q258" s="167" t="e">
        <f t="shared" si="16"/>
        <v>#DIV/0!</v>
      </c>
    </row>
    <row r="259" spans="2:17">
      <c r="B259" s="63"/>
      <c r="C259" s="65"/>
      <c r="D259" s="65"/>
      <c r="E259" s="66"/>
      <c r="F259" s="67"/>
      <c r="G259" s="65"/>
      <c r="H259" s="70"/>
      <c r="I259" s="71"/>
      <c r="J259" s="68">
        <v>0</v>
      </c>
      <c r="K259" s="68">
        <v>0</v>
      </c>
      <c r="L259" s="68">
        <v>0</v>
      </c>
      <c r="M259" s="89">
        <f t="shared" si="14"/>
        <v>0</v>
      </c>
      <c r="N259" s="100">
        <f t="shared" si="15"/>
        <v>0</v>
      </c>
      <c r="O259" s="166" t="str">
        <f>IFERROR(INDEX(ITC!$B$21:$B$1020,MATCH(D259,ITC!$D$21:$D$1020,0)),"Unclaimed")</f>
        <v>Unclaimed</v>
      </c>
      <c r="P259" s="73">
        <f>IFERROR(VLOOKUP(D259,ITC!$D$19:$N$1020,11,0)-N259,SUM(K259:M259))</f>
        <v>0</v>
      </c>
      <c r="Q259" s="167" t="e">
        <f t="shared" si="16"/>
        <v>#DIV/0!</v>
      </c>
    </row>
    <row r="260" spans="2:17">
      <c r="B260" s="63"/>
      <c r="C260" s="65"/>
      <c r="D260" s="65"/>
      <c r="E260" s="66"/>
      <c r="F260" s="67"/>
      <c r="G260" s="65"/>
      <c r="H260" s="70"/>
      <c r="I260" s="71"/>
      <c r="J260" s="68">
        <v>0</v>
      </c>
      <c r="K260" s="68">
        <v>0</v>
      </c>
      <c r="L260" s="68">
        <v>0</v>
      </c>
      <c r="M260" s="89">
        <f t="shared" si="14"/>
        <v>0</v>
      </c>
      <c r="N260" s="100">
        <f t="shared" si="15"/>
        <v>0</v>
      </c>
      <c r="O260" s="166" t="str">
        <f>IFERROR(INDEX(ITC!$B$21:$B$1020,MATCH(D260,ITC!$D$21:$D$1020,0)),"Unclaimed")</f>
        <v>Unclaimed</v>
      </c>
      <c r="P260" s="73">
        <f>IFERROR(VLOOKUP(D260,ITC!$D$19:$N$1020,11,0)-N260,SUM(K260:M260))</f>
        <v>0</v>
      </c>
      <c r="Q260" s="167" t="e">
        <f t="shared" si="16"/>
        <v>#DIV/0!</v>
      </c>
    </row>
    <row r="261" spans="2:17">
      <c r="B261" s="63"/>
      <c r="C261" s="65"/>
      <c r="D261" s="65"/>
      <c r="E261" s="66"/>
      <c r="F261" s="67"/>
      <c r="G261" s="65"/>
      <c r="H261" s="70"/>
      <c r="I261" s="71"/>
      <c r="J261" s="68">
        <v>0</v>
      </c>
      <c r="K261" s="68">
        <v>0</v>
      </c>
      <c r="L261" s="68">
        <v>0</v>
      </c>
      <c r="M261" s="89">
        <f t="shared" si="14"/>
        <v>0</v>
      </c>
      <c r="N261" s="100">
        <f t="shared" si="15"/>
        <v>0</v>
      </c>
      <c r="O261" s="166" t="str">
        <f>IFERROR(INDEX(ITC!$B$21:$B$1020,MATCH(D261,ITC!$D$21:$D$1020,0)),"Unclaimed")</f>
        <v>Unclaimed</v>
      </c>
      <c r="P261" s="73">
        <f>IFERROR(VLOOKUP(D261,ITC!$D$19:$N$1020,11,0)-N261,SUM(K261:M261))</f>
        <v>0</v>
      </c>
      <c r="Q261" s="167" t="e">
        <f t="shared" si="16"/>
        <v>#DIV/0!</v>
      </c>
    </row>
    <row r="262" spans="2:17">
      <c r="B262" s="63"/>
      <c r="C262" s="65"/>
      <c r="D262" s="65"/>
      <c r="E262" s="66"/>
      <c r="F262" s="67"/>
      <c r="G262" s="65"/>
      <c r="H262" s="70"/>
      <c r="I262" s="71"/>
      <c r="J262" s="68">
        <v>0</v>
      </c>
      <c r="K262" s="68">
        <v>0</v>
      </c>
      <c r="L262" s="68">
        <v>0</v>
      </c>
      <c r="M262" s="89">
        <f t="shared" si="14"/>
        <v>0</v>
      </c>
      <c r="N262" s="100">
        <f t="shared" si="15"/>
        <v>0</v>
      </c>
      <c r="O262" s="166" t="str">
        <f>IFERROR(INDEX(ITC!$B$21:$B$1020,MATCH(D262,ITC!$D$21:$D$1020,0)),"Unclaimed")</f>
        <v>Unclaimed</v>
      </c>
      <c r="P262" s="73">
        <f>IFERROR(VLOOKUP(D262,ITC!$D$19:$N$1020,11,0)-N262,SUM(K262:M262))</f>
        <v>0</v>
      </c>
      <c r="Q262" s="167" t="e">
        <f t="shared" si="16"/>
        <v>#DIV/0!</v>
      </c>
    </row>
    <row r="263" spans="2:17">
      <c r="B263" s="63"/>
      <c r="C263" s="65"/>
      <c r="D263" s="65"/>
      <c r="E263" s="66"/>
      <c r="F263" s="67"/>
      <c r="G263" s="65"/>
      <c r="H263" s="70"/>
      <c r="I263" s="71"/>
      <c r="J263" s="68">
        <v>0</v>
      </c>
      <c r="K263" s="68">
        <v>0</v>
      </c>
      <c r="L263" s="68">
        <v>0</v>
      </c>
      <c r="M263" s="89">
        <f t="shared" si="14"/>
        <v>0</v>
      </c>
      <c r="N263" s="100">
        <f t="shared" si="15"/>
        <v>0</v>
      </c>
      <c r="O263" s="166" t="str">
        <f>IFERROR(INDEX(ITC!$B$21:$B$1020,MATCH(D263,ITC!$D$21:$D$1020,0)),"Unclaimed")</f>
        <v>Unclaimed</v>
      </c>
      <c r="P263" s="73">
        <f>IFERROR(VLOOKUP(D263,ITC!$D$19:$N$1020,11,0)-N263,SUM(K263:M263))</f>
        <v>0</v>
      </c>
      <c r="Q263" s="167" t="e">
        <f t="shared" si="16"/>
        <v>#DIV/0!</v>
      </c>
    </row>
    <row r="264" spans="2:17">
      <c r="B264" s="63"/>
      <c r="C264" s="65"/>
      <c r="D264" s="65"/>
      <c r="E264" s="66"/>
      <c r="F264" s="67"/>
      <c r="G264" s="65"/>
      <c r="H264" s="70"/>
      <c r="I264" s="71"/>
      <c r="J264" s="68">
        <v>0</v>
      </c>
      <c r="K264" s="68">
        <v>0</v>
      </c>
      <c r="L264" s="68">
        <v>0</v>
      </c>
      <c r="M264" s="89">
        <f t="shared" si="14"/>
        <v>0</v>
      </c>
      <c r="N264" s="100">
        <f t="shared" si="15"/>
        <v>0</v>
      </c>
      <c r="O264" s="166" t="str">
        <f>IFERROR(INDEX(ITC!$B$21:$B$1020,MATCH(D264,ITC!$D$21:$D$1020,0)),"Unclaimed")</f>
        <v>Unclaimed</v>
      </c>
      <c r="P264" s="73">
        <f>IFERROR(VLOOKUP(D264,ITC!$D$19:$N$1020,11,0)-N264,SUM(K264:M264))</f>
        <v>0</v>
      </c>
      <c r="Q264" s="167" t="e">
        <f t="shared" si="16"/>
        <v>#DIV/0!</v>
      </c>
    </row>
    <row r="265" spans="2:17">
      <c r="B265" s="63"/>
      <c r="C265" s="65"/>
      <c r="D265" s="65"/>
      <c r="E265" s="66"/>
      <c r="F265" s="67"/>
      <c r="G265" s="65"/>
      <c r="H265" s="70"/>
      <c r="I265" s="71"/>
      <c r="J265" s="68">
        <v>0</v>
      </c>
      <c r="K265" s="68">
        <v>0</v>
      </c>
      <c r="L265" s="68">
        <v>0</v>
      </c>
      <c r="M265" s="89">
        <f t="shared" si="14"/>
        <v>0</v>
      </c>
      <c r="N265" s="100">
        <f t="shared" si="15"/>
        <v>0</v>
      </c>
      <c r="O265" s="166" t="str">
        <f>IFERROR(INDEX(ITC!$B$21:$B$1020,MATCH(D265,ITC!$D$21:$D$1020,0)),"Unclaimed")</f>
        <v>Unclaimed</v>
      </c>
      <c r="P265" s="73">
        <f>IFERROR(VLOOKUP(D265,ITC!$D$19:$N$1020,11,0)-N265,SUM(K265:M265))</f>
        <v>0</v>
      </c>
      <c r="Q265" s="167" t="e">
        <f t="shared" si="16"/>
        <v>#DIV/0!</v>
      </c>
    </row>
    <row r="266" spans="2:17">
      <c r="B266" s="63"/>
      <c r="C266" s="65"/>
      <c r="D266" s="65"/>
      <c r="E266" s="66"/>
      <c r="F266" s="67"/>
      <c r="G266" s="65"/>
      <c r="H266" s="70"/>
      <c r="I266" s="71"/>
      <c r="J266" s="68">
        <v>0</v>
      </c>
      <c r="K266" s="68">
        <v>0</v>
      </c>
      <c r="L266" s="68">
        <v>0</v>
      </c>
      <c r="M266" s="89">
        <f t="shared" si="14"/>
        <v>0</v>
      </c>
      <c r="N266" s="100">
        <f t="shared" si="15"/>
        <v>0</v>
      </c>
      <c r="O266" s="166" t="str">
        <f>IFERROR(INDEX(ITC!$B$21:$B$1020,MATCH(D266,ITC!$D$21:$D$1020,0)),"Unclaimed")</f>
        <v>Unclaimed</v>
      </c>
      <c r="P266" s="73">
        <f>IFERROR(VLOOKUP(D266,ITC!$D$19:$N$1020,11,0)-N266,SUM(K266:M266))</f>
        <v>0</v>
      </c>
      <c r="Q266" s="167" t="e">
        <f t="shared" si="16"/>
        <v>#DIV/0!</v>
      </c>
    </row>
    <row r="267" spans="2:17">
      <c r="B267" s="63"/>
      <c r="C267" s="65"/>
      <c r="D267" s="65"/>
      <c r="E267" s="66"/>
      <c r="F267" s="67"/>
      <c r="G267" s="65"/>
      <c r="H267" s="70"/>
      <c r="I267" s="71"/>
      <c r="J267" s="68">
        <v>0</v>
      </c>
      <c r="K267" s="68">
        <v>0</v>
      </c>
      <c r="L267" s="68">
        <v>0</v>
      </c>
      <c r="M267" s="89">
        <f t="shared" si="14"/>
        <v>0</v>
      </c>
      <c r="N267" s="100">
        <f t="shared" si="15"/>
        <v>0</v>
      </c>
      <c r="O267" s="166" t="str">
        <f>IFERROR(INDEX(ITC!$B$21:$B$1020,MATCH(D267,ITC!$D$21:$D$1020,0)),"Unclaimed")</f>
        <v>Unclaimed</v>
      </c>
      <c r="P267" s="73">
        <f>IFERROR(VLOOKUP(D267,ITC!$D$19:$N$1020,11,0)-N267,SUM(K267:M267))</f>
        <v>0</v>
      </c>
      <c r="Q267" s="167" t="e">
        <f t="shared" si="16"/>
        <v>#DIV/0!</v>
      </c>
    </row>
    <row r="268" spans="2:17">
      <c r="B268" s="63"/>
      <c r="C268" s="65"/>
      <c r="D268" s="65"/>
      <c r="E268" s="66"/>
      <c r="F268" s="67"/>
      <c r="G268" s="65"/>
      <c r="H268" s="70"/>
      <c r="I268" s="71"/>
      <c r="J268" s="68">
        <v>0</v>
      </c>
      <c r="K268" s="68">
        <v>0</v>
      </c>
      <c r="L268" s="68">
        <v>0</v>
      </c>
      <c r="M268" s="89">
        <f t="shared" si="14"/>
        <v>0</v>
      </c>
      <c r="N268" s="100">
        <f t="shared" si="15"/>
        <v>0</v>
      </c>
      <c r="O268" s="166" t="str">
        <f>IFERROR(INDEX(ITC!$B$21:$B$1020,MATCH(D268,ITC!$D$21:$D$1020,0)),"Unclaimed")</f>
        <v>Unclaimed</v>
      </c>
      <c r="P268" s="73">
        <f>IFERROR(VLOOKUP(D268,ITC!$D$19:$N$1020,11,0)-N268,SUM(K268:M268))</f>
        <v>0</v>
      </c>
      <c r="Q268" s="167" t="e">
        <f t="shared" si="16"/>
        <v>#DIV/0!</v>
      </c>
    </row>
    <row r="269" spans="2:17">
      <c r="B269" s="63"/>
      <c r="C269" s="65"/>
      <c r="D269" s="65"/>
      <c r="E269" s="66"/>
      <c r="F269" s="67"/>
      <c r="G269" s="65"/>
      <c r="H269" s="70"/>
      <c r="I269" s="71"/>
      <c r="J269" s="68">
        <v>0</v>
      </c>
      <c r="K269" s="68">
        <v>0</v>
      </c>
      <c r="L269" s="68">
        <v>0</v>
      </c>
      <c r="M269" s="89">
        <f t="shared" si="14"/>
        <v>0</v>
      </c>
      <c r="N269" s="100">
        <f t="shared" si="15"/>
        <v>0</v>
      </c>
      <c r="O269" s="166" t="str">
        <f>IFERROR(INDEX(ITC!$B$21:$B$1020,MATCH(D269,ITC!$D$21:$D$1020,0)),"Unclaimed")</f>
        <v>Unclaimed</v>
      </c>
      <c r="P269" s="73">
        <f>IFERROR(VLOOKUP(D269,ITC!$D$19:$N$1020,11,0)-N269,SUM(K269:M269))</f>
        <v>0</v>
      </c>
      <c r="Q269" s="167" t="e">
        <f t="shared" si="16"/>
        <v>#DIV/0!</v>
      </c>
    </row>
    <row r="270" spans="2:17">
      <c r="B270" s="63"/>
      <c r="C270" s="65"/>
      <c r="D270" s="65"/>
      <c r="E270" s="66"/>
      <c r="F270" s="67"/>
      <c r="G270" s="65"/>
      <c r="H270" s="70"/>
      <c r="I270" s="71"/>
      <c r="J270" s="68">
        <v>0</v>
      </c>
      <c r="K270" s="68">
        <v>0</v>
      </c>
      <c r="L270" s="68">
        <v>0</v>
      </c>
      <c r="M270" s="89">
        <f t="shared" si="14"/>
        <v>0</v>
      </c>
      <c r="N270" s="100">
        <f t="shared" si="15"/>
        <v>0</v>
      </c>
      <c r="O270" s="166" t="str">
        <f>IFERROR(INDEX(ITC!$B$21:$B$1020,MATCH(D270,ITC!$D$21:$D$1020,0)),"Unclaimed")</f>
        <v>Unclaimed</v>
      </c>
      <c r="P270" s="73">
        <f>IFERROR(VLOOKUP(D270,ITC!$D$19:$N$1020,11,0)-N270,SUM(K270:M270))</f>
        <v>0</v>
      </c>
      <c r="Q270" s="167" t="e">
        <f t="shared" si="16"/>
        <v>#DIV/0!</v>
      </c>
    </row>
    <row r="271" spans="2:17">
      <c r="B271" s="63"/>
      <c r="C271" s="65"/>
      <c r="D271" s="65"/>
      <c r="E271" s="66"/>
      <c r="F271" s="67"/>
      <c r="G271" s="65"/>
      <c r="H271" s="70"/>
      <c r="I271" s="71"/>
      <c r="J271" s="68">
        <v>0</v>
      </c>
      <c r="K271" s="68">
        <v>0</v>
      </c>
      <c r="L271" s="68">
        <v>0</v>
      </c>
      <c r="M271" s="89">
        <f t="shared" si="14"/>
        <v>0</v>
      </c>
      <c r="N271" s="100">
        <f t="shared" si="15"/>
        <v>0</v>
      </c>
      <c r="O271" s="166" t="str">
        <f>IFERROR(INDEX(ITC!$B$21:$B$1020,MATCH(D271,ITC!$D$21:$D$1020,0)),"Unclaimed")</f>
        <v>Unclaimed</v>
      </c>
      <c r="P271" s="73">
        <f>IFERROR(VLOOKUP(D271,ITC!$D$19:$N$1020,11,0)-N271,SUM(K271:M271))</f>
        <v>0</v>
      </c>
      <c r="Q271" s="167" t="e">
        <f t="shared" si="16"/>
        <v>#DIV/0!</v>
      </c>
    </row>
    <row r="272" spans="2:17">
      <c r="B272" s="63"/>
      <c r="C272" s="65"/>
      <c r="D272" s="65"/>
      <c r="E272" s="66"/>
      <c r="F272" s="67"/>
      <c r="G272" s="65"/>
      <c r="H272" s="70"/>
      <c r="I272" s="71"/>
      <c r="J272" s="68">
        <v>0</v>
      </c>
      <c r="K272" s="68">
        <v>0</v>
      </c>
      <c r="L272" s="68">
        <v>0</v>
      </c>
      <c r="M272" s="89">
        <f t="shared" si="14"/>
        <v>0</v>
      </c>
      <c r="N272" s="100">
        <f t="shared" si="15"/>
        <v>0</v>
      </c>
      <c r="O272" s="166" t="str">
        <f>IFERROR(INDEX(ITC!$B$21:$B$1020,MATCH(D272,ITC!$D$21:$D$1020,0)),"Unclaimed")</f>
        <v>Unclaimed</v>
      </c>
      <c r="P272" s="73">
        <f>IFERROR(VLOOKUP(D272,ITC!$D$19:$N$1020,11,0)-N272,SUM(K272:M272))</f>
        <v>0</v>
      </c>
      <c r="Q272" s="167" t="e">
        <f t="shared" si="16"/>
        <v>#DIV/0!</v>
      </c>
    </row>
    <row r="273" spans="2:17">
      <c r="B273" s="63"/>
      <c r="C273" s="65"/>
      <c r="D273" s="65"/>
      <c r="E273" s="66"/>
      <c r="F273" s="67"/>
      <c r="G273" s="65"/>
      <c r="H273" s="70"/>
      <c r="I273" s="71"/>
      <c r="J273" s="68">
        <v>0</v>
      </c>
      <c r="K273" s="68">
        <v>0</v>
      </c>
      <c r="L273" s="68">
        <v>0</v>
      </c>
      <c r="M273" s="89">
        <f t="shared" si="14"/>
        <v>0</v>
      </c>
      <c r="N273" s="100">
        <f t="shared" si="15"/>
        <v>0</v>
      </c>
      <c r="O273" s="166" t="str">
        <f>IFERROR(INDEX(ITC!$B$21:$B$1020,MATCH(D273,ITC!$D$21:$D$1020,0)),"Unclaimed")</f>
        <v>Unclaimed</v>
      </c>
      <c r="P273" s="73">
        <f>IFERROR(VLOOKUP(D273,ITC!$D$19:$N$1020,11,0)-N273,SUM(K273:M273))</f>
        <v>0</v>
      </c>
      <c r="Q273" s="167" t="e">
        <f t="shared" si="16"/>
        <v>#DIV/0!</v>
      </c>
    </row>
    <row r="274" spans="2:17">
      <c r="B274" s="63"/>
      <c r="C274" s="65"/>
      <c r="D274" s="65"/>
      <c r="E274" s="66"/>
      <c r="F274" s="67"/>
      <c r="G274" s="65"/>
      <c r="H274" s="70"/>
      <c r="I274" s="71"/>
      <c r="J274" s="68">
        <v>0</v>
      </c>
      <c r="K274" s="68">
        <v>0</v>
      </c>
      <c r="L274" s="68">
        <v>0</v>
      </c>
      <c r="M274" s="89">
        <f t="shared" si="14"/>
        <v>0</v>
      </c>
      <c r="N274" s="100">
        <f t="shared" si="15"/>
        <v>0</v>
      </c>
      <c r="O274" s="166" t="str">
        <f>IFERROR(INDEX(ITC!$B$21:$B$1020,MATCH(D274,ITC!$D$21:$D$1020,0)),"Unclaimed")</f>
        <v>Unclaimed</v>
      </c>
      <c r="P274" s="73">
        <f>IFERROR(VLOOKUP(D274,ITC!$D$19:$N$1020,11,0)-N274,SUM(K274:M274))</f>
        <v>0</v>
      </c>
      <c r="Q274" s="167" t="e">
        <f t="shared" si="16"/>
        <v>#DIV/0!</v>
      </c>
    </row>
    <row r="275" spans="2:17">
      <c r="B275" s="63"/>
      <c r="C275" s="65"/>
      <c r="D275" s="65"/>
      <c r="E275" s="66"/>
      <c r="F275" s="67"/>
      <c r="G275" s="65"/>
      <c r="H275" s="70"/>
      <c r="I275" s="71"/>
      <c r="J275" s="68">
        <v>0</v>
      </c>
      <c r="K275" s="68">
        <v>0</v>
      </c>
      <c r="L275" s="68">
        <v>0</v>
      </c>
      <c r="M275" s="89">
        <f t="shared" si="14"/>
        <v>0</v>
      </c>
      <c r="N275" s="100">
        <f t="shared" si="15"/>
        <v>0</v>
      </c>
      <c r="O275" s="166" t="str">
        <f>IFERROR(INDEX(ITC!$B$21:$B$1020,MATCH(D275,ITC!$D$21:$D$1020,0)),"Unclaimed")</f>
        <v>Unclaimed</v>
      </c>
      <c r="P275" s="73">
        <f>IFERROR(VLOOKUP(D275,ITC!$D$19:$N$1020,11,0)-N275,SUM(K275:M275))</f>
        <v>0</v>
      </c>
      <c r="Q275" s="167" t="e">
        <f t="shared" si="16"/>
        <v>#DIV/0!</v>
      </c>
    </row>
    <row r="276" spans="2:17">
      <c r="B276" s="63"/>
      <c r="C276" s="65"/>
      <c r="D276" s="65"/>
      <c r="E276" s="66"/>
      <c r="F276" s="67"/>
      <c r="G276" s="65"/>
      <c r="H276" s="70"/>
      <c r="I276" s="71"/>
      <c r="J276" s="68">
        <v>0</v>
      </c>
      <c r="K276" s="68">
        <v>0</v>
      </c>
      <c r="L276" s="68">
        <v>0</v>
      </c>
      <c r="M276" s="89">
        <f t="shared" si="14"/>
        <v>0</v>
      </c>
      <c r="N276" s="100">
        <f t="shared" si="15"/>
        <v>0</v>
      </c>
      <c r="O276" s="166" t="str">
        <f>IFERROR(INDEX(ITC!$B$21:$B$1020,MATCH(D276,ITC!$D$21:$D$1020,0)),"Unclaimed")</f>
        <v>Unclaimed</v>
      </c>
      <c r="P276" s="73">
        <f>IFERROR(VLOOKUP(D276,ITC!$D$19:$N$1020,11,0)-N276,SUM(K276:M276))</f>
        <v>0</v>
      </c>
      <c r="Q276" s="167" t="e">
        <f t="shared" si="16"/>
        <v>#DIV/0!</v>
      </c>
    </row>
    <row r="277" spans="2:17">
      <c r="B277" s="63"/>
      <c r="C277" s="65"/>
      <c r="D277" s="65"/>
      <c r="E277" s="66"/>
      <c r="F277" s="67"/>
      <c r="G277" s="65"/>
      <c r="H277" s="70"/>
      <c r="I277" s="71"/>
      <c r="J277" s="68">
        <v>0</v>
      </c>
      <c r="K277" s="68">
        <v>0</v>
      </c>
      <c r="L277" s="68">
        <v>0</v>
      </c>
      <c r="M277" s="89">
        <f t="shared" ref="M277:M340" si="17">L277</f>
        <v>0</v>
      </c>
      <c r="N277" s="100">
        <f t="shared" si="15"/>
        <v>0</v>
      </c>
      <c r="O277" s="166" t="str">
        <f>IFERROR(INDEX(ITC!$B$21:$B$1020,MATCH(D277,ITC!$D$21:$D$1020,0)),"Unclaimed")</f>
        <v>Unclaimed</v>
      </c>
      <c r="P277" s="73">
        <f>IFERROR(VLOOKUP(D277,ITC!$D$19:$N$1020,11,0)-N277,SUM(K277:M277))</f>
        <v>0</v>
      </c>
      <c r="Q277" s="167" t="e">
        <f t="shared" si="16"/>
        <v>#DIV/0!</v>
      </c>
    </row>
    <row r="278" spans="2:17">
      <c r="B278" s="63"/>
      <c r="C278" s="65"/>
      <c r="D278" s="65"/>
      <c r="E278" s="66"/>
      <c r="F278" s="67"/>
      <c r="G278" s="65"/>
      <c r="H278" s="70"/>
      <c r="I278" s="71"/>
      <c r="J278" s="68">
        <v>0</v>
      </c>
      <c r="K278" s="68">
        <v>0</v>
      </c>
      <c r="L278" s="68">
        <v>0</v>
      </c>
      <c r="M278" s="89">
        <f t="shared" si="17"/>
        <v>0</v>
      </c>
      <c r="N278" s="100">
        <f t="shared" ref="N278:N341" si="18">SUM(J278:M278)</f>
        <v>0</v>
      </c>
      <c r="O278" s="166" t="str">
        <f>IFERROR(INDEX(ITC!$B$21:$B$1020,MATCH(D278,ITC!$D$21:$D$1020,0)),"Unclaimed")</f>
        <v>Unclaimed</v>
      </c>
      <c r="P278" s="73">
        <f>IFERROR(VLOOKUP(D278,ITC!$D$19:$N$1020,11,0)-N278,SUM(K278:M278))</f>
        <v>0</v>
      </c>
      <c r="Q278" s="167" t="e">
        <f t="shared" ref="Q278:Q341" si="19">H278-(SUM(K278:M278)/J278)</f>
        <v>#DIV/0!</v>
      </c>
    </row>
    <row r="279" spans="2:17">
      <c r="B279" s="63"/>
      <c r="C279" s="65"/>
      <c r="D279" s="65"/>
      <c r="E279" s="66"/>
      <c r="F279" s="67"/>
      <c r="G279" s="65"/>
      <c r="H279" s="70"/>
      <c r="I279" s="71"/>
      <c r="J279" s="68">
        <v>0</v>
      </c>
      <c r="K279" s="68">
        <v>0</v>
      </c>
      <c r="L279" s="68">
        <v>0</v>
      </c>
      <c r="M279" s="89">
        <f t="shared" si="17"/>
        <v>0</v>
      </c>
      <c r="N279" s="100">
        <f t="shared" si="18"/>
        <v>0</v>
      </c>
      <c r="O279" s="166" t="str">
        <f>IFERROR(INDEX(ITC!$B$21:$B$1020,MATCH(D279,ITC!$D$21:$D$1020,0)),"Unclaimed")</f>
        <v>Unclaimed</v>
      </c>
      <c r="P279" s="73">
        <f>IFERROR(VLOOKUP(D279,ITC!$D$19:$N$1020,11,0)-N279,SUM(K279:M279))</f>
        <v>0</v>
      </c>
      <c r="Q279" s="167" t="e">
        <f t="shared" si="19"/>
        <v>#DIV/0!</v>
      </c>
    </row>
    <row r="280" spans="2:17">
      <c r="B280" s="63"/>
      <c r="C280" s="65"/>
      <c r="D280" s="65"/>
      <c r="E280" s="66"/>
      <c r="F280" s="67"/>
      <c r="G280" s="65"/>
      <c r="H280" s="70"/>
      <c r="I280" s="71"/>
      <c r="J280" s="68">
        <v>0</v>
      </c>
      <c r="K280" s="68">
        <v>0</v>
      </c>
      <c r="L280" s="68">
        <v>0</v>
      </c>
      <c r="M280" s="89">
        <f t="shared" si="17"/>
        <v>0</v>
      </c>
      <c r="N280" s="100">
        <f t="shared" si="18"/>
        <v>0</v>
      </c>
      <c r="O280" s="166" t="str">
        <f>IFERROR(INDEX(ITC!$B$21:$B$1020,MATCH(D280,ITC!$D$21:$D$1020,0)),"Unclaimed")</f>
        <v>Unclaimed</v>
      </c>
      <c r="P280" s="73">
        <f>IFERROR(VLOOKUP(D280,ITC!$D$19:$N$1020,11,0)-N280,SUM(K280:M280))</f>
        <v>0</v>
      </c>
      <c r="Q280" s="167" t="e">
        <f t="shared" si="19"/>
        <v>#DIV/0!</v>
      </c>
    </row>
    <row r="281" spans="2:17">
      <c r="B281" s="63"/>
      <c r="C281" s="65"/>
      <c r="D281" s="65"/>
      <c r="E281" s="66"/>
      <c r="F281" s="67"/>
      <c r="G281" s="65"/>
      <c r="H281" s="70"/>
      <c r="I281" s="71"/>
      <c r="J281" s="68">
        <v>0</v>
      </c>
      <c r="K281" s="68">
        <v>0</v>
      </c>
      <c r="L281" s="68">
        <v>0</v>
      </c>
      <c r="M281" s="89">
        <f t="shared" si="17"/>
        <v>0</v>
      </c>
      <c r="N281" s="100">
        <f t="shared" si="18"/>
        <v>0</v>
      </c>
      <c r="O281" s="166" t="str">
        <f>IFERROR(INDEX(ITC!$B$21:$B$1020,MATCH(D281,ITC!$D$21:$D$1020,0)),"Unclaimed")</f>
        <v>Unclaimed</v>
      </c>
      <c r="P281" s="73">
        <f>IFERROR(VLOOKUP(D281,ITC!$D$19:$N$1020,11,0)-N281,SUM(K281:M281))</f>
        <v>0</v>
      </c>
      <c r="Q281" s="167" t="e">
        <f t="shared" si="19"/>
        <v>#DIV/0!</v>
      </c>
    </row>
    <row r="282" spans="2:17">
      <c r="B282" s="63"/>
      <c r="C282" s="65"/>
      <c r="D282" s="65"/>
      <c r="E282" s="66"/>
      <c r="F282" s="67"/>
      <c r="G282" s="65"/>
      <c r="H282" s="70"/>
      <c r="I282" s="71"/>
      <c r="J282" s="68">
        <v>0</v>
      </c>
      <c r="K282" s="68">
        <v>0</v>
      </c>
      <c r="L282" s="68">
        <v>0</v>
      </c>
      <c r="M282" s="89">
        <f t="shared" si="17"/>
        <v>0</v>
      </c>
      <c r="N282" s="100">
        <f t="shared" si="18"/>
        <v>0</v>
      </c>
      <c r="O282" s="166" t="str">
        <f>IFERROR(INDEX(ITC!$B$21:$B$1020,MATCH(D282,ITC!$D$21:$D$1020,0)),"Unclaimed")</f>
        <v>Unclaimed</v>
      </c>
      <c r="P282" s="73">
        <f>IFERROR(VLOOKUP(D282,ITC!$D$19:$N$1020,11,0)-N282,SUM(K282:M282))</f>
        <v>0</v>
      </c>
      <c r="Q282" s="167" t="e">
        <f t="shared" si="19"/>
        <v>#DIV/0!</v>
      </c>
    </row>
    <row r="283" spans="2:17">
      <c r="B283" s="63"/>
      <c r="C283" s="65"/>
      <c r="D283" s="65"/>
      <c r="E283" s="66"/>
      <c r="F283" s="67"/>
      <c r="G283" s="65"/>
      <c r="H283" s="70"/>
      <c r="I283" s="71"/>
      <c r="J283" s="68">
        <v>0</v>
      </c>
      <c r="K283" s="68">
        <v>0</v>
      </c>
      <c r="L283" s="68">
        <v>0</v>
      </c>
      <c r="M283" s="89">
        <f t="shared" si="17"/>
        <v>0</v>
      </c>
      <c r="N283" s="100">
        <f t="shared" si="18"/>
        <v>0</v>
      </c>
      <c r="O283" s="166" t="str">
        <f>IFERROR(INDEX(ITC!$B$21:$B$1020,MATCH(D283,ITC!$D$21:$D$1020,0)),"Unclaimed")</f>
        <v>Unclaimed</v>
      </c>
      <c r="P283" s="73">
        <f>IFERROR(VLOOKUP(D283,ITC!$D$19:$N$1020,11,0)-N283,SUM(K283:M283))</f>
        <v>0</v>
      </c>
      <c r="Q283" s="167" t="e">
        <f t="shared" si="19"/>
        <v>#DIV/0!</v>
      </c>
    </row>
    <row r="284" spans="2:17">
      <c r="B284" s="63"/>
      <c r="C284" s="65"/>
      <c r="D284" s="65"/>
      <c r="E284" s="66"/>
      <c r="F284" s="67"/>
      <c r="G284" s="65"/>
      <c r="H284" s="70"/>
      <c r="I284" s="71"/>
      <c r="J284" s="68">
        <v>0</v>
      </c>
      <c r="K284" s="68">
        <v>0</v>
      </c>
      <c r="L284" s="68">
        <v>0</v>
      </c>
      <c r="M284" s="89">
        <f t="shared" si="17"/>
        <v>0</v>
      </c>
      <c r="N284" s="100">
        <f t="shared" si="18"/>
        <v>0</v>
      </c>
      <c r="O284" s="166" t="str">
        <f>IFERROR(INDEX(ITC!$B$21:$B$1020,MATCH(D284,ITC!$D$21:$D$1020,0)),"Unclaimed")</f>
        <v>Unclaimed</v>
      </c>
      <c r="P284" s="73">
        <f>IFERROR(VLOOKUP(D284,ITC!$D$19:$N$1020,11,0)-N284,SUM(K284:M284))</f>
        <v>0</v>
      </c>
      <c r="Q284" s="167" t="e">
        <f t="shared" si="19"/>
        <v>#DIV/0!</v>
      </c>
    </row>
    <row r="285" spans="2:17">
      <c r="B285" s="63"/>
      <c r="C285" s="65"/>
      <c r="D285" s="65"/>
      <c r="E285" s="66"/>
      <c r="F285" s="67"/>
      <c r="G285" s="65"/>
      <c r="H285" s="70"/>
      <c r="I285" s="71"/>
      <c r="J285" s="68">
        <v>0</v>
      </c>
      <c r="K285" s="68">
        <v>0</v>
      </c>
      <c r="L285" s="68">
        <v>0</v>
      </c>
      <c r="M285" s="89">
        <f t="shared" si="17"/>
        <v>0</v>
      </c>
      <c r="N285" s="100">
        <f t="shared" si="18"/>
        <v>0</v>
      </c>
      <c r="O285" s="166" t="str">
        <f>IFERROR(INDEX(ITC!$B$21:$B$1020,MATCH(D285,ITC!$D$21:$D$1020,0)),"Unclaimed")</f>
        <v>Unclaimed</v>
      </c>
      <c r="P285" s="73">
        <f>IFERROR(VLOOKUP(D285,ITC!$D$19:$N$1020,11,0)-N285,SUM(K285:M285))</f>
        <v>0</v>
      </c>
      <c r="Q285" s="167" t="e">
        <f t="shared" si="19"/>
        <v>#DIV/0!</v>
      </c>
    </row>
    <row r="286" spans="2:17">
      <c r="B286" s="63"/>
      <c r="C286" s="65"/>
      <c r="D286" s="65"/>
      <c r="E286" s="66"/>
      <c r="F286" s="67"/>
      <c r="G286" s="65"/>
      <c r="H286" s="70"/>
      <c r="I286" s="71"/>
      <c r="J286" s="68">
        <v>0</v>
      </c>
      <c r="K286" s="68">
        <v>0</v>
      </c>
      <c r="L286" s="68">
        <v>0</v>
      </c>
      <c r="M286" s="89">
        <f t="shared" si="17"/>
        <v>0</v>
      </c>
      <c r="N286" s="100">
        <f t="shared" si="18"/>
        <v>0</v>
      </c>
      <c r="O286" s="166" t="str">
        <f>IFERROR(INDEX(ITC!$B$21:$B$1020,MATCH(D286,ITC!$D$21:$D$1020,0)),"Unclaimed")</f>
        <v>Unclaimed</v>
      </c>
      <c r="P286" s="73">
        <f>IFERROR(VLOOKUP(D286,ITC!$D$19:$N$1020,11,0)-N286,SUM(K286:M286))</f>
        <v>0</v>
      </c>
      <c r="Q286" s="167" t="e">
        <f t="shared" si="19"/>
        <v>#DIV/0!</v>
      </c>
    </row>
    <row r="287" spans="2:17">
      <c r="B287" s="63"/>
      <c r="C287" s="65"/>
      <c r="D287" s="65"/>
      <c r="E287" s="66"/>
      <c r="F287" s="67"/>
      <c r="G287" s="65"/>
      <c r="H287" s="70"/>
      <c r="I287" s="71"/>
      <c r="J287" s="68">
        <v>0</v>
      </c>
      <c r="K287" s="68">
        <v>0</v>
      </c>
      <c r="L287" s="68">
        <v>0</v>
      </c>
      <c r="M287" s="89">
        <f t="shared" si="17"/>
        <v>0</v>
      </c>
      <c r="N287" s="100">
        <f t="shared" si="18"/>
        <v>0</v>
      </c>
      <c r="O287" s="166" t="str">
        <f>IFERROR(INDEX(ITC!$B$21:$B$1020,MATCH(D287,ITC!$D$21:$D$1020,0)),"Unclaimed")</f>
        <v>Unclaimed</v>
      </c>
      <c r="P287" s="73">
        <f>IFERROR(VLOOKUP(D287,ITC!$D$19:$N$1020,11,0)-N287,SUM(K287:M287))</f>
        <v>0</v>
      </c>
      <c r="Q287" s="167" t="e">
        <f t="shared" si="19"/>
        <v>#DIV/0!</v>
      </c>
    </row>
    <row r="288" spans="2:17">
      <c r="B288" s="63"/>
      <c r="C288" s="65"/>
      <c r="D288" s="65"/>
      <c r="E288" s="66"/>
      <c r="F288" s="67"/>
      <c r="G288" s="65"/>
      <c r="H288" s="70"/>
      <c r="I288" s="71"/>
      <c r="J288" s="68">
        <v>0</v>
      </c>
      <c r="K288" s="68">
        <v>0</v>
      </c>
      <c r="L288" s="68">
        <v>0</v>
      </c>
      <c r="M288" s="89">
        <f t="shared" si="17"/>
        <v>0</v>
      </c>
      <c r="N288" s="100">
        <f t="shared" si="18"/>
        <v>0</v>
      </c>
      <c r="O288" s="166" t="str">
        <f>IFERROR(INDEX(ITC!$B$21:$B$1020,MATCH(D288,ITC!$D$21:$D$1020,0)),"Unclaimed")</f>
        <v>Unclaimed</v>
      </c>
      <c r="P288" s="73">
        <f>IFERROR(VLOOKUP(D288,ITC!$D$19:$N$1020,11,0)-N288,SUM(K288:M288))</f>
        <v>0</v>
      </c>
      <c r="Q288" s="167" t="e">
        <f t="shared" si="19"/>
        <v>#DIV/0!</v>
      </c>
    </row>
    <row r="289" spans="2:17">
      <c r="B289" s="63"/>
      <c r="C289" s="65"/>
      <c r="D289" s="65"/>
      <c r="E289" s="66"/>
      <c r="F289" s="67"/>
      <c r="G289" s="65"/>
      <c r="H289" s="70"/>
      <c r="I289" s="71"/>
      <c r="J289" s="68">
        <v>0</v>
      </c>
      <c r="K289" s="68">
        <v>0</v>
      </c>
      <c r="L289" s="68">
        <v>0</v>
      </c>
      <c r="M289" s="89">
        <f t="shared" si="17"/>
        <v>0</v>
      </c>
      <c r="N289" s="100">
        <f t="shared" si="18"/>
        <v>0</v>
      </c>
      <c r="O289" s="166" t="str">
        <f>IFERROR(INDEX(ITC!$B$21:$B$1020,MATCH(D289,ITC!$D$21:$D$1020,0)),"Unclaimed")</f>
        <v>Unclaimed</v>
      </c>
      <c r="P289" s="73">
        <f>IFERROR(VLOOKUP(D289,ITC!$D$19:$N$1020,11,0)-N289,SUM(K289:M289))</f>
        <v>0</v>
      </c>
      <c r="Q289" s="167" t="e">
        <f t="shared" si="19"/>
        <v>#DIV/0!</v>
      </c>
    </row>
    <row r="290" spans="2:17">
      <c r="B290" s="63"/>
      <c r="C290" s="65"/>
      <c r="D290" s="65"/>
      <c r="E290" s="66"/>
      <c r="F290" s="67"/>
      <c r="G290" s="65"/>
      <c r="H290" s="70"/>
      <c r="I290" s="71"/>
      <c r="J290" s="68">
        <v>0</v>
      </c>
      <c r="K290" s="68">
        <v>0</v>
      </c>
      <c r="L290" s="68">
        <v>0</v>
      </c>
      <c r="M290" s="89">
        <f t="shared" si="17"/>
        <v>0</v>
      </c>
      <c r="N290" s="100">
        <f t="shared" si="18"/>
        <v>0</v>
      </c>
      <c r="O290" s="166" t="str">
        <f>IFERROR(INDEX(ITC!$B$21:$B$1020,MATCH(D290,ITC!$D$21:$D$1020,0)),"Unclaimed")</f>
        <v>Unclaimed</v>
      </c>
      <c r="P290" s="73">
        <f>IFERROR(VLOOKUP(D290,ITC!$D$19:$N$1020,11,0)-N290,SUM(K290:M290))</f>
        <v>0</v>
      </c>
      <c r="Q290" s="167" t="e">
        <f t="shared" si="19"/>
        <v>#DIV/0!</v>
      </c>
    </row>
    <row r="291" spans="2:17">
      <c r="B291" s="63"/>
      <c r="C291" s="65"/>
      <c r="D291" s="65"/>
      <c r="E291" s="66"/>
      <c r="F291" s="67"/>
      <c r="G291" s="65"/>
      <c r="H291" s="70"/>
      <c r="I291" s="71"/>
      <c r="J291" s="68">
        <v>0</v>
      </c>
      <c r="K291" s="68">
        <v>0</v>
      </c>
      <c r="L291" s="68">
        <v>0</v>
      </c>
      <c r="M291" s="89">
        <f t="shared" si="17"/>
        <v>0</v>
      </c>
      <c r="N291" s="100">
        <f t="shared" si="18"/>
        <v>0</v>
      </c>
      <c r="O291" s="166" t="str">
        <f>IFERROR(INDEX(ITC!$B$21:$B$1020,MATCH(D291,ITC!$D$21:$D$1020,0)),"Unclaimed")</f>
        <v>Unclaimed</v>
      </c>
      <c r="P291" s="73">
        <f>IFERROR(VLOOKUP(D291,ITC!$D$19:$N$1020,11,0)-N291,SUM(K291:M291))</f>
        <v>0</v>
      </c>
      <c r="Q291" s="167" t="e">
        <f t="shared" si="19"/>
        <v>#DIV/0!</v>
      </c>
    </row>
    <row r="292" spans="2:17">
      <c r="B292" s="63"/>
      <c r="C292" s="65"/>
      <c r="D292" s="65"/>
      <c r="E292" s="66"/>
      <c r="F292" s="67"/>
      <c r="G292" s="65"/>
      <c r="H292" s="70"/>
      <c r="I292" s="71"/>
      <c r="J292" s="68">
        <v>0</v>
      </c>
      <c r="K292" s="68">
        <v>0</v>
      </c>
      <c r="L292" s="68">
        <v>0</v>
      </c>
      <c r="M292" s="89">
        <f t="shared" si="17"/>
        <v>0</v>
      </c>
      <c r="N292" s="100">
        <f t="shared" si="18"/>
        <v>0</v>
      </c>
      <c r="O292" s="166" t="str">
        <f>IFERROR(INDEX(ITC!$B$21:$B$1020,MATCH(D292,ITC!$D$21:$D$1020,0)),"Unclaimed")</f>
        <v>Unclaimed</v>
      </c>
      <c r="P292" s="73">
        <f>IFERROR(VLOOKUP(D292,ITC!$D$19:$N$1020,11,0)-N292,SUM(K292:M292))</f>
        <v>0</v>
      </c>
      <c r="Q292" s="167" t="e">
        <f t="shared" si="19"/>
        <v>#DIV/0!</v>
      </c>
    </row>
    <row r="293" spans="2:17">
      <c r="B293" s="63"/>
      <c r="C293" s="65"/>
      <c r="D293" s="65"/>
      <c r="E293" s="66"/>
      <c r="F293" s="67"/>
      <c r="G293" s="65"/>
      <c r="H293" s="70"/>
      <c r="I293" s="71"/>
      <c r="J293" s="68">
        <v>0</v>
      </c>
      <c r="K293" s="68">
        <v>0</v>
      </c>
      <c r="L293" s="68">
        <v>0</v>
      </c>
      <c r="M293" s="89">
        <f t="shared" si="17"/>
        <v>0</v>
      </c>
      <c r="N293" s="100">
        <f t="shared" si="18"/>
        <v>0</v>
      </c>
      <c r="O293" s="166" t="str">
        <f>IFERROR(INDEX(ITC!$B$21:$B$1020,MATCH(D293,ITC!$D$21:$D$1020,0)),"Unclaimed")</f>
        <v>Unclaimed</v>
      </c>
      <c r="P293" s="73">
        <f>IFERROR(VLOOKUP(D293,ITC!$D$19:$N$1020,11,0)-N293,SUM(K293:M293))</f>
        <v>0</v>
      </c>
      <c r="Q293" s="167" t="e">
        <f t="shared" si="19"/>
        <v>#DIV/0!</v>
      </c>
    </row>
    <row r="294" spans="2:17">
      <c r="B294" s="63"/>
      <c r="C294" s="65"/>
      <c r="D294" s="65"/>
      <c r="E294" s="66"/>
      <c r="F294" s="67"/>
      <c r="G294" s="65"/>
      <c r="H294" s="70"/>
      <c r="I294" s="71"/>
      <c r="J294" s="68">
        <v>0</v>
      </c>
      <c r="K294" s="68">
        <v>0</v>
      </c>
      <c r="L294" s="68">
        <v>0</v>
      </c>
      <c r="M294" s="89">
        <f t="shared" si="17"/>
        <v>0</v>
      </c>
      <c r="N294" s="100">
        <f t="shared" si="18"/>
        <v>0</v>
      </c>
      <c r="O294" s="166" t="str">
        <f>IFERROR(INDEX(ITC!$B$21:$B$1020,MATCH(D294,ITC!$D$21:$D$1020,0)),"Unclaimed")</f>
        <v>Unclaimed</v>
      </c>
      <c r="P294" s="73">
        <f>IFERROR(VLOOKUP(D294,ITC!$D$19:$N$1020,11,0)-N294,SUM(K294:M294))</f>
        <v>0</v>
      </c>
      <c r="Q294" s="167" t="e">
        <f t="shared" si="19"/>
        <v>#DIV/0!</v>
      </c>
    </row>
    <row r="295" spans="2:17">
      <c r="B295" s="63"/>
      <c r="C295" s="65"/>
      <c r="D295" s="65"/>
      <c r="E295" s="66"/>
      <c r="F295" s="67"/>
      <c r="G295" s="65"/>
      <c r="H295" s="70"/>
      <c r="I295" s="71"/>
      <c r="J295" s="68">
        <v>0</v>
      </c>
      <c r="K295" s="68">
        <v>0</v>
      </c>
      <c r="L295" s="68">
        <v>0</v>
      </c>
      <c r="M295" s="89">
        <f t="shared" si="17"/>
        <v>0</v>
      </c>
      <c r="N295" s="100">
        <f t="shared" si="18"/>
        <v>0</v>
      </c>
      <c r="O295" s="166" t="str">
        <f>IFERROR(INDEX(ITC!$B$21:$B$1020,MATCH(D295,ITC!$D$21:$D$1020,0)),"Unclaimed")</f>
        <v>Unclaimed</v>
      </c>
      <c r="P295" s="73">
        <f>IFERROR(VLOOKUP(D295,ITC!$D$19:$N$1020,11,0)-N295,SUM(K295:M295))</f>
        <v>0</v>
      </c>
      <c r="Q295" s="167" t="e">
        <f t="shared" si="19"/>
        <v>#DIV/0!</v>
      </c>
    </row>
    <row r="296" spans="2:17">
      <c r="B296" s="63"/>
      <c r="C296" s="65"/>
      <c r="D296" s="65"/>
      <c r="E296" s="66"/>
      <c r="F296" s="67"/>
      <c r="G296" s="65"/>
      <c r="H296" s="70"/>
      <c r="I296" s="71"/>
      <c r="J296" s="68">
        <v>0</v>
      </c>
      <c r="K296" s="68">
        <v>0</v>
      </c>
      <c r="L296" s="68">
        <v>0</v>
      </c>
      <c r="M296" s="89">
        <f t="shared" si="17"/>
        <v>0</v>
      </c>
      <c r="N296" s="100">
        <f t="shared" si="18"/>
        <v>0</v>
      </c>
      <c r="O296" s="166" t="str">
        <f>IFERROR(INDEX(ITC!$B$21:$B$1020,MATCH(D296,ITC!$D$21:$D$1020,0)),"Unclaimed")</f>
        <v>Unclaimed</v>
      </c>
      <c r="P296" s="73">
        <f>IFERROR(VLOOKUP(D296,ITC!$D$19:$N$1020,11,0)-N296,SUM(K296:M296))</f>
        <v>0</v>
      </c>
      <c r="Q296" s="167" t="e">
        <f t="shared" si="19"/>
        <v>#DIV/0!</v>
      </c>
    </row>
    <row r="297" spans="2:17">
      <c r="B297" s="63"/>
      <c r="C297" s="65"/>
      <c r="D297" s="65"/>
      <c r="E297" s="66"/>
      <c r="F297" s="67"/>
      <c r="G297" s="65"/>
      <c r="H297" s="70"/>
      <c r="I297" s="71"/>
      <c r="J297" s="68">
        <v>0</v>
      </c>
      <c r="K297" s="68">
        <v>0</v>
      </c>
      <c r="L297" s="68">
        <v>0</v>
      </c>
      <c r="M297" s="89">
        <f t="shared" si="17"/>
        <v>0</v>
      </c>
      <c r="N297" s="100">
        <f t="shared" si="18"/>
        <v>0</v>
      </c>
      <c r="O297" s="166" t="str">
        <f>IFERROR(INDEX(ITC!$B$21:$B$1020,MATCH(D297,ITC!$D$21:$D$1020,0)),"Unclaimed")</f>
        <v>Unclaimed</v>
      </c>
      <c r="P297" s="73">
        <f>IFERROR(VLOOKUP(D297,ITC!$D$19:$N$1020,11,0)-N297,SUM(K297:M297))</f>
        <v>0</v>
      </c>
      <c r="Q297" s="167" t="e">
        <f t="shared" si="19"/>
        <v>#DIV/0!</v>
      </c>
    </row>
    <row r="298" spans="2:17">
      <c r="B298" s="63"/>
      <c r="C298" s="65"/>
      <c r="D298" s="65"/>
      <c r="E298" s="66"/>
      <c r="F298" s="67"/>
      <c r="G298" s="65"/>
      <c r="H298" s="70"/>
      <c r="I298" s="71"/>
      <c r="J298" s="68">
        <v>0</v>
      </c>
      <c r="K298" s="68">
        <v>0</v>
      </c>
      <c r="L298" s="68">
        <v>0</v>
      </c>
      <c r="M298" s="89">
        <f t="shared" si="17"/>
        <v>0</v>
      </c>
      <c r="N298" s="100">
        <f t="shared" si="18"/>
        <v>0</v>
      </c>
      <c r="O298" s="166" t="str">
        <f>IFERROR(INDEX(ITC!$B$21:$B$1020,MATCH(D298,ITC!$D$21:$D$1020,0)),"Unclaimed")</f>
        <v>Unclaimed</v>
      </c>
      <c r="P298" s="73">
        <f>IFERROR(VLOOKUP(D298,ITC!$D$19:$N$1020,11,0)-N298,SUM(K298:M298))</f>
        <v>0</v>
      </c>
      <c r="Q298" s="167" t="e">
        <f t="shared" si="19"/>
        <v>#DIV/0!</v>
      </c>
    </row>
    <row r="299" spans="2:17">
      <c r="B299" s="63"/>
      <c r="C299" s="65"/>
      <c r="D299" s="65"/>
      <c r="E299" s="66"/>
      <c r="F299" s="67"/>
      <c r="G299" s="65"/>
      <c r="H299" s="70"/>
      <c r="I299" s="71"/>
      <c r="J299" s="68">
        <v>0</v>
      </c>
      <c r="K299" s="68">
        <v>0</v>
      </c>
      <c r="L299" s="68">
        <v>0</v>
      </c>
      <c r="M299" s="89">
        <f t="shared" si="17"/>
        <v>0</v>
      </c>
      <c r="N299" s="100">
        <f t="shared" si="18"/>
        <v>0</v>
      </c>
      <c r="O299" s="166" t="str">
        <f>IFERROR(INDEX(ITC!$B$21:$B$1020,MATCH(D299,ITC!$D$21:$D$1020,0)),"Unclaimed")</f>
        <v>Unclaimed</v>
      </c>
      <c r="P299" s="73">
        <f>IFERROR(VLOOKUP(D299,ITC!$D$19:$N$1020,11,0)-N299,SUM(K299:M299))</f>
        <v>0</v>
      </c>
      <c r="Q299" s="167" t="e">
        <f t="shared" si="19"/>
        <v>#DIV/0!</v>
      </c>
    </row>
    <row r="300" spans="2:17">
      <c r="B300" s="63"/>
      <c r="C300" s="65"/>
      <c r="D300" s="65"/>
      <c r="E300" s="66"/>
      <c r="F300" s="67"/>
      <c r="G300" s="65"/>
      <c r="H300" s="70"/>
      <c r="I300" s="71"/>
      <c r="J300" s="68">
        <v>0</v>
      </c>
      <c r="K300" s="68">
        <v>0</v>
      </c>
      <c r="L300" s="68">
        <v>0</v>
      </c>
      <c r="M300" s="89">
        <f t="shared" si="17"/>
        <v>0</v>
      </c>
      <c r="N300" s="100">
        <f t="shared" si="18"/>
        <v>0</v>
      </c>
      <c r="O300" s="166" t="str">
        <f>IFERROR(INDEX(ITC!$B$21:$B$1020,MATCH(D300,ITC!$D$21:$D$1020,0)),"Unclaimed")</f>
        <v>Unclaimed</v>
      </c>
      <c r="P300" s="73">
        <f>IFERROR(VLOOKUP(D300,ITC!$D$19:$N$1020,11,0)-N300,SUM(K300:M300))</f>
        <v>0</v>
      </c>
      <c r="Q300" s="167" t="e">
        <f t="shared" si="19"/>
        <v>#DIV/0!</v>
      </c>
    </row>
    <row r="301" spans="2:17">
      <c r="B301" s="63"/>
      <c r="C301" s="65"/>
      <c r="D301" s="65"/>
      <c r="E301" s="66"/>
      <c r="F301" s="67"/>
      <c r="G301" s="65"/>
      <c r="H301" s="70"/>
      <c r="I301" s="71"/>
      <c r="J301" s="68">
        <v>0</v>
      </c>
      <c r="K301" s="68">
        <v>0</v>
      </c>
      <c r="L301" s="68">
        <v>0</v>
      </c>
      <c r="M301" s="89">
        <f t="shared" si="17"/>
        <v>0</v>
      </c>
      <c r="N301" s="100">
        <f t="shared" si="18"/>
        <v>0</v>
      </c>
      <c r="O301" s="166" t="str">
        <f>IFERROR(INDEX(ITC!$B$21:$B$1020,MATCH(D301,ITC!$D$21:$D$1020,0)),"Unclaimed")</f>
        <v>Unclaimed</v>
      </c>
      <c r="P301" s="73">
        <f>IFERROR(VLOOKUP(D301,ITC!$D$19:$N$1020,11,0)-N301,SUM(K301:M301))</f>
        <v>0</v>
      </c>
      <c r="Q301" s="167" t="e">
        <f t="shared" si="19"/>
        <v>#DIV/0!</v>
      </c>
    </row>
    <row r="302" spans="2:17">
      <c r="B302" s="63"/>
      <c r="C302" s="65"/>
      <c r="D302" s="65"/>
      <c r="E302" s="66"/>
      <c r="F302" s="67"/>
      <c r="G302" s="65"/>
      <c r="H302" s="70"/>
      <c r="I302" s="71"/>
      <c r="J302" s="68">
        <v>0</v>
      </c>
      <c r="K302" s="68">
        <v>0</v>
      </c>
      <c r="L302" s="68">
        <v>0</v>
      </c>
      <c r="M302" s="89">
        <f t="shared" si="17"/>
        <v>0</v>
      </c>
      <c r="N302" s="100">
        <f t="shared" si="18"/>
        <v>0</v>
      </c>
      <c r="O302" s="166" t="str">
        <f>IFERROR(INDEX(ITC!$B$21:$B$1020,MATCH(D302,ITC!$D$21:$D$1020,0)),"Unclaimed")</f>
        <v>Unclaimed</v>
      </c>
      <c r="P302" s="73">
        <f>IFERROR(VLOOKUP(D302,ITC!$D$19:$N$1020,11,0)-N302,SUM(K302:M302))</f>
        <v>0</v>
      </c>
      <c r="Q302" s="167" t="e">
        <f t="shared" si="19"/>
        <v>#DIV/0!</v>
      </c>
    </row>
    <row r="303" spans="2:17">
      <c r="B303" s="63"/>
      <c r="C303" s="65"/>
      <c r="D303" s="65"/>
      <c r="E303" s="66"/>
      <c r="F303" s="67"/>
      <c r="G303" s="65"/>
      <c r="H303" s="70"/>
      <c r="I303" s="71"/>
      <c r="J303" s="68">
        <v>0</v>
      </c>
      <c r="K303" s="68">
        <v>0</v>
      </c>
      <c r="L303" s="68">
        <v>0</v>
      </c>
      <c r="M303" s="89">
        <f t="shared" si="17"/>
        <v>0</v>
      </c>
      <c r="N303" s="100">
        <f t="shared" si="18"/>
        <v>0</v>
      </c>
      <c r="O303" s="166" t="str">
        <f>IFERROR(INDEX(ITC!$B$21:$B$1020,MATCH(D303,ITC!$D$21:$D$1020,0)),"Unclaimed")</f>
        <v>Unclaimed</v>
      </c>
      <c r="P303" s="73">
        <f>IFERROR(VLOOKUP(D303,ITC!$D$19:$N$1020,11,0)-N303,SUM(K303:M303))</f>
        <v>0</v>
      </c>
      <c r="Q303" s="167" t="e">
        <f t="shared" si="19"/>
        <v>#DIV/0!</v>
      </c>
    </row>
    <row r="304" spans="2:17">
      <c r="B304" s="63"/>
      <c r="C304" s="65"/>
      <c r="D304" s="65"/>
      <c r="E304" s="66"/>
      <c r="F304" s="67"/>
      <c r="G304" s="65"/>
      <c r="H304" s="70"/>
      <c r="I304" s="71"/>
      <c r="J304" s="68">
        <v>0</v>
      </c>
      <c r="K304" s="68">
        <v>0</v>
      </c>
      <c r="L304" s="68">
        <v>0</v>
      </c>
      <c r="M304" s="89">
        <f t="shared" si="17"/>
        <v>0</v>
      </c>
      <c r="N304" s="100">
        <f t="shared" si="18"/>
        <v>0</v>
      </c>
      <c r="O304" s="166" t="str">
        <f>IFERROR(INDEX(ITC!$B$21:$B$1020,MATCH(D304,ITC!$D$21:$D$1020,0)),"Unclaimed")</f>
        <v>Unclaimed</v>
      </c>
      <c r="P304" s="73">
        <f>IFERROR(VLOOKUP(D304,ITC!$D$19:$N$1020,11,0)-N304,SUM(K304:M304))</f>
        <v>0</v>
      </c>
      <c r="Q304" s="167" t="e">
        <f t="shared" si="19"/>
        <v>#DIV/0!</v>
      </c>
    </row>
    <row r="305" spans="2:17">
      <c r="B305" s="63"/>
      <c r="C305" s="65"/>
      <c r="D305" s="65"/>
      <c r="E305" s="66"/>
      <c r="F305" s="67"/>
      <c r="G305" s="65"/>
      <c r="H305" s="70"/>
      <c r="I305" s="71"/>
      <c r="J305" s="68">
        <v>0</v>
      </c>
      <c r="K305" s="68">
        <v>0</v>
      </c>
      <c r="L305" s="68">
        <v>0</v>
      </c>
      <c r="M305" s="89">
        <f t="shared" si="17"/>
        <v>0</v>
      </c>
      <c r="N305" s="100">
        <f t="shared" si="18"/>
        <v>0</v>
      </c>
      <c r="O305" s="166" t="str">
        <f>IFERROR(INDEX(ITC!$B$21:$B$1020,MATCH(D305,ITC!$D$21:$D$1020,0)),"Unclaimed")</f>
        <v>Unclaimed</v>
      </c>
      <c r="P305" s="73">
        <f>IFERROR(VLOOKUP(D305,ITC!$D$19:$N$1020,11,0)-N305,SUM(K305:M305))</f>
        <v>0</v>
      </c>
      <c r="Q305" s="167" t="e">
        <f t="shared" si="19"/>
        <v>#DIV/0!</v>
      </c>
    </row>
    <row r="306" spans="2:17">
      <c r="B306" s="63"/>
      <c r="C306" s="65"/>
      <c r="D306" s="65"/>
      <c r="E306" s="66"/>
      <c r="F306" s="67"/>
      <c r="G306" s="65"/>
      <c r="H306" s="70"/>
      <c r="I306" s="71"/>
      <c r="J306" s="68">
        <v>0</v>
      </c>
      <c r="K306" s="68">
        <v>0</v>
      </c>
      <c r="L306" s="68">
        <v>0</v>
      </c>
      <c r="M306" s="89">
        <f t="shared" si="17"/>
        <v>0</v>
      </c>
      <c r="N306" s="100">
        <f t="shared" si="18"/>
        <v>0</v>
      </c>
      <c r="O306" s="166" t="str">
        <f>IFERROR(INDEX(ITC!$B$21:$B$1020,MATCH(D306,ITC!$D$21:$D$1020,0)),"Unclaimed")</f>
        <v>Unclaimed</v>
      </c>
      <c r="P306" s="73">
        <f>IFERROR(VLOOKUP(D306,ITC!$D$19:$N$1020,11,0)-N306,SUM(K306:M306))</f>
        <v>0</v>
      </c>
      <c r="Q306" s="167" t="e">
        <f t="shared" si="19"/>
        <v>#DIV/0!</v>
      </c>
    </row>
    <row r="307" spans="2:17">
      <c r="B307" s="63"/>
      <c r="C307" s="65"/>
      <c r="D307" s="65"/>
      <c r="E307" s="66"/>
      <c r="F307" s="67"/>
      <c r="G307" s="65"/>
      <c r="H307" s="70"/>
      <c r="I307" s="71"/>
      <c r="J307" s="68">
        <v>0</v>
      </c>
      <c r="K307" s="68">
        <v>0</v>
      </c>
      <c r="L307" s="68">
        <v>0</v>
      </c>
      <c r="M307" s="89">
        <f t="shared" si="17"/>
        <v>0</v>
      </c>
      <c r="N307" s="100">
        <f t="shared" si="18"/>
        <v>0</v>
      </c>
      <c r="O307" s="166" t="str">
        <f>IFERROR(INDEX(ITC!$B$21:$B$1020,MATCH(D307,ITC!$D$21:$D$1020,0)),"Unclaimed")</f>
        <v>Unclaimed</v>
      </c>
      <c r="P307" s="73">
        <f>IFERROR(VLOOKUP(D307,ITC!$D$19:$N$1020,11,0)-N307,SUM(K307:M307))</f>
        <v>0</v>
      </c>
      <c r="Q307" s="167" t="e">
        <f t="shared" si="19"/>
        <v>#DIV/0!</v>
      </c>
    </row>
    <row r="308" spans="2:17">
      <c r="B308" s="63"/>
      <c r="C308" s="65"/>
      <c r="D308" s="65"/>
      <c r="E308" s="66"/>
      <c r="F308" s="67"/>
      <c r="G308" s="65"/>
      <c r="H308" s="70"/>
      <c r="I308" s="71"/>
      <c r="J308" s="68">
        <v>0</v>
      </c>
      <c r="K308" s="68">
        <v>0</v>
      </c>
      <c r="L308" s="68">
        <v>0</v>
      </c>
      <c r="M308" s="89">
        <f t="shared" si="17"/>
        <v>0</v>
      </c>
      <c r="N308" s="100">
        <f t="shared" si="18"/>
        <v>0</v>
      </c>
      <c r="O308" s="166" t="str">
        <f>IFERROR(INDEX(ITC!$B$21:$B$1020,MATCH(D308,ITC!$D$21:$D$1020,0)),"Unclaimed")</f>
        <v>Unclaimed</v>
      </c>
      <c r="P308" s="73">
        <f>IFERROR(VLOOKUP(D308,ITC!$D$19:$N$1020,11,0)-N308,SUM(K308:M308))</f>
        <v>0</v>
      </c>
      <c r="Q308" s="167" t="e">
        <f t="shared" si="19"/>
        <v>#DIV/0!</v>
      </c>
    </row>
    <row r="309" spans="2:17">
      <c r="B309" s="63"/>
      <c r="C309" s="65"/>
      <c r="D309" s="65"/>
      <c r="E309" s="66"/>
      <c r="F309" s="67"/>
      <c r="G309" s="65"/>
      <c r="H309" s="70"/>
      <c r="I309" s="71"/>
      <c r="J309" s="68">
        <v>0</v>
      </c>
      <c r="K309" s="68">
        <v>0</v>
      </c>
      <c r="L309" s="68">
        <v>0</v>
      </c>
      <c r="M309" s="89">
        <f t="shared" si="17"/>
        <v>0</v>
      </c>
      <c r="N309" s="100">
        <f t="shared" si="18"/>
        <v>0</v>
      </c>
      <c r="O309" s="166" t="str">
        <f>IFERROR(INDEX(ITC!$B$21:$B$1020,MATCH(D309,ITC!$D$21:$D$1020,0)),"Unclaimed")</f>
        <v>Unclaimed</v>
      </c>
      <c r="P309" s="73">
        <f>IFERROR(VLOOKUP(D309,ITC!$D$19:$N$1020,11,0)-N309,SUM(K309:M309))</f>
        <v>0</v>
      </c>
      <c r="Q309" s="167" t="e">
        <f t="shared" si="19"/>
        <v>#DIV/0!</v>
      </c>
    </row>
    <row r="310" spans="2:17">
      <c r="B310" s="63"/>
      <c r="C310" s="65"/>
      <c r="D310" s="65"/>
      <c r="E310" s="66"/>
      <c r="F310" s="67"/>
      <c r="G310" s="65"/>
      <c r="H310" s="70"/>
      <c r="I310" s="71"/>
      <c r="J310" s="68">
        <v>0</v>
      </c>
      <c r="K310" s="68">
        <v>0</v>
      </c>
      <c r="L310" s="68">
        <v>0</v>
      </c>
      <c r="M310" s="89">
        <f t="shared" si="17"/>
        <v>0</v>
      </c>
      <c r="N310" s="100">
        <f t="shared" si="18"/>
        <v>0</v>
      </c>
      <c r="O310" s="166" t="str">
        <f>IFERROR(INDEX(ITC!$B$21:$B$1020,MATCH(D310,ITC!$D$21:$D$1020,0)),"Unclaimed")</f>
        <v>Unclaimed</v>
      </c>
      <c r="P310" s="73">
        <f>IFERROR(VLOOKUP(D310,ITC!$D$19:$N$1020,11,0)-N310,SUM(K310:M310))</f>
        <v>0</v>
      </c>
      <c r="Q310" s="167" t="e">
        <f t="shared" si="19"/>
        <v>#DIV/0!</v>
      </c>
    </row>
    <row r="311" spans="2:17">
      <c r="B311" s="63"/>
      <c r="C311" s="65"/>
      <c r="D311" s="65"/>
      <c r="E311" s="66"/>
      <c r="F311" s="67"/>
      <c r="G311" s="65"/>
      <c r="H311" s="70"/>
      <c r="I311" s="71"/>
      <c r="J311" s="68">
        <v>0</v>
      </c>
      <c r="K311" s="68">
        <v>0</v>
      </c>
      <c r="L311" s="68">
        <v>0</v>
      </c>
      <c r="M311" s="89">
        <f t="shared" si="17"/>
        <v>0</v>
      </c>
      <c r="N311" s="100">
        <f t="shared" si="18"/>
        <v>0</v>
      </c>
      <c r="O311" s="166" t="str">
        <f>IFERROR(INDEX(ITC!$B$21:$B$1020,MATCH(D311,ITC!$D$21:$D$1020,0)),"Unclaimed")</f>
        <v>Unclaimed</v>
      </c>
      <c r="P311" s="73">
        <f>IFERROR(VLOOKUP(D311,ITC!$D$19:$N$1020,11,0)-N311,SUM(K311:M311))</f>
        <v>0</v>
      </c>
      <c r="Q311" s="167" t="e">
        <f t="shared" si="19"/>
        <v>#DIV/0!</v>
      </c>
    </row>
    <row r="312" spans="2:17">
      <c r="B312" s="63"/>
      <c r="C312" s="65"/>
      <c r="D312" s="65"/>
      <c r="E312" s="66"/>
      <c r="F312" s="67"/>
      <c r="G312" s="65"/>
      <c r="H312" s="70"/>
      <c r="I312" s="71"/>
      <c r="J312" s="68">
        <v>0</v>
      </c>
      <c r="K312" s="68">
        <v>0</v>
      </c>
      <c r="L312" s="68">
        <v>0</v>
      </c>
      <c r="M312" s="89">
        <f t="shared" si="17"/>
        <v>0</v>
      </c>
      <c r="N312" s="100">
        <f t="shared" si="18"/>
        <v>0</v>
      </c>
      <c r="O312" s="166" t="str">
        <f>IFERROR(INDEX(ITC!$B$21:$B$1020,MATCH(D312,ITC!$D$21:$D$1020,0)),"Unclaimed")</f>
        <v>Unclaimed</v>
      </c>
      <c r="P312" s="73">
        <f>IFERROR(VLOOKUP(D312,ITC!$D$19:$N$1020,11,0)-N312,SUM(K312:M312))</f>
        <v>0</v>
      </c>
      <c r="Q312" s="167" t="e">
        <f t="shared" si="19"/>
        <v>#DIV/0!</v>
      </c>
    </row>
    <row r="313" spans="2:17">
      <c r="B313" s="63"/>
      <c r="C313" s="65"/>
      <c r="D313" s="65"/>
      <c r="E313" s="66"/>
      <c r="F313" s="67"/>
      <c r="G313" s="65"/>
      <c r="H313" s="70"/>
      <c r="I313" s="71"/>
      <c r="J313" s="68">
        <v>0</v>
      </c>
      <c r="K313" s="68">
        <v>0</v>
      </c>
      <c r="L313" s="68">
        <v>0</v>
      </c>
      <c r="M313" s="89">
        <f t="shared" si="17"/>
        <v>0</v>
      </c>
      <c r="N313" s="100">
        <f t="shared" si="18"/>
        <v>0</v>
      </c>
      <c r="O313" s="166" t="str">
        <f>IFERROR(INDEX(ITC!$B$21:$B$1020,MATCH(D313,ITC!$D$21:$D$1020,0)),"Unclaimed")</f>
        <v>Unclaimed</v>
      </c>
      <c r="P313" s="73">
        <f>IFERROR(VLOOKUP(D313,ITC!$D$19:$N$1020,11,0)-N313,SUM(K313:M313))</f>
        <v>0</v>
      </c>
      <c r="Q313" s="167" t="e">
        <f t="shared" si="19"/>
        <v>#DIV/0!</v>
      </c>
    </row>
    <row r="314" spans="2:17">
      <c r="B314" s="63"/>
      <c r="C314" s="65"/>
      <c r="D314" s="65"/>
      <c r="E314" s="66"/>
      <c r="F314" s="67"/>
      <c r="G314" s="65"/>
      <c r="H314" s="70"/>
      <c r="I314" s="71"/>
      <c r="J314" s="68">
        <v>0</v>
      </c>
      <c r="K314" s="68">
        <v>0</v>
      </c>
      <c r="L314" s="68">
        <v>0</v>
      </c>
      <c r="M314" s="89">
        <f t="shared" si="17"/>
        <v>0</v>
      </c>
      <c r="N314" s="100">
        <f t="shared" si="18"/>
        <v>0</v>
      </c>
      <c r="O314" s="166" t="str">
        <f>IFERROR(INDEX(ITC!$B$21:$B$1020,MATCH(D314,ITC!$D$21:$D$1020,0)),"Unclaimed")</f>
        <v>Unclaimed</v>
      </c>
      <c r="P314" s="73">
        <f>IFERROR(VLOOKUP(D314,ITC!$D$19:$N$1020,11,0)-N314,SUM(K314:M314))</f>
        <v>0</v>
      </c>
      <c r="Q314" s="167" t="e">
        <f t="shared" si="19"/>
        <v>#DIV/0!</v>
      </c>
    </row>
    <row r="315" spans="2:17">
      <c r="B315" s="63"/>
      <c r="C315" s="65"/>
      <c r="D315" s="65"/>
      <c r="E315" s="66"/>
      <c r="F315" s="67"/>
      <c r="G315" s="65"/>
      <c r="H315" s="70"/>
      <c r="I315" s="71"/>
      <c r="J315" s="68">
        <v>0</v>
      </c>
      <c r="K315" s="68">
        <v>0</v>
      </c>
      <c r="L315" s="68">
        <v>0</v>
      </c>
      <c r="M315" s="89">
        <f t="shared" si="17"/>
        <v>0</v>
      </c>
      <c r="N315" s="100">
        <f t="shared" si="18"/>
        <v>0</v>
      </c>
      <c r="O315" s="166" t="str">
        <f>IFERROR(INDEX(ITC!$B$21:$B$1020,MATCH(D315,ITC!$D$21:$D$1020,0)),"Unclaimed")</f>
        <v>Unclaimed</v>
      </c>
      <c r="P315" s="73">
        <f>IFERROR(VLOOKUP(D315,ITC!$D$19:$N$1020,11,0)-N315,SUM(K315:M315))</f>
        <v>0</v>
      </c>
      <c r="Q315" s="167" t="e">
        <f t="shared" si="19"/>
        <v>#DIV/0!</v>
      </c>
    </row>
    <row r="316" spans="2:17">
      <c r="B316" s="63"/>
      <c r="C316" s="65"/>
      <c r="D316" s="65"/>
      <c r="E316" s="66"/>
      <c r="F316" s="67"/>
      <c r="G316" s="65"/>
      <c r="H316" s="70"/>
      <c r="I316" s="71"/>
      <c r="J316" s="68">
        <v>0</v>
      </c>
      <c r="K316" s="68">
        <v>0</v>
      </c>
      <c r="L316" s="68">
        <v>0</v>
      </c>
      <c r="M316" s="89">
        <f t="shared" si="17"/>
        <v>0</v>
      </c>
      <c r="N316" s="100">
        <f t="shared" si="18"/>
        <v>0</v>
      </c>
      <c r="O316" s="166" t="str">
        <f>IFERROR(INDEX(ITC!$B$21:$B$1020,MATCH(D316,ITC!$D$21:$D$1020,0)),"Unclaimed")</f>
        <v>Unclaimed</v>
      </c>
      <c r="P316" s="73">
        <f>IFERROR(VLOOKUP(D316,ITC!$D$19:$N$1020,11,0)-N316,SUM(K316:M316))</f>
        <v>0</v>
      </c>
      <c r="Q316" s="167" t="e">
        <f t="shared" si="19"/>
        <v>#DIV/0!</v>
      </c>
    </row>
    <row r="317" spans="2:17">
      <c r="B317" s="63"/>
      <c r="C317" s="65"/>
      <c r="D317" s="65"/>
      <c r="E317" s="66"/>
      <c r="F317" s="67"/>
      <c r="G317" s="65"/>
      <c r="H317" s="70"/>
      <c r="I317" s="71"/>
      <c r="J317" s="68">
        <v>0</v>
      </c>
      <c r="K317" s="68">
        <v>0</v>
      </c>
      <c r="L317" s="68">
        <v>0</v>
      </c>
      <c r="M317" s="89">
        <f t="shared" si="17"/>
        <v>0</v>
      </c>
      <c r="N317" s="100">
        <f t="shared" si="18"/>
        <v>0</v>
      </c>
      <c r="O317" s="166" t="str">
        <f>IFERROR(INDEX(ITC!$B$21:$B$1020,MATCH(D317,ITC!$D$21:$D$1020,0)),"Unclaimed")</f>
        <v>Unclaimed</v>
      </c>
      <c r="P317" s="73">
        <f>IFERROR(VLOOKUP(D317,ITC!$D$19:$N$1020,11,0)-N317,SUM(K317:M317))</f>
        <v>0</v>
      </c>
      <c r="Q317" s="167" t="e">
        <f t="shared" si="19"/>
        <v>#DIV/0!</v>
      </c>
    </row>
    <row r="318" spans="2:17">
      <c r="B318" s="63"/>
      <c r="C318" s="65"/>
      <c r="D318" s="65"/>
      <c r="E318" s="66"/>
      <c r="F318" s="67"/>
      <c r="G318" s="65"/>
      <c r="H318" s="70"/>
      <c r="I318" s="71"/>
      <c r="J318" s="68">
        <v>0</v>
      </c>
      <c r="K318" s="68">
        <v>0</v>
      </c>
      <c r="L318" s="68">
        <v>0</v>
      </c>
      <c r="M318" s="89">
        <f t="shared" si="17"/>
        <v>0</v>
      </c>
      <c r="N318" s="100">
        <f t="shared" si="18"/>
        <v>0</v>
      </c>
      <c r="O318" s="166" t="str">
        <f>IFERROR(INDEX(ITC!$B$21:$B$1020,MATCH(D318,ITC!$D$21:$D$1020,0)),"Unclaimed")</f>
        <v>Unclaimed</v>
      </c>
      <c r="P318" s="73">
        <f>IFERROR(VLOOKUP(D318,ITC!$D$19:$N$1020,11,0)-N318,SUM(K318:M318))</f>
        <v>0</v>
      </c>
      <c r="Q318" s="167" t="e">
        <f t="shared" si="19"/>
        <v>#DIV/0!</v>
      </c>
    </row>
    <row r="319" spans="2:17">
      <c r="B319" s="63"/>
      <c r="C319" s="65"/>
      <c r="D319" s="65"/>
      <c r="E319" s="66"/>
      <c r="F319" s="67"/>
      <c r="G319" s="65"/>
      <c r="H319" s="70"/>
      <c r="I319" s="71"/>
      <c r="J319" s="68">
        <v>0</v>
      </c>
      <c r="K319" s="68">
        <v>0</v>
      </c>
      <c r="L319" s="68">
        <v>0</v>
      </c>
      <c r="M319" s="89">
        <f t="shared" si="17"/>
        <v>0</v>
      </c>
      <c r="N319" s="100">
        <f t="shared" si="18"/>
        <v>0</v>
      </c>
      <c r="O319" s="166" t="str">
        <f>IFERROR(INDEX(ITC!$B$21:$B$1020,MATCH(D319,ITC!$D$21:$D$1020,0)),"Unclaimed")</f>
        <v>Unclaimed</v>
      </c>
      <c r="P319" s="73">
        <f>IFERROR(VLOOKUP(D319,ITC!$D$19:$N$1020,11,0)-N319,SUM(K319:M319))</f>
        <v>0</v>
      </c>
      <c r="Q319" s="167" t="e">
        <f t="shared" si="19"/>
        <v>#DIV/0!</v>
      </c>
    </row>
    <row r="320" spans="2:17">
      <c r="B320" s="63"/>
      <c r="C320" s="65"/>
      <c r="D320" s="65"/>
      <c r="E320" s="66"/>
      <c r="F320" s="67"/>
      <c r="G320" s="65"/>
      <c r="H320" s="70"/>
      <c r="I320" s="71"/>
      <c r="J320" s="68">
        <v>0</v>
      </c>
      <c r="K320" s="68">
        <v>0</v>
      </c>
      <c r="L320" s="68">
        <v>0</v>
      </c>
      <c r="M320" s="89">
        <f t="shared" si="17"/>
        <v>0</v>
      </c>
      <c r="N320" s="100">
        <f t="shared" si="18"/>
        <v>0</v>
      </c>
      <c r="O320" s="166" t="str">
        <f>IFERROR(INDEX(ITC!$B$21:$B$1020,MATCH(D320,ITC!$D$21:$D$1020,0)),"Unclaimed")</f>
        <v>Unclaimed</v>
      </c>
      <c r="P320" s="73">
        <f>IFERROR(VLOOKUP(D320,ITC!$D$19:$N$1020,11,0)-N320,SUM(K320:M320))</f>
        <v>0</v>
      </c>
      <c r="Q320" s="167" t="e">
        <f t="shared" si="19"/>
        <v>#DIV/0!</v>
      </c>
    </row>
    <row r="321" spans="2:17">
      <c r="B321" s="63"/>
      <c r="C321" s="65"/>
      <c r="D321" s="65"/>
      <c r="E321" s="66"/>
      <c r="F321" s="67"/>
      <c r="G321" s="65"/>
      <c r="H321" s="70"/>
      <c r="I321" s="71"/>
      <c r="J321" s="68">
        <v>0</v>
      </c>
      <c r="K321" s="68">
        <v>0</v>
      </c>
      <c r="L321" s="68">
        <v>0</v>
      </c>
      <c r="M321" s="89">
        <f t="shared" si="17"/>
        <v>0</v>
      </c>
      <c r="N321" s="100">
        <f t="shared" si="18"/>
        <v>0</v>
      </c>
      <c r="O321" s="166" t="str">
        <f>IFERROR(INDEX(ITC!$B$21:$B$1020,MATCH(D321,ITC!$D$21:$D$1020,0)),"Unclaimed")</f>
        <v>Unclaimed</v>
      </c>
      <c r="P321" s="73">
        <f>IFERROR(VLOOKUP(D321,ITC!$D$19:$N$1020,11,0)-N321,SUM(K321:M321))</f>
        <v>0</v>
      </c>
      <c r="Q321" s="167" t="e">
        <f t="shared" si="19"/>
        <v>#DIV/0!</v>
      </c>
    </row>
    <row r="322" spans="2:17">
      <c r="B322" s="63"/>
      <c r="C322" s="65"/>
      <c r="D322" s="65"/>
      <c r="E322" s="66"/>
      <c r="F322" s="67"/>
      <c r="G322" s="65"/>
      <c r="H322" s="70"/>
      <c r="I322" s="71"/>
      <c r="J322" s="68">
        <v>0</v>
      </c>
      <c r="K322" s="68">
        <v>0</v>
      </c>
      <c r="L322" s="68">
        <v>0</v>
      </c>
      <c r="M322" s="89">
        <f t="shared" si="17"/>
        <v>0</v>
      </c>
      <c r="N322" s="100">
        <f t="shared" si="18"/>
        <v>0</v>
      </c>
      <c r="O322" s="166" t="str">
        <f>IFERROR(INDEX(ITC!$B$21:$B$1020,MATCH(D322,ITC!$D$21:$D$1020,0)),"Unclaimed")</f>
        <v>Unclaimed</v>
      </c>
      <c r="P322" s="73">
        <f>IFERROR(VLOOKUP(D322,ITC!$D$19:$N$1020,11,0)-N322,SUM(K322:M322))</f>
        <v>0</v>
      </c>
      <c r="Q322" s="167" t="e">
        <f t="shared" si="19"/>
        <v>#DIV/0!</v>
      </c>
    </row>
    <row r="323" spans="2:17">
      <c r="B323" s="63"/>
      <c r="C323" s="65"/>
      <c r="D323" s="65"/>
      <c r="E323" s="66"/>
      <c r="F323" s="67"/>
      <c r="G323" s="65"/>
      <c r="H323" s="70"/>
      <c r="I323" s="71"/>
      <c r="J323" s="68">
        <v>0</v>
      </c>
      <c r="K323" s="68">
        <v>0</v>
      </c>
      <c r="L323" s="68">
        <v>0</v>
      </c>
      <c r="M323" s="89">
        <f t="shared" si="17"/>
        <v>0</v>
      </c>
      <c r="N323" s="100">
        <f t="shared" si="18"/>
        <v>0</v>
      </c>
      <c r="O323" s="166" t="str">
        <f>IFERROR(INDEX(ITC!$B$21:$B$1020,MATCH(D323,ITC!$D$21:$D$1020,0)),"Unclaimed")</f>
        <v>Unclaimed</v>
      </c>
      <c r="P323" s="73">
        <f>IFERROR(VLOOKUP(D323,ITC!$D$19:$N$1020,11,0)-N323,SUM(K323:M323))</f>
        <v>0</v>
      </c>
      <c r="Q323" s="167" t="e">
        <f t="shared" si="19"/>
        <v>#DIV/0!</v>
      </c>
    </row>
    <row r="324" spans="2:17">
      <c r="B324" s="63"/>
      <c r="C324" s="65"/>
      <c r="D324" s="65"/>
      <c r="E324" s="66"/>
      <c r="F324" s="67"/>
      <c r="G324" s="65"/>
      <c r="H324" s="70"/>
      <c r="I324" s="71"/>
      <c r="J324" s="68">
        <v>0</v>
      </c>
      <c r="K324" s="68">
        <v>0</v>
      </c>
      <c r="L324" s="68">
        <v>0</v>
      </c>
      <c r="M324" s="89">
        <f t="shared" si="17"/>
        <v>0</v>
      </c>
      <c r="N324" s="100">
        <f t="shared" si="18"/>
        <v>0</v>
      </c>
      <c r="O324" s="166" t="str">
        <f>IFERROR(INDEX(ITC!$B$21:$B$1020,MATCH(D324,ITC!$D$21:$D$1020,0)),"Unclaimed")</f>
        <v>Unclaimed</v>
      </c>
      <c r="P324" s="73">
        <f>IFERROR(VLOOKUP(D324,ITC!$D$19:$N$1020,11,0)-N324,SUM(K324:M324))</f>
        <v>0</v>
      </c>
      <c r="Q324" s="167" t="e">
        <f t="shared" si="19"/>
        <v>#DIV/0!</v>
      </c>
    </row>
    <row r="325" spans="2:17">
      <c r="B325" s="63"/>
      <c r="C325" s="65"/>
      <c r="D325" s="65"/>
      <c r="E325" s="66"/>
      <c r="F325" s="67"/>
      <c r="G325" s="65"/>
      <c r="H325" s="70"/>
      <c r="I325" s="71"/>
      <c r="J325" s="68">
        <v>0</v>
      </c>
      <c r="K325" s="68">
        <v>0</v>
      </c>
      <c r="L325" s="68">
        <v>0</v>
      </c>
      <c r="M325" s="89">
        <f t="shared" si="17"/>
        <v>0</v>
      </c>
      <c r="N325" s="100">
        <f t="shared" si="18"/>
        <v>0</v>
      </c>
      <c r="O325" s="166" t="str">
        <f>IFERROR(INDEX(ITC!$B$21:$B$1020,MATCH(D325,ITC!$D$21:$D$1020,0)),"Unclaimed")</f>
        <v>Unclaimed</v>
      </c>
      <c r="P325" s="73">
        <f>IFERROR(VLOOKUP(D325,ITC!$D$19:$N$1020,11,0)-N325,SUM(K325:M325))</f>
        <v>0</v>
      </c>
      <c r="Q325" s="167" t="e">
        <f t="shared" si="19"/>
        <v>#DIV/0!</v>
      </c>
    </row>
    <row r="326" spans="2:17">
      <c r="B326" s="63"/>
      <c r="C326" s="65"/>
      <c r="D326" s="65"/>
      <c r="E326" s="66"/>
      <c r="F326" s="67"/>
      <c r="G326" s="65"/>
      <c r="H326" s="70"/>
      <c r="I326" s="71"/>
      <c r="J326" s="68">
        <v>0</v>
      </c>
      <c r="K326" s="68">
        <v>0</v>
      </c>
      <c r="L326" s="68">
        <v>0</v>
      </c>
      <c r="M326" s="89">
        <f t="shared" si="17"/>
        <v>0</v>
      </c>
      <c r="N326" s="100">
        <f t="shared" si="18"/>
        <v>0</v>
      </c>
      <c r="O326" s="166" t="str">
        <f>IFERROR(INDEX(ITC!$B$21:$B$1020,MATCH(D326,ITC!$D$21:$D$1020,0)),"Unclaimed")</f>
        <v>Unclaimed</v>
      </c>
      <c r="P326" s="73">
        <f>IFERROR(VLOOKUP(D326,ITC!$D$19:$N$1020,11,0)-N326,SUM(K326:M326))</f>
        <v>0</v>
      </c>
      <c r="Q326" s="167" t="e">
        <f t="shared" si="19"/>
        <v>#DIV/0!</v>
      </c>
    </row>
    <row r="327" spans="2:17">
      <c r="B327" s="63"/>
      <c r="C327" s="65"/>
      <c r="D327" s="65"/>
      <c r="E327" s="66"/>
      <c r="F327" s="67"/>
      <c r="G327" s="65"/>
      <c r="H327" s="70"/>
      <c r="I327" s="71"/>
      <c r="J327" s="68">
        <v>0</v>
      </c>
      <c r="K327" s="68">
        <v>0</v>
      </c>
      <c r="L327" s="68">
        <v>0</v>
      </c>
      <c r="M327" s="89">
        <f t="shared" si="17"/>
        <v>0</v>
      </c>
      <c r="N327" s="100">
        <f t="shared" si="18"/>
        <v>0</v>
      </c>
      <c r="O327" s="166" t="str">
        <f>IFERROR(INDEX(ITC!$B$21:$B$1020,MATCH(D327,ITC!$D$21:$D$1020,0)),"Unclaimed")</f>
        <v>Unclaimed</v>
      </c>
      <c r="P327" s="73">
        <f>IFERROR(VLOOKUP(D327,ITC!$D$19:$N$1020,11,0)-N327,SUM(K327:M327))</f>
        <v>0</v>
      </c>
      <c r="Q327" s="167" t="e">
        <f t="shared" si="19"/>
        <v>#DIV/0!</v>
      </c>
    </row>
    <row r="328" spans="2:17">
      <c r="B328" s="63"/>
      <c r="C328" s="65"/>
      <c r="D328" s="65"/>
      <c r="E328" s="66"/>
      <c r="F328" s="67"/>
      <c r="G328" s="65"/>
      <c r="H328" s="70"/>
      <c r="I328" s="71"/>
      <c r="J328" s="68">
        <v>0</v>
      </c>
      <c r="K328" s="68">
        <v>0</v>
      </c>
      <c r="L328" s="68">
        <v>0</v>
      </c>
      <c r="M328" s="89">
        <f t="shared" si="17"/>
        <v>0</v>
      </c>
      <c r="N328" s="100">
        <f t="shared" si="18"/>
        <v>0</v>
      </c>
      <c r="O328" s="166" t="str">
        <f>IFERROR(INDEX(ITC!$B$21:$B$1020,MATCH(D328,ITC!$D$21:$D$1020,0)),"Unclaimed")</f>
        <v>Unclaimed</v>
      </c>
      <c r="P328" s="73">
        <f>IFERROR(VLOOKUP(D328,ITC!$D$19:$N$1020,11,0)-N328,SUM(K328:M328))</f>
        <v>0</v>
      </c>
      <c r="Q328" s="167" t="e">
        <f t="shared" si="19"/>
        <v>#DIV/0!</v>
      </c>
    </row>
    <row r="329" spans="2:17">
      <c r="B329" s="63"/>
      <c r="C329" s="65"/>
      <c r="D329" s="65"/>
      <c r="E329" s="66"/>
      <c r="F329" s="67"/>
      <c r="G329" s="65"/>
      <c r="H329" s="70"/>
      <c r="I329" s="71"/>
      <c r="J329" s="68">
        <v>0</v>
      </c>
      <c r="K329" s="68">
        <v>0</v>
      </c>
      <c r="L329" s="68">
        <v>0</v>
      </c>
      <c r="M329" s="89">
        <f t="shared" si="17"/>
        <v>0</v>
      </c>
      <c r="N329" s="100">
        <f t="shared" si="18"/>
        <v>0</v>
      </c>
      <c r="O329" s="166" t="str">
        <f>IFERROR(INDEX(ITC!$B$21:$B$1020,MATCH(D329,ITC!$D$21:$D$1020,0)),"Unclaimed")</f>
        <v>Unclaimed</v>
      </c>
      <c r="P329" s="73">
        <f>IFERROR(VLOOKUP(D329,ITC!$D$19:$N$1020,11,0)-N329,SUM(K329:M329))</f>
        <v>0</v>
      </c>
      <c r="Q329" s="167" t="e">
        <f t="shared" si="19"/>
        <v>#DIV/0!</v>
      </c>
    </row>
    <row r="330" spans="2:17">
      <c r="B330" s="63"/>
      <c r="C330" s="65"/>
      <c r="D330" s="65"/>
      <c r="E330" s="66"/>
      <c r="F330" s="67"/>
      <c r="G330" s="65"/>
      <c r="H330" s="70"/>
      <c r="I330" s="71"/>
      <c r="J330" s="68">
        <v>0</v>
      </c>
      <c r="K330" s="68">
        <v>0</v>
      </c>
      <c r="L330" s="68">
        <v>0</v>
      </c>
      <c r="M330" s="89">
        <f t="shared" si="17"/>
        <v>0</v>
      </c>
      <c r="N330" s="100">
        <f t="shared" si="18"/>
        <v>0</v>
      </c>
      <c r="O330" s="166" t="str">
        <f>IFERROR(INDEX(ITC!$B$21:$B$1020,MATCH(D330,ITC!$D$21:$D$1020,0)),"Unclaimed")</f>
        <v>Unclaimed</v>
      </c>
      <c r="P330" s="73">
        <f>IFERROR(VLOOKUP(D330,ITC!$D$19:$N$1020,11,0)-N330,SUM(K330:M330))</f>
        <v>0</v>
      </c>
      <c r="Q330" s="167" t="e">
        <f t="shared" si="19"/>
        <v>#DIV/0!</v>
      </c>
    </row>
    <row r="331" spans="2:17">
      <c r="B331" s="63"/>
      <c r="C331" s="65"/>
      <c r="D331" s="65"/>
      <c r="E331" s="66"/>
      <c r="F331" s="67"/>
      <c r="G331" s="65"/>
      <c r="H331" s="70"/>
      <c r="I331" s="71"/>
      <c r="J331" s="68">
        <v>0</v>
      </c>
      <c r="K331" s="68">
        <v>0</v>
      </c>
      <c r="L331" s="68">
        <v>0</v>
      </c>
      <c r="M331" s="89">
        <f t="shared" si="17"/>
        <v>0</v>
      </c>
      <c r="N331" s="100">
        <f t="shared" si="18"/>
        <v>0</v>
      </c>
      <c r="O331" s="166" t="str">
        <f>IFERROR(INDEX(ITC!$B$21:$B$1020,MATCH(D331,ITC!$D$21:$D$1020,0)),"Unclaimed")</f>
        <v>Unclaimed</v>
      </c>
      <c r="P331" s="73">
        <f>IFERROR(VLOOKUP(D331,ITC!$D$19:$N$1020,11,0)-N331,SUM(K331:M331))</f>
        <v>0</v>
      </c>
      <c r="Q331" s="167" t="e">
        <f t="shared" si="19"/>
        <v>#DIV/0!</v>
      </c>
    </row>
    <row r="332" spans="2:17">
      <c r="B332" s="63"/>
      <c r="C332" s="65"/>
      <c r="D332" s="65"/>
      <c r="E332" s="66"/>
      <c r="F332" s="67"/>
      <c r="G332" s="65"/>
      <c r="H332" s="70"/>
      <c r="I332" s="71"/>
      <c r="J332" s="68">
        <v>0</v>
      </c>
      <c r="K332" s="68">
        <v>0</v>
      </c>
      <c r="L332" s="68">
        <v>0</v>
      </c>
      <c r="M332" s="89">
        <f t="shared" si="17"/>
        <v>0</v>
      </c>
      <c r="N332" s="100">
        <f t="shared" si="18"/>
        <v>0</v>
      </c>
      <c r="O332" s="166" t="str">
        <f>IFERROR(INDEX(ITC!$B$21:$B$1020,MATCH(D332,ITC!$D$21:$D$1020,0)),"Unclaimed")</f>
        <v>Unclaimed</v>
      </c>
      <c r="P332" s="73">
        <f>IFERROR(VLOOKUP(D332,ITC!$D$19:$N$1020,11,0)-N332,SUM(K332:M332))</f>
        <v>0</v>
      </c>
      <c r="Q332" s="167" t="e">
        <f t="shared" si="19"/>
        <v>#DIV/0!</v>
      </c>
    </row>
    <row r="333" spans="2:17">
      <c r="B333" s="63"/>
      <c r="C333" s="65"/>
      <c r="D333" s="65"/>
      <c r="E333" s="66"/>
      <c r="F333" s="67"/>
      <c r="G333" s="65"/>
      <c r="H333" s="70"/>
      <c r="I333" s="71"/>
      <c r="J333" s="68">
        <v>0</v>
      </c>
      <c r="K333" s="68">
        <v>0</v>
      </c>
      <c r="L333" s="68">
        <v>0</v>
      </c>
      <c r="M333" s="89">
        <f t="shared" si="17"/>
        <v>0</v>
      </c>
      <c r="N333" s="100">
        <f t="shared" si="18"/>
        <v>0</v>
      </c>
      <c r="O333" s="166" t="str">
        <f>IFERROR(INDEX(ITC!$B$21:$B$1020,MATCH(D333,ITC!$D$21:$D$1020,0)),"Unclaimed")</f>
        <v>Unclaimed</v>
      </c>
      <c r="P333" s="73">
        <f>IFERROR(VLOOKUP(D333,ITC!$D$19:$N$1020,11,0)-N333,SUM(K333:M333))</f>
        <v>0</v>
      </c>
      <c r="Q333" s="167" t="e">
        <f t="shared" si="19"/>
        <v>#DIV/0!</v>
      </c>
    </row>
    <row r="334" spans="2:17">
      <c r="B334" s="63"/>
      <c r="C334" s="65"/>
      <c r="D334" s="65"/>
      <c r="E334" s="66"/>
      <c r="F334" s="67"/>
      <c r="G334" s="65"/>
      <c r="H334" s="70"/>
      <c r="I334" s="71"/>
      <c r="J334" s="68">
        <v>0</v>
      </c>
      <c r="K334" s="68">
        <v>0</v>
      </c>
      <c r="L334" s="68">
        <v>0</v>
      </c>
      <c r="M334" s="89">
        <f t="shared" si="17"/>
        <v>0</v>
      </c>
      <c r="N334" s="100">
        <f t="shared" si="18"/>
        <v>0</v>
      </c>
      <c r="O334" s="166" t="str">
        <f>IFERROR(INDEX(ITC!$B$21:$B$1020,MATCH(D334,ITC!$D$21:$D$1020,0)),"Unclaimed")</f>
        <v>Unclaimed</v>
      </c>
      <c r="P334" s="73">
        <f>IFERROR(VLOOKUP(D334,ITC!$D$19:$N$1020,11,0)-N334,SUM(K334:M334))</f>
        <v>0</v>
      </c>
      <c r="Q334" s="167" t="e">
        <f t="shared" si="19"/>
        <v>#DIV/0!</v>
      </c>
    </row>
    <row r="335" spans="2:17">
      <c r="B335" s="63"/>
      <c r="C335" s="65"/>
      <c r="D335" s="65"/>
      <c r="E335" s="66"/>
      <c r="F335" s="67"/>
      <c r="G335" s="65"/>
      <c r="H335" s="70"/>
      <c r="I335" s="71"/>
      <c r="J335" s="68">
        <v>0</v>
      </c>
      <c r="K335" s="68">
        <v>0</v>
      </c>
      <c r="L335" s="68">
        <v>0</v>
      </c>
      <c r="M335" s="89">
        <f t="shared" si="17"/>
        <v>0</v>
      </c>
      <c r="N335" s="100">
        <f t="shared" si="18"/>
        <v>0</v>
      </c>
      <c r="O335" s="166" t="str">
        <f>IFERROR(INDEX(ITC!$B$21:$B$1020,MATCH(D335,ITC!$D$21:$D$1020,0)),"Unclaimed")</f>
        <v>Unclaimed</v>
      </c>
      <c r="P335" s="73">
        <f>IFERROR(VLOOKUP(D335,ITC!$D$19:$N$1020,11,0)-N335,SUM(K335:M335))</f>
        <v>0</v>
      </c>
      <c r="Q335" s="167" t="e">
        <f t="shared" si="19"/>
        <v>#DIV/0!</v>
      </c>
    </row>
    <row r="336" spans="2:17">
      <c r="B336" s="63"/>
      <c r="C336" s="65"/>
      <c r="D336" s="65"/>
      <c r="E336" s="66"/>
      <c r="F336" s="67"/>
      <c r="G336" s="65"/>
      <c r="H336" s="70"/>
      <c r="I336" s="71"/>
      <c r="J336" s="68">
        <v>0</v>
      </c>
      <c r="K336" s="68">
        <v>0</v>
      </c>
      <c r="L336" s="68">
        <v>0</v>
      </c>
      <c r="M336" s="89">
        <f t="shared" si="17"/>
        <v>0</v>
      </c>
      <c r="N336" s="100">
        <f t="shared" si="18"/>
        <v>0</v>
      </c>
      <c r="O336" s="166" t="str">
        <f>IFERROR(INDEX(ITC!$B$21:$B$1020,MATCH(D336,ITC!$D$21:$D$1020,0)),"Unclaimed")</f>
        <v>Unclaimed</v>
      </c>
      <c r="P336" s="73">
        <f>IFERROR(VLOOKUP(D336,ITC!$D$19:$N$1020,11,0)-N336,SUM(K336:M336))</f>
        <v>0</v>
      </c>
      <c r="Q336" s="167" t="e">
        <f t="shared" si="19"/>
        <v>#DIV/0!</v>
      </c>
    </row>
    <row r="337" spans="2:17">
      <c r="B337" s="63"/>
      <c r="C337" s="65"/>
      <c r="D337" s="65"/>
      <c r="E337" s="66"/>
      <c r="F337" s="67"/>
      <c r="G337" s="65"/>
      <c r="H337" s="70"/>
      <c r="I337" s="71"/>
      <c r="J337" s="68">
        <v>0</v>
      </c>
      <c r="K337" s="68">
        <v>0</v>
      </c>
      <c r="L337" s="68">
        <v>0</v>
      </c>
      <c r="M337" s="89">
        <f t="shared" si="17"/>
        <v>0</v>
      </c>
      <c r="N337" s="100">
        <f t="shared" si="18"/>
        <v>0</v>
      </c>
      <c r="O337" s="166" t="str">
        <f>IFERROR(INDEX(ITC!$B$21:$B$1020,MATCH(D337,ITC!$D$21:$D$1020,0)),"Unclaimed")</f>
        <v>Unclaimed</v>
      </c>
      <c r="P337" s="73">
        <f>IFERROR(VLOOKUP(D337,ITC!$D$19:$N$1020,11,0)-N337,SUM(K337:M337))</f>
        <v>0</v>
      </c>
      <c r="Q337" s="167" t="e">
        <f t="shared" si="19"/>
        <v>#DIV/0!</v>
      </c>
    </row>
    <row r="338" spans="2:17">
      <c r="B338" s="63"/>
      <c r="C338" s="65"/>
      <c r="D338" s="65"/>
      <c r="E338" s="66"/>
      <c r="F338" s="67"/>
      <c r="G338" s="65"/>
      <c r="H338" s="70"/>
      <c r="I338" s="71"/>
      <c r="J338" s="68">
        <v>0</v>
      </c>
      <c r="K338" s="68">
        <v>0</v>
      </c>
      <c r="L338" s="68">
        <v>0</v>
      </c>
      <c r="M338" s="89">
        <f t="shared" si="17"/>
        <v>0</v>
      </c>
      <c r="N338" s="100">
        <f t="shared" si="18"/>
        <v>0</v>
      </c>
      <c r="O338" s="166" t="str">
        <f>IFERROR(INDEX(ITC!$B$21:$B$1020,MATCH(D338,ITC!$D$21:$D$1020,0)),"Unclaimed")</f>
        <v>Unclaimed</v>
      </c>
      <c r="P338" s="73">
        <f>IFERROR(VLOOKUP(D338,ITC!$D$19:$N$1020,11,0)-N338,SUM(K338:M338))</f>
        <v>0</v>
      </c>
      <c r="Q338" s="167" t="e">
        <f t="shared" si="19"/>
        <v>#DIV/0!</v>
      </c>
    </row>
    <row r="339" spans="2:17">
      <c r="B339" s="63"/>
      <c r="C339" s="65"/>
      <c r="D339" s="65"/>
      <c r="E339" s="66"/>
      <c r="F339" s="67"/>
      <c r="G339" s="65"/>
      <c r="H339" s="70"/>
      <c r="I339" s="71"/>
      <c r="J339" s="68">
        <v>0</v>
      </c>
      <c r="K339" s="68">
        <v>0</v>
      </c>
      <c r="L339" s="68">
        <v>0</v>
      </c>
      <c r="M339" s="89">
        <f t="shared" si="17"/>
        <v>0</v>
      </c>
      <c r="N339" s="100">
        <f t="shared" si="18"/>
        <v>0</v>
      </c>
      <c r="O339" s="166" t="str">
        <f>IFERROR(INDEX(ITC!$B$21:$B$1020,MATCH(D339,ITC!$D$21:$D$1020,0)),"Unclaimed")</f>
        <v>Unclaimed</v>
      </c>
      <c r="P339" s="73">
        <f>IFERROR(VLOOKUP(D339,ITC!$D$19:$N$1020,11,0)-N339,SUM(K339:M339))</f>
        <v>0</v>
      </c>
      <c r="Q339" s="167" t="e">
        <f t="shared" si="19"/>
        <v>#DIV/0!</v>
      </c>
    </row>
    <row r="340" spans="2:17">
      <c r="B340" s="63"/>
      <c r="C340" s="65"/>
      <c r="D340" s="65"/>
      <c r="E340" s="66"/>
      <c r="F340" s="67"/>
      <c r="G340" s="65"/>
      <c r="H340" s="70"/>
      <c r="I340" s="71"/>
      <c r="J340" s="68">
        <v>0</v>
      </c>
      <c r="K340" s="68">
        <v>0</v>
      </c>
      <c r="L340" s="68">
        <v>0</v>
      </c>
      <c r="M340" s="89">
        <f t="shared" si="17"/>
        <v>0</v>
      </c>
      <c r="N340" s="100">
        <f t="shared" si="18"/>
        <v>0</v>
      </c>
      <c r="O340" s="166" t="str">
        <f>IFERROR(INDEX(ITC!$B$21:$B$1020,MATCH(D340,ITC!$D$21:$D$1020,0)),"Unclaimed")</f>
        <v>Unclaimed</v>
      </c>
      <c r="P340" s="73">
        <f>IFERROR(VLOOKUP(D340,ITC!$D$19:$N$1020,11,0)-N340,SUM(K340:M340))</f>
        <v>0</v>
      </c>
      <c r="Q340" s="167" t="e">
        <f t="shared" si="19"/>
        <v>#DIV/0!</v>
      </c>
    </row>
    <row r="341" spans="2:17">
      <c r="B341" s="63"/>
      <c r="C341" s="65"/>
      <c r="D341" s="65"/>
      <c r="E341" s="66"/>
      <c r="F341" s="67"/>
      <c r="G341" s="65"/>
      <c r="H341" s="70"/>
      <c r="I341" s="71"/>
      <c r="J341" s="68">
        <v>0</v>
      </c>
      <c r="K341" s="68">
        <v>0</v>
      </c>
      <c r="L341" s="68">
        <v>0</v>
      </c>
      <c r="M341" s="89">
        <f t="shared" ref="M341:M404" si="20">L341</f>
        <v>0</v>
      </c>
      <c r="N341" s="100">
        <f t="shared" si="18"/>
        <v>0</v>
      </c>
      <c r="O341" s="166" t="str">
        <f>IFERROR(INDEX(ITC!$B$21:$B$1020,MATCH(D341,ITC!$D$21:$D$1020,0)),"Unclaimed")</f>
        <v>Unclaimed</v>
      </c>
      <c r="P341" s="73">
        <f>IFERROR(VLOOKUP(D341,ITC!$D$19:$N$1020,11,0)-N341,SUM(K341:M341))</f>
        <v>0</v>
      </c>
      <c r="Q341" s="167" t="e">
        <f t="shared" si="19"/>
        <v>#DIV/0!</v>
      </c>
    </row>
    <row r="342" spans="2:17">
      <c r="B342" s="63"/>
      <c r="C342" s="65"/>
      <c r="D342" s="65"/>
      <c r="E342" s="66"/>
      <c r="F342" s="67"/>
      <c r="G342" s="65"/>
      <c r="H342" s="70"/>
      <c r="I342" s="71"/>
      <c r="J342" s="68">
        <v>0</v>
      </c>
      <c r="K342" s="68">
        <v>0</v>
      </c>
      <c r="L342" s="68">
        <v>0</v>
      </c>
      <c r="M342" s="89">
        <f t="shared" si="20"/>
        <v>0</v>
      </c>
      <c r="N342" s="100">
        <f t="shared" ref="N342:N405" si="21">SUM(J342:M342)</f>
        <v>0</v>
      </c>
      <c r="O342" s="166" t="str">
        <f>IFERROR(INDEX(ITC!$B$21:$B$1020,MATCH(D342,ITC!$D$21:$D$1020,0)),"Unclaimed")</f>
        <v>Unclaimed</v>
      </c>
      <c r="P342" s="73">
        <f>IFERROR(VLOOKUP(D342,ITC!$D$19:$N$1020,11,0)-N342,SUM(K342:M342))</f>
        <v>0</v>
      </c>
      <c r="Q342" s="167" t="e">
        <f t="shared" ref="Q342:Q405" si="22">H342-(SUM(K342:M342)/J342)</f>
        <v>#DIV/0!</v>
      </c>
    </row>
    <row r="343" spans="2:17">
      <c r="B343" s="63"/>
      <c r="C343" s="65"/>
      <c r="D343" s="65"/>
      <c r="E343" s="66"/>
      <c r="F343" s="67"/>
      <c r="G343" s="65"/>
      <c r="H343" s="70"/>
      <c r="I343" s="71"/>
      <c r="J343" s="68">
        <v>0</v>
      </c>
      <c r="K343" s="68">
        <v>0</v>
      </c>
      <c r="L343" s="68">
        <v>0</v>
      </c>
      <c r="M343" s="89">
        <f t="shared" si="20"/>
        <v>0</v>
      </c>
      <c r="N343" s="100">
        <f t="shared" si="21"/>
        <v>0</v>
      </c>
      <c r="O343" s="166" t="str">
        <f>IFERROR(INDEX(ITC!$B$21:$B$1020,MATCH(D343,ITC!$D$21:$D$1020,0)),"Unclaimed")</f>
        <v>Unclaimed</v>
      </c>
      <c r="P343" s="73">
        <f>IFERROR(VLOOKUP(D343,ITC!$D$19:$N$1020,11,0)-N343,SUM(K343:M343))</f>
        <v>0</v>
      </c>
      <c r="Q343" s="167" t="e">
        <f t="shared" si="22"/>
        <v>#DIV/0!</v>
      </c>
    </row>
    <row r="344" spans="2:17">
      <c r="B344" s="63"/>
      <c r="C344" s="65"/>
      <c r="D344" s="65"/>
      <c r="E344" s="66"/>
      <c r="F344" s="67"/>
      <c r="G344" s="65"/>
      <c r="H344" s="70"/>
      <c r="I344" s="71"/>
      <c r="J344" s="68">
        <v>0</v>
      </c>
      <c r="K344" s="68">
        <v>0</v>
      </c>
      <c r="L344" s="68">
        <v>0</v>
      </c>
      <c r="M344" s="89">
        <f t="shared" si="20"/>
        <v>0</v>
      </c>
      <c r="N344" s="100">
        <f t="shared" si="21"/>
        <v>0</v>
      </c>
      <c r="O344" s="166" t="str">
        <f>IFERROR(INDEX(ITC!$B$21:$B$1020,MATCH(D344,ITC!$D$21:$D$1020,0)),"Unclaimed")</f>
        <v>Unclaimed</v>
      </c>
      <c r="P344" s="73">
        <f>IFERROR(VLOOKUP(D344,ITC!$D$19:$N$1020,11,0)-N344,SUM(K344:M344))</f>
        <v>0</v>
      </c>
      <c r="Q344" s="167" t="e">
        <f t="shared" si="22"/>
        <v>#DIV/0!</v>
      </c>
    </row>
    <row r="345" spans="2:17">
      <c r="B345" s="63"/>
      <c r="C345" s="65"/>
      <c r="D345" s="65"/>
      <c r="E345" s="66"/>
      <c r="F345" s="67"/>
      <c r="G345" s="65"/>
      <c r="H345" s="70"/>
      <c r="I345" s="71"/>
      <c r="J345" s="68">
        <v>0</v>
      </c>
      <c r="K345" s="68">
        <v>0</v>
      </c>
      <c r="L345" s="68">
        <v>0</v>
      </c>
      <c r="M345" s="89">
        <f t="shared" si="20"/>
        <v>0</v>
      </c>
      <c r="N345" s="100">
        <f t="shared" si="21"/>
        <v>0</v>
      </c>
      <c r="O345" s="166" t="str">
        <f>IFERROR(INDEX(ITC!$B$21:$B$1020,MATCH(D345,ITC!$D$21:$D$1020,0)),"Unclaimed")</f>
        <v>Unclaimed</v>
      </c>
      <c r="P345" s="73">
        <f>IFERROR(VLOOKUP(D345,ITC!$D$19:$N$1020,11,0)-N345,SUM(K345:M345))</f>
        <v>0</v>
      </c>
      <c r="Q345" s="167" t="e">
        <f t="shared" si="22"/>
        <v>#DIV/0!</v>
      </c>
    </row>
    <row r="346" spans="2:17">
      <c r="B346" s="63"/>
      <c r="C346" s="65"/>
      <c r="D346" s="65"/>
      <c r="E346" s="66"/>
      <c r="F346" s="67"/>
      <c r="G346" s="65"/>
      <c r="H346" s="70"/>
      <c r="I346" s="71"/>
      <c r="J346" s="68">
        <v>0</v>
      </c>
      <c r="K346" s="68">
        <v>0</v>
      </c>
      <c r="L346" s="68">
        <v>0</v>
      </c>
      <c r="M346" s="89">
        <f t="shared" si="20"/>
        <v>0</v>
      </c>
      <c r="N346" s="100">
        <f t="shared" si="21"/>
        <v>0</v>
      </c>
      <c r="O346" s="166" t="str">
        <f>IFERROR(INDEX(ITC!$B$21:$B$1020,MATCH(D346,ITC!$D$21:$D$1020,0)),"Unclaimed")</f>
        <v>Unclaimed</v>
      </c>
      <c r="P346" s="73">
        <f>IFERROR(VLOOKUP(D346,ITC!$D$19:$N$1020,11,0)-N346,SUM(K346:M346))</f>
        <v>0</v>
      </c>
      <c r="Q346" s="167" t="e">
        <f t="shared" si="22"/>
        <v>#DIV/0!</v>
      </c>
    </row>
    <row r="347" spans="2:17">
      <c r="B347" s="63"/>
      <c r="C347" s="65"/>
      <c r="D347" s="65"/>
      <c r="E347" s="66"/>
      <c r="F347" s="67"/>
      <c r="G347" s="65"/>
      <c r="H347" s="70"/>
      <c r="I347" s="71"/>
      <c r="J347" s="68">
        <v>0</v>
      </c>
      <c r="K347" s="68">
        <v>0</v>
      </c>
      <c r="L347" s="68">
        <v>0</v>
      </c>
      <c r="M347" s="89">
        <f t="shared" si="20"/>
        <v>0</v>
      </c>
      <c r="N347" s="100">
        <f t="shared" si="21"/>
        <v>0</v>
      </c>
      <c r="O347" s="166" t="str">
        <f>IFERROR(INDEX(ITC!$B$21:$B$1020,MATCH(D347,ITC!$D$21:$D$1020,0)),"Unclaimed")</f>
        <v>Unclaimed</v>
      </c>
      <c r="P347" s="73">
        <f>IFERROR(VLOOKUP(D347,ITC!$D$19:$N$1020,11,0)-N347,SUM(K347:M347))</f>
        <v>0</v>
      </c>
      <c r="Q347" s="167" t="e">
        <f t="shared" si="22"/>
        <v>#DIV/0!</v>
      </c>
    </row>
    <row r="348" spans="2:17">
      <c r="B348" s="63"/>
      <c r="C348" s="65"/>
      <c r="D348" s="65"/>
      <c r="E348" s="66"/>
      <c r="F348" s="67"/>
      <c r="G348" s="65"/>
      <c r="H348" s="70"/>
      <c r="I348" s="71"/>
      <c r="J348" s="68">
        <v>0</v>
      </c>
      <c r="K348" s="68">
        <v>0</v>
      </c>
      <c r="L348" s="68">
        <v>0</v>
      </c>
      <c r="M348" s="89">
        <f t="shared" si="20"/>
        <v>0</v>
      </c>
      <c r="N348" s="100">
        <f t="shared" si="21"/>
        <v>0</v>
      </c>
      <c r="O348" s="166" t="str">
        <f>IFERROR(INDEX(ITC!$B$21:$B$1020,MATCH(D348,ITC!$D$21:$D$1020,0)),"Unclaimed")</f>
        <v>Unclaimed</v>
      </c>
      <c r="P348" s="73">
        <f>IFERROR(VLOOKUP(D348,ITC!$D$19:$N$1020,11,0)-N348,SUM(K348:M348))</f>
        <v>0</v>
      </c>
      <c r="Q348" s="167" t="e">
        <f t="shared" si="22"/>
        <v>#DIV/0!</v>
      </c>
    </row>
    <row r="349" spans="2:17">
      <c r="B349" s="63"/>
      <c r="C349" s="65"/>
      <c r="D349" s="65"/>
      <c r="E349" s="66"/>
      <c r="F349" s="67"/>
      <c r="G349" s="65"/>
      <c r="H349" s="70"/>
      <c r="I349" s="71"/>
      <c r="J349" s="68">
        <v>0</v>
      </c>
      <c r="K349" s="68">
        <v>0</v>
      </c>
      <c r="L349" s="68">
        <v>0</v>
      </c>
      <c r="M349" s="89">
        <f t="shared" si="20"/>
        <v>0</v>
      </c>
      <c r="N349" s="100">
        <f t="shared" si="21"/>
        <v>0</v>
      </c>
      <c r="O349" s="166" t="str">
        <f>IFERROR(INDEX(ITC!$B$21:$B$1020,MATCH(D349,ITC!$D$21:$D$1020,0)),"Unclaimed")</f>
        <v>Unclaimed</v>
      </c>
      <c r="P349" s="73">
        <f>IFERROR(VLOOKUP(D349,ITC!$D$19:$N$1020,11,0)-N349,SUM(K349:M349))</f>
        <v>0</v>
      </c>
      <c r="Q349" s="167" t="e">
        <f t="shared" si="22"/>
        <v>#DIV/0!</v>
      </c>
    </row>
    <row r="350" spans="2:17">
      <c r="B350" s="63"/>
      <c r="C350" s="65"/>
      <c r="D350" s="65"/>
      <c r="E350" s="66"/>
      <c r="F350" s="67"/>
      <c r="G350" s="65"/>
      <c r="H350" s="70"/>
      <c r="I350" s="71"/>
      <c r="J350" s="68">
        <v>0</v>
      </c>
      <c r="K350" s="68">
        <v>0</v>
      </c>
      <c r="L350" s="68">
        <v>0</v>
      </c>
      <c r="M350" s="89">
        <f t="shared" si="20"/>
        <v>0</v>
      </c>
      <c r="N350" s="100">
        <f t="shared" si="21"/>
        <v>0</v>
      </c>
      <c r="O350" s="166" t="str">
        <f>IFERROR(INDEX(ITC!$B$21:$B$1020,MATCH(D350,ITC!$D$21:$D$1020,0)),"Unclaimed")</f>
        <v>Unclaimed</v>
      </c>
      <c r="P350" s="73">
        <f>IFERROR(VLOOKUP(D350,ITC!$D$19:$N$1020,11,0)-N350,SUM(K350:M350))</f>
        <v>0</v>
      </c>
      <c r="Q350" s="167" t="e">
        <f t="shared" si="22"/>
        <v>#DIV/0!</v>
      </c>
    </row>
    <row r="351" spans="2:17">
      <c r="B351" s="63"/>
      <c r="C351" s="65"/>
      <c r="D351" s="65"/>
      <c r="E351" s="66"/>
      <c r="F351" s="67"/>
      <c r="G351" s="65"/>
      <c r="H351" s="70"/>
      <c r="I351" s="71"/>
      <c r="J351" s="68">
        <v>0</v>
      </c>
      <c r="K351" s="68">
        <v>0</v>
      </c>
      <c r="L351" s="68">
        <v>0</v>
      </c>
      <c r="M351" s="89">
        <f t="shared" si="20"/>
        <v>0</v>
      </c>
      <c r="N351" s="100">
        <f t="shared" si="21"/>
        <v>0</v>
      </c>
      <c r="O351" s="166" t="str">
        <f>IFERROR(INDEX(ITC!$B$21:$B$1020,MATCH(D351,ITC!$D$21:$D$1020,0)),"Unclaimed")</f>
        <v>Unclaimed</v>
      </c>
      <c r="P351" s="73">
        <f>IFERROR(VLOOKUP(D351,ITC!$D$19:$N$1020,11,0)-N351,SUM(K351:M351))</f>
        <v>0</v>
      </c>
      <c r="Q351" s="167" t="e">
        <f t="shared" si="22"/>
        <v>#DIV/0!</v>
      </c>
    </row>
    <row r="352" spans="2:17">
      <c r="B352" s="63"/>
      <c r="C352" s="65"/>
      <c r="D352" s="65"/>
      <c r="E352" s="66"/>
      <c r="F352" s="67"/>
      <c r="G352" s="65"/>
      <c r="H352" s="70"/>
      <c r="I352" s="71"/>
      <c r="J352" s="68">
        <v>0</v>
      </c>
      <c r="K352" s="68">
        <v>0</v>
      </c>
      <c r="L352" s="68">
        <v>0</v>
      </c>
      <c r="M352" s="89">
        <f t="shared" si="20"/>
        <v>0</v>
      </c>
      <c r="N352" s="100">
        <f t="shared" si="21"/>
        <v>0</v>
      </c>
      <c r="O352" s="166" t="str">
        <f>IFERROR(INDEX(ITC!$B$21:$B$1020,MATCH(D352,ITC!$D$21:$D$1020,0)),"Unclaimed")</f>
        <v>Unclaimed</v>
      </c>
      <c r="P352" s="73">
        <f>IFERROR(VLOOKUP(D352,ITC!$D$19:$N$1020,11,0)-N352,SUM(K352:M352))</f>
        <v>0</v>
      </c>
      <c r="Q352" s="167" t="e">
        <f t="shared" si="22"/>
        <v>#DIV/0!</v>
      </c>
    </row>
    <row r="353" spans="2:17">
      <c r="B353" s="63"/>
      <c r="C353" s="65"/>
      <c r="D353" s="65"/>
      <c r="E353" s="66"/>
      <c r="F353" s="67"/>
      <c r="G353" s="65"/>
      <c r="H353" s="70"/>
      <c r="I353" s="71"/>
      <c r="J353" s="68">
        <v>0</v>
      </c>
      <c r="K353" s="68">
        <v>0</v>
      </c>
      <c r="L353" s="68">
        <v>0</v>
      </c>
      <c r="M353" s="89">
        <f t="shared" si="20"/>
        <v>0</v>
      </c>
      <c r="N353" s="100">
        <f t="shared" si="21"/>
        <v>0</v>
      </c>
      <c r="O353" s="166" t="str">
        <f>IFERROR(INDEX(ITC!$B$21:$B$1020,MATCH(D353,ITC!$D$21:$D$1020,0)),"Unclaimed")</f>
        <v>Unclaimed</v>
      </c>
      <c r="P353" s="73">
        <f>IFERROR(VLOOKUP(D353,ITC!$D$19:$N$1020,11,0)-N353,SUM(K353:M353))</f>
        <v>0</v>
      </c>
      <c r="Q353" s="167" t="e">
        <f t="shared" si="22"/>
        <v>#DIV/0!</v>
      </c>
    </row>
    <row r="354" spans="2:17">
      <c r="B354" s="63"/>
      <c r="C354" s="65"/>
      <c r="D354" s="65"/>
      <c r="E354" s="66"/>
      <c r="F354" s="67"/>
      <c r="G354" s="65"/>
      <c r="H354" s="70"/>
      <c r="I354" s="71"/>
      <c r="J354" s="68">
        <v>0</v>
      </c>
      <c r="K354" s="68">
        <v>0</v>
      </c>
      <c r="L354" s="68">
        <v>0</v>
      </c>
      <c r="M354" s="89">
        <f t="shared" si="20"/>
        <v>0</v>
      </c>
      <c r="N354" s="100">
        <f t="shared" si="21"/>
        <v>0</v>
      </c>
      <c r="O354" s="166" t="str">
        <f>IFERROR(INDEX(ITC!$B$21:$B$1020,MATCH(D354,ITC!$D$21:$D$1020,0)),"Unclaimed")</f>
        <v>Unclaimed</v>
      </c>
      <c r="P354" s="73">
        <f>IFERROR(VLOOKUP(D354,ITC!$D$19:$N$1020,11,0)-N354,SUM(K354:M354))</f>
        <v>0</v>
      </c>
      <c r="Q354" s="167" t="e">
        <f t="shared" si="22"/>
        <v>#DIV/0!</v>
      </c>
    </row>
    <row r="355" spans="2:17">
      <c r="B355" s="63"/>
      <c r="C355" s="65"/>
      <c r="D355" s="65"/>
      <c r="E355" s="66"/>
      <c r="F355" s="67"/>
      <c r="G355" s="65"/>
      <c r="H355" s="70"/>
      <c r="I355" s="71"/>
      <c r="J355" s="68">
        <v>0</v>
      </c>
      <c r="K355" s="68">
        <v>0</v>
      </c>
      <c r="L355" s="68">
        <v>0</v>
      </c>
      <c r="M355" s="89">
        <f t="shared" si="20"/>
        <v>0</v>
      </c>
      <c r="N355" s="100">
        <f t="shared" si="21"/>
        <v>0</v>
      </c>
      <c r="O355" s="166" t="str">
        <f>IFERROR(INDEX(ITC!$B$21:$B$1020,MATCH(D355,ITC!$D$21:$D$1020,0)),"Unclaimed")</f>
        <v>Unclaimed</v>
      </c>
      <c r="P355" s="73">
        <f>IFERROR(VLOOKUP(D355,ITC!$D$19:$N$1020,11,0)-N355,SUM(K355:M355))</f>
        <v>0</v>
      </c>
      <c r="Q355" s="167" t="e">
        <f t="shared" si="22"/>
        <v>#DIV/0!</v>
      </c>
    </row>
    <row r="356" spans="2:17">
      <c r="B356" s="63"/>
      <c r="C356" s="65"/>
      <c r="D356" s="65"/>
      <c r="E356" s="66"/>
      <c r="F356" s="67"/>
      <c r="G356" s="65"/>
      <c r="H356" s="70"/>
      <c r="I356" s="71"/>
      <c r="J356" s="68">
        <v>0</v>
      </c>
      <c r="K356" s="68">
        <v>0</v>
      </c>
      <c r="L356" s="68">
        <v>0</v>
      </c>
      <c r="M356" s="89">
        <f t="shared" si="20"/>
        <v>0</v>
      </c>
      <c r="N356" s="100">
        <f t="shared" si="21"/>
        <v>0</v>
      </c>
      <c r="O356" s="166" t="str">
        <f>IFERROR(INDEX(ITC!$B$21:$B$1020,MATCH(D356,ITC!$D$21:$D$1020,0)),"Unclaimed")</f>
        <v>Unclaimed</v>
      </c>
      <c r="P356" s="73">
        <f>IFERROR(VLOOKUP(D356,ITC!$D$19:$N$1020,11,0)-N356,SUM(K356:M356))</f>
        <v>0</v>
      </c>
      <c r="Q356" s="167" t="e">
        <f t="shared" si="22"/>
        <v>#DIV/0!</v>
      </c>
    </row>
    <row r="357" spans="2:17">
      <c r="B357" s="63"/>
      <c r="C357" s="65"/>
      <c r="D357" s="65"/>
      <c r="E357" s="66"/>
      <c r="F357" s="67"/>
      <c r="G357" s="65"/>
      <c r="H357" s="70"/>
      <c r="I357" s="71"/>
      <c r="J357" s="68">
        <v>0</v>
      </c>
      <c r="K357" s="68">
        <v>0</v>
      </c>
      <c r="L357" s="68">
        <v>0</v>
      </c>
      <c r="M357" s="89">
        <f t="shared" si="20"/>
        <v>0</v>
      </c>
      <c r="N357" s="100">
        <f t="shared" si="21"/>
        <v>0</v>
      </c>
      <c r="O357" s="166" t="str">
        <f>IFERROR(INDEX(ITC!$B$21:$B$1020,MATCH(D357,ITC!$D$21:$D$1020,0)),"Unclaimed")</f>
        <v>Unclaimed</v>
      </c>
      <c r="P357" s="73">
        <f>IFERROR(VLOOKUP(D357,ITC!$D$19:$N$1020,11,0)-N357,SUM(K357:M357))</f>
        <v>0</v>
      </c>
      <c r="Q357" s="167" t="e">
        <f t="shared" si="22"/>
        <v>#DIV/0!</v>
      </c>
    </row>
    <row r="358" spans="2:17">
      <c r="B358" s="63"/>
      <c r="C358" s="65"/>
      <c r="D358" s="65"/>
      <c r="E358" s="66"/>
      <c r="F358" s="67"/>
      <c r="G358" s="65"/>
      <c r="H358" s="70"/>
      <c r="I358" s="71"/>
      <c r="J358" s="68">
        <v>0</v>
      </c>
      <c r="K358" s="68">
        <v>0</v>
      </c>
      <c r="L358" s="68">
        <v>0</v>
      </c>
      <c r="M358" s="89">
        <f t="shared" si="20"/>
        <v>0</v>
      </c>
      <c r="N358" s="100">
        <f t="shared" si="21"/>
        <v>0</v>
      </c>
      <c r="O358" s="166" t="str">
        <f>IFERROR(INDEX(ITC!$B$21:$B$1020,MATCH(D358,ITC!$D$21:$D$1020,0)),"Unclaimed")</f>
        <v>Unclaimed</v>
      </c>
      <c r="P358" s="73">
        <f>IFERROR(VLOOKUP(D358,ITC!$D$19:$N$1020,11,0)-N358,SUM(K358:M358))</f>
        <v>0</v>
      </c>
      <c r="Q358" s="167" t="e">
        <f t="shared" si="22"/>
        <v>#DIV/0!</v>
      </c>
    </row>
    <row r="359" spans="2:17">
      <c r="B359" s="63"/>
      <c r="C359" s="65"/>
      <c r="D359" s="65"/>
      <c r="E359" s="66"/>
      <c r="F359" s="67"/>
      <c r="G359" s="65"/>
      <c r="H359" s="70"/>
      <c r="I359" s="71"/>
      <c r="J359" s="68">
        <v>0</v>
      </c>
      <c r="K359" s="68">
        <v>0</v>
      </c>
      <c r="L359" s="68">
        <v>0</v>
      </c>
      <c r="M359" s="89">
        <f t="shared" si="20"/>
        <v>0</v>
      </c>
      <c r="N359" s="100">
        <f t="shared" si="21"/>
        <v>0</v>
      </c>
      <c r="O359" s="166" t="str">
        <f>IFERROR(INDEX(ITC!$B$21:$B$1020,MATCH(D359,ITC!$D$21:$D$1020,0)),"Unclaimed")</f>
        <v>Unclaimed</v>
      </c>
      <c r="P359" s="73">
        <f>IFERROR(VLOOKUP(D359,ITC!$D$19:$N$1020,11,0)-N359,SUM(K359:M359))</f>
        <v>0</v>
      </c>
      <c r="Q359" s="167" t="e">
        <f t="shared" si="22"/>
        <v>#DIV/0!</v>
      </c>
    </row>
    <row r="360" spans="2:17">
      <c r="B360" s="63"/>
      <c r="C360" s="65"/>
      <c r="D360" s="65"/>
      <c r="E360" s="66"/>
      <c r="F360" s="67"/>
      <c r="G360" s="65"/>
      <c r="H360" s="70"/>
      <c r="I360" s="71"/>
      <c r="J360" s="68">
        <v>0</v>
      </c>
      <c r="K360" s="68">
        <v>0</v>
      </c>
      <c r="L360" s="68">
        <v>0</v>
      </c>
      <c r="M360" s="89">
        <f t="shared" si="20"/>
        <v>0</v>
      </c>
      <c r="N360" s="100">
        <f t="shared" si="21"/>
        <v>0</v>
      </c>
      <c r="O360" s="166" t="str">
        <f>IFERROR(INDEX(ITC!$B$21:$B$1020,MATCH(D360,ITC!$D$21:$D$1020,0)),"Unclaimed")</f>
        <v>Unclaimed</v>
      </c>
      <c r="P360" s="73">
        <f>IFERROR(VLOOKUP(D360,ITC!$D$19:$N$1020,11,0)-N360,SUM(K360:M360))</f>
        <v>0</v>
      </c>
      <c r="Q360" s="167" t="e">
        <f t="shared" si="22"/>
        <v>#DIV/0!</v>
      </c>
    </row>
    <row r="361" spans="2:17">
      <c r="B361" s="63"/>
      <c r="C361" s="65"/>
      <c r="D361" s="65"/>
      <c r="E361" s="66"/>
      <c r="F361" s="67"/>
      <c r="G361" s="65"/>
      <c r="H361" s="70"/>
      <c r="I361" s="71"/>
      <c r="J361" s="68">
        <v>0</v>
      </c>
      <c r="K361" s="68">
        <v>0</v>
      </c>
      <c r="L361" s="68">
        <v>0</v>
      </c>
      <c r="M361" s="89">
        <f t="shared" si="20"/>
        <v>0</v>
      </c>
      <c r="N361" s="100">
        <f t="shared" si="21"/>
        <v>0</v>
      </c>
      <c r="O361" s="166" t="str">
        <f>IFERROR(INDEX(ITC!$B$21:$B$1020,MATCH(D361,ITC!$D$21:$D$1020,0)),"Unclaimed")</f>
        <v>Unclaimed</v>
      </c>
      <c r="P361" s="73">
        <f>IFERROR(VLOOKUP(D361,ITC!$D$19:$N$1020,11,0)-N361,SUM(K361:M361))</f>
        <v>0</v>
      </c>
      <c r="Q361" s="167" t="e">
        <f t="shared" si="22"/>
        <v>#DIV/0!</v>
      </c>
    </row>
    <row r="362" spans="2:17">
      <c r="B362" s="63"/>
      <c r="C362" s="65"/>
      <c r="D362" s="65"/>
      <c r="E362" s="66"/>
      <c r="F362" s="67"/>
      <c r="G362" s="65"/>
      <c r="H362" s="70"/>
      <c r="I362" s="71"/>
      <c r="J362" s="68">
        <v>0</v>
      </c>
      <c r="K362" s="68">
        <v>0</v>
      </c>
      <c r="L362" s="68">
        <v>0</v>
      </c>
      <c r="M362" s="89">
        <f t="shared" si="20"/>
        <v>0</v>
      </c>
      <c r="N362" s="100">
        <f t="shared" si="21"/>
        <v>0</v>
      </c>
      <c r="O362" s="166" t="str">
        <f>IFERROR(INDEX(ITC!$B$21:$B$1020,MATCH(D362,ITC!$D$21:$D$1020,0)),"Unclaimed")</f>
        <v>Unclaimed</v>
      </c>
      <c r="P362" s="73">
        <f>IFERROR(VLOOKUP(D362,ITC!$D$19:$N$1020,11,0)-N362,SUM(K362:M362))</f>
        <v>0</v>
      </c>
      <c r="Q362" s="167" t="e">
        <f t="shared" si="22"/>
        <v>#DIV/0!</v>
      </c>
    </row>
    <row r="363" spans="2:17">
      <c r="B363" s="63"/>
      <c r="C363" s="65"/>
      <c r="D363" s="65"/>
      <c r="E363" s="66"/>
      <c r="F363" s="67"/>
      <c r="G363" s="65"/>
      <c r="H363" s="70"/>
      <c r="I363" s="71"/>
      <c r="J363" s="68">
        <v>0</v>
      </c>
      <c r="K363" s="68">
        <v>0</v>
      </c>
      <c r="L363" s="68">
        <v>0</v>
      </c>
      <c r="M363" s="89">
        <f t="shared" si="20"/>
        <v>0</v>
      </c>
      <c r="N363" s="100">
        <f t="shared" si="21"/>
        <v>0</v>
      </c>
      <c r="O363" s="166" t="str">
        <f>IFERROR(INDEX(ITC!$B$21:$B$1020,MATCH(D363,ITC!$D$21:$D$1020,0)),"Unclaimed")</f>
        <v>Unclaimed</v>
      </c>
      <c r="P363" s="73">
        <f>IFERROR(VLOOKUP(D363,ITC!$D$19:$N$1020,11,0)-N363,SUM(K363:M363))</f>
        <v>0</v>
      </c>
      <c r="Q363" s="167" t="e">
        <f t="shared" si="22"/>
        <v>#DIV/0!</v>
      </c>
    </row>
    <row r="364" spans="2:17">
      <c r="B364" s="63"/>
      <c r="C364" s="65"/>
      <c r="D364" s="65"/>
      <c r="E364" s="66"/>
      <c r="F364" s="67"/>
      <c r="G364" s="65"/>
      <c r="H364" s="70"/>
      <c r="I364" s="71"/>
      <c r="J364" s="68">
        <v>0</v>
      </c>
      <c r="K364" s="68">
        <v>0</v>
      </c>
      <c r="L364" s="68">
        <v>0</v>
      </c>
      <c r="M364" s="89">
        <f t="shared" si="20"/>
        <v>0</v>
      </c>
      <c r="N364" s="100">
        <f t="shared" si="21"/>
        <v>0</v>
      </c>
      <c r="O364" s="166" t="str">
        <f>IFERROR(INDEX(ITC!$B$21:$B$1020,MATCH(D364,ITC!$D$21:$D$1020,0)),"Unclaimed")</f>
        <v>Unclaimed</v>
      </c>
      <c r="P364" s="73">
        <f>IFERROR(VLOOKUP(D364,ITC!$D$19:$N$1020,11,0)-N364,SUM(K364:M364))</f>
        <v>0</v>
      </c>
      <c r="Q364" s="167" t="e">
        <f t="shared" si="22"/>
        <v>#DIV/0!</v>
      </c>
    </row>
    <row r="365" spans="2:17">
      <c r="B365" s="63"/>
      <c r="C365" s="65"/>
      <c r="D365" s="65"/>
      <c r="E365" s="66"/>
      <c r="F365" s="67"/>
      <c r="G365" s="65"/>
      <c r="H365" s="70"/>
      <c r="I365" s="71"/>
      <c r="J365" s="68">
        <v>0</v>
      </c>
      <c r="K365" s="68">
        <v>0</v>
      </c>
      <c r="L365" s="68">
        <v>0</v>
      </c>
      <c r="M365" s="89">
        <f t="shared" si="20"/>
        <v>0</v>
      </c>
      <c r="N365" s="100">
        <f t="shared" si="21"/>
        <v>0</v>
      </c>
      <c r="O365" s="166" t="str">
        <f>IFERROR(INDEX(ITC!$B$21:$B$1020,MATCH(D365,ITC!$D$21:$D$1020,0)),"Unclaimed")</f>
        <v>Unclaimed</v>
      </c>
      <c r="P365" s="73">
        <f>IFERROR(VLOOKUP(D365,ITC!$D$19:$N$1020,11,0)-N365,SUM(K365:M365))</f>
        <v>0</v>
      </c>
      <c r="Q365" s="167" t="e">
        <f t="shared" si="22"/>
        <v>#DIV/0!</v>
      </c>
    </row>
    <row r="366" spans="2:17">
      <c r="B366" s="63"/>
      <c r="C366" s="65"/>
      <c r="D366" s="65"/>
      <c r="E366" s="66"/>
      <c r="F366" s="67"/>
      <c r="G366" s="65"/>
      <c r="H366" s="70"/>
      <c r="I366" s="71"/>
      <c r="J366" s="68">
        <v>0</v>
      </c>
      <c r="K366" s="68">
        <v>0</v>
      </c>
      <c r="L366" s="68">
        <v>0</v>
      </c>
      <c r="M366" s="89">
        <f t="shared" si="20"/>
        <v>0</v>
      </c>
      <c r="N366" s="100">
        <f t="shared" si="21"/>
        <v>0</v>
      </c>
      <c r="O366" s="166" t="str">
        <f>IFERROR(INDEX(ITC!$B$21:$B$1020,MATCH(D366,ITC!$D$21:$D$1020,0)),"Unclaimed")</f>
        <v>Unclaimed</v>
      </c>
      <c r="P366" s="73">
        <f>IFERROR(VLOOKUP(D366,ITC!$D$19:$N$1020,11,0)-N366,SUM(K366:M366))</f>
        <v>0</v>
      </c>
      <c r="Q366" s="167" t="e">
        <f t="shared" si="22"/>
        <v>#DIV/0!</v>
      </c>
    </row>
    <row r="367" spans="2:17">
      <c r="B367" s="63"/>
      <c r="C367" s="65"/>
      <c r="D367" s="65"/>
      <c r="E367" s="66"/>
      <c r="F367" s="67"/>
      <c r="G367" s="65"/>
      <c r="H367" s="70"/>
      <c r="I367" s="71"/>
      <c r="J367" s="68">
        <v>0</v>
      </c>
      <c r="K367" s="68">
        <v>0</v>
      </c>
      <c r="L367" s="68">
        <v>0</v>
      </c>
      <c r="M367" s="89">
        <f t="shared" si="20"/>
        <v>0</v>
      </c>
      <c r="N367" s="100">
        <f t="shared" si="21"/>
        <v>0</v>
      </c>
      <c r="O367" s="166" t="str">
        <f>IFERROR(INDEX(ITC!$B$21:$B$1020,MATCH(D367,ITC!$D$21:$D$1020,0)),"Unclaimed")</f>
        <v>Unclaimed</v>
      </c>
      <c r="P367" s="73">
        <f>IFERROR(VLOOKUP(D367,ITC!$D$19:$N$1020,11,0)-N367,SUM(K367:M367))</f>
        <v>0</v>
      </c>
      <c r="Q367" s="167" t="e">
        <f t="shared" si="22"/>
        <v>#DIV/0!</v>
      </c>
    </row>
    <row r="368" spans="2:17">
      <c r="B368" s="63"/>
      <c r="C368" s="65"/>
      <c r="D368" s="65"/>
      <c r="E368" s="66"/>
      <c r="F368" s="67"/>
      <c r="G368" s="65"/>
      <c r="H368" s="70"/>
      <c r="I368" s="71"/>
      <c r="J368" s="68">
        <v>0</v>
      </c>
      <c r="K368" s="68">
        <v>0</v>
      </c>
      <c r="L368" s="68">
        <v>0</v>
      </c>
      <c r="M368" s="89">
        <f t="shared" si="20"/>
        <v>0</v>
      </c>
      <c r="N368" s="100">
        <f t="shared" si="21"/>
        <v>0</v>
      </c>
      <c r="O368" s="166" t="str">
        <f>IFERROR(INDEX(ITC!$B$21:$B$1020,MATCH(D368,ITC!$D$21:$D$1020,0)),"Unclaimed")</f>
        <v>Unclaimed</v>
      </c>
      <c r="P368" s="73">
        <f>IFERROR(VLOOKUP(D368,ITC!$D$19:$N$1020,11,0)-N368,SUM(K368:M368))</f>
        <v>0</v>
      </c>
      <c r="Q368" s="167" t="e">
        <f t="shared" si="22"/>
        <v>#DIV/0!</v>
      </c>
    </row>
    <row r="369" spans="2:17">
      <c r="B369" s="63"/>
      <c r="C369" s="65"/>
      <c r="D369" s="65"/>
      <c r="E369" s="66"/>
      <c r="F369" s="67"/>
      <c r="G369" s="65"/>
      <c r="H369" s="70"/>
      <c r="I369" s="71"/>
      <c r="J369" s="68">
        <v>0</v>
      </c>
      <c r="K369" s="68">
        <v>0</v>
      </c>
      <c r="L369" s="68">
        <v>0</v>
      </c>
      <c r="M369" s="89">
        <f t="shared" si="20"/>
        <v>0</v>
      </c>
      <c r="N369" s="100">
        <f t="shared" si="21"/>
        <v>0</v>
      </c>
      <c r="O369" s="166" t="str">
        <f>IFERROR(INDEX(ITC!$B$21:$B$1020,MATCH(D369,ITC!$D$21:$D$1020,0)),"Unclaimed")</f>
        <v>Unclaimed</v>
      </c>
      <c r="P369" s="73">
        <f>IFERROR(VLOOKUP(D369,ITC!$D$19:$N$1020,11,0)-N369,SUM(K369:M369))</f>
        <v>0</v>
      </c>
      <c r="Q369" s="167" t="e">
        <f t="shared" si="22"/>
        <v>#DIV/0!</v>
      </c>
    </row>
    <row r="370" spans="2:17">
      <c r="B370" s="63"/>
      <c r="C370" s="65"/>
      <c r="D370" s="65"/>
      <c r="E370" s="66"/>
      <c r="F370" s="67"/>
      <c r="G370" s="65"/>
      <c r="H370" s="70"/>
      <c r="I370" s="71"/>
      <c r="J370" s="68">
        <v>0</v>
      </c>
      <c r="K370" s="68">
        <v>0</v>
      </c>
      <c r="L370" s="68">
        <v>0</v>
      </c>
      <c r="M370" s="89">
        <f t="shared" si="20"/>
        <v>0</v>
      </c>
      <c r="N370" s="100">
        <f t="shared" si="21"/>
        <v>0</v>
      </c>
      <c r="O370" s="166" t="str">
        <f>IFERROR(INDEX(ITC!$B$21:$B$1020,MATCH(D370,ITC!$D$21:$D$1020,0)),"Unclaimed")</f>
        <v>Unclaimed</v>
      </c>
      <c r="P370" s="73">
        <f>IFERROR(VLOOKUP(D370,ITC!$D$19:$N$1020,11,0)-N370,SUM(K370:M370))</f>
        <v>0</v>
      </c>
      <c r="Q370" s="167" t="e">
        <f t="shared" si="22"/>
        <v>#DIV/0!</v>
      </c>
    </row>
    <row r="371" spans="2:17">
      <c r="B371" s="63"/>
      <c r="C371" s="65"/>
      <c r="D371" s="65"/>
      <c r="E371" s="66"/>
      <c r="F371" s="67"/>
      <c r="G371" s="65"/>
      <c r="H371" s="70"/>
      <c r="I371" s="71"/>
      <c r="J371" s="68">
        <v>0</v>
      </c>
      <c r="K371" s="68">
        <v>0</v>
      </c>
      <c r="L371" s="68">
        <v>0</v>
      </c>
      <c r="M371" s="89">
        <f t="shared" si="20"/>
        <v>0</v>
      </c>
      <c r="N371" s="100">
        <f t="shared" si="21"/>
        <v>0</v>
      </c>
      <c r="O371" s="166" t="str">
        <f>IFERROR(INDEX(ITC!$B$21:$B$1020,MATCH(D371,ITC!$D$21:$D$1020,0)),"Unclaimed")</f>
        <v>Unclaimed</v>
      </c>
      <c r="P371" s="73">
        <f>IFERROR(VLOOKUP(D371,ITC!$D$19:$N$1020,11,0)-N371,SUM(K371:M371))</f>
        <v>0</v>
      </c>
      <c r="Q371" s="167" t="e">
        <f t="shared" si="22"/>
        <v>#DIV/0!</v>
      </c>
    </row>
    <row r="372" spans="2:17">
      <c r="B372" s="63"/>
      <c r="C372" s="65"/>
      <c r="D372" s="65"/>
      <c r="E372" s="66"/>
      <c r="F372" s="67"/>
      <c r="G372" s="65"/>
      <c r="H372" s="70"/>
      <c r="I372" s="71"/>
      <c r="J372" s="68">
        <v>0</v>
      </c>
      <c r="K372" s="68">
        <v>0</v>
      </c>
      <c r="L372" s="68">
        <v>0</v>
      </c>
      <c r="M372" s="89">
        <f t="shared" si="20"/>
        <v>0</v>
      </c>
      <c r="N372" s="100">
        <f t="shared" si="21"/>
        <v>0</v>
      </c>
      <c r="O372" s="166" t="str">
        <f>IFERROR(INDEX(ITC!$B$21:$B$1020,MATCH(D372,ITC!$D$21:$D$1020,0)),"Unclaimed")</f>
        <v>Unclaimed</v>
      </c>
      <c r="P372" s="73">
        <f>IFERROR(VLOOKUP(D372,ITC!$D$19:$N$1020,11,0)-N372,SUM(K372:M372))</f>
        <v>0</v>
      </c>
      <c r="Q372" s="167" t="e">
        <f t="shared" si="22"/>
        <v>#DIV/0!</v>
      </c>
    </row>
    <row r="373" spans="2:17">
      <c r="B373" s="63"/>
      <c r="C373" s="65"/>
      <c r="D373" s="65"/>
      <c r="E373" s="66"/>
      <c r="F373" s="67"/>
      <c r="G373" s="65"/>
      <c r="H373" s="70"/>
      <c r="I373" s="71"/>
      <c r="J373" s="68">
        <v>0</v>
      </c>
      <c r="K373" s="68">
        <v>0</v>
      </c>
      <c r="L373" s="68">
        <v>0</v>
      </c>
      <c r="M373" s="89">
        <f t="shared" si="20"/>
        <v>0</v>
      </c>
      <c r="N373" s="100">
        <f t="shared" si="21"/>
        <v>0</v>
      </c>
      <c r="O373" s="166" t="str">
        <f>IFERROR(INDEX(ITC!$B$21:$B$1020,MATCH(D373,ITC!$D$21:$D$1020,0)),"Unclaimed")</f>
        <v>Unclaimed</v>
      </c>
      <c r="P373" s="73">
        <f>IFERROR(VLOOKUP(D373,ITC!$D$19:$N$1020,11,0)-N373,SUM(K373:M373))</f>
        <v>0</v>
      </c>
      <c r="Q373" s="167" t="e">
        <f t="shared" si="22"/>
        <v>#DIV/0!</v>
      </c>
    </row>
    <row r="374" spans="2:17">
      <c r="B374" s="63"/>
      <c r="C374" s="65"/>
      <c r="D374" s="65"/>
      <c r="E374" s="66"/>
      <c r="F374" s="67"/>
      <c r="G374" s="65"/>
      <c r="H374" s="70"/>
      <c r="I374" s="71"/>
      <c r="J374" s="68">
        <v>0</v>
      </c>
      <c r="K374" s="68">
        <v>0</v>
      </c>
      <c r="L374" s="68">
        <v>0</v>
      </c>
      <c r="M374" s="89">
        <f t="shared" si="20"/>
        <v>0</v>
      </c>
      <c r="N374" s="100">
        <f t="shared" si="21"/>
        <v>0</v>
      </c>
      <c r="O374" s="166" t="str">
        <f>IFERROR(INDEX(ITC!$B$21:$B$1020,MATCH(D374,ITC!$D$21:$D$1020,0)),"Unclaimed")</f>
        <v>Unclaimed</v>
      </c>
      <c r="P374" s="73">
        <f>IFERROR(VLOOKUP(D374,ITC!$D$19:$N$1020,11,0)-N374,SUM(K374:M374))</f>
        <v>0</v>
      </c>
      <c r="Q374" s="167" t="e">
        <f t="shared" si="22"/>
        <v>#DIV/0!</v>
      </c>
    </row>
    <row r="375" spans="2:17">
      <c r="B375" s="63"/>
      <c r="C375" s="65"/>
      <c r="D375" s="65"/>
      <c r="E375" s="66"/>
      <c r="F375" s="67"/>
      <c r="G375" s="65"/>
      <c r="H375" s="70"/>
      <c r="I375" s="71"/>
      <c r="J375" s="68">
        <v>0</v>
      </c>
      <c r="K375" s="68">
        <v>0</v>
      </c>
      <c r="L375" s="68">
        <v>0</v>
      </c>
      <c r="M375" s="89">
        <f t="shared" si="20"/>
        <v>0</v>
      </c>
      <c r="N375" s="100">
        <f t="shared" si="21"/>
        <v>0</v>
      </c>
      <c r="O375" s="166" t="str">
        <f>IFERROR(INDEX(ITC!$B$21:$B$1020,MATCH(D375,ITC!$D$21:$D$1020,0)),"Unclaimed")</f>
        <v>Unclaimed</v>
      </c>
      <c r="P375" s="73">
        <f>IFERROR(VLOOKUP(D375,ITC!$D$19:$N$1020,11,0)-N375,SUM(K375:M375))</f>
        <v>0</v>
      </c>
      <c r="Q375" s="167" t="e">
        <f t="shared" si="22"/>
        <v>#DIV/0!</v>
      </c>
    </row>
    <row r="376" spans="2:17">
      <c r="B376" s="63"/>
      <c r="C376" s="65"/>
      <c r="D376" s="65"/>
      <c r="E376" s="66"/>
      <c r="F376" s="67"/>
      <c r="G376" s="65"/>
      <c r="H376" s="70"/>
      <c r="I376" s="71"/>
      <c r="J376" s="68">
        <v>0</v>
      </c>
      <c r="K376" s="68">
        <v>0</v>
      </c>
      <c r="L376" s="68">
        <v>0</v>
      </c>
      <c r="M376" s="89">
        <f t="shared" si="20"/>
        <v>0</v>
      </c>
      <c r="N376" s="100">
        <f t="shared" si="21"/>
        <v>0</v>
      </c>
      <c r="O376" s="166" t="str">
        <f>IFERROR(INDEX(ITC!$B$21:$B$1020,MATCH(D376,ITC!$D$21:$D$1020,0)),"Unclaimed")</f>
        <v>Unclaimed</v>
      </c>
      <c r="P376" s="73">
        <f>IFERROR(VLOOKUP(D376,ITC!$D$19:$N$1020,11,0)-N376,SUM(K376:M376))</f>
        <v>0</v>
      </c>
      <c r="Q376" s="167" t="e">
        <f t="shared" si="22"/>
        <v>#DIV/0!</v>
      </c>
    </row>
    <row r="377" spans="2:17">
      <c r="B377" s="63"/>
      <c r="C377" s="65"/>
      <c r="D377" s="65"/>
      <c r="E377" s="66"/>
      <c r="F377" s="67"/>
      <c r="G377" s="65"/>
      <c r="H377" s="70"/>
      <c r="I377" s="71"/>
      <c r="J377" s="68">
        <v>0</v>
      </c>
      <c r="K377" s="68">
        <v>0</v>
      </c>
      <c r="L377" s="68">
        <v>0</v>
      </c>
      <c r="M377" s="89">
        <f t="shared" si="20"/>
        <v>0</v>
      </c>
      <c r="N377" s="100">
        <f t="shared" si="21"/>
        <v>0</v>
      </c>
      <c r="O377" s="166" t="str">
        <f>IFERROR(INDEX(ITC!$B$21:$B$1020,MATCH(D377,ITC!$D$21:$D$1020,0)),"Unclaimed")</f>
        <v>Unclaimed</v>
      </c>
      <c r="P377" s="73">
        <f>IFERROR(VLOOKUP(D377,ITC!$D$19:$N$1020,11,0)-N377,SUM(K377:M377))</f>
        <v>0</v>
      </c>
      <c r="Q377" s="167" t="e">
        <f t="shared" si="22"/>
        <v>#DIV/0!</v>
      </c>
    </row>
    <row r="378" spans="2:17">
      <c r="B378" s="63"/>
      <c r="C378" s="65"/>
      <c r="D378" s="65"/>
      <c r="E378" s="66"/>
      <c r="F378" s="67"/>
      <c r="G378" s="65"/>
      <c r="H378" s="70"/>
      <c r="I378" s="71"/>
      <c r="J378" s="68">
        <v>0</v>
      </c>
      <c r="K378" s="68">
        <v>0</v>
      </c>
      <c r="L378" s="68">
        <v>0</v>
      </c>
      <c r="M378" s="89">
        <f t="shared" si="20"/>
        <v>0</v>
      </c>
      <c r="N378" s="100">
        <f t="shared" si="21"/>
        <v>0</v>
      </c>
      <c r="O378" s="166" t="str">
        <f>IFERROR(INDEX(ITC!$B$21:$B$1020,MATCH(D378,ITC!$D$21:$D$1020,0)),"Unclaimed")</f>
        <v>Unclaimed</v>
      </c>
      <c r="P378" s="73">
        <f>IFERROR(VLOOKUP(D378,ITC!$D$19:$N$1020,11,0)-N378,SUM(K378:M378))</f>
        <v>0</v>
      </c>
      <c r="Q378" s="167" t="e">
        <f t="shared" si="22"/>
        <v>#DIV/0!</v>
      </c>
    </row>
    <row r="379" spans="2:17">
      <c r="B379" s="63"/>
      <c r="C379" s="65"/>
      <c r="D379" s="65"/>
      <c r="E379" s="66"/>
      <c r="F379" s="67"/>
      <c r="G379" s="65"/>
      <c r="H379" s="70"/>
      <c r="I379" s="71"/>
      <c r="J379" s="68">
        <v>0</v>
      </c>
      <c r="K379" s="68">
        <v>0</v>
      </c>
      <c r="L379" s="68">
        <v>0</v>
      </c>
      <c r="M379" s="89">
        <f t="shared" si="20"/>
        <v>0</v>
      </c>
      <c r="N379" s="100">
        <f t="shared" si="21"/>
        <v>0</v>
      </c>
      <c r="O379" s="166" t="str">
        <f>IFERROR(INDEX(ITC!$B$21:$B$1020,MATCH(D379,ITC!$D$21:$D$1020,0)),"Unclaimed")</f>
        <v>Unclaimed</v>
      </c>
      <c r="P379" s="73">
        <f>IFERROR(VLOOKUP(D379,ITC!$D$19:$N$1020,11,0)-N379,SUM(K379:M379))</f>
        <v>0</v>
      </c>
      <c r="Q379" s="167" t="e">
        <f t="shared" si="22"/>
        <v>#DIV/0!</v>
      </c>
    </row>
    <row r="380" spans="2:17">
      <c r="B380" s="63"/>
      <c r="C380" s="65"/>
      <c r="D380" s="65"/>
      <c r="E380" s="66"/>
      <c r="F380" s="67"/>
      <c r="G380" s="65"/>
      <c r="H380" s="70"/>
      <c r="I380" s="71"/>
      <c r="J380" s="68">
        <v>0</v>
      </c>
      <c r="K380" s="68">
        <v>0</v>
      </c>
      <c r="L380" s="68">
        <v>0</v>
      </c>
      <c r="M380" s="89">
        <f t="shared" si="20"/>
        <v>0</v>
      </c>
      <c r="N380" s="100">
        <f t="shared" si="21"/>
        <v>0</v>
      </c>
      <c r="O380" s="166" t="str">
        <f>IFERROR(INDEX(ITC!$B$21:$B$1020,MATCH(D380,ITC!$D$21:$D$1020,0)),"Unclaimed")</f>
        <v>Unclaimed</v>
      </c>
      <c r="P380" s="73">
        <f>IFERROR(VLOOKUP(D380,ITC!$D$19:$N$1020,11,0)-N380,SUM(K380:M380))</f>
        <v>0</v>
      </c>
      <c r="Q380" s="167" t="e">
        <f t="shared" si="22"/>
        <v>#DIV/0!</v>
      </c>
    </row>
    <row r="381" spans="2:17">
      <c r="B381" s="63"/>
      <c r="C381" s="65"/>
      <c r="D381" s="65"/>
      <c r="E381" s="66"/>
      <c r="F381" s="67"/>
      <c r="G381" s="65"/>
      <c r="H381" s="70"/>
      <c r="I381" s="71"/>
      <c r="J381" s="68">
        <v>0</v>
      </c>
      <c r="K381" s="68">
        <v>0</v>
      </c>
      <c r="L381" s="68">
        <v>0</v>
      </c>
      <c r="M381" s="89">
        <f t="shared" si="20"/>
        <v>0</v>
      </c>
      <c r="N381" s="100">
        <f t="shared" si="21"/>
        <v>0</v>
      </c>
      <c r="O381" s="166" t="str">
        <f>IFERROR(INDEX(ITC!$B$21:$B$1020,MATCH(D381,ITC!$D$21:$D$1020,0)),"Unclaimed")</f>
        <v>Unclaimed</v>
      </c>
      <c r="P381" s="73">
        <f>IFERROR(VLOOKUP(D381,ITC!$D$19:$N$1020,11,0)-N381,SUM(K381:M381))</f>
        <v>0</v>
      </c>
      <c r="Q381" s="167" t="e">
        <f t="shared" si="22"/>
        <v>#DIV/0!</v>
      </c>
    </row>
    <row r="382" spans="2:17">
      <c r="B382" s="63"/>
      <c r="C382" s="65"/>
      <c r="D382" s="65"/>
      <c r="E382" s="66"/>
      <c r="F382" s="67"/>
      <c r="G382" s="65"/>
      <c r="H382" s="70"/>
      <c r="I382" s="71"/>
      <c r="J382" s="68">
        <v>0</v>
      </c>
      <c r="K382" s="68">
        <v>0</v>
      </c>
      <c r="L382" s="68">
        <v>0</v>
      </c>
      <c r="M382" s="89">
        <f t="shared" si="20"/>
        <v>0</v>
      </c>
      <c r="N382" s="100">
        <f t="shared" si="21"/>
        <v>0</v>
      </c>
      <c r="O382" s="166" t="str">
        <f>IFERROR(INDEX(ITC!$B$21:$B$1020,MATCH(D382,ITC!$D$21:$D$1020,0)),"Unclaimed")</f>
        <v>Unclaimed</v>
      </c>
      <c r="P382" s="73">
        <f>IFERROR(VLOOKUP(D382,ITC!$D$19:$N$1020,11,0)-N382,SUM(K382:M382))</f>
        <v>0</v>
      </c>
      <c r="Q382" s="167" t="e">
        <f t="shared" si="22"/>
        <v>#DIV/0!</v>
      </c>
    </row>
    <row r="383" spans="2:17">
      <c r="B383" s="63"/>
      <c r="C383" s="65"/>
      <c r="D383" s="65"/>
      <c r="E383" s="66"/>
      <c r="F383" s="67"/>
      <c r="G383" s="65"/>
      <c r="H383" s="70"/>
      <c r="I383" s="71"/>
      <c r="J383" s="68">
        <v>0</v>
      </c>
      <c r="K383" s="68">
        <v>0</v>
      </c>
      <c r="L383" s="68">
        <v>0</v>
      </c>
      <c r="M383" s="89">
        <f t="shared" si="20"/>
        <v>0</v>
      </c>
      <c r="N383" s="100">
        <f t="shared" si="21"/>
        <v>0</v>
      </c>
      <c r="O383" s="166" t="str">
        <f>IFERROR(INDEX(ITC!$B$21:$B$1020,MATCH(D383,ITC!$D$21:$D$1020,0)),"Unclaimed")</f>
        <v>Unclaimed</v>
      </c>
      <c r="P383" s="73">
        <f>IFERROR(VLOOKUP(D383,ITC!$D$19:$N$1020,11,0)-N383,SUM(K383:M383))</f>
        <v>0</v>
      </c>
      <c r="Q383" s="167" t="e">
        <f t="shared" si="22"/>
        <v>#DIV/0!</v>
      </c>
    </row>
    <row r="384" spans="2:17">
      <c r="B384" s="63"/>
      <c r="C384" s="65"/>
      <c r="D384" s="65"/>
      <c r="E384" s="66"/>
      <c r="F384" s="67"/>
      <c r="G384" s="65"/>
      <c r="H384" s="70"/>
      <c r="I384" s="71"/>
      <c r="J384" s="68">
        <v>0</v>
      </c>
      <c r="K384" s="68">
        <v>0</v>
      </c>
      <c r="L384" s="68">
        <v>0</v>
      </c>
      <c r="M384" s="89">
        <f t="shared" si="20"/>
        <v>0</v>
      </c>
      <c r="N384" s="100">
        <f t="shared" si="21"/>
        <v>0</v>
      </c>
      <c r="O384" s="166" t="str">
        <f>IFERROR(INDEX(ITC!$B$21:$B$1020,MATCH(D384,ITC!$D$21:$D$1020,0)),"Unclaimed")</f>
        <v>Unclaimed</v>
      </c>
      <c r="P384" s="73">
        <f>IFERROR(VLOOKUP(D384,ITC!$D$19:$N$1020,11,0)-N384,SUM(K384:M384))</f>
        <v>0</v>
      </c>
      <c r="Q384" s="167" t="e">
        <f t="shared" si="22"/>
        <v>#DIV/0!</v>
      </c>
    </row>
    <row r="385" spans="2:17">
      <c r="B385" s="63"/>
      <c r="C385" s="65"/>
      <c r="D385" s="65"/>
      <c r="E385" s="66"/>
      <c r="F385" s="67"/>
      <c r="G385" s="65"/>
      <c r="H385" s="70"/>
      <c r="I385" s="71"/>
      <c r="J385" s="68">
        <v>0</v>
      </c>
      <c r="K385" s="68">
        <v>0</v>
      </c>
      <c r="L385" s="68">
        <v>0</v>
      </c>
      <c r="M385" s="89">
        <f t="shared" si="20"/>
        <v>0</v>
      </c>
      <c r="N385" s="100">
        <f t="shared" si="21"/>
        <v>0</v>
      </c>
      <c r="O385" s="166" t="str">
        <f>IFERROR(INDEX(ITC!$B$21:$B$1020,MATCH(D385,ITC!$D$21:$D$1020,0)),"Unclaimed")</f>
        <v>Unclaimed</v>
      </c>
      <c r="P385" s="73">
        <f>IFERROR(VLOOKUP(D385,ITC!$D$19:$N$1020,11,0)-N385,SUM(K385:M385))</f>
        <v>0</v>
      </c>
      <c r="Q385" s="167" t="e">
        <f t="shared" si="22"/>
        <v>#DIV/0!</v>
      </c>
    </row>
    <row r="386" spans="2:17">
      <c r="B386" s="63"/>
      <c r="C386" s="65"/>
      <c r="D386" s="65"/>
      <c r="E386" s="66"/>
      <c r="F386" s="67"/>
      <c r="G386" s="65"/>
      <c r="H386" s="70"/>
      <c r="I386" s="71"/>
      <c r="J386" s="68">
        <v>0</v>
      </c>
      <c r="K386" s="68">
        <v>0</v>
      </c>
      <c r="L386" s="68">
        <v>0</v>
      </c>
      <c r="M386" s="89">
        <f t="shared" si="20"/>
        <v>0</v>
      </c>
      <c r="N386" s="100">
        <f t="shared" si="21"/>
        <v>0</v>
      </c>
      <c r="O386" s="166" t="str">
        <f>IFERROR(INDEX(ITC!$B$21:$B$1020,MATCH(D386,ITC!$D$21:$D$1020,0)),"Unclaimed")</f>
        <v>Unclaimed</v>
      </c>
      <c r="P386" s="73">
        <f>IFERROR(VLOOKUP(D386,ITC!$D$19:$N$1020,11,0)-N386,SUM(K386:M386))</f>
        <v>0</v>
      </c>
      <c r="Q386" s="167" t="e">
        <f t="shared" si="22"/>
        <v>#DIV/0!</v>
      </c>
    </row>
    <row r="387" spans="2:17">
      <c r="B387" s="63"/>
      <c r="C387" s="65"/>
      <c r="D387" s="65"/>
      <c r="E387" s="66"/>
      <c r="F387" s="67"/>
      <c r="G387" s="65"/>
      <c r="H387" s="70"/>
      <c r="I387" s="71"/>
      <c r="J387" s="68">
        <v>0</v>
      </c>
      <c r="K387" s="68">
        <v>0</v>
      </c>
      <c r="L387" s="68">
        <v>0</v>
      </c>
      <c r="M387" s="89">
        <f t="shared" si="20"/>
        <v>0</v>
      </c>
      <c r="N387" s="100">
        <f t="shared" si="21"/>
        <v>0</v>
      </c>
      <c r="O387" s="166" t="str">
        <f>IFERROR(INDEX(ITC!$B$21:$B$1020,MATCH(D387,ITC!$D$21:$D$1020,0)),"Unclaimed")</f>
        <v>Unclaimed</v>
      </c>
      <c r="P387" s="73">
        <f>IFERROR(VLOOKUP(D387,ITC!$D$19:$N$1020,11,0)-N387,SUM(K387:M387))</f>
        <v>0</v>
      </c>
      <c r="Q387" s="167" t="e">
        <f t="shared" si="22"/>
        <v>#DIV/0!</v>
      </c>
    </row>
    <row r="388" spans="2:17">
      <c r="B388" s="63"/>
      <c r="C388" s="65"/>
      <c r="D388" s="65"/>
      <c r="E388" s="66"/>
      <c r="F388" s="67"/>
      <c r="G388" s="65"/>
      <c r="H388" s="70"/>
      <c r="I388" s="71"/>
      <c r="J388" s="68">
        <v>0</v>
      </c>
      <c r="K388" s="68">
        <v>0</v>
      </c>
      <c r="L388" s="68">
        <v>0</v>
      </c>
      <c r="M388" s="89">
        <f t="shared" si="20"/>
        <v>0</v>
      </c>
      <c r="N388" s="100">
        <f t="shared" si="21"/>
        <v>0</v>
      </c>
      <c r="O388" s="166" t="str">
        <f>IFERROR(INDEX(ITC!$B$21:$B$1020,MATCH(D388,ITC!$D$21:$D$1020,0)),"Unclaimed")</f>
        <v>Unclaimed</v>
      </c>
      <c r="P388" s="73">
        <f>IFERROR(VLOOKUP(D388,ITC!$D$19:$N$1020,11,0)-N388,SUM(K388:M388))</f>
        <v>0</v>
      </c>
      <c r="Q388" s="167" t="e">
        <f t="shared" si="22"/>
        <v>#DIV/0!</v>
      </c>
    </row>
    <row r="389" spans="2:17">
      <c r="B389" s="63"/>
      <c r="C389" s="65"/>
      <c r="D389" s="65"/>
      <c r="E389" s="66"/>
      <c r="F389" s="67"/>
      <c r="G389" s="65"/>
      <c r="H389" s="70"/>
      <c r="I389" s="71"/>
      <c r="J389" s="68">
        <v>0</v>
      </c>
      <c r="K389" s="68">
        <v>0</v>
      </c>
      <c r="L389" s="68">
        <v>0</v>
      </c>
      <c r="M389" s="89">
        <f t="shared" si="20"/>
        <v>0</v>
      </c>
      <c r="N389" s="100">
        <f t="shared" si="21"/>
        <v>0</v>
      </c>
      <c r="O389" s="166" t="str">
        <f>IFERROR(INDEX(ITC!$B$21:$B$1020,MATCH(D389,ITC!$D$21:$D$1020,0)),"Unclaimed")</f>
        <v>Unclaimed</v>
      </c>
      <c r="P389" s="73">
        <f>IFERROR(VLOOKUP(D389,ITC!$D$19:$N$1020,11,0)-N389,SUM(K389:M389))</f>
        <v>0</v>
      </c>
      <c r="Q389" s="167" t="e">
        <f t="shared" si="22"/>
        <v>#DIV/0!</v>
      </c>
    </row>
    <row r="390" spans="2:17">
      <c r="B390" s="63"/>
      <c r="C390" s="65"/>
      <c r="D390" s="65"/>
      <c r="E390" s="66"/>
      <c r="F390" s="67"/>
      <c r="G390" s="65"/>
      <c r="H390" s="70"/>
      <c r="I390" s="71"/>
      <c r="J390" s="68">
        <v>0</v>
      </c>
      <c r="K390" s="68">
        <v>0</v>
      </c>
      <c r="L390" s="68">
        <v>0</v>
      </c>
      <c r="M390" s="89">
        <f t="shared" si="20"/>
        <v>0</v>
      </c>
      <c r="N390" s="100">
        <f t="shared" si="21"/>
        <v>0</v>
      </c>
      <c r="O390" s="166" t="str">
        <f>IFERROR(INDEX(ITC!$B$21:$B$1020,MATCH(D390,ITC!$D$21:$D$1020,0)),"Unclaimed")</f>
        <v>Unclaimed</v>
      </c>
      <c r="P390" s="73">
        <f>IFERROR(VLOOKUP(D390,ITC!$D$19:$N$1020,11,0)-N390,SUM(K390:M390))</f>
        <v>0</v>
      </c>
      <c r="Q390" s="167" t="e">
        <f t="shared" si="22"/>
        <v>#DIV/0!</v>
      </c>
    </row>
    <row r="391" spans="2:17">
      <c r="B391" s="63"/>
      <c r="C391" s="65"/>
      <c r="D391" s="65"/>
      <c r="E391" s="66"/>
      <c r="F391" s="67"/>
      <c r="G391" s="65"/>
      <c r="H391" s="70"/>
      <c r="I391" s="71"/>
      <c r="J391" s="68">
        <v>0</v>
      </c>
      <c r="K391" s="68">
        <v>0</v>
      </c>
      <c r="L391" s="68">
        <v>0</v>
      </c>
      <c r="M391" s="89">
        <f t="shared" si="20"/>
        <v>0</v>
      </c>
      <c r="N391" s="100">
        <f t="shared" si="21"/>
        <v>0</v>
      </c>
      <c r="O391" s="166" t="str">
        <f>IFERROR(INDEX(ITC!$B$21:$B$1020,MATCH(D391,ITC!$D$21:$D$1020,0)),"Unclaimed")</f>
        <v>Unclaimed</v>
      </c>
      <c r="P391" s="73">
        <f>IFERROR(VLOOKUP(D391,ITC!$D$19:$N$1020,11,0)-N391,SUM(K391:M391))</f>
        <v>0</v>
      </c>
      <c r="Q391" s="167" t="e">
        <f t="shared" si="22"/>
        <v>#DIV/0!</v>
      </c>
    </row>
    <row r="392" spans="2:17">
      <c r="B392" s="63"/>
      <c r="C392" s="65"/>
      <c r="D392" s="65"/>
      <c r="E392" s="66"/>
      <c r="F392" s="67"/>
      <c r="G392" s="65"/>
      <c r="H392" s="70"/>
      <c r="I392" s="71"/>
      <c r="J392" s="68">
        <v>0</v>
      </c>
      <c r="K392" s="68">
        <v>0</v>
      </c>
      <c r="L392" s="68">
        <v>0</v>
      </c>
      <c r="M392" s="89">
        <f t="shared" si="20"/>
        <v>0</v>
      </c>
      <c r="N392" s="100">
        <f t="shared" si="21"/>
        <v>0</v>
      </c>
      <c r="O392" s="166" t="str">
        <f>IFERROR(INDEX(ITC!$B$21:$B$1020,MATCH(D392,ITC!$D$21:$D$1020,0)),"Unclaimed")</f>
        <v>Unclaimed</v>
      </c>
      <c r="P392" s="73">
        <f>IFERROR(VLOOKUP(D392,ITC!$D$19:$N$1020,11,0)-N392,SUM(K392:M392))</f>
        <v>0</v>
      </c>
      <c r="Q392" s="167" t="e">
        <f t="shared" si="22"/>
        <v>#DIV/0!</v>
      </c>
    </row>
    <row r="393" spans="2:17">
      <c r="B393" s="63"/>
      <c r="C393" s="65"/>
      <c r="D393" s="65"/>
      <c r="E393" s="66"/>
      <c r="F393" s="67"/>
      <c r="G393" s="65"/>
      <c r="H393" s="70"/>
      <c r="I393" s="71"/>
      <c r="J393" s="68">
        <v>0</v>
      </c>
      <c r="K393" s="68">
        <v>0</v>
      </c>
      <c r="L393" s="68">
        <v>0</v>
      </c>
      <c r="M393" s="89">
        <f t="shared" si="20"/>
        <v>0</v>
      </c>
      <c r="N393" s="100">
        <f t="shared" si="21"/>
        <v>0</v>
      </c>
      <c r="O393" s="166" t="str">
        <f>IFERROR(INDEX(ITC!$B$21:$B$1020,MATCH(D393,ITC!$D$21:$D$1020,0)),"Unclaimed")</f>
        <v>Unclaimed</v>
      </c>
      <c r="P393" s="73">
        <f>IFERROR(VLOOKUP(D393,ITC!$D$19:$N$1020,11,0)-N393,SUM(K393:M393))</f>
        <v>0</v>
      </c>
      <c r="Q393" s="167" t="e">
        <f t="shared" si="22"/>
        <v>#DIV/0!</v>
      </c>
    </row>
    <row r="394" spans="2:17">
      <c r="B394" s="63"/>
      <c r="C394" s="65"/>
      <c r="D394" s="65"/>
      <c r="E394" s="66"/>
      <c r="F394" s="67"/>
      <c r="G394" s="65"/>
      <c r="H394" s="70"/>
      <c r="I394" s="71"/>
      <c r="J394" s="68">
        <v>0</v>
      </c>
      <c r="K394" s="68">
        <v>0</v>
      </c>
      <c r="L394" s="68">
        <v>0</v>
      </c>
      <c r="M394" s="89">
        <f t="shared" si="20"/>
        <v>0</v>
      </c>
      <c r="N394" s="100">
        <f t="shared" si="21"/>
        <v>0</v>
      </c>
      <c r="O394" s="166" t="str">
        <f>IFERROR(INDEX(ITC!$B$21:$B$1020,MATCH(D394,ITC!$D$21:$D$1020,0)),"Unclaimed")</f>
        <v>Unclaimed</v>
      </c>
      <c r="P394" s="73">
        <f>IFERROR(VLOOKUP(D394,ITC!$D$19:$N$1020,11,0)-N394,SUM(K394:M394))</f>
        <v>0</v>
      </c>
      <c r="Q394" s="167" t="e">
        <f t="shared" si="22"/>
        <v>#DIV/0!</v>
      </c>
    </row>
    <row r="395" spans="2:17">
      <c r="B395" s="63"/>
      <c r="C395" s="65"/>
      <c r="D395" s="65"/>
      <c r="E395" s="66"/>
      <c r="F395" s="67"/>
      <c r="G395" s="65"/>
      <c r="H395" s="70"/>
      <c r="I395" s="71"/>
      <c r="J395" s="68">
        <v>0</v>
      </c>
      <c r="K395" s="68">
        <v>0</v>
      </c>
      <c r="L395" s="68">
        <v>0</v>
      </c>
      <c r="M395" s="89">
        <f t="shared" si="20"/>
        <v>0</v>
      </c>
      <c r="N395" s="100">
        <f t="shared" si="21"/>
        <v>0</v>
      </c>
      <c r="O395" s="166" t="str">
        <f>IFERROR(INDEX(ITC!$B$21:$B$1020,MATCH(D395,ITC!$D$21:$D$1020,0)),"Unclaimed")</f>
        <v>Unclaimed</v>
      </c>
      <c r="P395" s="73">
        <f>IFERROR(VLOOKUP(D395,ITC!$D$19:$N$1020,11,0)-N395,SUM(K395:M395))</f>
        <v>0</v>
      </c>
      <c r="Q395" s="167" t="e">
        <f t="shared" si="22"/>
        <v>#DIV/0!</v>
      </c>
    </row>
    <row r="396" spans="2:17">
      <c r="B396" s="63"/>
      <c r="C396" s="65"/>
      <c r="D396" s="65"/>
      <c r="E396" s="66"/>
      <c r="F396" s="67"/>
      <c r="G396" s="65"/>
      <c r="H396" s="70"/>
      <c r="I396" s="71"/>
      <c r="J396" s="68">
        <v>0</v>
      </c>
      <c r="K396" s="68">
        <v>0</v>
      </c>
      <c r="L396" s="68">
        <v>0</v>
      </c>
      <c r="M396" s="89">
        <f t="shared" si="20"/>
        <v>0</v>
      </c>
      <c r="N396" s="100">
        <f t="shared" si="21"/>
        <v>0</v>
      </c>
      <c r="O396" s="166" t="str">
        <f>IFERROR(INDEX(ITC!$B$21:$B$1020,MATCH(D396,ITC!$D$21:$D$1020,0)),"Unclaimed")</f>
        <v>Unclaimed</v>
      </c>
      <c r="P396" s="73">
        <f>IFERROR(VLOOKUP(D396,ITC!$D$19:$N$1020,11,0)-N396,SUM(K396:M396))</f>
        <v>0</v>
      </c>
      <c r="Q396" s="167" t="e">
        <f t="shared" si="22"/>
        <v>#DIV/0!</v>
      </c>
    </row>
    <row r="397" spans="2:17">
      <c r="B397" s="63"/>
      <c r="C397" s="65"/>
      <c r="D397" s="65"/>
      <c r="E397" s="66"/>
      <c r="F397" s="67"/>
      <c r="G397" s="65"/>
      <c r="H397" s="70"/>
      <c r="I397" s="71"/>
      <c r="J397" s="68">
        <v>0</v>
      </c>
      <c r="K397" s="68">
        <v>0</v>
      </c>
      <c r="L397" s="68">
        <v>0</v>
      </c>
      <c r="M397" s="89">
        <f t="shared" si="20"/>
        <v>0</v>
      </c>
      <c r="N397" s="100">
        <f t="shared" si="21"/>
        <v>0</v>
      </c>
      <c r="O397" s="166" t="str">
        <f>IFERROR(INDEX(ITC!$B$21:$B$1020,MATCH(D397,ITC!$D$21:$D$1020,0)),"Unclaimed")</f>
        <v>Unclaimed</v>
      </c>
      <c r="P397" s="73">
        <f>IFERROR(VLOOKUP(D397,ITC!$D$19:$N$1020,11,0)-N397,SUM(K397:M397))</f>
        <v>0</v>
      </c>
      <c r="Q397" s="167" t="e">
        <f t="shared" si="22"/>
        <v>#DIV/0!</v>
      </c>
    </row>
    <row r="398" spans="2:17">
      <c r="B398" s="63"/>
      <c r="C398" s="65"/>
      <c r="D398" s="65"/>
      <c r="E398" s="66"/>
      <c r="F398" s="67"/>
      <c r="G398" s="65"/>
      <c r="H398" s="70"/>
      <c r="I398" s="71"/>
      <c r="J398" s="68">
        <v>0</v>
      </c>
      <c r="K398" s="68">
        <v>0</v>
      </c>
      <c r="L398" s="68">
        <v>0</v>
      </c>
      <c r="M398" s="89">
        <f t="shared" si="20"/>
        <v>0</v>
      </c>
      <c r="N398" s="100">
        <f t="shared" si="21"/>
        <v>0</v>
      </c>
      <c r="O398" s="166" t="str">
        <f>IFERROR(INDEX(ITC!$B$21:$B$1020,MATCH(D398,ITC!$D$21:$D$1020,0)),"Unclaimed")</f>
        <v>Unclaimed</v>
      </c>
      <c r="P398" s="73">
        <f>IFERROR(VLOOKUP(D398,ITC!$D$19:$N$1020,11,0)-N398,SUM(K398:M398))</f>
        <v>0</v>
      </c>
      <c r="Q398" s="167" t="e">
        <f t="shared" si="22"/>
        <v>#DIV/0!</v>
      </c>
    </row>
    <row r="399" spans="2:17">
      <c r="B399" s="63"/>
      <c r="C399" s="65"/>
      <c r="D399" s="65"/>
      <c r="E399" s="66"/>
      <c r="F399" s="67"/>
      <c r="G399" s="65"/>
      <c r="H399" s="70"/>
      <c r="I399" s="71"/>
      <c r="J399" s="68">
        <v>0</v>
      </c>
      <c r="K399" s="68">
        <v>0</v>
      </c>
      <c r="L399" s="68">
        <v>0</v>
      </c>
      <c r="M399" s="89">
        <f t="shared" si="20"/>
        <v>0</v>
      </c>
      <c r="N399" s="100">
        <f t="shared" si="21"/>
        <v>0</v>
      </c>
      <c r="O399" s="166" t="str">
        <f>IFERROR(INDEX(ITC!$B$21:$B$1020,MATCH(D399,ITC!$D$21:$D$1020,0)),"Unclaimed")</f>
        <v>Unclaimed</v>
      </c>
      <c r="P399" s="73">
        <f>IFERROR(VLOOKUP(D399,ITC!$D$19:$N$1020,11,0)-N399,SUM(K399:M399))</f>
        <v>0</v>
      </c>
      <c r="Q399" s="167" t="e">
        <f t="shared" si="22"/>
        <v>#DIV/0!</v>
      </c>
    </row>
    <row r="400" spans="2:17">
      <c r="B400" s="63"/>
      <c r="C400" s="65"/>
      <c r="D400" s="65"/>
      <c r="E400" s="66"/>
      <c r="F400" s="67"/>
      <c r="G400" s="65"/>
      <c r="H400" s="70"/>
      <c r="I400" s="71"/>
      <c r="J400" s="68">
        <v>0</v>
      </c>
      <c r="K400" s="68">
        <v>0</v>
      </c>
      <c r="L400" s="68">
        <v>0</v>
      </c>
      <c r="M400" s="89">
        <f t="shared" si="20"/>
        <v>0</v>
      </c>
      <c r="N400" s="100">
        <f t="shared" si="21"/>
        <v>0</v>
      </c>
      <c r="O400" s="166" t="str">
        <f>IFERROR(INDEX(ITC!$B$21:$B$1020,MATCH(D400,ITC!$D$21:$D$1020,0)),"Unclaimed")</f>
        <v>Unclaimed</v>
      </c>
      <c r="P400" s="73">
        <f>IFERROR(VLOOKUP(D400,ITC!$D$19:$N$1020,11,0)-N400,SUM(K400:M400))</f>
        <v>0</v>
      </c>
      <c r="Q400" s="167" t="e">
        <f t="shared" si="22"/>
        <v>#DIV/0!</v>
      </c>
    </row>
    <row r="401" spans="2:17">
      <c r="B401" s="63"/>
      <c r="C401" s="65"/>
      <c r="D401" s="65"/>
      <c r="E401" s="66"/>
      <c r="F401" s="67"/>
      <c r="G401" s="65"/>
      <c r="H401" s="70"/>
      <c r="I401" s="71"/>
      <c r="J401" s="68">
        <v>0</v>
      </c>
      <c r="K401" s="68">
        <v>0</v>
      </c>
      <c r="L401" s="68">
        <v>0</v>
      </c>
      <c r="M401" s="89">
        <f t="shared" si="20"/>
        <v>0</v>
      </c>
      <c r="N401" s="100">
        <f t="shared" si="21"/>
        <v>0</v>
      </c>
      <c r="O401" s="166" t="str">
        <f>IFERROR(INDEX(ITC!$B$21:$B$1020,MATCH(D401,ITC!$D$21:$D$1020,0)),"Unclaimed")</f>
        <v>Unclaimed</v>
      </c>
      <c r="P401" s="73">
        <f>IFERROR(VLOOKUP(D401,ITC!$D$19:$N$1020,11,0)-N401,SUM(K401:M401))</f>
        <v>0</v>
      </c>
      <c r="Q401" s="167" t="e">
        <f t="shared" si="22"/>
        <v>#DIV/0!</v>
      </c>
    </row>
    <row r="402" spans="2:17">
      <c r="B402" s="63"/>
      <c r="C402" s="65"/>
      <c r="D402" s="65"/>
      <c r="E402" s="66"/>
      <c r="F402" s="67"/>
      <c r="G402" s="65"/>
      <c r="H402" s="70"/>
      <c r="I402" s="71"/>
      <c r="J402" s="68">
        <v>0</v>
      </c>
      <c r="K402" s="68">
        <v>0</v>
      </c>
      <c r="L402" s="68">
        <v>0</v>
      </c>
      <c r="M402" s="89">
        <f t="shared" si="20"/>
        <v>0</v>
      </c>
      <c r="N402" s="100">
        <f t="shared" si="21"/>
        <v>0</v>
      </c>
      <c r="O402" s="166" t="str">
        <f>IFERROR(INDEX(ITC!$B$21:$B$1020,MATCH(D402,ITC!$D$21:$D$1020,0)),"Unclaimed")</f>
        <v>Unclaimed</v>
      </c>
      <c r="P402" s="73">
        <f>IFERROR(VLOOKUP(D402,ITC!$D$19:$N$1020,11,0)-N402,SUM(K402:M402))</f>
        <v>0</v>
      </c>
      <c r="Q402" s="167" t="e">
        <f t="shared" si="22"/>
        <v>#DIV/0!</v>
      </c>
    </row>
    <row r="403" spans="2:17">
      <c r="B403" s="63"/>
      <c r="C403" s="65"/>
      <c r="D403" s="65"/>
      <c r="E403" s="66"/>
      <c r="F403" s="67"/>
      <c r="G403" s="65"/>
      <c r="H403" s="70"/>
      <c r="I403" s="71"/>
      <c r="J403" s="68">
        <v>0</v>
      </c>
      <c r="K403" s="68">
        <v>0</v>
      </c>
      <c r="L403" s="68">
        <v>0</v>
      </c>
      <c r="M403" s="89">
        <f t="shared" si="20"/>
        <v>0</v>
      </c>
      <c r="N403" s="100">
        <f t="shared" si="21"/>
        <v>0</v>
      </c>
      <c r="O403" s="166" t="str">
        <f>IFERROR(INDEX(ITC!$B$21:$B$1020,MATCH(D403,ITC!$D$21:$D$1020,0)),"Unclaimed")</f>
        <v>Unclaimed</v>
      </c>
      <c r="P403" s="73">
        <f>IFERROR(VLOOKUP(D403,ITC!$D$19:$N$1020,11,0)-N403,SUM(K403:M403))</f>
        <v>0</v>
      </c>
      <c r="Q403" s="167" t="e">
        <f t="shared" si="22"/>
        <v>#DIV/0!</v>
      </c>
    </row>
    <row r="404" spans="2:17">
      <c r="B404" s="63"/>
      <c r="C404" s="65"/>
      <c r="D404" s="65"/>
      <c r="E404" s="66"/>
      <c r="F404" s="67"/>
      <c r="G404" s="65"/>
      <c r="H404" s="70"/>
      <c r="I404" s="71"/>
      <c r="J404" s="68">
        <v>0</v>
      </c>
      <c r="K404" s="68">
        <v>0</v>
      </c>
      <c r="L404" s="68">
        <v>0</v>
      </c>
      <c r="M404" s="89">
        <f t="shared" si="20"/>
        <v>0</v>
      </c>
      <c r="N404" s="100">
        <f t="shared" si="21"/>
        <v>0</v>
      </c>
      <c r="O404" s="166" t="str">
        <f>IFERROR(INDEX(ITC!$B$21:$B$1020,MATCH(D404,ITC!$D$21:$D$1020,0)),"Unclaimed")</f>
        <v>Unclaimed</v>
      </c>
      <c r="P404" s="73">
        <f>IFERROR(VLOOKUP(D404,ITC!$D$19:$N$1020,11,0)-N404,SUM(K404:M404))</f>
        <v>0</v>
      </c>
      <c r="Q404" s="167" t="e">
        <f t="shared" si="22"/>
        <v>#DIV/0!</v>
      </c>
    </row>
    <row r="405" spans="2:17">
      <c r="B405" s="63"/>
      <c r="C405" s="65"/>
      <c r="D405" s="65"/>
      <c r="E405" s="66"/>
      <c r="F405" s="67"/>
      <c r="G405" s="65"/>
      <c r="H405" s="70"/>
      <c r="I405" s="71"/>
      <c r="J405" s="68">
        <v>0</v>
      </c>
      <c r="K405" s="68">
        <v>0</v>
      </c>
      <c r="L405" s="68">
        <v>0</v>
      </c>
      <c r="M405" s="89">
        <f t="shared" ref="M405:M468" si="23">L405</f>
        <v>0</v>
      </c>
      <c r="N405" s="100">
        <f t="shared" si="21"/>
        <v>0</v>
      </c>
      <c r="O405" s="166" t="str">
        <f>IFERROR(INDEX(ITC!$B$21:$B$1020,MATCH(D405,ITC!$D$21:$D$1020,0)),"Unclaimed")</f>
        <v>Unclaimed</v>
      </c>
      <c r="P405" s="73">
        <f>IFERROR(VLOOKUP(D405,ITC!$D$19:$N$1020,11,0)-N405,SUM(K405:M405))</f>
        <v>0</v>
      </c>
      <c r="Q405" s="167" t="e">
        <f t="shared" si="22"/>
        <v>#DIV/0!</v>
      </c>
    </row>
    <row r="406" spans="2:17">
      <c r="B406" s="63"/>
      <c r="C406" s="65"/>
      <c r="D406" s="65"/>
      <c r="E406" s="66"/>
      <c r="F406" s="67"/>
      <c r="G406" s="65"/>
      <c r="H406" s="70"/>
      <c r="I406" s="71"/>
      <c r="J406" s="68">
        <v>0</v>
      </c>
      <c r="K406" s="68">
        <v>0</v>
      </c>
      <c r="L406" s="68">
        <v>0</v>
      </c>
      <c r="M406" s="89">
        <f t="shared" si="23"/>
        <v>0</v>
      </c>
      <c r="N406" s="100">
        <f t="shared" ref="N406:N469" si="24">SUM(J406:M406)</f>
        <v>0</v>
      </c>
      <c r="O406" s="166" t="str">
        <f>IFERROR(INDEX(ITC!$B$21:$B$1020,MATCH(D406,ITC!$D$21:$D$1020,0)),"Unclaimed")</f>
        <v>Unclaimed</v>
      </c>
      <c r="P406" s="73">
        <f>IFERROR(VLOOKUP(D406,ITC!$D$19:$N$1020,11,0)-N406,SUM(K406:M406))</f>
        <v>0</v>
      </c>
      <c r="Q406" s="167" t="e">
        <f t="shared" ref="Q406:Q469" si="25">H406-(SUM(K406:M406)/J406)</f>
        <v>#DIV/0!</v>
      </c>
    </row>
    <row r="407" spans="2:17">
      <c r="B407" s="63"/>
      <c r="C407" s="65"/>
      <c r="D407" s="65"/>
      <c r="E407" s="66"/>
      <c r="F407" s="67"/>
      <c r="G407" s="65"/>
      <c r="H407" s="70"/>
      <c r="I407" s="71"/>
      <c r="J407" s="68">
        <v>0</v>
      </c>
      <c r="K407" s="68">
        <v>0</v>
      </c>
      <c r="L407" s="68">
        <v>0</v>
      </c>
      <c r="M407" s="89">
        <f t="shared" si="23"/>
        <v>0</v>
      </c>
      <c r="N407" s="100">
        <f t="shared" si="24"/>
        <v>0</v>
      </c>
      <c r="O407" s="166" t="str">
        <f>IFERROR(INDEX(ITC!$B$21:$B$1020,MATCH(D407,ITC!$D$21:$D$1020,0)),"Unclaimed")</f>
        <v>Unclaimed</v>
      </c>
      <c r="P407" s="73">
        <f>IFERROR(VLOOKUP(D407,ITC!$D$19:$N$1020,11,0)-N407,SUM(K407:M407))</f>
        <v>0</v>
      </c>
      <c r="Q407" s="167" t="e">
        <f t="shared" si="25"/>
        <v>#DIV/0!</v>
      </c>
    </row>
    <row r="408" spans="2:17">
      <c r="B408" s="63"/>
      <c r="C408" s="65"/>
      <c r="D408" s="65"/>
      <c r="E408" s="66"/>
      <c r="F408" s="67"/>
      <c r="G408" s="65"/>
      <c r="H408" s="70"/>
      <c r="I408" s="71"/>
      <c r="J408" s="68">
        <v>0</v>
      </c>
      <c r="K408" s="68">
        <v>0</v>
      </c>
      <c r="L408" s="68">
        <v>0</v>
      </c>
      <c r="M408" s="89">
        <f t="shared" si="23"/>
        <v>0</v>
      </c>
      <c r="N408" s="100">
        <f t="shared" si="24"/>
        <v>0</v>
      </c>
      <c r="O408" s="166" t="str">
        <f>IFERROR(INDEX(ITC!$B$21:$B$1020,MATCH(D408,ITC!$D$21:$D$1020,0)),"Unclaimed")</f>
        <v>Unclaimed</v>
      </c>
      <c r="P408" s="73">
        <f>IFERROR(VLOOKUP(D408,ITC!$D$19:$N$1020,11,0)-N408,SUM(K408:M408))</f>
        <v>0</v>
      </c>
      <c r="Q408" s="167" t="e">
        <f t="shared" si="25"/>
        <v>#DIV/0!</v>
      </c>
    </row>
    <row r="409" spans="2:17">
      <c r="B409" s="63"/>
      <c r="C409" s="65"/>
      <c r="D409" s="65"/>
      <c r="E409" s="66"/>
      <c r="F409" s="67"/>
      <c r="G409" s="65"/>
      <c r="H409" s="70"/>
      <c r="I409" s="71"/>
      <c r="J409" s="68">
        <v>0</v>
      </c>
      <c r="K409" s="68">
        <v>0</v>
      </c>
      <c r="L409" s="68">
        <v>0</v>
      </c>
      <c r="M409" s="89">
        <f t="shared" si="23"/>
        <v>0</v>
      </c>
      <c r="N409" s="100">
        <f t="shared" si="24"/>
        <v>0</v>
      </c>
      <c r="O409" s="166" t="str">
        <f>IFERROR(INDEX(ITC!$B$21:$B$1020,MATCH(D409,ITC!$D$21:$D$1020,0)),"Unclaimed")</f>
        <v>Unclaimed</v>
      </c>
      <c r="P409" s="73">
        <f>IFERROR(VLOOKUP(D409,ITC!$D$19:$N$1020,11,0)-N409,SUM(K409:M409))</f>
        <v>0</v>
      </c>
      <c r="Q409" s="167" t="e">
        <f t="shared" si="25"/>
        <v>#DIV/0!</v>
      </c>
    </row>
    <row r="410" spans="2:17">
      <c r="B410" s="63"/>
      <c r="C410" s="65"/>
      <c r="D410" s="65"/>
      <c r="E410" s="66"/>
      <c r="F410" s="67"/>
      <c r="G410" s="65"/>
      <c r="H410" s="70"/>
      <c r="I410" s="71"/>
      <c r="J410" s="68">
        <v>0</v>
      </c>
      <c r="K410" s="68">
        <v>0</v>
      </c>
      <c r="L410" s="68">
        <v>0</v>
      </c>
      <c r="M410" s="89">
        <f t="shared" si="23"/>
        <v>0</v>
      </c>
      <c r="N410" s="100">
        <f t="shared" si="24"/>
        <v>0</v>
      </c>
      <c r="O410" s="166" t="str">
        <f>IFERROR(INDEX(ITC!$B$21:$B$1020,MATCH(D410,ITC!$D$21:$D$1020,0)),"Unclaimed")</f>
        <v>Unclaimed</v>
      </c>
      <c r="P410" s="73">
        <f>IFERROR(VLOOKUP(D410,ITC!$D$19:$N$1020,11,0)-N410,SUM(K410:M410))</f>
        <v>0</v>
      </c>
      <c r="Q410" s="167" t="e">
        <f t="shared" si="25"/>
        <v>#DIV/0!</v>
      </c>
    </row>
    <row r="411" spans="2:17">
      <c r="B411" s="63"/>
      <c r="C411" s="65"/>
      <c r="D411" s="65"/>
      <c r="E411" s="66"/>
      <c r="F411" s="67"/>
      <c r="G411" s="65"/>
      <c r="H411" s="70"/>
      <c r="I411" s="71"/>
      <c r="J411" s="68">
        <v>0</v>
      </c>
      <c r="K411" s="68">
        <v>0</v>
      </c>
      <c r="L411" s="68">
        <v>0</v>
      </c>
      <c r="M411" s="89">
        <f t="shared" si="23"/>
        <v>0</v>
      </c>
      <c r="N411" s="100">
        <f t="shared" si="24"/>
        <v>0</v>
      </c>
      <c r="O411" s="166" t="str">
        <f>IFERROR(INDEX(ITC!$B$21:$B$1020,MATCH(D411,ITC!$D$21:$D$1020,0)),"Unclaimed")</f>
        <v>Unclaimed</v>
      </c>
      <c r="P411" s="73">
        <f>IFERROR(VLOOKUP(D411,ITC!$D$19:$N$1020,11,0)-N411,SUM(K411:M411))</f>
        <v>0</v>
      </c>
      <c r="Q411" s="167" t="e">
        <f t="shared" si="25"/>
        <v>#DIV/0!</v>
      </c>
    </row>
    <row r="412" spans="2:17">
      <c r="B412" s="63"/>
      <c r="C412" s="65"/>
      <c r="D412" s="65"/>
      <c r="E412" s="66"/>
      <c r="F412" s="67"/>
      <c r="G412" s="65"/>
      <c r="H412" s="70"/>
      <c r="I412" s="71"/>
      <c r="J412" s="68">
        <v>0</v>
      </c>
      <c r="K412" s="68">
        <v>0</v>
      </c>
      <c r="L412" s="68">
        <v>0</v>
      </c>
      <c r="M412" s="89">
        <f t="shared" si="23"/>
        <v>0</v>
      </c>
      <c r="N412" s="100">
        <f t="shared" si="24"/>
        <v>0</v>
      </c>
      <c r="O412" s="166" t="str">
        <f>IFERROR(INDEX(ITC!$B$21:$B$1020,MATCH(D412,ITC!$D$21:$D$1020,0)),"Unclaimed")</f>
        <v>Unclaimed</v>
      </c>
      <c r="P412" s="73">
        <f>IFERROR(VLOOKUP(D412,ITC!$D$19:$N$1020,11,0)-N412,SUM(K412:M412))</f>
        <v>0</v>
      </c>
      <c r="Q412" s="167" t="e">
        <f t="shared" si="25"/>
        <v>#DIV/0!</v>
      </c>
    </row>
    <row r="413" spans="2:17">
      <c r="B413" s="63"/>
      <c r="C413" s="65"/>
      <c r="D413" s="65"/>
      <c r="E413" s="66"/>
      <c r="F413" s="67"/>
      <c r="G413" s="65"/>
      <c r="H413" s="70"/>
      <c r="I413" s="71"/>
      <c r="J413" s="68">
        <v>0</v>
      </c>
      <c r="K413" s="68">
        <v>0</v>
      </c>
      <c r="L413" s="68">
        <v>0</v>
      </c>
      <c r="M413" s="89">
        <f t="shared" si="23"/>
        <v>0</v>
      </c>
      <c r="N413" s="100">
        <f t="shared" si="24"/>
        <v>0</v>
      </c>
      <c r="O413" s="166" t="str">
        <f>IFERROR(INDEX(ITC!$B$21:$B$1020,MATCH(D413,ITC!$D$21:$D$1020,0)),"Unclaimed")</f>
        <v>Unclaimed</v>
      </c>
      <c r="P413" s="73">
        <f>IFERROR(VLOOKUP(D413,ITC!$D$19:$N$1020,11,0)-N413,SUM(K413:M413))</f>
        <v>0</v>
      </c>
      <c r="Q413" s="167" t="e">
        <f t="shared" si="25"/>
        <v>#DIV/0!</v>
      </c>
    </row>
    <row r="414" spans="2:17">
      <c r="B414" s="63"/>
      <c r="C414" s="65"/>
      <c r="D414" s="65"/>
      <c r="E414" s="66"/>
      <c r="F414" s="67"/>
      <c r="G414" s="65"/>
      <c r="H414" s="70"/>
      <c r="I414" s="71"/>
      <c r="J414" s="68">
        <v>0</v>
      </c>
      <c r="K414" s="68">
        <v>0</v>
      </c>
      <c r="L414" s="68">
        <v>0</v>
      </c>
      <c r="M414" s="89">
        <f t="shared" si="23"/>
        <v>0</v>
      </c>
      <c r="N414" s="100">
        <f t="shared" si="24"/>
        <v>0</v>
      </c>
      <c r="O414" s="166" t="str">
        <f>IFERROR(INDEX(ITC!$B$21:$B$1020,MATCH(D414,ITC!$D$21:$D$1020,0)),"Unclaimed")</f>
        <v>Unclaimed</v>
      </c>
      <c r="P414" s="73">
        <f>IFERROR(VLOOKUP(D414,ITC!$D$19:$N$1020,11,0)-N414,SUM(K414:M414))</f>
        <v>0</v>
      </c>
      <c r="Q414" s="167" t="e">
        <f t="shared" si="25"/>
        <v>#DIV/0!</v>
      </c>
    </row>
    <row r="415" spans="2:17">
      <c r="B415" s="63"/>
      <c r="C415" s="65"/>
      <c r="D415" s="65"/>
      <c r="E415" s="66"/>
      <c r="F415" s="67"/>
      <c r="G415" s="65"/>
      <c r="H415" s="70"/>
      <c r="I415" s="71"/>
      <c r="J415" s="68">
        <v>0</v>
      </c>
      <c r="K415" s="68">
        <v>0</v>
      </c>
      <c r="L415" s="68">
        <v>0</v>
      </c>
      <c r="M415" s="89">
        <f t="shared" si="23"/>
        <v>0</v>
      </c>
      <c r="N415" s="100">
        <f t="shared" si="24"/>
        <v>0</v>
      </c>
      <c r="O415" s="166" t="str">
        <f>IFERROR(INDEX(ITC!$B$21:$B$1020,MATCH(D415,ITC!$D$21:$D$1020,0)),"Unclaimed")</f>
        <v>Unclaimed</v>
      </c>
      <c r="P415" s="73">
        <f>IFERROR(VLOOKUP(D415,ITC!$D$19:$N$1020,11,0)-N415,SUM(K415:M415))</f>
        <v>0</v>
      </c>
      <c r="Q415" s="167" t="e">
        <f t="shared" si="25"/>
        <v>#DIV/0!</v>
      </c>
    </row>
    <row r="416" spans="2:17">
      <c r="B416" s="63"/>
      <c r="C416" s="65"/>
      <c r="D416" s="65"/>
      <c r="E416" s="66"/>
      <c r="F416" s="67"/>
      <c r="G416" s="65"/>
      <c r="H416" s="70"/>
      <c r="I416" s="71"/>
      <c r="J416" s="68">
        <v>0</v>
      </c>
      <c r="K416" s="68">
        <v>0</v>
      </c>
      <c r="L416" s="68">
        <v>0</v>
      </c>
      <c r="M416" s="89">
        <f t="shared" si="23"/>
        <v>0</v>
      </c>
      <c r="N416" s="100">
        <f t="shared" si="24"/>
        <v>0</v>
      </c>
      <c r="O416" s="166" t="str">
        <f>IFERROR(INDEX(ITC!$B$21:$B$1020,MATCH(D416,ITC!$D$21:$D$1020,0)),"Unclaimed")</f>
        <v>Unclaimed</v>
      </c>
      <c r="P416" s="73">
        <f>IFERROR(VLOOKUP(D416,ITC!$D$19:$N$1020,11,0)-N416,SUM(K416:M416))</f>
        <v>0</v>
      </c>
      <c r="Q416" s="167" t="e">
        <f t="shared" si="25"/>
        <v>#DIV/0!</v>
      </c>
    </row>
    <row r="417" spans="2:17">
      <c r="B417" s="63"/>
      <c r="C417" s="65"/>
      <c r="D417" s="65"/>
      <c r="E417" s="66"/>
      <c r="F417" s="67"/>
      <c r="G417" s="65"/>
      <c r="H417" s="70"/>
      <c r="I417" s="71"/>
      <c r="J417" s="68">
        <v>0</v>
      </c>
      <c r="K417" s="68">
        <v>0</v>
      </c>
      <c r="L417" s="68">
        <v>0</v>
      </c>
      <c r="M417" s="89">
        <f t="shared" si="23"/>
        <v>0</v>
      </c>
      <c r="N417" s="100">
        <f t="shared" si="24"/>
        <v>0</v>
      </c>
      <c r="O417" s="166" t="str">
        <f>IFERROR(INDEX(ITC!$B$21:$B$1020,MATCH(D417,ITC!$D$21:$D$1020,0)),"Unclaimed")</f>
        <v>Unclaimed</v>
      </c>
      <c r="P417" s="73">
        <f>IFERROR(VLOOKUP(D417,ITC!$D$19:$N$1020,11,0)-N417,SUM(K417:M417))</f>
        <v>0</v>
      </c>
      <c r="Q417" s="167" t="e">
        <f t="shared" si="25"/>
        <v>#DIV/0!</v>
      </c>
    </row>
    <row r="418" spans="2:17">
      <c r="B418" s="63"/>
      <c r="C418" s="65"/>
      <c r="D418" s="65"/>
      <c r="E418" s="66"/>
      <c r="F418" s="67"/>
      <c r="G418" s="65"/>
      <c r="H418" s="70"/>
      <c r="I418" s="71"/>
      <c r="J418" s="68">
        <v>0</v>
      </c>
      <c r="K418" s="68">
        <v>0</v>
      </c>
      <c r="L418" s="68">
        <v>0</v>
      </c>
      <c r="M418" s="89">
        <f t="shared" si="23"/>
        <v>0</v>
      </c>
      <c r="N418" s="100">
        <f t="shared" si="24"/>
        <v>0</v>
      </c>
      <c r="O418" s="166" t="str">
        <f>IFERROR(INDEX(ITC!$B$21:$B$1020,MATCH(D418,ITC!$D$21:$D$1020,0)),"Unclaimed")</f>
        <v>Unclaimed</v>
      </c>
      <c r="P418" s="73">
        <f>IFERROR(VLOOKUP(D418,ITC!$D$19:$N$1020,11,0)-N418,SUM(K418:M418))</f>
        <v>0</v>
      </c>
      <c r="Q418" s="167" t="e">
        <f t="shared" si="25"/>
        <v>#DIV/0!</v>
      </c>
    </row>
    <row r="419" spans="2:17">
      <c r="B419" s="63"/>
      <c r="C419" s="65"/>
      <c r="D419" s="65"/>
      <c r="E419" s="66"/>
      <c r="F419" s="67"/>
      <c r="G419" s="65"/>
      <c r="H419" s="70"/>
      <c r="I419" s="71"/>
      <c r="J419" s="68">
        <v>0</v>
      </c>
      <c r="K419" s="68">
        <v>0</v>
      </c>
      <c r="L419" s="68">
        <v>0</v>
      </c>
      <c r="M419" s="89">
        <f t="shared" si="23"/>
        <v>0</v>
      </c>
      <c r="N419" s="100">
        <f t="shared" si="24"/>
        <v>0</v>
      </c>
      <c r="O419" s="166" t="str">
        <f>IFERROR(INDEX(ITC!$B$21:$B$1020,MATCH(D419,ITC!$D$21:$D$1020,0)),"Unclaimed")</f>
        <v>Unclaimed</v>
      </c>
      <c r="P419" s="73">
        <f>IFERROR(VLOOKUP(D419,ITC!$D$19:$N$1020,11,0)-N419,SUM(K419:M419))</f>
        <v>0</v>
      </c>
      <c r="Q419" s="167" t="e">
        <f t="shared" si="25"/>
        <v>#DIV/0!</v>
      </c>
    </row>
    <row r="420" spans="2:17">
      <c r="B420" s="63"/>
      <c r="C420" s="65"/>
      <c r="D420" s="65"/>
      <c r="E420" s="66"/>
      <c r="F420" s="67"/>
      <c r="G420" s="65"/>
      <c r="H420" s="70"/>
      <c r="I420" s="71"/>
      <c r="J420" s="68">
        <v>0</v>
      </c>
      <c r="K420" s="68">
        <v>0</v>
      </c>
      <c r="L420" s="68">
        <v>0</v>
      </c>
      <c r="M420" s="89">
        <f t="shared" si="23"/>
        <v>0</v>
      </c>
      <c r="N420" s="100">
        <f t="shared" si="24"/>
        <v>0</v>
      </c>
      <c r="O420" s="166" t="str">
        <f>IFERROR(INDEX(ITC!$B$21:$B$1020,MATCH(D420,ITC!$D$21:$D$1020,0)),"Unclaimed")</f>
        <v>Unclaimed</v>
      </c>
      <c r="P420" s="73">
        <f>IFERROR(VLOOKUP(D420,ITC!$D$19:$N$1020,11,0)-N420,SUM(K420:M420))</f>
        <v>0</v>
      </c>
      <c r="Q420" s="167" t="e">
        <f t="shared" si="25"/>
        <v>#DIV/0!</v>
      </c>
    </row>
    <row r="421" spans="2:17">
      <c r="B421" s="63"/>
      <c r="C421" s="65"/>
      <c r="D421" s="65"/>
      <c r="E421" s="66"/>
      <c r="F421" s="67"/>
      <c r="G421" s="65"/>
      <c r="H421" s="70"/>
      <c r="I421" s="71"/>
      <c r="J421" s="68">
        <v>0</v>
      </c>
      <c r="K421" s="68">
        <v>0</v>
      </c>
      <c r="L421" s="68">
        <v>0</v>
      </c>
      <c r="M421" s="89">
        <f t="shared" si="23"/>
        <v>0</v>
      </c>
      <c r="N421" s="100">
        <f t="shared" si="24"/>
        <v>0</v>
      </c>
      <c r="O421" s="166" t="str">
        <f>IFERROR(INDEX(ITC!$B$21:$B$1020,MATCH(D421,ITC!$D$21:$D$1020,0)),"Unclaimed")</f>
        <v>Unclaimed</v>
      </c>
      <c r="P421" s="73">
        <f>IFERROR(VLOOKUP(D421,ITC!$D$19:$N$1020,11,0)-N421,SUM(K421:M421))</f>
        <v>0</v>
      </c>
      <c r="Q421" s="167" t="e">
        <f t="shared" si="25"/>
        <v>#DIV/0!</v>
      </c>
    </row>
    <row r="422" spans="2:17">
      <c r="B422" s="63"/>
      <c r="C422" s="65"/>
      <c r="D422" s="65"/>
      <c r="E422" s="66"/>
      <c r="F422" s="67"/>
      <c r="G422" s="65"/>
      <c r="H422" s="70"/>
      <c r="I422" s="71"/>
      <c r="J422" s="68">
        <v>0</v>
      </c>
      <c r="K422" s="68">
        <v>0</v>
      </c>
      <c r="L422" s="68">
        <v>0</v>
      </c>
      <c r="M422" s="89">
        <f t="shared" si="23"/>
        <v>0</v>
      </c>
      <c r="N422" s="100">
        <f t="shared" si="24"/>
        <v>0</v>
      </c>
      <c r="O422" s="166" t="str">
        <f>IFERROR(INDEX(ITC!$B$21:$B$1020,MATCH(D422,ITC!$D$21:$D$1020,0)),"Unclaimed")</f>
        <v>Unclaimed</v>
      </c>
      <c r="P422" s="73">
        <f>IFERROR(VLOOKUP(D422,ITC!$D$19:$N$1020,11,0)-N422,SUM(K422:M422))</f>
        <v>0</v>
      </c>
      <c r="Q422" s="167" t="e">
        <f t="shared" si="25"/>
        <v>#DIV/0!</v>
      </c>
    </row>
    <row r="423" spans="2:17">
      <c r="B423" s="63"/>
      <c r="C423" s="65"/>
      <c r="D423" s="65"/>
      <c r="E423" s="66"/>
      <c r="F423" s="67"/>
      <c r="G423" s="65"/>
      <c r="H423" s="70"/>
      <c r="I423" s="71"/>
      <c r="J423" s="68">
        <v>0</v>
      </c>
      <c r="K423" s="68">
        <v>0</v>
      </c>
      <c r="L423" s="68">
        <v>0</v>
      </c>
      <c r="M423" s="89">
        <f t="shared" si="23"/>
        <v>0</v>
      </c>
      <c r="N423" s="100">
        <f t="shared" si="24"/>
        <v>0</v>
      </c>
      <c r="O423" s="166" t="str">
        <f>IFERROR(INDEX(ITC!$B$21:$B$1020,MATCH(D423,ITC!$D$21:$D$1020,0)),"Unclaimed")</f>
        <v>Unclaimed</v>
      </c>
      <c r="P423" s="73">
        <f>IFERROR(VLOOKUP(D423,ITC!$D$19:$N$1020,11,0)-N423,SUM(K423:M423))</f>
        <v>0</v>
      </c>
      <c r="Q423" s="167" t="e">
        <f t="shared" si="25"/>
        <v>#DIV/0!</v>
      </c>
    </row>
    <row r="424" spans="2:17">
      <c r="B424" s="63"/>
      <c r="C424" s="65"/>
      <c r="D424" s="65"/>
      <c r="E424" s="66"/>
      <c r="F424" s="67"/>
      <c r="G424" s="65"/>
      <c r="H424" s="70"/>
      <c r="I424" s="71"/>
      <c r="J424" s="68">
        <v>0</v>
      </c>
      <c r="K424" s="68">
        <v>0</v>
      </c>
      <c r="L424" s="68">
        <v>0</v>
      </c>
      <c r="M424" s="89">
        <f t="shared" si="23"/>
        <v>0</v>
      </c>
      <c r="N424" s="100">
        <f t="shared" si="24"/>
        <v>0</v>
      </c>
      <c r="O424" s="166" t="str">
        <f>IFERROR(INDEX(ITC!$B$21:$B$1020,MATCH(D424,ITC!$D$21:$D$1020,0)),"Unclaimed")</f>
        <v>Unclaimed</v>
      </c>
      <c r="P424" s="73">
        <f>IFERROR(VLOOKUP(D424,ITC!$D$19:$N$1020,11,0)-N424,SUM(K424:M424))</f>
        <v>0</v>
      </c>
      <c r="Q424" s="167" t="e">
        <f t="shared" si="25"/>
        <v>#DIV/0!</v>
      </c>
    </row>
    <row r="425" spans="2:17">
      <c r="B425" s="63"/>
      <c r="C425" s="65"/>
      <c r="D425" s="65"/>
      <c r="E425" s="66"/>
      <c r="F425" s="67"/>
      <c r="G425" s="65"/>
      <c r="H425" s="70"/>
      <c r="I425" s="71"/>
      <c r="J425" s="68">
        <v>0</v>
      </c>
      <c r="K425" s="68">
        <v>0</v>
      </c>
      <c r="L425" s="68">
        <v>0</v>
      </c>
      <c r="M425" s="89">
        <f t="shared" si="23"/>
        <v>0</v>
      </c>
      <c r="N425" s="100">
        <f t="shared" si="24"/>
        <v>0</v>
      </c>
      <c r="O425" s="166" t="str">
        <f>IFERROR(INDEX(ITC!$B$21:$B$1020,MATCH(D425,ITC!$D$21:$D$1020,0)),"Unclaimed")</f>
        <v>Unclaimed</v>
      </c>
      <c r="P425" s="73">
        <f>IFERROR(VLOOKUP(D425,ITC!$D$19:$N$1020,11,0)-N425,SUM(K425:M425))</f>
        <v>0</v>
      </c>
      <c r="Q425" s="167" t="e">
        <f t="shared" si="25"/>
        <v>#DIV/0!</v>
      </c>
    </row>
    <row r="426" spans="2:17">
      <c r="B426" s="63"/>
      <c r="C426" s="65"/>
      <c r="D426" s="65"/>
      <c r="E426" s="66"/>
      <c r="F426" s="67"/>
      <c r="G426" s="65"/>
      <c r="H426" s="70"/>
      <c r="I426" s="71"/>
      <c r="J426" s="68">
        <v>0</v>
      </c>
      <c r="K426" s="68">
        <v>0</v>
      </c>
      <c r="L426" s="68">
        <v>0</v>
      </c>
      <c r="M426" s="89">
        <f t="shared" si="23"/>
        <v>0</v>
      </c>
      <c r="N426" s="100">
        <f t="shared" si="24"/>
        <v>0</v>
      </c>
      <c r="O426" s="166" t="str">
        <f>IFERROR(INDEX(ITC!$B$21:$B$1020,MATCH(D426,ITC!$D$21:$D$1020,0)),"Unclaimed")</f>
        <v>Unclaimed</v>
      </c>
      <c r="P426" s="73">
        <f>IFERROR(VLOOKUP(D426,ITC!$D$19:$N$1020,11,0)-N426,SUM(K426:M426))</f>
        <v>0</v>
      </c>
      <c r="Q426" s="167" t="e">
        <f t="shared" si="25"/>
        <v>#DIV/0!</v>
      </c>
    </row>
    <row r="427" spans="2:17">
      <c r="B427" s="63"/>
      <c r="C427" s="65"/>
      <c r="D427" s="65"/>
      <c r="E427" s="66"/>
      <c r="F427" s="67"/>
      <c r="G427" s="65"/>
      <c r="H427" s="70"/>
      <c r="I427" s="71"/>
      <c r="J427" s="68">
        <v>0</v>
      </c>
      <c r="K427" s="68">
        <v>0</v>
      </c>
      <c r="L427" s="68">
        <v>0</v>
      </c>
      <c r="M427" s="89">
        <f t="shared" si="23"/>
        <v>0</v>
      </c>
      <c r="N427" s="100">
        <f t="shared" si="24"/>
        <v>0</v>
      </c>
      <c r="O427" s="166" t="str">
        <f>IFERROR(INDEX(ITC!$B$21:$B$1020,MATCH(D427,ITC!$D$21:$D$1020,0)),"Unclaimed")</f>
        <v>Unclaimed</v>
      </c>
      <c r="P427" s="73">
        <f>IFERROR(VLOOKUP(D427,ITC!$D$19:$N$1020,11,0)-N427,SUM(K427:M427))</f>
        <v>0</v>
      </c>
      <c r="Q427" s="167" t="e">
        <f t="shared" si="25"/>
        <v>#DIV/0!</v>
      </c>
    </row>
    <row r="428" spans="2:17">
      <c r="B428" s="63"/>
      <c r="C428" s="65"/>
      <c r="D428" s="65"/>
      <c r="E428" s="66"/>
      <c r="F428" s="67"/>
      <c r="G428" s="65"/>
      <c r="H428" s="70"/>
      <c r="I428" s="71"/>
      <c r="J428" s="68">
        <v>0</v>
      </c>
      <c r="K428" s="68">
        <v>0</v>
      </c>
      <c r="L428" s="68">
        <v>0</v>
      </c>
      <c r="M428" s="89">
        <f t="shared" si="23"/>
        <v>0</v>
      </c>
      <c r="N428" s="100">
        <f t="shared" si="24"/>
        <v>0</v>
      </c>
      <c r="O428" s="166" t="str">
        <f>IFERROR(INDEX(ITC!$B$21:$B$1020,MATCH(D428,ITC!$D$21:$D$1020,0)),"Unclaimed")</f>
        <v>Unclaimed</v>
      </c>
      <c r="P428" s="73">
        <f>IFERROR(VLOOKUP(D428,ITC!$D$19:$N$1020,11,0)-N428,SUM(K428:M428))</f>
        <v>0</v>
      </c>
      <c r="Q428" s="167" t="e">
        <f t="shared" si="25"/>
        <v>#DIV/0!</v>
      </c>
    </row>
    <row r="429" spans="2:17">
      <c r="B429" s="63"/>
      <c r="C429" s="65"/>
      <c r="D429" s="65"/>
      <c r="E429" s="66"/>
      <c r="F429" s="67"/>
      <c r="G429" s="65"/>
      <c r="H429" s="70"/>
      <c r="I429" s="71"/>
      <c r="J429" s="68">
        <v>0</v>
      </c>
      <c r="K429" s="68">
        <v>0</v>
      </c>
      <c r="L429" s="68">
        <v>0</v>
      </c>
      <c r="M429" s="89">
        <f t="shared" si="23"/>
        <v>0</v>
      </c>
      <c r="N429" s="100">
        <f t="shared" si="24"/>
        <v>0</v>
      </c>
      <c r="O429" s="166" t="str">
        <f>IFERROR(INDEX(ITC!$B$21:$B$1020,MATCH(D429,ITC!$D$21:$D$1020,0)),"Unclaimed")</f>
        <v>Unclaimed</v>
      </c>
      <c r="P429" s="73">
        <f>IFERROR(VLOOKUP(D429,ITC!$D$19:$N$1020,11,0)-N429,SUM(K429:M429))</f>
        <v>0</v>
      </c>
      <c r="Q429" s="167" t="e">
        <f t="shared" si="25"/>
        <v>#DIV/0!</v>
      </c>
    </row>
    <row r="430" spans="2:17">
      <c r="B430" s="63"/>
      <c r="C430" s="65"/>
      <c r="D430" s="65"/>
      <c r="E430" s="66"/>
      <c r="F430" s="67"/>
      <c r="G430" s="65"/>
      <c r="H430" s="70"/>
      <c r="I430" s="71"/>
      <c r="J430" s="68">
        <v>0</v>
      </c>
      <c r="K430" s="68">
        <v>0</v>
      </c>
      <c r="L430" s="68">
        <v>0</v>
      </c>
      <c r="M430" s="89">
        <f t="shared" si="23"/>
        <v>0</v>
      </c>
      <c r="N430" s="100">
        <f t="shared" si="24"/>
        <v>0</v>
      </c>
      <c r="O430" s="166" t="str">
        <f>IFERROR(INDEX(ITC!$B$21:$B$1020,MATCH(D430,ITC!$D$21:$D$1020,0)),"Unclaimed")</f>
        <v>Unclaimed</v>
      </c>
      <c r="P430" s="73">
        <f>IFERROR(VLOOKUP(D430,ITC!$D$19:$N$1020,11,0)-N430,SUM(K430:M430))</f>
        <v>0</v>
      </c>
      <c r="Q430" s="167" t="e">
        <f t="shared" si="25"/>
        <v>#DIV/0!</v>
      </c>
    </row>
    <row r="431" spans="2:17">
      <c r="B431" s="63"/>
      <c r="C431" s="65"/>
      <c r="D431" s="65"/>
      <c r="E431" s="66"/>
      <c r="F431" s="67"/>
      <c r="G431" s="65"/>
      <c r="H431" s="70"/>
      <c r="I431" s="71"/>
      <c r="J431" s="68">
        <v>0</v>
      </c>
      <c r="K431" s="68">
        <v>0</v>
      </c>
      <c r="L431" s="68">
        <v>0</v>
      </c>
      <c r="M431" s="89">
        <f t="shared" si="23"/>
        <v>0</v>
      </c>
      <c r="N431" s="100">
        <f t="shared" si="24"/>
        <v>0</v>
      </c>
      <c r="O431" s="166" t="str">
        <f>IFERROR(INDEX(ITC!$B$21:$B$1020,MATCH(D431,ITC!$D$21:$D$1020,0)),"Unclaimed")</f>
        <v>Unclaimed</v>
      </c>
      <c r="P431" s="73">
        <f>IFERROR(VLOOKUP(D431,ITC!$D$19:$N$1020,11,0)-N431,SUM(K431:M431))</f>
        <v>0</v>
      </c>
      <c r="Q431" s="167" t="e">
        <f t="shared" si="25"/>
        <v>#DIV/0!</v>
      </c>
    </row>
    <row r="432" spans="2:17">
      <c r="B432" s="63"/>
      <c r="C432" s="65"/>
      <c r="D432" s="65"/>
      <c r="E432" s="66"/>
      <c r="F432" s="67"/>
      <c r="G432" s="65"/>
      <c r="H432" s="70"/>
      <c r="I432" s="71"/>
      <c r="J432" s="68">
        <v>0</v>
      </c>
      <c r="K432" s="68">
        <v>0</v>
      </c>
      <c r="L432" s="68">
        <v>0</v>
      </c>
      <c r="M432" s="89">
        <f t="shared" si="23"/>
        <v>0</v>
      </c>
      <c r="N432" s="100">
        <f t="shared" si="24"/>
        <v>0</v>
      </c>
      <c r="O432" s="166" t="str">
        <f>IFERROR(INDEX(ITC!$B$21:$B$1020,MATCH(D432,ITC!$D$21:$D$1020,0)),"Unclaimed")</f>
        <v>Unclaimed</v>
      </c>
      <c r="P432" s="73">
        <f>IFERROR(VLOOKUP(D432,ITC!$D$19:$N$1020,11,0)-N432,SUM(K432:M432))</f>
        <v>0</v>
      </c>
      <c r="Q432" s="167" t="e">
        <f t="shared" si="25"/>
        <v>#DIV/0!</v>
      </c>
    </row>
    <row r="433" spans="2:17">
      <c r="B433" s="63"/>
      <c r="C433" s="65"/>
      <c r="D433" s="65"/>
      <c r="E433" s="66"/>
      <c r="F433" s="67"/>
      <c r="G433" s="65"/>
      <c r="H433" s="70"/>
      <c r="I433" s="71"/>
      <c r="J433" s="68">
        <v>0</v>
      </c>
      <c r="K433" s="68">
        <v>0</v>
      </c>
      <c r="L433" s="68">
        <v>0</v>
      </c>
      <c r="M433" s="89">
        <f t="shared" si="23"/>
        <v>0</v>
      </c>
      <c r="N433" s="100">
        <f t="shared" si="24"/>
        <v>0</v>
      </c>
      <c r="O433" s="166" t="str">
        <f>IFERROR(INDEX(ITC!$B$21:$B$1020,MATCH(D433,ITC!$D$21:$D$1020,0)),"Unclaimed")</f>
        <v>Unclaimed</v>
      </c>
      <c r="P433" s="73">
        <f>IFERROR(VLOOKUP(D433,ITC!$D$19:$N$1020,11,0)-N433,SUM(K433:M433))</f>
        <v>0</v>
      </c>
      <c r="Q433" s="167" t="e">
        <f t="shared" si="25"/>
        <v>#DIV/0!</v>
      </c>
    </row>
    <row r="434" spans="2:17">
      <c r="B434" s="63"/>
      <c r="C434" s="65"/>
      <c r="D434" s="65"/>
      <c r="E434" s="66"/>
      <c r="F434" s="67"/>
      <c r="G434" s="65"/>
      <c r="H434" s="70"/>
      <c r="I434" s="71"/>
      <c r="J434" s="68">
        <v>0</v>
      </c>
      <c r="K434" s="68">
        <v>0</v>
      </c>
      <c r="L434" s="68">
        <v>0</v>
      </c>
      <c r="M434" s="89">
        <f t="shared" si="23"/>
        <v>0</v>
      </c>
      <c r="N434" s="100">
        <f t="shared" si="24"/>
        <v>0</v>
      </c>
      <c r="O434" s="166" t="str">
        <f>IFERROR(INDEX(ITC!$B$21:$B$1020,MATCH(D434,ITC!$D$21:$D$1020,0)),"Unclaimed")</f>
        <v>Unclaimed</v>
      </c>
      <c r="P434" s="73">
        <f>IFERROR(VLOOKUP(D434,ITC!$D$19:$N$1020,11,0)-N434,SUM(K434:M434))</f>
        <v>0</v>
      </c>
      <c r="Q434" s="167" t="e">
        <f t="shared" si="25"/>
        <v>#DIV/0!</v>
      </c>
    </row>
    <row r="435" spans="2:17">
      <c r="B435" s="63"/>
      <c r="C435" s="65"/>
      <c r="D435" s="65"/>
      <c r="E435" s="66"/>
      <c r="F435" s="67"/>
      <c r="G435" s="65"/>
      <c r="H435" s="70"/>
      <c r="I435" s="71"/>
      <c r="J435" s="68">
        <v>0</v>
      </c>
      <c r="K435" s="68">
        <v>0</v>
      </c>
      <c r="L435" s="68">
        <v>0</v>
      </c>
      <c r="M435" s="89">
        <f t="shared" si="23"/>
        <v>0</v>
      </c>
      <c r="N435" s="100">
        <f t="shared" si="24"/>
        <v>0</v>
      </c>
      <c r="O435" s="166" t="str">
        <f>IFERROR(INDEX(ITC!$B$21:$B$1020,MATCH(D435,ITC!$D$21:$D$1020,0)),"Unclaimed")</f>
        <v>Unclaimed</v>
      </c>
      <c r="P435" s="73">
        <f>IFERROR(VLOOKUP(D435,ITC!$D$19:$N$1020,11,0)-N435,SUM(K435:M435))</f>
        <v>0</v>
      </c>
      <c r="Q435" s="167" t="e">
        <f t="shared" si="25"/>
        <v>#DIV/0!</v>
      </c>
    </row>
    <row r="436" spans="2:17">
      <c r="B436" s="63"/>
      <c r="C436" s="65"/>
      <c r="D436" s="65"/>
      <c r="E436" s="66"/>
      <c r="F436" s="67"/>
      <c r="G436" s="65"/>
      <c r="H436" s="70"/>
      <c r="I436" s="71"/>
      <c r="J436" s="68">
        <v>0</v>
      </c>
      <c r="K436" s="68">
        <v>0</v>
      </c>
      <c r="L436" s="68">
        <v>0</v>
      </c>
      <c r="M436" s="89">
        <f t="shared" si="23"/>
        <v>0</v>
      </c>
      <c r="N436" s="100">
        <f t="shared" si="24"/>
        <v>0</v>
      </c>
      <c r="O436" s="166" t="str">
        <f>IFERROR(INDEX(ITC!$B$21:$B$1020,MATCH(D436,ITC!$D$21:$D$1020,0)),"Unclaimed")</f>
        <v>Unclaimed</v>
      </c>
      <c r="P436" s="73">
        <f>IFERROR(VLOOKUP(D436,ITC!$D$19:$N$1020,11,0)-N436,SUM(K436:M436))</f>
        <v>0</v>
      </c>
      <c r="Q436" s="167" t="e">
        <f t="shared" si="25"/>
        <v>#DIV/0!</v>
      </c>
    </row>
    <row r="437" spans="2:17">
      <c r="B437" s="63"/>
      <c r="C437" s="65"/>
      <c r="D437" s="65"/>
      <c r="E437" s="66"/>
      <c r="F437" s="67"/>
      <c r="G437" s="65"/>
      <c r="H437" s="70"/>
      <c r="I437" s="71"/>
      <c r="J437" s="68">
        <v>0</v>
      </c>
      <c r="K437" s="68">
        <v>0</v>
      </c>
      <c r="L437" s="68">
        <v>0</v>
      </c>
      <c r="M437" s="89">
        <f t="shared" si="23"/>
        <v>0</v>
      </c>
      <c r="N437" s="100">
        <f t="shared" si="24"/>
        <v>0</v>
      </c>
      <c r="O437" s="166" t="str">
        <f>IFERROR(INDEX(ITC!$B$21:$B$1020,MATCH(D437,ITC!$D$21:$D$1020,0)),"Unclaimed")</f>
        <v>Unclaimed</v>
      </c>
      <c r="P437" s="73">
        <f>IFERROR(VLOOKUP(D437,ITC!$D$19:$N$1020,11,0)-N437,SUM(K437:M437))</f>
        <v>0</v>
      </c>
      <c r="Q437" s="167" t="e">
        <f t="shared" si="25"/>
        <v>#DIV/0!</v>
      </c>
    </row>
    <row r="438" spans="2:17">
      <c r="B438" s="63"/>
      <c r="C438" s="65"/>
      <c r="D438" s="65"/>
      <c r="E438" s="66"/>
      <c r="F438" s="67"/>
      <c r="G438" s="65"/>
      <c r="H438" s="70"/>
      <c r="I438" s="71"/>
      <c r="J438" s="68">
        <v>0</v>
      </c>
      <c r="K438" s="68">
        <v>0</v>
      </c>
      <c r="L438" s="68">
        <v>0</v>
      </c>
      <c r="M438" s="89">
        <f t="shared" si="23"/>
        <v>0</v>
      </c>
      <c r="N438" s="100">
        <f t="shared" si="24"/>
        <v>0</v>
      </c>
      <c r="O438" s="166" t="str">
        <f>IFERROR(INDEX(ITC!$B$21:$B$1020,MATCH(D438,ITC!$D$21:$D$1020,0)),"Unclaimed")</f>
        <v>Unclaimed</v>
      </c>
      <c r="P438" s="73">
        <f>IFERROR(VLOOKUP(D438,ITC!$D$19:$N$1020,11,0)-N438,SUM(K438:M438))</f>
        <v>0</v>
      </c>
      <c r="Q438" s="167" t="e">
        <f t="shared" si="25"/>
        <v>#DIV/0!</v>
      </c>
    </row>
    <row r="439" spans="2:17">
      <c r="B439" s="63"/>
      <c r="C439" s="65"/>
      <c r="D439" s="65"/>
      <c r="E439" s="66"/>
      <c r="F439" s="67"/>
      <c r="G439" s="65"/>
      <c r="H439" s="70"/>
      <c r="I439" s="71"/>
      <c r="J439" s="68">
        <v>0</v>
      </c>
      <c r="K439" s="68">
        <v>0</v>
      </c>
      <c r="L439" s="68">
        <v>0</v>
      </c>
      <c r="M439" s="89">
        <f t="shared" si="23"/>
        <v>0</v>
      </c>
      <c r="N439" s="100">
        <f t="shared" si="24"/>
        <v>0</v>
      </c>
      <c r="O439" s="166" t="str">
        <f>IFERROR(INDEX(ITC!$B$21:$B$1020,MATCH(D439,ITC!$D$21:$D$1020,0)),"Unclaimed")</f>
        <v>Unclaimed</v>
      </c>
      <c r="P439" s="73">
        <f>IFERROR(VLOOKUP(D439,ITC!$D$19:$N$1020,11,0)-N439,SUM(K439:M439))</f>
        <v>0</v>
      </c>
      <c r="Q439" s="167" t="e">
        <f t="shared" si="25"/>
        <v>#DIV/0!</v>
      </c>
    </row>
    <row r="440" spans="2:17">
      <c r="B440" s="63"/>
      <c r="C440" s="65"/>
      <c r="D440" s="65"/>
      <c r="E440" s="66"/>
      <c r="F440" s="67"/>
      <c r="G440" s="65"/>
      <c r="H440" s="70"/>
      <c r="I440" s="71"/>
      <c r="J440" s="68">
        <v>0</v>
      </c>
      <c r="K440" s="68">
        <v>0</v>
      </c>
      <c r="L440" s="68">
        <v>0</v>
      </c>
      <c r="M440" s="89">
        <f t="shared" si="23"/>
        <v>0</v>
      </c>
      <c r="N440" s="100">
        <f t="shared" si="24"/>
        <v>0</v>
      </c>
      <c r="O440" s="166" t="str">
        <f>IFERROR(INDEX(ITC!$B$21:$B$1020,MATCH(D440,ITC!$D$21:$D$1020,0)),"Unclaimed")</f>
        <v>Unclaimed</v>
      </c>
      <c r="P440" s="73">
        <f>IFERROR(VLOOKUP(D440,ITC!$D$19:$N$1020,11,0)-N440,SUM(K440:M440))</f>
        <v>0</v>
      </c>
      <c r="Q440" s="167" t="e">
        <f t="shared" si="25"/>
        <v>#DIV/0!</v>
      </c>
    </row>
    <row r="441" spans="2:17">
      <c r="B441" s="63"/>
      <c r="C441" s="65"/>
      <c r="D441" s="65"/>
      <c r="E441" s="66"/>
      <c r="F441" s="67"/>
      <c r="G441" s="65"/>
      <c r="H441" s="70"/>
      <c r="I441" s="71"/>
      <c r="J441" s="68">
        <v>0</v>
      </c>
      <c r="K441" s="68">
        <v>0</v>
      </c>
      <c r="L441" s="68">
        <v>0</v>
      </c>
      <c r="M441" s="89">
        <f t="shared" si="23"/>
        <v>0</v>
      </c>
      <c r="N441" s="100">
        <f t="shared" si="24"/>
        <v>0</v>
      </c>
      <c r="O441" s="166" t="str">
        <f>IFERROR(INDEX(ITC!$B$21:$B$1020,MATCH(D441,ITC!$D$21:$D$1020,0)),"Unclaimed")</f>
        <v>Unclaimed</v>
      </c>
      <c r="P441" s="73">
        <f>IFERROR(VLOOKUP(D441,ITC!$D$19:$N$1020,11,0)-N441,SUM(K441:M441))</f>
        <v>0</v>
      </c>
      <c r="Q441" s="167" t="e">
        <f t="shared" si="25"/>
        <v>#DIV/0!</v>
      </c>
    </row>
    <row r="442" spans="2:17">
      <c r="B442" s="63"/>
      <c r="C442" s="65"/>
      <c r="D442" s="65"/>
      <c r="E442" s="66"/>
      <c r="F442" s="67"/>
      <c r="G442" s="65"/>
      <c r="H442" s="70"/>
      <c r="I442" s="71"/>
      <c r="J442" s="68">
        <v>0</v>
      </c>
      <c r="K442" s="68">
        <v>0</v>
      </c>
      <c r="L442" s="68">
        <v>0</v>
      </c>
      <c r="M442" s="89">
        <f t="shared" si="23"/>
        <v>0</v>
      </c>
      <c r="N442" s="100">
        <f t="shared" si="24"/>
        <v>0</v>
      </c>
      <c r="O442" s="166" t="str">
        <f>IFERROR(INDEX(ITC!$B$21:$B$1020,MATCH(D442,ITC!$D$21:$D$1020,0)),"Unclaimed")</f>
        <v>Unclaimed</v>
      </c>
      <c r="P442" s="73">
        <f>IFERROR(VLOOKUP(D442,ITC!$D$19:$N$1020,11,0)-N442,SUM(K442:M442))</f>
        <v>0</v>
      </c>
      <c r="Q442" s="167" t="e">
        <f t="shared" si="25"/>
        <v>#DIV/0!</v>
      </c>
    </row>
    <row r="443" spans="2:17">
      <c r="B443" s="63"/>
      <c r="C443" s="65"/>
      <c r="D443" s="65"/>
      <c r="E443" s="66"/>
      <c r="F443" s="67"/>
      <c r="G443" s="65"/>
      <c r="H443" s="70"/>
      <c r="I443" s="71"/>
      <c r="J443" s="68">
        <v>0</v>
      </c>
      <c r="K443" s="68">
        <v>0</v>
      </c>
      <c r="L443" s="68">
        <v>0</v>
      </c>
      <c r="M443" s="89">
        <f t="shared" si="23"/>
        <v>0</v>
      </c>
      <c r="N443" s="100">
        <f t="shared" si="24"/>
        <v>0</v>
      </c>
      <c r="O443" s="166" t="str">
        <f>IFERROR(INDEX(ITC!$B$21:$B$1020,MATCH(D443,ITC!$D$21:$D$1020,0)),"Unclaimed")</f>
        <v>Unclaimed</v>
      </c>
      <c r="P443" s="73">
        <f>IFERROR(VLOOKUP(D443,ITC!$D$19:$N$1020,11,0)-N443,SUM(K443:M443))</f>
        <v>0</v>
      </c>
      <c r="Q443" s="167" t="e">
        <f t="shared" si="25"/>
        <v>#DIV/0!</v>
      </c>
    </row>
    <row r="444" spans="2:17">
      <c r="B444" s="63"/>
      <c r="C444" s="65"/>
      <c r="D444" s="65"/>
      <c r="E444" s="66"/>
      <c r="F444" s="67"/>
      <c r="G444" s="65"/>
      <c r="H444" s="70"/>
      <c r="I444" s="71"/>
      <c r="J444" s="68">
        <v>0</v>
      </c>
      <c r="K444" s="68">
        <v>0</v>
      </c>
      <c r="L444" s="68">
        <v>0</v>
      </c>
      <c r="M444" s="89">
        <f t="shared" si="23"/>
        <v>0</v>
      </c>
      <c r="N444" s="100">
        <f t="shared" si="24"/>
        <v>0</v>
      </c>
      <c r="O444" s="166" t="str">
        <f>IFERROR(INDEX(ITC!$B$21:$B$1020,MATCH(D444,ITC!$D$21:$D$1020,0)),"Unclaimed")</f>
        <v>Unclaimed</v>
      </c>
      <c r="P444" s="73">
        <f>IFERROR(VLOOKUP(D444,ITC!$D$19:$N$1020,11,0)-N444,SUM(K444:M444))</f>
        <v>0</v>
      </c>
      <c r="Q444" s="167" t="e">
        <f t="shared" si="25"/>
        <v>#DIV/0!</v>
      </c>
    </row>
    <row r="445" spans="2:17">
      <c r="B445" s="63"/>
      <c r="C445" s="65"/>
      <c r="D445" s="65"/>
      <c r="E445" s="66"/>
      <c r="F445" s="67"/>
      <c r="G445" s="65"/>
      <c r="H445" s="70"/>
      <c r="I445" s="71"/>
      <c r="J445" s="68">
        <v>0</v>
      </c>
      <c r="K445" s="68">
        <v>0</v>
      </c>
      <c r="L445" s="68">
        <v>0</v>
      </c>
      <c r="M445" s="89">
        <f t="shared" si="23"/>
        <v>0</v>
      </c>
      <c r="N445" s="100">
        <f t="shared" si="24"/>
        <v>0</v>
      </c>
      <c r="O445" s="166" t="str">
        <f>IFERROR(INDEX(ITC!$B$21:$B$1020,MATCH(D445,ITC!$D$21:$D$1020,0)),"Unclaimed")</f>
        <v>Unclaimed</v>
      </c>
      <c r="P445" s="73">
        <f>IFERROR(VLOOKUP(D445,ITC!$D$19:$N$1020,11,0)-N445,SUM(K445:M445))</f>
        <v>0</v>
      </c>
      <c r="Q445" s="167" t="e">
        <f t="shared" si="25"/>
        <v>#DIV/0!</v>
      </c>
    </row>
    <row r="446" spans="2:17">
      <c r="B446" s="63"/>
      <c r="C446" s="65"/>
      <c r="D446" s="65"/>
      <c r="E446" s="66"/>
      <c r="F446" s="67"/>
      <c r="G446" s="65"/>
      <c r="H446" s="70"/>
      <c r="I446" s="71"/>
      <c r="J446" s="68">
        <v>0</v>
      </c>
      <c r="K446" s="68">
        <v>0</v>
      </c>
      <c r="L446" s="68">
        <v>0</v>
      </c>
      <c r="M446" s="89">
        <f t="shared" si="23"/>
        <v>0</v>
      </c>
      <c r="N446" s="100">
        <f t="shared" si="24"/>
        <v>0</v>
      </c>
      <c r="O446" s="166" t="str">
        <f>IFERROR(INDEX(ITC!$B$21:$B$1020,MATCH(D446,ITC!$D$21:$D$1020,0)),"Unclaimed")</f>
        <v>Unclaimed</v>
      </c>
      <c r="P446" s="73">
        <f>IFERROR(VLOOKUP(D446,ITC!$D$19:$N$1020,11,0)-N446,SUM(K446:M446))</f>
        <v>0</v>
      </c>
      <c r="Q446" s="167" t="e">
        <f t="shared" si="25"/>
        <v>#DIV/0!</v>
      </c>
    </row>
    <row r="447" spans="2:17">
      <c r="B447" s="63"/>
      <c r="C447" s="65"/>
      <c r="D447" s="65"/>
      <c r="E447" s="66"/>
      <c r="F447" s="67"/>
      <c r="G447" s="65"/>
      <c r="H447" s="70"/>
      <c r="I447" s="71"/>
      <c r="J447" s="68">
        <v>0</v>
      </c>
      <c r="K447" s="68">
        <v>0</v>
      </c>
      <c r="L447" s="68">
        <v>0</v>
      </c>
      <c r="M447" s="89">
        <f t="shared" si="23"/>
        <v>0</v>
      </c>
      <c r="N447" s="100">
        <f t="shared" si="24"/>
        <v>0</v>
      </c>
      <c r="O447" s="166" t="str">
        <f>IFERROR(INDEX(ITC!$B$21:$B$1020,MATCH(D447,ITC!$D$21:$D$1020,0)),"Unclaimed")</f>
        <v>Unclaimed</v>
      </c>
      <c r="P447" s="73">
        <f>IFERROR(VLOOKUP(D447,ITC!$D$19:$N$1020,11,0)-N447,SUM(K447:M447))</f>
        <v>0</v>
      </c>
      <c r="Q447" s="167" t="e">
        <f t="shared" si="25"/>
        <v>#DIV/0!</v>
      </c>
    </row>
    <row r="448" spans="2:17">
      <c r="B448" s="63"/>
      <c r="C448" s="65"/>
      <c r="D448" s="65"/>
      <c r="E448" s="66"/>
      <c r="F448" s="67"/>
      <c r="G448" s="65"/>
      <c r="H448" s="70"/>
      <c r="I448" s="71"/>
      <c r="J448" s="68">
        <v>0</v>
      </c>
      <c r="K448" s="68">
        <v>0</v>
      </c>
      <c r="L448" s="68">
        <v>0</v>
      </c>
      <c r="M448" s="89">
        <f t="shared" si="23"/>
        <v>0</v>
      </c>
      <c r="N448" s="100">
        <f t="shared" si="24"/>
        <v>0</v>
      </c>
      <c r="O448" s="166" t="str">
        <f>IFERROR(INDEX(ITC!$B$21:$B$1020,MATCH(D448,ITC!$D$21:$D$1020,0)),"Unclaimed")</f>
        <v>Unclaimed</v>
      </c>
      <c r="P448" s="73">
        <f>IFERROR(VLOOKUP(D448,ITC!$D$19:$N$1020,11,0)-N448,SUM(K448:M448))</f>
        <v>0</v>
      </c>
      <c r="Q448" s="167" t="e">
        <f t="shared" si="25"/>
        <v>#DIV/0!</v>
      </c>
    </row>
    <row r="449" spans="2:17">
      <c r="B449" s="63"/>
      <c r="C449" s="65"/>
      <c r="D449" s="65"/>
      <c r="E449" s="66"/>
      <c r="F449" s="67"/>
      <c r="G449" s="65"/>
      <c r="H449" s="70"/>
      <c r="I449" s="71"/>
      <c r="J449" s="68">
        <v>0</v>
      </c>
      <c r="K449" s="68">
        <v>0</v>
      </c>
      <c r="L449" s="68">
        <v>0</v>
      </c>
      <c r="M449" s="89">
        <f t="shared" si="23"/>
        <v>0</v>
      </c>
      <c r="N449" s="100">
        <f t="shared" si="24"/>
        <v>0</v>
      </c>
      <c r="O449" s="166" t="str">
        <f>IFERROR(INDEX(ITC!$B$21:$B$1020,MATCH(D449,ITC!$D$21:$D$1020,0)),"Unclaimed")</f>
        <v>Unclaimed</v>
      </c>
      <c r="P449" s="73">
        <f>IFERROR(VLOOKUP(D449,ITC!$D$19:$N$1020,11,0)-N449,SUM(K449:M449))</f>
        <v>0</v>
      </c>
      <c r="Q449" s="167" t="e">
        <f t="shared" si="25"/>
        <v>#DIV/0!</v>
      </c>
    </row>
    <row r="450" spans="2:17">
      <c r="B450" s="63"/>
      <c r="C450" s="65"/>
      <c r="D450" s="65"/>
      <c r="E450" s="66"/>
      <c r="F450" s="67"/>
      <c r="G450" s="65"/>
      <c r="H450" s="70"/>
      <c r="I450" s="71"/>
      <c r="J450" s="68">
        <v>0</v>
      </c>
      <c r="K450" s="68">
        <v>0</v>
      </c>
      <c r="L450" s="68">
        <v>0</v>
      </c>
      <c r="M450" s="89">
        <f t="shared" si="23"/>
        <v>0</v>
      </c>
      <c r="N450" s="100">
        <f t="shared" si="24"/>
        <v>0</v>
      </c>
      <c r="O450" s="166" t="str">
        <f>IFERROR(INDEX(ITC!$B$21:$B$1020,MATCH(D450,ITC!$D$21:$D$1020,0)),"Unclaimed")</f>
        <v>Unclaimed</v>
      </c>
      <c r="P450" s="73">
        <f>IFERROR(VLOOKUP(D450,ITC!$D$19:$N$1020,11,0)-N450,SUM(K450:M450))</f>
        <v>0</v>
      </c>
      <c r="Q450" s="167" t="e">
        <f t="shared" si="25"/>
        <v>#DIV/0!</v>
      </c>
    </row>
    <row r="451" spans="2:17">
      <c r="B451" s="63"/>
      <c r="C451" s="65"/>
      <c r="D451" s="65"/>
      <c r="E451" s="66"/>
      <c r="F451" s="67"/>
      <c r="G451" s="65"/>
      <c r="H451" s="70"/>
      <c r="I451" s="71"/>
      <c r="J451" s="68">
        <v>0</v>
      </c>
      <c r="K451" s="68">
        <v>0</v>
      </c>
      <c r="L451" s="68">
        <v>0</v>
      </c>
      <c r="M451" s="89">
        <f t="shared" si="23"/>
        <v>0</v>
      </c>
      <c r="N451" s="100">
        <f t="shared" si="24"/>
        <v>0</v>
      </c>
      <c r="O451" s="166" t="str">
        <f>IFERROR(INDEX(ITC!$B$21:$B$1020,MATCH(D451,ITC!$D$21:$D$1020,0)),"Unclaimed")</f>
        <v>Unclaimed</v>
      </c>
      <c r="P451" s="73">
        <f>IFERROR(VLOOKUP(D451,ITC!$D$19:$N$1020,11,0)-N451,SUM(K451:M451))</f>
        <v>0</v>
      </c>
      <c r="Q451" s="167" t="e">
        <f t="shared" si="25"/>
        <v>#DIV/0!</v>
      </c>
    </row>
    <row r="452" spans="2:17">
      <c r="B452" s="63"/>
      <c r="C452" s="65"/>
      <c r="D452" s="65"/>
      <c r="E452" s="66"/>
      <c r="F452" s="67"/>
      <c r="G452" s="65"/>
      <c r="H452" s="70"/>
      <c r="I452" s="71"/>
      <c r="J452" s="68">
        <v>0</v>
      </c>
      <c r="K452" s="68">
        <v>0</v>
      </c>
      <c r="L452" s="68">
        <v>0</v>
      </c>
      <c r="M452" s="89">
        <f t="shared" si="23"/>
        <v>0</v>
      </c>
      <c r="N452" s="100">
        <f t="shared" si="24"/>
        <v>0</v>
      </c>
      <c r="O452" s="166" t="str">
        <f>IFERROR(INDEX(ITC!$B$21:$B$1020,MATCH(D452,ITC!$D$21:$D$1020,0)),"Unclaimed")</f>
        <v>Unclaimed</v>
      </c>
      <c r="P452" s="73">
        <f>IFERROR(VLOOKUP(D452,ITC!$D$19:$N$1020,11,0)-N452,SUM(K452:M452))</f>
        <v>0</v>
      </c>
      <c r="Q452" s="167" t="e">
        <f t="shared" si="25"/>
        <v>#DIV/0!</v>
      </c>
    </row>
    <row r="453" spans="2:17">
      <c r="B453" s="63"/>
      <c r="C453" s="65"/>
      <c r="D453" s="65"/>
      <c r="E453" s="66"/>
      <c r="F453" s="67"/>
      <c r="G453" s="65"/>
      <c r="H453" s="70"/>
      <c r="I453" s="71"/>
      <c r="J453" s="68">
        <v>0</v>
      </c>
      <c r="K453" s="68">
        <v>0</v>
      </c>
      <c r="L453" s="68">
        <v>0</v>
      </c>
      <c r="M453" s="89">
        <f t="shared" si="23"/>
        <v>0</v>
      </c>
      <c r="N453" s="100">
        <f t="shared" si="24"/>
        <v>0</v>
      </c>
      <c r="O453" s="166" t="str">
        <f>IFERROR(INDEX(ITC!$B$21:$B$1020,MATCH(D453,ITC!$D$21:$D$1020,0)),"Unclaimed")</f>
        <v>Unclaimed</v>
      </c>
      <c r="P453" s="73">
        <f>IFERROR(VLOOKUP(D453,ITC!$D$19:$N$1020,11,0)-N453,SUM(K453:M453))</f>
        <v>0</v>
      </c>
      <c r="Q453" s="167" t="e">
        <f t="shared" si="25"/>
        <v>#DIV/0!</v>
      </c>
    </row>
    <row r="454" spans="2:17">
      <c r="B454" s="63"/>
      <c r="C454" s="65"/>
      <c r="D454" s="65"/>
      <c r="E454" s="66"/>
      <c r="F454" s="67"/>
      <c r="G454" s="65"/>
      <c r="H454" s="70"/>
      <c r="I454" s="71"/>
      <c r="J454" s="68">
        <v>0</v>
      </c>
      <c r="K454" s="68">
        <v>0</v>
      </c>
      <c r="L454" s="68">
        <v>0</v>
      </c>
      <c r="M454" s="89">
        <f t="shared" si="23"/>
        <v>0</v>
      </c>
      <c r="N454" s="100">
        <f t="shared" si="24"/>
        <v>0</v>
      </c>
      <c r="O454" s="166" t="str">
        <f>IFERROR(INDEX(ITC!$B$21:$B$1020,MATCH(D454,ITC!$D$21:$D$1020,0)),"Unclaimed")</f>
        <v>Unclaimed</v>
      </c>
      <c r="P454" s="73">
        <f>IFERROR(VLOOKUP(D454,ITC!$D$19:$N$1020,11,0)-N454,SUM(K454:M454))</f>
        <v>0</v>
      </c>
      <c r="Q454" s="167" t="e">
        <f t="shared" si="25"/>
        <v>#DIV/0!</v>
      </c>
    </row>
    <row r="455" spans="2:17">
      <c r="B455" s="63"/>
      <c r="C455" s="65"/>
      <c r="D455" s="65"/>
      <c r="E455" s="66"/>
      <c r="F455" s="67"/>
      <c r="G455" s="65"/>
      <c r="H455" s="70"/>
      <c r="I455" s="71"/>
      <c r="J455" s="68">
        <v>0</v>
      </c>
      <c r="K455" s="68">
        <v>0</v>
      </c>
      <c r="L455" s="68">
        <v>0</v>
      </c>
      <c r="M455" s="89">
        <f t="shared" si="23"/>
        <v>0</v>
      </c>
      <c r="N455" s="100">
        <f t="shared" si="24"/>
        <v>0</v>
      </c>
      <c r="O455" s="166" t="str">
        <f>IFERROR(INDEX(ITC!$B$21:$B$1020,MATCH(D455,ITC!$D$21:$D$1020,0)),"Unclaimed")</f>
        <v>Unclaimed</v>
      </c>
      <c r="P455" s="73">
        <f>IFERROR(VLOOKUP(D455,ITC!$D$19:$N$1020,11,0)-N455,SUM(K455:M455))</f>
        <v>0</v>
      </c>
      <c r="Q455" s="167" t="e">
        <f t="shared" si="25"/>
        <v>#DIV/0!</v>
      </c>
    </row>
    <row r="456" spans="2:17">
      <c r="B456" s="63"/>
      <c r="C456" s="65"/>
      <c r="D456" s="65"/>
      <c r="E456" s="66"/>
      <c r="F456" s="67"/>
      <c r="G456" s="65"/>
      <c r="H456" s="70"/>
      <c r="I456" s="71"/>
      <c r="J456" s="68">
        <v>0</v>
      </c>
      <c r="K456" s="68">
        <v>0</v>
      </c>
      <c r="L456" s="68">
        <v>0</v>
      </c>
      <c r="M456" s="89">
        <f t="shared" si="23"/>
        <v>0</v>
      </c>
      <c r="N456" s="100">
        <f t="shared" si="24"/>
        <v>0</v>
      </c>
      <c r="O456" s="166" t="str">
        <f>IFERROR(INDEX(ITC!$B$21:$B$1020,MATCH(D456,ITC!$D$21:$D$1020,0)),"Unclaimed")</f>
        <v>Unclaimed</v>
      </c>
      <c r="P456" s="73">
        <f>IFERROR(VLOOKUP(D456,ITC!$D$19:$N$1020,11,0)-N456,SUM(K456:M456))</f>
        <v>0</v>
      </c>
      <c r="Q456" s="167" t="e">
        <f t="shared" si="25"/>
        <v>#DIV/0!</v>
      </c>
    </row>
    <row r="457" spans="2:17">
      <c r="B457" s="63"/>
      <c r="C457" s="65"/>
      <c r="D457" s="65"/>
      <c r="E457" s="66"/>
      <c r="F457" s="67"/>
      <c r="G457" s="65"/>
      <c r="H457" s="70"/>
      <c r="I457" s="71"/>
      <c r="J457" s="68">
        <v>0</v>
      </c>
      <c r="K457" s="68">
        <v>0</v>
      </c>
      <c r="L457" s="68">
        <v>0</v>
      </c>
      <c r="M457" s="89">
        <f t="shared" si="23"/>
        <v>0</v>
      </c>
      <c r="N457" s="100">
        <f t="shared" si="24"/>
        <v>0</v>
      </c>
      <c r="O457" s="166" t="str">
        <f>IFERROR(INDEX(ITC!$B$21:$B$1020,MATCH(D457,ITC!$D$21:$D$1020,0)),"Unclaimed")</f>
        <v>Unclaimed</v>
      </c>
      <c r="P457" s="73">
        <f>IFERROR(VLOOKUP(D457,ITC!$D$19:$N$1020,11,0)-N457,SUM(K457:M457))</f>
        <v>0</v>
      </c>
      <c r="Q457" s="167" t="e">
        <f t="shared" si="25"/>
        <v>#DIV/0!</v>
      </c>
    </row>
    <row r="458" spans="2:17">
      <c r="B458" s="63"/>
      <c r="C458" s="65"/>
      <c r="D458" s="65"/>
      <c r="E458" s="66"/>
      <c r="F458" s="67"/>
      <c r="G458" s="65"/>
      <c r="H458" s="70"/>
      <c r="I458" s="71"/>
      <c r="J458" s="68">
        <v>0</v>
      </c>
      <c r="K458" s="68">
        <v>0</v>
      </c>
      <c r="L458" s="68">
        <v>0</v>
      </c>
      <c r="M458" s="89">
        <f t="shared" si="23"/>
        <v>0</v>
      </c>
      <c r="N458" s="100">
        <f t="shared" si="24"/>
        <v>0</v>
      </c>
      <c r="O458" s="166" t="str">
        <f>IFERROR(INDEX(ITC!$B$21:$B$1020,MATCH(D458,ITC!$D$21:$D$1020,0)),"Unclaimed")</f>
        <v>Unclaimed</v>
      </c>
      <c r="P458" s="73">
        <f>IFERROR(VLOOKUP(D458,ITC!$D$19:$N$1020,11,0)-N458,SUM(K458:M458))</f>
        <v>0</v>
      </c>
      <c r="Q458" s="167" t="e">
        <f t="shared" si="25"/>
        <v>#DIV/0!</v>
      </c>
    </row>
    <row r="459" spans="2:17">
      <c r="B459" s="63"/>
      <c r="C459" s="65"/>
      <c r="D459" s="65"/>
      <c r="E459" s="66"/>
      <c r="F459" s="67"/>
      <c r="G459" s="65"/>
      <c r="H459" s="70"/>
      <c r="I459" s="71"/>
      <c r="J459" s="68">
        <v>0</v>
      </c>
      <c r="K459" s="68">
        <v>0</v>
      </c>
      <c r="L459" s="68">
        <v>0</v>
      </c>
      <c r="M459" s="89">
        <f t="shared" si="23"/>
        <v>0</v>
      </c>
      <c r="N459" s="100">
        <f t="shared" si="24"/>
        <v>0</v>
      </c>
      <c r="O459" s="166" t="str">
        <f>IFERROR(INDEX(ITC!$B$21:$B$1020,MATCH(D459,ITC!$D$21:$D$1020,0)),"Unclaimed")</f>
        <v>Unclaimed</v>
      </c>
      <c r="P459" s="73">
        <f>IFERROR(VLOOKUP(D459,ITC!$D$19:$N$1020,11,0)-N459,SUM(K459:M459))</f>
        <v>0</v>
      </c>
      <c r="Q459" s="167" t="e">
        <f t="shared" si="25"/>
        <v>#DIV/0!</v>
      </c>
    </row>
    <row r="460" spans="2:17">
      <c r="B460" s="63"/>
      <c r="C460" s="65"/>
      <c r="D460" s="65"/>
      <c r="E460" s="66"/>
      <c r="F460" s="67"/>
      <c r="G460" s="65"/>
      <c r="H460" s="70"/>
      <c r="I460" s="71"/>
      <c r="J460" s="68">
        <v>0</v>
      </c>
      <c r="K460" s="68">
        <v>0</v>
      </c>
      <c r="L460" s="68">
        <v>0</v>
      </c>
      <c r="M460" s="89">
        <f t="shared" si="23"/>
        <v>0</v>
      </c>
      <c r="N460" s="100">
        <f t="shared" si="24"/>
        <v>0</v>
      </c>
      <c r="O460" s="166" t="str">
        <f>IFERROR(INDEX(ITC!$B$21:$B$1020,MATCH(D460,ITC!$D$21:$D$1020,0)),"Unclaimed")</f>
        <v>Unclaimed</v>
      </c>
      <c r="P460" s="73">
        <f>IFERROR(VLOOKUP(D460,ITC!$D$19:$N$1020,11,0)-N460,SUM(K460:M460))</f>
        <v>0</v>
      </c>
      <c r="Q460" s="167" t="e">
        <f t="shared" si="25"/>
        <v>#DIV/0!</v>
      </c>
    </row>
    <row r="461" spans="2:17">
      <c r="B461" s="63"/>
      <c r="C461" s="65"/>
      <c r="D461" s="65"/>
      <c r="E461" s="66"/>
      <c r="F461" s="67"/>
      <c r="G461" s="65"/>
      <c r="H461" s="70"/>
      <c r="I461" s="71"/>
      <c r="J461" s="68">
        <v>0</v>
      </c>
      <c r="K461" s="68">
        <v>0</v>
      </c>
      <c r="L461" s="68">
        <v>0</v>
      </c>
      <c r="M461" s="89">
        <f t="shared" si="23"/>
        <v>0</v>
      </c>
      <c r="N461" s="100">
        <f t="shared" si="24"/>
        <v>0</v>
      </c>
      <c r="O461" s="166" t="str">
        <f>IFERROR(INDEX(ITC!$B$21:$B$1020,MATCH(D461,ITC!$D$21:$D$1020,0)),"Unclaimed")</f>
        <v>Unclaimed</v>
      </c>
      <c r="P461" s="73">
        <f>IFERROR(VLOOKUP(D461,ITC!$D$19:$N$1020,11,0)-N461,SUM(K461:M461))</f>
        <v>0</v>
      </c>
      <c r="Q461" s="167" t="e">
        <f t="shared" si="25"/>
        <v>#DIV/0!</v>
      </c>
    </row>
    <row r="462" spans="2:17">
      <c r="B462" s="63"/>
      <c r="C462" s="65"/>
      <c r="D462" s="65"/>
      <c r="E462" s="66"/>
      <c r="F462" s="67"/>
      <c r="G462" s="65"/>
      <c r="H462" s="70"/>
      <c r="I462" s="71"/>
      <c r="J462" s="68">
        <v>0</v>
      </c>
      <c r="K462" s="68">
        <v>0</v>
      </c>
      <c r="L462" s="68">
        <v>0</v>
      </c>
      <c r="M462" s="89">
        <f t="shared" si="23"/>
        <v>0</v>
      </c>
      <c r="N462" s="100">
        <f t="shared" si="24"/>
        <v>0</v>
      </c>
      <c r="O462" s="166" t="str">
        <f>IFERROR(INDEX(ITC!$B$21:$B$1020,MATCH(D462,ITC!$D$21:$D$1020,0)),"Unclaimed")</f>
        <v>Unclaimed</v>
      </c>
      <c r="P462" s="73">
        <f>IFERROR(VLOOKUP(D462,ITC!$D$19:$N$1020,11,0)-N462,SUM(K462:M462))</f>
        <v>0</v>
      </c>
      <c r="Q462" s="167" t="e">
        <f t="shared" si="25"/>
        <v>#DIV/0!</v>
      </c>
    </row>
    <row r="463" spans="2:17">
      <c r="B463" s="63"/>
      <c r="C463" s="65"/>
      <c r="D463" s="65"/>
      <c r="E463" s="66"/>
      <c r="F463" s="67"/>
      <c r="G463" s="65"/>
      <c r="H463" s="70"/>
      <c r="I463" s="71"/>
      <c r="J463" s="68">
        <v>0</v>
      </c>
      <c r="K463" s="68">
        <v>0</v>
      </c>
      <c r="L463" s="68">
        <v>0</v>
      </c>
      <c r="M463" s="89">
        <f t="shared" si="23"/>
        <v>0</v>
      </c>
      <c r="N463" s="100">
        <f t="shared" si="24"/>
        <v>0</v>
      </c>
      <c r="O463" s="166" t="str">
        <f>IFERROR(INDEX(ITC!$B$21:$B$1020,MATCH(D463,ITC!$D$21:$D$1020,0)),"Unclaimed")</f>
        <v>Unclaimed</v>
      </c>
      <c r="P463" s="73">
        <f>IFERROR(VLOOKUP(D463,ITC!$D$19:$N$1020,11,0)-N463,SUM(K463:M463))</f>
        <v>0</v>
      </c>
      <c r="Q463" s="167" t="e">
        <f t="shared" si="25"/>
        <v>#DIV/0!</v>
      </c>
    </row>
    <row r="464" spans="2:17">
      <c r="B464" s="63"/>
      <c r="C464" s="65"/>
      <c r="D464" s="65"/>
      <c r="E464" s="66"/>
      <c r="F464" s="67"/>
      <c r="G464" s="65"/>
      <c r="H464" s="70"/>
      <c r="I464" s="71"/>
      <c r="J464" s="68">
        <v>0</v>
      </c>
      <c r="K464" s="68">
        <v>0</v>
      </c>
      <c r="L464" s="68">
        <v>0</v>
      </c>
      <c r="M464" s="89">
        <f t="shared" si="23"/>
        <v>0</v>
      </c>
      <c r="N464" s="100">
        <f t="shared" si="24"/>
        <v>0</v>
      </c>
      <c r="O464" s="166" t="str">
        <f>IFERROR(INDEX(ITC!$B$21:$B$1020,MATCH(D464,ITC!$D$21:$D$1020,0)),"Unclaimed")</f>
        <v>Unclaimed</v>
      </c>
      <c r="P464" s="73">
        <f>IFERROR(VLOOKUP(D464,ITC!$D$19:$N$1020,11,0)-N464,SUM(K464:M464))</f>
        <v>0</v>
      </c>
      <c r="Q464" s="167" t="e">
        <f t="shared" si="25"/>
        <v>#DIV/0!</v>
      </c>
    </row>
    <row r="465" spans="2:17">
      <c r="B465" s="63"/>
      <c r="C465" s="65"/>
      <c r="D465" s="65"/>
      <c r="E465" s="66"/>
      <c r="F465" s="67"/>
      <c r="G465" s="65"/>
      <c r="H465" s="70"/>
      <c r="I465" s="71"/>
      <c r="J465" s="68">
        <v>0</v>
      </c>
      <c r="K465" s="68">
        <v>0</v>
      </c>
      <c r="L465" s="68">
        <v>0</v>
      </c>
      <c r="M465" s="89">
        <f t="shared" si="23"/>
        <v>0</v>
      </c>
      <c r="N465" s="100">
        <f t="shared" si="24"/>
        <v>0</v>
      </c>
      <c r="O465" s="166" t="str">
        <f>IFERROR(INDEX(ITC!$B$21:$B$1020,MATCH(D465,ITC!$D$21:$D$1020,0)),"Unclaimed")</f>
        <v>Unclaimed</v>
      </c>
      <c r="P465" s="73">
        <f>IFERROR(VLOOKUP(D465,ITC!$D$19:$N$1020,11,0)-N465,SUM(K465:M465))</f>
        <v>0</v>
      </c>
      <c r="Q465" s="167" t="e">
        <f t="shared" si="25"/>
        <v>#DIV/0!</v>
      </c>
    </row>
    <row r="466" spans="2:17">
      <c r="B466" s="63"/>
      <c r="C466" s="65"/>
      <c r="D466" s="65"/>
      <c r="E466" s="66"/>
      <c r="F466" s="67"/>
      <c r="G466" s="65"/>
      <c r="H466" s="70"/>
      <c r="I466" s="71"/>
      <c r="J466" s="68">
        <v>0</v>
      </c>
      <c r="K466" s="68">
        <v>0</v>
      </c>
      <c r="L466" s="68">
        <v>0</v>
      </c>
      <c r="M466" s="89">
        <f t="shared" si="23"/>
        <v>0</v>
      </c>
      <c r="N466" s="100">
        <f t="shared" si="24"/>
        <v>0</v>
      </c>
      <c r="O466" s="166" t="str">
        <f>IFERROR(INDEX(ITC!$B$21:$B$1020,MATCH(D466,ITC!$D$21:$D$1020,0)),"Unclaimed")</f>
        <v>Unclaimed</v>
      </c>
      <c r="P466" s="73">
        <f>IFERROR(VLOOKUP(D466,ITC!$D$19:$N$1020,11,0)-N466,SUM(K466:M466))</f>
        <v>0</v>
      </c>
      <c r="Q466" s="167" t="e">
        <f t="shared" si="25"/>
        <v>#DIV/0!</v>
      </c>
    </row>
    <row r="467" spans="2:17">
      <c r="B467" s="63"/>
      <c r="C467" s="65"/>
      <c r="D467" s="65"/>
      <c r="E467" s="66"/>
      <c r="F467" s="67"/>
      <c r="G467" s="65"/>
      <c r="H467" s="70"/>
      <c r="I467" s="71"/>
      <c r="J467" s="68">
        <v>0</v>
      </c>
      <c r="K467" s="68">
        <v>0</v>
      </c>
      <c r="L467" s="68">
        <v>0</v>
      </c>
      <c r="M467" s="89">
        <f t="shared" si="23"/>
        <v>0</v>
      </c>
      <c r="N467" s="100">
        <f t="shared" si="24"/>
        <v>0</v>
      </c>
      <c r="O467" s="166" t="str">
        <f>IFERROR(INDEX(ITC!$B$21:$B$1020,MATCH(D467,ITC!$D$21:$D$1020,0)),"Unclaimed")</f>
        <v>Unclaimed</v>
      </c>
      <c r="P467" s="73">
        <f>IFERROR(VLOOKUP(D467,ITC!$D$19:$N$1020,11,0)-N467,SUM(K467:M467))</f>
        <v>0</v>
      </c>
      <c r="Q467" s="167" t="e">
        <f t="shared" si="25"/>
        <v>#DIV/0!</v>
      </c>
    </row>
    <row r="468" spans="2:17">
      <c r="B468" s="63"/>
      <c r="C468" s="65"/>
      <c r="D468" s="65"/>
      <c r="E468" s="66"/>
      <c r="F468" s="67"/>
      <c r="G468" s="65"/>
      <c r="H468" s="70"/>
      <c r="I468" s="71"/>
      <c r="J468" s="68">
        <v>0</v>
      </c>
      <c r="K468" s="68">
        <v>0</v>
      </c>
      <c r="L468" s="68">
        <v>0</v>
      </c>
      <c r="M468" s="89">
        <f t="shared" si="23"/>
        <v>0</v>
      </c>
      <c r="N468" s="100">
        <f t="shared" si="24"/>
        <v>0</v>
      </c>
      <c r="O468" s="166" t="str">
        <f>IFERROR(INDEX(ITC!$B$21:$B$1020,MATCH(D468,ITC!$D$21:$D$1020,0)),"Unclaimed")</f>
        <v>Unclaimed</v>
      </c>
      <c r="P468" s="73">
        <f>IFERROR(VLOOKUP(D468,ITC!$D$19:$N$1020,11,0)-N468,SUM(K468:M468))</f>
        <v>0</v>
      </c>
      <c r="Q468" s="167" t="e">
        <f t="shared" si="25"/>
        <v>#DIV/0!</v>
      </c>
    </row>
    <row r="469" spans="2:17">
      <c r="B469" s="63"/>
      <c r="C469" s="65"/>
      <c r="D469" s="65"/>
      <c r="E469" s="66"/>
      <c r="F469" s="67"/>
      <c r="G469" s="65"/>
      <c r="H469" s="70"/>
      <c r="I469" s="71"/>
      <c r="J469" s="68">
        <v>0</v>
      </c>
      <c r="K469" s="68">
        <v>0</v>
      </c>
      <c r="L469" s="68">
        <v>0</v>
      </c>
      <c r="M469" s="89">
        <f t="shared" ref="M469:M532" si="26">L469</f>
        <v>0</v>
      </c>
      <c r="N469" s="100">
        <f t="shared" si="24"/>
        <v>0</v>
      </c>
      <c r="O469" s="166" t="str">
        <f>IFERROR(INDEX(ITC!$B$21:$B$1020,MATCH(D469,ITC!$D$21:$D$1020,0)),"Unclaimed")</f>
        <v>Unclaimed</v>
      </c>
      <c r="P469" s="73">
        <f>IFERROR(VLOOKUP(D469,ITC!$D$19:$N$1020,11,0)-N469,SUM(K469:M469))</f>
        <v>0</v>
      </c>
      <c r="Q469" s="167" t="e">
        <f t="shared" si="25"/>
        <v>#DIV/0!</v>
      </c>
    </row>
    <row r="470" spans="2:17">
      <c r="B470" s="63"/>
      <c r="C470" s="65"/>
      <c r="D470" s="65"/>
      <c r="E470" s="66"/>
      <c r="F470" s="67"/>
      <c r="G470" s="65"/>
      <c r="H470" s="70"/>
      <c r="I470" s="71"/>
      <c r="J470" s="68">
        <v>0</v>
      </c>
      <c r="K470" s="68">
        <v>0</v>
      </c>
      <c r="L470" s="68">
        <v>0</v>
      </c>
      <c r="M470" s="89">
        <f t="shared" si="26"/>
        <v>0</v>
      </c>
      <c r="N470" s="100">
        <f t="shared" ref="N470:N533" si="27">SUM(J470:M470)</f>
        <v>0</v>
      </c>
      <c r="O470" s="166" t="str">
        <f>IFERROR(INDEX(ITC!$B$21:$B$1020,MATCH(D470,ITC!$D$21:$D$1020,0)),"Unclaimed")</f>
        <v>Unclaimed</v>
      </c>
      <c r="P470" s="73">
        <f>IFERROR(VLOOKUP(D470,ITC!$D$19:$N$1020,11,0)-N470,SUM(K470:M470))</f>
        <v>0</v>
      </c>
      <c r="Q470" s="167" t="e">
        <f t="shared" ref="Q470:Q533" si="28">H470-(SUM(K470:M470)/J470)</f>
        <v>#DIV/0!</v>
      </c>
    </row>
    <row r="471" spans="2:17">
      <c r="B471" s="63"/>
      <c r="C471" s="65"/>
      <c r="D471" s="65"/>
      <c r="E471" s="66"/>
      <c r="F471" s="67"/>
      <c r="G471" s="65"/>
      <c r="H471" s="70"/>
      <c r="I471" s="71"/>
      <c r="J471" s="68">
        <v>0</v>
      </c>
      <c r="K471" s="68">
        <v>0</v>
      </c>
      <c r="L471" s="68">
        <v>0</v>
      </c>
      <c r="M471" s="89">
        <f t="shared" si="26"/>
        <v>0</v>
      </c>
      <c r="N471" s="100">
        <f t="shared" si="27"/>
        <v>0</v>
      </c>
      <c r="O471" s="166" t="str">
        <f>IFERROR(INDEX(ITC!$B$21:$B$1020,MATCH(D471,ITC!$D$21:$D$1020,0)),"Unclaimed")</f>
        <v>Unclaimed</v>
      </c>
      <c r="P471" s="73">
        <f>IFERROR(VLOOKUP(D471,ITC!$D$19:$N$1020,11,0)-N471,SUM(K471:M471))</f>
        <v>0</v>
      </c>
      <c r="Q471" s="167" t="e">
        <f t="shared" si="28"/>
        <v>#DIV/0!</v>
      </c>
    </row>
    <row r="472" spans="2:17">
      <c r="B472" s="63"/>
      <c r="C472" s="65"/>
      <c r="D472" s="65"/>
      <c r="E472" s="66"/>
      <c r="F472" s="67"/>
      <c r="G472" s="65"/>
      <c r="H472" s="70"/>
      <c r="I472" s="71"/>
      <c r="J472" s="68">
        <v>0</v>
      </c>
      <c r="K472" s="68">
        <v>0</v>
      </c>
      <c r="L472" s="68">
        <v>0</v>
      </c>
      <c r="M472" s="89">
        <f t="shared" si="26"/>
        <v>0</v>
      </c>
      <c r="N472" s="100">
        <f t="shared" si="27"/>
        <v>0</v>
      </c>
      <c r="O472" s="166" t="str">
        <f>IFERROR(INDEX(ITC!$B$21:$B$1020,MATCH(D472,ITC!$D$21:$D$1020,0)),"Unclaimed")</f>
        <v>Unclaimed</v>
      </c>
      <c r="P472" s="73">
        <f>IFERROR(VLOOKUP(D472,ITC!$D$19:$N$1020,11,0)-N472,SUM(K472:M472))</f>
        <v>0</v>
      </c>
      <c r="Q472" s="167" t="e">
        <f t="shared" si="28"/>
        <v>#DIV/0!</v>
      </c>
    </row>
    <row r="473" spans="2:17">
      <c r="B473" s="63"/>
      <c r="C473" s="65"/>
      <c r="D473" s="65"/>
      <c r="E473" s="66"/>
      <c r="F473" s="67"/>
      <c r="G473" s="65"/>
      <c r="H473" s="70"/>
      <c r="I473" s="71"/>
      <c r="J473" s="68">
        <v>0</v>
      </c>
      <c r="K473" s="68">
        <v>0</v>
      </c>
      <c r="L473" s="68">
        <v>0</v>
      </c>
      <c r="M473" s="89">
        <f t="shared" si="26"/>
        <v>0</v>
      </c>
      <c r="N473" s="100">
        <f t="shared" si="27"/>
        <v>0</v>
      </c>
      <c r="O473" s="166" t="str">
        <f>IFERROR(INDEX(ITC!$B$21:$B$1020,MATCH(D473,ITC!$D$21:$D$1020,0)),"Unclaimed")</f>
        <v>Unclaimed</v>
      </c>
      <c r="P473" s="73">
        <f>IFERROR(VLOOKUP(D473,ITC!$D$19:$N$1020,11,0)-N473,SUM(K473:M473))</f>
        <v>0</v>
      </c>
      <c r="Q473" s="167" t="e">
        <f t="shared" si="28"/>
        <v>#DIV/0!</v>
      </c>
    </row>
    <row r="474" spans="2:17">
      <c r="B474" s="63"/>
      <c r="C474" s="65"/>
      <c r="D474" s="65"/>
      <c r="E474" s="66"/>
      <c r="F474" s="67"/>
      <c r="G474" s="65"/>
      <c r="H474" s="70"/>
      <c r="I474" s="71"/>
      <c r="J474" s="68">
        <v>0</v>
      </c>
      <c r="K474" s="68">
        <v>0</v>
      </c>
      <c r="L474" s="68">
        <v>0</v>
      </c>
      <c r="M474" s="89">
        <f t="shared" si="26"/>
        <v>0</v>
      </c>
      <c r="N474" s="100">
        <f t="shared" si="27"/>
        <v>0</v>
      </c>
      <c r="O474" s="166" t="str">
        <f>IFERROR(INDEX(ITC!$B$21:$B$1020,MATCH(D474,ITC!$D$21:$D$1020,0)),"Unclaimed")</f>
        <v>Unclaimed</v>
      </c>
      <c r="P474" s="73">
        <f>IFERROR(VLOOKUP(D474,ITC!$D$19:$N$1020,11,0)-N474,SUM(K474:M474))</f>
        <v>0</v>
      </c>
      <c r="Q474" s="167" t="e">
        <f t="shared" si="28"/>
        <v>#DIV/0!</v>
      </c>
    </row>
    <row r="475" spans="2:17">
      <c r="B475" s="63"/>
      <c r="C475" s="65"/>
      <c r="D475" s="65"/>
      <c r="E475" s="66"/>
      <c r="F475" s="67"/>
      <c r="G475" s="65"/>
      <c r="H475" s="70"/>
      <c r="I475" s="71"/>
      <c r="J475" s="68">
        <v>0</v>
      </c>
      <c r="K475" s="68">
        <v>0</v>
      </c>
      <c r="L475" s="68">
        <v>0</v>
      </c>
      <c r="M475" s="89">
        <f t="shared" si="26"/>
        <v>0</v>
      </c>
      <c r="N475" s="100">
        <f t="shared" si="27"/>
        <v>0</v>
      </c>
      <c r="O475" s="166" t="str">
        <f>IFERROR(INDEX(ITC!$B$21:$B$1020,MATCH(D475,ITC!$D$21:$D$1020,0)),"Unclaimed")</f>
        <v>Unclaimed</v>
      </c>
      <c r="P475" s="73">
        <f>IFERROR(VLOOKUP(D475,ITC!$D$19:$N$1020,11,0)-N475,SUM(K475:M475))</f>
        <v>0</v>
      </c>
      <c r="Q475" s="167" t="e">
        <f t="shared" si="28"/>
        <v>#DIV/0!</v>
      </c>
    </row>
    <row r="476" spans="2:17">
      <c r="B476" s="63"/>
      <c r="C476" s="65"/>
      <c r="D476" s="65"/>
      <c r="E476" s="66"/>
      <c r="F476" s="67"/>
      <c r="G476" s="65"/>
      <c r="H476" s="70"/>
      <c r="I476" s="71"/>
      <c r="J476" s="68">
        <v>0</v>
      </c>
      <c r="K476" s="68">
        <v>0</v>
      </c>
      <c r="L476" s="68">
        <v>0</v>
      </c>
      <c r="M476" s="89">
        <f t="shared" si="26"/>
        <v>0</v>
      </c>
      <c r="N476" s="100">
        <f t="shared" si="27"/>
        <v>0</v>
      </c>
      <c r="O476" s="166" t="str">
        <f>IFERROR(INDEX(ITC!$B$21:$B$1020,MATCH(D476,ITC!$D$21:$D$1020,0)),"Unclaimed")</f>
        <v>Unclaimed</v>
      </c>
      <c r="P476" s="73">
        <f>IFERROR(VLOOKUP(D476,ITC!$D$19:$N$1020,11,0)-N476,SUM(K476:M476))</f>
        <v>0</v>
      </c>
      <c r="Q476" s="167" t="e">
        <f t="shared" si="28"/>
        <v>#DIV/0!</v>
      </c>
    </row>
    <row r="477" spans="2:17">
      <c r="B477" s="63"/>
      <c r="C477" s="65"/>
      <c r="D477" s="65"/>
      <c r="E477" s="66"/>
      <c r="F477" s="67"/>
      <c r="G477" s="65"/>
      <c r="H477" s="70"/>
      <c r="I477" s="71"/>
      <c r="J477" s="68">
        <v>0</v>
      </c>
      <c r="K477" s="68">
        <v>0</v>
      </c>
      <c r="L477" s="68">
        <v>0</v>
      </c>
      <c r="M477" s="89">
        <f t="shared" si="26"/>
        <v>0</v>
      </c>
      <c r="N477" s="100">
        <f t="shared" si="27"/>
        <v>0</v>
      </c>
      <c r="O477" s="166" t="str">
        <f>IFERROR(INDEX(ITC!$B$21:$B$1020,MATCH(D477,ITC!$D$21:$D$1020,0)),"Unclaimed")</f>
        <v>Unclaimed</v>
      </c>
      <c r="P477" s="73">
        <f>IFERROR(VLOOKUP(D477,ITC!$D$19:$N$1020,11,0)-N477,SUM(K477:M477))</f>
        <v>0</v>
      </c>
      <c r="Q477" s="167" t="e">
        <f t="shared" si="28"/>
        <v>#DIV/0!</v>
      </c>
    </row>
    <row r="478" spans="2:17">
      <c r="B478" s="63"/>
      <c r="C478" s="65"/>
      <c r="D478" s="65"/>
      <c r="E478" s="66"/>
      <c r="F478" s="67"/>
      <c r="G478" s="65"/>
      <c r="H478" s="70"/>
      <c r="I478" s="71"/>
      <c r="J478" s="68">
        <v>0</v>
      </c>
      <c r="K478" s="68">
        <v>0</v>
      </c>
      <c r="L478" s="68">
        <v>0</v>
      </c>
      <c r="M478" s="89">
        <f t="shared" si="26"/>
        <v>0</v>
      </c>
      <c r="N478" s="100">
        <f t="shared" si="27"/>
        <v>0</v>
      </c>
      <c r="O478" s="166" t="str">
        <f>IFERROR(INDEX(ITC!$B$21:$B$1020,MATCH(D478,ITC!$D$21:$D$1020,0)),"Unclaimed")</f>
        <v>Unclaimed</v>
      </c>
      <c r="P478" s="73">
        <f>IFERROR(VLOOKUP(D478,ITC!$D$19:$N$1020,11,0)-N478,SUM(K478:M478))</f>
        <v>0</v>
      </c>
      <c r="Q478" s="167" t="e">
        <f t="shared" si="28"/>
        <v>#DIV/0!</v>
      </c>
    </row>
    <row r="479" spans="2:17">
      <c r="B479" s="63"/>
      <c r="C479" s="65"/>
      <c r="D479" s="65"/>
      <c r="E479" s="66"/>
      <c r="F479" s="67"/>
      <c r="G479" s="65"/>
      <c r="H479" s="70"/>
      <c r="I479" s="71"/>
      <c r="J479" s="68">
        <v>0</v>
      </c>
      <c r="K479" s="68">
        <v>0</v>
      </c>
      <c r="L479" s="68">
        <v>0</v>
      </c>
      <c r="M479" s="89">
        <f t="shared" si="26"/>
        <v>0</v>
      </c>
      <c r="N479" s="100">
        <f t="shared" si="27"/>
        <v>0</v>
      </c>
      <c r="O479" s="166" t="str">
        <f>IFERROR(INDEX(ITC!$B$21:$B$1020,MATCH(D479,ITC!$D$21:$D$1020,0)),"Unclaimed")</f>
        <v>Unclaimed</v>
      </c>
      <c r="P479" s="73">
        <f>IFERROR(VLOOKUP(D479,ITC!$D$19:$N$1020,11,0)-N479,SUM(K479:M479))</f>
        <v>0</v>
      </c>
      <c r="Q479" s="167" t="e">
        <f t="shared" si="28"/>
        <v>#DIV/0!</v>
      </c>
    </row>
    <row r="480" spans="2:17">
      <c r="B480" s="63"/>
      <c r="C480" s="65"/>
      <c r="D480" s="65"/>
      <c r="E480" s="66"/>
      <c r="F480" s="67"/>
      <c r="G480" s="65"/>
      <c r="H480" s="70"/>
      <c r="I480" s="71"/>
      <c r="J480" s="68">
        <v>0</v>
      </c>
      <c r="K480" s="68">
        <v>0</v>
      </c>
      <c r="L480" s="68">
        <v>0</v>
      </c>
      <c r="M480" s="89">
        <f t="shared" si="26"/>
        <v>0</v>
      </c>
      <c r="N480" s="100">
        <f t="shared" si="27"/>
        <v>0</v>
      </c>
      <c r="O480" s="166" t="str">
        <f>IFERROR(INDEX(ITC!$B$21:$B$1020,MATCH(D480,ITC!$D$21:$D$1020,0)),"Unclaimed")</f>
        <v>Unclaimed</v>
      </c>
      <c r="P480" s="73">
        <f>IFERROR(VLOOKUP(D480,ITC!$D$19:$N$1020,11,0)-N480,SUM(K480:M480))</f>
        <v>0</v>
      </c>
      <c r="Q480" s="167" t="e">
        <f t="shared" si="28"/>
        <v>#DIV/0!</v>
      </c>
    </row>
    <row r="481" spans="2:17">
      <c r="B481" s="63"/>
      <c r="C481" s="65"/>
      <c r="D481" s="65"/>
      <c r="E481" s="66"/>
      <c r="F481" s="67"/>
      <c r="G481" s="65"/>
      <c r="H481" s="70"/>
      <c r="I481" s="71"/>
      <c r="J481" s="68">
        <v>0</v>
      </c>
      <c r="K481" s="68">
        <v>0</v>
      </c>
      <c r="L481" s="68">
        <v>0</v>
      </c>
      <c r="M481" s="89">
        <f t="shared" si="26"/>
        <v>0</v>
      </c>
      <c r="N481" s="100">
        <f t="shared" si="27"/>
        <v>0</v>
      </c>
      <c r="O481" s="166" t="str">
        <f>IFERROR(INDEX(ITC!$B$21:$B$1020,MATCH(D481,ITC!$D$21:$D$1020,0)),"Unclaimed")</f>
        <v>Unclaimed</v>
      </c>
      <c r="P481" s="73">
        <f>IFERROR(VLOOKUP(D481,ITC!$D$19:$N$1020,11,0)-N481,SUM(K481:M481))</f>
        <v>0</v>
      </c>
      <c r="Q481" s="167" t="e">
        <f t="shared" si="28"/>
        <v>#DIV/0!</v>
      </c>
    </row>
    <row r="482" spans="2:17">
      <c r="B482" s="63"/>
      <c r="C482" s="65"/>
      <c r="D482" s="65"/>
      <c r="E482" s="66"/>
      <c r="F482" s="67"/>
      <c r="G482" s="65"/>
      <c r="H482" s="70"/>
      <c r="I482" s="71"/>
      <c r="J482" s="68">
        <v>0</v>
      </c>
      <c r="K482" s="68">
        <v>0</v>
      </c>
      <c r="L482" s="68">
        <v>0</v>
      </c>
      <c r="M482" s="89">
        <f t="shared" si="26"/>
        <v>0</v>
      </c>
      <c r="N482" s="100">
        <f t="shared" si="27"/>
        <v>0</v>
      </c>
      <c r="O482" s="166" t="str">
        <f>IFERROR(INDEX(ITC!$B$21:$B$1020,MATCH(D482,ITC!$D$21:$D$1020,0)),"Unclaimed")</f>
        <v>Unclaimed</v>
      </c>
      <c r="P482" s="73">
        <f>IFERROR(VLOOKUP(D482,ITC!$D$19:$N$1020,11,0)-N482,SUM(K482:M482))</f>
        <v>0</v>
      </c>
      <c r="Q482" s="167" t="e">
        <f t="shared" si="28"/>
        <v>#DIV/0!</v>
      </c>
    </row>
    <row r="483" spans="2:17">
      <c r="B483" s="63"/>
      <c r="C483" s="65"/>
      <c r="D483" s="65"/>
      <c r="E483" s="66"/>
      <c r="F483" s="67"/>
      <c r="G483" s="65"/>
      <c r="H483" s="70"/>
      <c r="I483" s="71"/>
      <c r="J483" s="68">
        <v>0</v>
      </c>
      <c r="K483" s="68">
        <v>0</v>
      </c>
      <c r="L483" s="68">
        <v>0</v>
      </c>
      <c r="M483" s="89">
        <f t="shared" si="26"/>
        <v>0</v>
      </c>
      <c r="N483" s="100">
        <f t="shared" si="27"/>
        <v>0</v>
      </c>
      <c r="O483" s="166" t="str">
        <f>IFERROR(INDEX(ITC!$B$21:$B$1020,MATCH(D483,ITC!$D$21:$D$1020,0)),"Unclaimed")</f>
        <v>Unclaimed</v>
      </c>
      <c r="P483" s="73">
        <f>IFERROR(VLOOKUP(D483,ITC!$D$19:$N$1020,11,0)-N483,SUM(K483:M483))</f>
        <v>0</v>
      </c>
      <c r="Q483" s="167" t="e">
        <f t="shared" si="28"/>
        <v>#DIV/0!</v>
      </c>
    </row>
    <row r="484" spans="2:17">
      <c r="B484" s="63"/>
      <c r="C484" s="65"/>
      <c r="D484" s="65"/>
      <c r="E484" s="66"/>
      <c r="F484" s="67"/>
      <c r="G484" s="65"/>
      <c r="H484" s="70"/>
      <c r="I484" s="71"/>
      <c r="J484" s="68">
        <v>0</v>
      </c>
      <c r="K484" s="68">
        <v>0</v>
      </c>
      <c r="L484" s="68">
        <v>0</v>
      </c>
      <c r="M484" s="89">
        <f t="shared" si="26"/>
        <v>0</v>
      </c>
      <c r="N484" s="100">
        <f t="shared" si="27"/>
        <v>0</v>
      </c>
      <c r="O484" s="166" t="str">
        <f>IFERROR(INDEX(ITC!$B$21:$B$1020,MATCH(D484,ITC!$D$21:$D$1020,0)),"Unclaimed")</f>
        <v>Unclaimed</v>
      </c>
      <c r="P484" s="73">
        <f>IFERROR(VLOOKUP(D484,ITC!$D$19:$N$1020,11,0)-N484,SUM(K484:M484))</f>
        <v>0</v>
      </c>
      <c r="Q484" s="167" t="e">
        <f t="shared" si="28"/>
        <v>#DIV/0!</v>
      </c>
    </row>
    <row r="485" spans="2:17">
      <c r="B485" s="63"/>
      <c r="C485" s="65"/>
      <c r="D485" s="65"/>
      <c r="E485" s="66"/>
      <c r="F485" s="67"/>
      <c r="G485" s="65"/>
      <c r="H485" s="70"/>
      <c r="I485" s="71"/>
      <c r="J485" s="68">
        <v>0</v>
      </c>
      <c r="K485" s="68">
        <v>0</v>
      </c>
      <c r="L485" s="68">
        <v>0</v>
      </c>
      <c r="M485" s="89">
        <f t="shared" si="26"/>
        <v>0</v>
      </c>
      <c r="N485" s="100">
        <f t="shared" si="27"/>
        <v>0</v>
      </c>
      <c r="O485" s="166" t="str">
        <f>IFERROR(INDEX(ITC!$B$21:$B$1020,MATCH(D485,ITC!$D$21:$D$1020,0)),"Unclaimed")</f>
        <v>Unclaimed</v>
      </c>
      <c r="P485" s="73">
        <f>IFERROR(VLOOKUP(D485,ITC!$D$19:$N$1020,11,0)-N485,SUM(K485:M485))</f>
        <v>0</v>
      </c>
      <c r="Q485" s="167" t="e">
        <f t="shared" si="28"/>
        <v>#DIV/0!</v>
      </c>
    </row>
    <row r="486" spans="2:17">
      <c r="B486" s="63"/>
      <c r="C486" s="65"/>
      <c r="D486" s="65"/>
      <c r="E486" s="66"/>
      <c r="F486" s="67"/>
      <c r="G486" s="65"/>
      <c r="H486" s="70"/>
      <c r="I486" s="71"/>
      <c r="J486" s="68">
        <v>0</v>
      </c>
      <c r="K486" s="68">
        <v>0</v>
      </c>
      <c r="L486" s="68">
        <v>0</v>
      </c>
      <c r="M486" s="89">
        <f t="shared" si="26"/>
        <v>0</v>
      </c>
      <c r="N486" s="100">
        <f t="shared" si="27"/>
        <v>0</v>
      </c>
      <c r="O486" s="166" t="str">
        <f>IFERROR(INDEX(ITC!$B$21:$B$1020,MATCH(D486,ITC!$D$21:$D$1020,0)),"Unclaimed")</f>
        <v>Unclaimed</v>
      </c>
      <c r="P486" s="73">
        <f>IFERROR(VLOOKUP(D486,ITC!$D$19:$N$1020,11,0)-N486,SUM(K486:M486))</f>
        <v>0</v>
      </c>
      <c r="Q486" s="167" t="e">
        <f t="shared" si="28"/>
        <v>#DIV/0!</v>
      </c>
    </row>
    <row r="487" spans="2:17">
      <c r="B487" s="63"/>
      <c r="C487" s="65"/>
      <c r="D487" s="65"/>
      <c r="E487" s="66"/>
      <c r="F487" s="67"/>
      <c r="G487" s="65"/>
      <c r="H487" s="70"/>
      <c r="I487" s="71"/>
      <c r="J487" s="68">
        <v>0</v>
      </c>
      <c r="K487" s="68">
        <v>0</v>
      </c>
      <c r="L487" s="68">
        <v>0</v>
      </c>
      <c r="M487" s="89">
        <f t="shared" si="26"/>
        <v>0</v>
      </c>
      <c r="N487" s="100">
        <f t="shared" si="27"/>
        <v>0</v>
      </c>
      <c r="O487" s="166" t="str">
        <f>IFERROR(INDEX(ITC!$B$21:$B$1020,MATCH(D487,ITC!$D$21:$D$1020,0)),"Unclaimed")</f>
        <v>Unclaimed</v>
      </c>
      <c r="P487" s="73">
        <f>IFERROR(VLOOKUP(D487,ITC!$D$19:$N$1020,11,0)-N487,SUM(K487:M487))</f>
        <v>0</v>
      </c>
      <c r="Q487" s="167" t="e">
        <f t="shared" si="28"/>
        <v>#DIV/0!</v>
      </c>
    </row>
    <row r="488" spans="2:17">
      <c r="B488" s="63"/>
      <c r="C488" s="65"/>
      <c r="D488" s="65"/>
      <c r="E488" s="66"/>
      <c r="F488" s="67"/>
      <c r="G488" s="65"/>
      <c r="H488" s="70"/>
      <c r="I488" s="71"/>
      <c r="J488" s="68">
        <v>0</v>
      </c>
      <c r="K488" s="68">
        <v>0</v>
      </c>
      <c r="L488" s="68">
        <v>0</v>
      </c>
      <c r="M488" s="89">
        <f t="shared" si="26"/>
        <v>0</v>
      </c>
      <c r="N488" s="100">
        <f t="shared" si="27"/>
        <v>0</v>
      </c>
      <c r="O488" s="166" t="str">
        <f>IFERROR(INDEX(ITC!$B$21:$B$1020,MATCH(D488,ITC!$D$21:$D$1020,0)),"Unclaimed")</f>
        <v>Unclaimed</v>
      </c>
      <c r="P488" s="73">
        <f>IFERROR(VLOOKUP(D488,ITC!$D$19:$N$1020,11,0)-N488,SUM(K488:M488))</f>
        <v>0</v>
      </c>
      <c r="Q488" s="167" t="e">
        <f t="shared" si="28"/>
        <v>#DIV/0!</v>
      </c>
    </row>
    <row r="489" spans="2:17">
      <c r="B489" s="63"/>
      <c r="C489" s="65"/>
      <c r="D489" s="65"/>
      <c r="E489" s="66"/>
      <c r="F489" s="67"/>
      <c r="G489" s="65"/>
      <c r="H489" s="70"/>
      <c r="I489" s="71"/>
      <c r="J489" s="68">
        <v>0</v>
      </c>
      <c r="K489" s="68">
        <v>0</v>
      </c>
      <c r="L489" s="68">
        <v>0</v>
      </c>
      <c r="M489" s="89">
        <f t="shared" si="26"/>
        <v>0</v>
      </c>
      <c r="N489" s="100">
        <f t="shared" si="27"/>
        <v>0</v>
      </c>
      <c r="O489" s="166" t="str">
        <f>IFERROR(INDEX(ITC!$B$21:$B$1020,MATCH(D489,ITC!$D$21:$D$1020,0)),"Unclaimed")</f>
        <v>Unclaimed</v>
      </c>
      <c r="P489" s="73">
        <f>IFERROR(VLOOKUP(D489,ITC!$D$19:$N$1020,11,0)-N489,SUM(K489:M489))</f>
        <v>0</v>
      </c>
      <c r="Q489" s="167" t="e">
        <f t="shared" si="28"/>
        <v>#DIV/0!</v>
      </c>
    </row>
    <row r="490" spans="2:17">
      <c r="B490" s="63"/>
      <c r="C490" s="65"/>
      <c r="D490" s="65"/>
      <c r="E490" s="66"/>
      <c r="F490" s="67"/>
      <c r="G490" s="65"/>
      <c r="H490" s="70"/>
      <c r="I490" s="71"/>
      <c r="J490" s="68">
        <v>0</v>
      </c>
      <c r="K490" s="68">
        <v>0</v>
      </c>
      <c r="L490" s="68">
        <v>0</v>
      </c>
      <c r="M490" s="89">
        <f t="shared" si="26"/>
        <v>0</v>
      </c>
      <c r="N490" s="100">
        <f t="shared" si="27"/>
        <v>0</v>
      </c>
      <c r="O490" s="166" t="str">
        <f>IFERROR(INDEX(ITC!$B$21:$B$1020,MATCH(D490,ITC!$D$21:$D$1020,0)),"Unclaimed")</f>
        <v>Unclaimed</v>
      </c>
      <c r="P490" s="73">
        <f>IFERROR(VLOOKUP(D490,ITC!$D$19:$N$1020,11,0)-N490,SUM(K490:M490))</f>
        <v>0</v>
      </c>
      <c r="Q490" s="167" t="e">
        <f t="shared" si="28"/>
        <v>#DIV/0!</v>
      </c>
    </row>
    <row r="491" spans="2:17">
      <c r="B491" s="63"/>
      <c r="C491" s="65"/>
      <c r="D491" s="65"/>
      <c r="E491" s="66"/>
      <c r="F491" s="67"/>
      <c r="G491" s="65"/>
      <c r="H491" s="70"/>
      <c r="I491" s="71"/>
      <c r="J491" s="68">
        <v>0</v>
      </c>
      <c r="K491" s="68">
        <v>0</v>
      </c>
      <c r="L491" s="68">
        <v>0</v>
      </c>
      <c r="M491" s="89">
        <f t="shared" si="26"/>
        <v>0</v>
      </c>
      <c r="N491" s="100">
        <f t="shared" si="27"/>
        <v>0</v>
      </c>
      <c r="O491" s="166" t="str">
        <f>IFERROR(INDEX(ITC!$B$21:$B$1020,MATCH(D491,ITC!$D$21:$D$1020,0)),"Unclaimed")</f>
        <v>Unclaimed</v>
      </c>
      <c r="P491" s="73">
        <f>IFERROR(VLOOKUP(D491,ITC!$D$19:$N$1020,11,0)-N491,SUM(K491:M491))</f>
        <v>0</v>
      </c>
      <c r="Q491" s="167" t="e">
        <f t="shared" si="28"/>
        <v>#DIV/0!</v>
      </c>
    </row>
    <row r="492" spans="2:17">
      <c r="B492" s="63"/>
      <c r="C492" s="65"/>
      <c r="D492" s="65"/>
      <c r="E492" s="66"/>
      <c r="F492" s="67"/>
      <c r="G492" s="65"/>
      <c r="H492" s="70"/>
      <c r="I492" s="71"/>
      <c r="J492" s="68">
        <v>0</v>
      </c>
      <c r="K492" s="68">
        <v>0</v>
      </c>
      <c r="L492" s="68">
        <v>0</v>
      </c>
      <c r="M492" s="89">
        <f t="shared" si="26"/>
        <v>0</v>
      </c>
      <c r="N492" s="100">
        <f t="shared" si="27"/>
        <v>0</v>
      </c>
      <c r="O492" s="166" t="str">
        <f>IFERROR(INDEX(ITC!$B$21:$B$1020,MATCH(D492,ITC!$D$21:$D$1020,0)),"Unclaimed")</f>
        <v>Unclaimed</v>
      </c>
      <c r="P492" s="73">
        <f>IFERROR(VLOOKUP(D492,ITC!$D$19:$N$1020,11,0)-N492,SUM(K492:M492))</f>
        <v>0</v>
      </c>
      <c r="Q492" s="167" t="e">
        <f t="shared" si="28"/>
        <v>#DIV/0!</v>
      </c>
    </row>
    <row r="493" spans="2:17">
      <c r="B493" s="63"/>
      <c r="C493" s="65"/>
      <c r="D493" s="65"/>
      <c r="E493" s="66"/>
      <c r="F493" s="67"/>
      <c r="G493" s="65"/>
      <c r="H493" s="70"/>
      <c r="I493" s="71"/>
      <c r="J493" s="68">
        <v>0</v>
      </c>
      <c r="K493" s="68">
        <v>0</v>
      </c>
      <c r="L493" s="68">
        <v>0</v>
      </c>
      <c r="M493" s="89">
        <f t="shared" si="26"/>
        <v>0</v>
      </c>
      <c r="N493" s="100">
        <f t="shared" si="27"/>
        <v>0</v>
      </c>
      <c r="O493" s="166" t="str">
        <f>IFERROR(INDEX(ITC!$B$21:$B$1020,MATCH(D493,ITC!$D$21:$D$1020,0)),"Unclaimed")</f>
        <v>Unclaimed</v>
      </c>
      <c r="P493" s="73">
        <f>IFERROR(VLOOKUP(D493,ITC!$D$19:$N$1020,11,0)-N493,SUM(K493:M493))</f>
        <v>0</v>
      </c>
      <c r="Q493" s="167" t="e">
        <f t="shared" si="28"/>
        <v>#DIV/0!</v>
      </c>
    </row>
    <row r="494" spans="2:17">
      <c r="B494" s="63"/>
      <c r="C494" s="65"/>
      <c r="D494" s="65"/>
      <c r="E494" s="66"/>
      <c r="F494" s="67"/>
      <c r="G494" s="65"/>
      <c r="H494" s="70"/>
      <c r="I494" s="71"/>
      <c r="J494" s="68">
        <v>0</v>
      </c>
      <c r="K494" s="68">
        <v>0</v>
      </c>
      <c r="L494" s="68">
        <v>0</v>
      </c>
      <c r="M494" s="89">
        <f t="shared" si="26"/>
        <v>0</v>
      </c>
      <c r="N494" s="100">
        <f t="shared" si="27"/>
        <v>0</v>
      </c>
      <c r="O494" s="166" t="str">
        <f>IFERROR(INDEX(ITC!$B$21:$B$1020,MATCH(D494,ITC!$D$21:$D$1020,0)),"Unclaimed")</f>
        <v>Unclaimed</v>
      </c>
      <c r="P494" s="73">
        <f>IFERROR(VLOOKUP(D494,ITC!$D$19:$N$1020,11,0)-N494,SUM(K494:M494))</f>
        <v>0</v>
      </c>
      <c r="Q494" s="167" t="e">
        <f t="shared" si="28"/>
        <v>#DIV/0!</v>
      </c>
    </row>
    <row r="495" spans="2:17">
      <c r="B495" s="63"/>
      <c r="C495" s="65"/>
      <c r="D495" s="65"/>
      <c r="E495" s="66"/>
      <c r="F495" s="67"/>
      <c r="G495" s="65"/>
      <c r="H495" s="70"/>
      <c r="I495" s="71"/>
      <c r="J495" s="68">
        <v>0</v>
      </c>
      <c r="K495" s="68">
        <v>0</v>
      </c>
      <c r="L495" s="68">
        <v>0</v>
      </c>
      <c r="M495" s="89">
        <f t="shared" si="26"/>
        <v>0</v>
      </c>
      <c r="N495" s="100">
        <f t="shared" si="27"/>
        <v>0</v>
      </c>
      <c r="O495" s="166" t="str">
        <f>IFERROR(INDEX(ITC!$B$21:$B$1020,MATCH(D495,ITC!$D$21:$D$1020,0)),"Unclaimed")</f>
        <v>Unclaimed</v>
      </c>
      <c r="P495" s="73">
        <f>IFERROR(VLOOKUP(D495,ITC!$D$19:$N$1020,11,0)-N495,SUM(K495:M495))</f>
        <v>0</v>
      </c>
      <c r="Q495" s="167" t="e">
        <f t="shared" si="28"/>
        <v>#DIV/0!</v>
      </c>
    </row>
    <row r="496" spans="2:17">
      <c r="B496" s="63"/>
      <c r="C496" s="65"/>
      <c r="D496" s="65"/>
      <c r="E496" s="66"/>
      <c r="F496" s="67"/>
      <c r="G496" s="65"/>
      <c r="H496" s="70"/>
      <c r="I496" s="71"/>
      <c r="J496" s="68">
        <v>0</v>
      </c>
      <c r="K496" s="68">
        <v>0</v>
      </c>
      <c r="L496" s="68">
        <v>0</v>
      </c>
      <c r="M496" s="89">
        <f t="shared" si="26"/>
        <v>0</v>
      </c>
      <c r="N496" s="100">
        <f t="shared" si="27"/>
        <v>0</v>
      </c>
      <c r="O496" s="166" t="str">
        <f>IFERROR(INDEX(ITC!$B$21:$B$1020,MATCH(D496,ITC!$D$21:$D$1020,0)),"Unclaimed")</f>
        <v>Unclaimed</v>
      </c>
      <c r="P496" s="73">
        <f>IFERROR(VLOOKUP(D496,ITC!$D$19:$N$1020,11,0)-N496,SUM(K496:M496))</f>
        <v>0</v>
      </c>
      <c r="Q496" s="167" t="e">
        <f t="shared" si="28"/>
        <v>#DIV/0!</v>
      </c>
    </row>
    <row r="497" spans="2:17">
      <c r="B497" s="63"/>
      <c r="C497" s="65"/>
      <c r="D497" s="65"/>
      <c r="E497" s="66"/>
      <c r="F497" s="67"/>
      <c r="G497" s="65"/>
      <c r="H497" s="70"/>
      <c r="I497" s="71"/>
      <c r="J497" s="68">
        <v>0</v>
      </c>
      <c r="K497" s="68">
        <v>0</v>
      </c>
      <c r="L497" s="68">
        <v>0</v>
      </c>
      <c r="M497" s="89">
        <f t="shared" si="26"/>
        <v>0</v>
      </c>
      <c r="N497" s="100">
        <f t="shared" si="27"/>
        <v>0</v>
      </c>
      <c r="O497" s="166" t="str">
        <f>IFERROR(INDEX(ITC!$B$21:$B$1020,MATCH(D497,ITC!$D$21:$D$1020,0)),"Unclaimed")</f>
        <v>Unclaimed</v>
      </c>
      <c r="P497" s="73">
        <f>IFERROR(VLOOKUP(D497,ITC!$D$19:$N$1020,11,0)-N497,SUM(K497:M497))</f>
        <v>0</v>
      </c>
      <c r="Q497" s="167" t="e">
        <f t="shared" si="28"/>
        <v>#DIV/0!</v>
      </c>
    </row>
    <row r="498" spans="2:17">
      <c r="B498" s="63"/>
      <c r="C498" s="65"/>
      <c r="D498" s="65"/>
      <c r="E498" s="66"/>
      <c r="F498" s="67"/>
      <c r="G498" s="65"/>
      <c r="H498" s="70"/>
      <c r="I498" s="71"/>
      <c r="J498" s="68">
        <v>0</v>
      </c>
      <c r="K498" s="68">
        <v>0</v>
      </c>
      <c r="L498" s="68">
        <v>0</v>
      </c>
      <c r="M498" s="89">
        <f t="shared" si="26"/>
        <v>0</v>
      </c>
      <c r="N498" s="100">
        <f t="shared" si="27"/>
        <v>0</v>
      </c>
      <c r="O498" s="166" t="str">
        <f>IFERROR(INDEX(ITC!$B$21:$B$1020,MATCH(D498,ITC!$D$21:$D$1020,0)),"Unclaimed")</f>
        <v>Unclaimed</v>
      </c>
      <c r="P498" s="73">
        <f>IFERROR(VLOOKUP(D498,ITC!$D$19:$N$1020,11,0)-N498,SUM(K498:M498))</f>
        <v>0</v>
      </c>
      <c r="Q498" s="167" t="e">
        <f t="shared" si="28"/>
        <v>#DIV/0!</v>
      </c>
    </row>
    <row r="499" spans="2:17">
      <c r="B499" s="63"/>
      <c r="C499" s="65"/>
      <c r="D499" s="65"/>
      <c r="E499" s="66"/>
      <c r="F499" s="67"/>
      <c r="G499" s="65"/>
      <c r="H499" s="70"/>
      <c r="I499" s="71"/>
      <c r="J499" s="68">
        <v>0</v>
      </c>
      <c r="K499" s="68">
        <v>0</v>
      </c>
      <c r="L499" s="68">
        <v>0</v>
      </c>
      <c r="M499" s="89">
        <f t="shared" si="26"/>
        <v>0</v>
      </c>
      <c r="N499" s="100">
        <f t="shared" si="27"/>
        <v>0</v>
      </c>
      <c r="O499" s="166" t="str">
        <f>IFERROR(INDEX(ITC!$B$21:$B$1020,MATCH(D499,ITC!$D$21:$D$1020,0)),"Unclaimed")</f>
        <v>Unclaimed</v>
      </c>
      <c r="P499" s="73">
        <f>IFERROR(VLOOKUP(D499,ITC!$D$19:$N$1020,11,0)-N499,SUM(K499:M499))</f>
        <v>0</v>
      </c>
      <c r="Q499" s="167" t="e">
        <f t="shared" si="28"/>
        <v>#DIV/0!</v>
      </c>
    </row>
    <row r="500" spans="2:17">
      <c r="B500" s="63"/>
      <c r="C500" s="65"/>
      <c r="D500" s="65"/>
      <c r="E500" s="66"/>
      <c r="F500" s="67"/>
      <c r="G500" s="65"/>
      <c r="H500" s="70"/>
      <c r="I500" s="71"/>
      <c r="J500" s="68">
        <v>0</v>
      </c>
      <c r="K500" s="68">
        <v>0</v>
      </c>
      <c r="L500" s="68">
        <v>0</v>
      </c>
      <c r="M500" s="89">
        <f t="shared" si="26"/>
        <v>0</v>
      </c>
      <c r="N500" s="100">
        <f t="shared" si="27"/>
        <v>0</v>
      </c>
      <c r="O500" s="166" t="str">
        <f>IFERROR(INDEX(ITC!$B$21:$B$1020,MATCH(D500,ITC!$D$21:$D$1020,0)),"Unclaimed")</f>
        <v>Unclaimed</v>
      </c>
      <c r="P500" s="73">
        <f>IFERROR(VLOOKUP(D500,ITC!$D$19:$N$1020,11,0)-N500,SUM(K500:M500))</f>
        <v>0</v>
      </c>
      <c r="Q500" s="167" t="e">
        <f t="shared" si="28"/>
        <v>#DIV/0!</v>
      </c>
    </row>
    <row r="501" spans="2:17">
      <c r="B501" s="63"/>
      <c r="C501" s="65"/>
      <c r="D501" s="65"/>
      <c r="E501" s="66"/>
      <c r="F501" s="67"/>
      <c r="G501" s="65"/>
      <c r="H501" s="70"/>
      <c r="I501" s="71"/>
      <c r="J501" s="68">
        <v>0</v>
      </c>
      <c r="K501" s="68">
        <v>0</v>
      </c>
      <c r="L501" s="68">
        <v>0</v>
      </c>
      <c r="M501" s="89">
        <f t="shared" si="26"/>
        <v>0</v>
      </c>
      <c r="N501" s="100">
        <f t="shared" si="27"/>
        <v>0</v>
      </c>
      <c r="O501" s="166" t="str">
        <f>IFERROR(INDEX(ITC!$B$21:$B$1020,MATCH(D501,ITC!$D$21:$D$1020,0)),"Unclaimed")</f>
        <v>Unclaimed</v>
      </c>
      <c r="P501" s="73">
        <f>IFERROR(VLOOKUP(D501,ITC!$D$19:$N$1020,11,0)-N501,SUM(K501:M501))</f>
        <v>0</v>
      </c>
      <c r="Q501" s="167" t="e">
        <f t="shared" si="28"/>
        <v>#DIV/0!</v>
      </c>
    </row>
    <row r="502" spans="2:17">
      <c r="B502" s="63"/>
      <c r="C502" s="65"/>
      <c r="D502" s="65"/>
      <c r="E502" s="66"/>
      <c r="F502" s="67"/>
      <c r="G502" s="65"/>
      <c r="H502" s="70"/>
      <c r="I502" s="71"/>
      <c r="J502" s="68">
        <v>0</v>
      </c>
      <c r="K502" s="68">
        <v>0</v>
      </c>
      <c r="L502" s="68">
        <v>0</v>
      </c>
      <c r="M502" s="89">
        <f t="shared" si="26"/>
        <v>0</v>
      </c>
      <c r="N502" s="100">
        <f t="shared" si="27"/>
        <v>0</v>
      </c>
      <c r="O502" s="166" t="str">
        <f>IFERROR(INDEX(ITC!$B$21:$B$1020,MATCH(D502,ITC!$D$21:$D$1020,0)),"Unclaimed")</f>
        <v>Unclaimed</v>
      </c>
      <c r="P502" s="73">
        <f>IFERROR(VLOOKUP(D502,ITC!$D$19:$N$1020,11,0)-N502,SUM(K502:M502))</f>
        <v>0</v>
      </c>
      <c r="Q502" s="167" t="e">
        <f t="shared" si="28"/>
        <v>#DIV/0!</v>
      </c>
    </row>
    <row r="503" spans="2:17">
      <c r="B503" s="63"/>
      <c r="C503" s="65"/>
      <c r="D503" s="65"/>
      <c r="E503" s="66"/>
      <c r="F503" s="67"/>
      <c r="G503" s="65"/>
      <c r="H503" s="70"/>
      <c r="I503" s="71"/>
      <c r="J503" s="68">
        <v>0</v>
      </c>
      <c r="K503" s="68">
        <v>0</v>
      </c>
      <c r="L503" s="68">
        <v>0</v>
      </c>
      <c r="M503" s="89">
        <f t="shared" si="26"/>
        <v>0</v>
      </c>
      <c r="N503" s="100">
        <f t="shared" si="27"/>
        <v>0</v>
      </c>
      <c r="O503" s="166" t="str">
        <f>IFERROR(INDEX(ITC!$B$21:$B$1020,MATCH(D503,ITC!$D$21:$D$1020,0)),"Unclaimed")</f>
        <v>Unclaimed</v>
      </c>
      <c r="P503" s="73">
        <f>IFERROR(VLOOKUP(D503,ITC!$D$19:$N$1020,11,0)-N503,SUM(K503:M503))</f>
        <v>0</v>
      </c>
      <c r="Q503" s="167" t="e">
        <f t="shared" si="28"/>
        <v>#DIV/0!</v>
      </c>
    </row>
    <row r="504" spans="2:17">
      <c r="B504" s="63"/>
      <c r="C504" s="65"/>
      <c r="D504" s="65"/>
      <c r="E504" s="66"/>
      <c r="F504" s="67"/>
      <c r="G504" s="65"/>
      <c r="H504" s="70"/>
      <c r="I504" s="71"/>
      <c r="J504" s="68">
        <v>0</v>
      </c>
      <c r="K504" s="68">
        <v>0</v>
      </c>
      <c r="L504" s="68">
        <v>0</v>
      </c>
      <c r="M504" s="89">
        <f t="shared" si="26"/>
        <v>0</v>
      </c>
      <c r="N504" s="100">
        <f t="shared" si="27"/>
        <v>0</v>
      </c>
      <c r="O504" s="166" t="str">
        <f>IFERROR(INDEX(ITC!$B$21:$B$1020,MATCH(D504,ITC!$D$21:$D$1020,0)),"Unclaimed")</f>
        <v>Unclaimed</v>
      </c>
      <c r="P504" s="73">
        <f>IFERROR(VLOOKUP(D504,ITC!$D$19:$N$1020,11,0)-N504,SUM(K504:M504))</f>
        <v>0</v>
      </c>
      <c r="Q504" s="167" t="e">
        <f t="shared" si="28"/>
        <v>#DIV/0!</v>
      </c>
    </row>
    <row r="505" spans="2:17">
      <c r="B505" s="63"/>
      <c r="C505" s="65"/>
      <c r="D505" s="65"/>
      <c r="E505" s="66"/>
      <c r="F505" s="67"/>
      <c r="G505" s="65"/>
      <c r="H505" s="70"/>
      <c r="I505" s="71"/>
      <c r="J505" s="68">
        <v>0</v>
      </c>
      <c r="K505" s="68">
        <v>0</v>
      </c>
      <c r="L505" s="68">
        <v>0</v>
      </c>
      <c r="M505" s="89">
        <f t="shared" si="26"/>
        <v>0</v>
      </c>
      <c r="N505" s="100">
        <f t="shared" si="27"/>
        <v>0</v>
      </c>
      <c r="O505" s="166" t="str">
        <f>IFERROR(INDEX(ITC!$B$21:$B$1020,MATCH(D505,ITC!$D$21:$D$1020,0)),"Unclaimed")</f>
        <v>Unclaimed</v>
      </c>
      <c r="P505" s="73">
        <f>IFERROR(VLOOKUP(D505,ITC!$D$19:$N$1020,11,0)-N505,SUM(K505:M505))</f>
        <v>0</v>
      </c>
      <c r="Q505" s="167" t="e">
        <f t="shared" si="28"/>
        <v>#DIV/0!</v>
      </c>
    </row>
    <row r="506" spans="2:17">
      <c r="B506" s="63"/>
      <c r="C506" s="65"/>
      <c r="D506" s="65"/>
      <c r="E506" s="66"/>
      <c r="F506" s="67"/>
      <c r="G506" s="65"/>
      <c r="H506" s="70"/>
      <c r="I506" s="71"/>
      <c r="J506" s="68">
        <v>0</v>
      </c>
      <c r="K506" s="68">
        <v>0</v>
      </c>
      <c r="L506" s="68">
        <v>0</v>
      </c>
      <c r="M506" s="89">
        <f t="shared" si="26"/>
        <v>0</v>
      </c>
      <c r="N506" s="100">
        <f t="shared" si="27"/>
        <v>0</v>
      </c>
      <c r="O506" s="166" t="str">
        <f>IFERROR(INDEX(ITC!$B$21:$B$1020,MATCH(D506,ITC!$D$21:$D$1020,0)),"Unclaimed")</f>
        <v>Unclaimed</v>
      </c>
      <c r="P506" s="73">
        <f>IFERROR(VLOOKUP(D506,ITC!$D$19:$N$1020,11,0)-N506,SUM(K506:M506))</f>
        <v>0</v>
      </c>
      <c r="Q506" s="167" t="e">
        <f t="shared" si="28"/>
        <v>#DIV/0!</v>
      </c>
    </row>
    <row r="507" spans="2:17">
      <c r="B507" s="63"/>
      <c r="C507" s="65"/>
      <c r="D507" s="65"/>
      <c r="E507" s="66"/>
      <c r="F507" s="67"/>
      <c r="G507" s="65"/>
      <c r="H507" s="70"/>
      <c r="I507" s="71"/>
      <c r="J507" s="68">
        <v>0</v>
      </c>
      <c r="K507" s="68">
        <v>0</v>
      </c>
      <c r="L507" s="68">
        <v>0</v>
      </c>
      <c r="M507" s="89">
        <f t="shared" si="26"/>
        <v>0</v>
      </c>
      <c r="N507" s="100">
        <f t="shared" si="27"/>
        <v>0</v>
      </c>
      <c r="O507" s="166" t="str">
        <f>IFERROR(INDEX(ITC!$B$21:$B$1020,MATCH(D507,ITC!$D$21:$D$1020,0)),"Unclaimed")</f>
        <v>Unclaimed</v>
      </c>
      <c r="P507" s="73">
        <f>IFERROR(VLOOKUP(D507,ITC!$D$19:$N$1020,11,0)-N507,SUM(K507:M507))</f>
        <v>0</v>
      </c>
      <c r="Q507" s="167" t="e">
        <f t="shared" si="28"/>
        <v>#DIV/0!</v>
      </c>
    </row>
    <row r="508" spans="2:17">
      <c r="B508" s="63"/>
      <c r="C508" s="65"/>
      <c r="D508" s="65"/>
      <c r="E508" s="66"/>
      <c r="F508" s="67"/>
      <c r="G508" s="65"/>
      <c r="H508" s="70"/>
      <c r="I508" s="71"/>
      <c r="J508" s="68">
        <v>0</v>
      </c>
      <c r="K508" s="68">
        <v>0</v>
      </c>
      <c r="L508" s="68">
        <v>0</v>
      </c>
      <c r="M508" s="89">
        <f t="shared" si="26"/>
        <v>0</v>
      </c>
      <c r="N508" s="100">
        <f t="shared" si="27"/>
        <v>0</v>
      </c>
      <c r="O508" s="166" t="str">
        <f>IFERROR(INDEX(ITC!$B$21:$B$1020,MATCH(D508,ITC!$D$21:$D$1020,0)),"Unclaimed")</f>
        <v>Unclaimed</v>
      </c>
      <c r="P508" s="73">
        <f>IFERROR(VLOOKUP(D508,ITC!$D$19:$N$1020,11,0)-N508,SUM(K508:M508))</f>
        <v>0</v>
      </c>
      <c r="Q508" s="167" t="e">
        <f t="shared" si="28"/>
        <v>#DIV/0!</v>
      </c>
    </row>
    <row r="509" spans="2:17">
      <c r="B509" s="63"/>
      <c r="C509" s="65"/>
      <c r="D509" s="65"/>
      <c r="E509" s="66"/>
      <c r="F509" s="67"/>
      <c r="G509" s="65"/>
      <c r="H509" s="70"/>
      <c r="I509" s="71"/>
      <c r="J509" s="68">
        <v>0</v>
      </c>
      <c r="K509" s="68">
        <v>0</v>
      </c>
      <c r="L509" s="68">
        <v>0</v>
      </c>
      <c r="M509" s="89">
        <f t="shared" si="26"/>
        <v>0</v>
      </c>
      <c r="N509" s="100">
        <f t="shared" si="27"/>
        <v>0</v>
      </c>
      <c r="O509" s="166" t="str">
        <f>IFERROR(INDEX(ITC!$B$21:$B$1020,MATCH(D509,ITC!$D$21:$D$1020,0)),"Unclaimed")</f>
        <v>Unclaimed</v>
      </c>
      <c r="P509" s="73">
        <f>IFERROR(VLOOKUP(D509,ITC!$D$19:$N$1020,11,0)-N509,SUM(K509:M509))</f>
        <v>0</v>
      </c>
      <c r="Q509" s="167" t="e">
        <f t="shared" si="28"/>
        <v>#DIV/0!</v>
      </c>
    </row>
    <row r="510" spans="2:17">
      <c r="B510" s="63"/>
      <c r="C510" s="65"/>
      <c r="D510" s="65"/>
      <c r="E510" s="66"/>
      <c r="F510" s="67"/>
      <c r="G510" s="65"/>
      <c r="H510" s="70"/>
      <c r="I510" s="71"/>
      <c r="J510" s="68">
        <v>0</v>
      </c>
      <c r="K510" s="68">
        <v>0</v>
      </c>
      <c r="L510" s="68">
        <v>0</v>
      </c>
      <c r="M510" s="89">
        <f t="shared" si="26"/>
        <v>0</v>
      </c>
      <c r="N510" s="100">
        <f t="shared" si="27"/>
        <v>0</v>
      </c>
      <c r="O510" s="166" t="str">
        <f>IFERROR(INDEX(ITC!$B$21:$B$1020,MATCH(D510,ITC!$D$21:$D$1020,0)),"Unclaimed")</f>
        <v>Unclaimed</v>
      </c>
      <c r="P510" s="73">
        <f>IFERROR(VLOOKUP(D510,ITC!$D$19:$N$1020,11,0)-N510,SUM(K510:M510))</f>
        <v>0</v>
      </c>
      <c r="Q510" s="167" t="e">
        <f t="shared" si="28"/>
        <v>#DIV/0!</v>
      </c>
    </row>
    <row r="511" spans="2:17">
      <c r="B511" s="63"/>
      <c r="C511" s="65"/>
      <c r="D511" s="65"/>
      <c r="E511" s="66"/>
      <c r="F511" s="67"/>
      <c r="G511" s="65"/>
      <c r="H511" s="70"/>
      <c r="I511" s="71"/>
      <c r="J511" s="68">
        <v>0</v>
      </c>
      <c r="K511" s="68">
        <v>0</v>
      </c>
      <c r="L511" s="68">
        <v>0</v>
      </c>
      <c r="M511" s="89">
        <f t="shared" si="26"/>
        <v>0</v>
      </c>
      <c r="N511" s="100">
        <f t="shared" si="27"/>
        <v>0</v>
      </c>
      <c r="O511" s="166" t="str">
        <f>IFERROR(INDEX(ITC!$B$21:$B$1020,MATCH(D511,ITC!$D$21:$D$1020,0)),"Unclaimed")</f>
        <v>Unclaimed</v>
      </c>
      <c r="P511" s="73">
        <f>IFERROR(VLOOKUP(D511,ITC!$D$19:$N$1020,11,0)-N511,SUM(K511:M511))</f>
        <v>0</v>
      </c>
      <c r="Q511" s="167" t="e">
        <f t="shared" si="28"/>
        <v>#DIV/0!</v>
      </c>
    </row>
    <row r="512" spans="2:17">
      <c r="B512" s="63"/>
      <c r="C512" s="65"/>
      <c r="D512" s="65"/>
      <c r="E512" s="66"/>
      <c r="F512" s="67"/>
      <c r="G512" s="65"/>
      <c r="H512" s="70"/>
      <c r="I512" s="71"/>
      <c r="J512" s="68">
        <v>0</v>
      </c>
      <c r="K512" s="68">
        <v>0</v>
      </c>
      <c r="L512" s="68">
        <v>0</v>
      </c>
      <c r="M512" s="89">
        <f t="shared" si="26"/>
        <v>0</v>
      </c>
      <c r="N512" s="100">
        <f t="shared" si="27"/>
        <v>0</v>
      </c>
      <c r="O512" s="166" t="str">
        <f>IFERROR(INDEX(ITC!$B$21:$B$1020,MATCH(D512,ITC!$D$21:$D$1020,0)),"Unclaimed")</f>
        <v>Unclaimed</v>
      </c>
      <c r="P512" s="73">
        <f>IFERROR(VLOOKUP(D512,ITC!$D$19:$N$1020,11,0)-N512,SUM(K512:M512))</f>
        <v>0</v>
      </c>
      <c r="Q512" s="167" t="e">
        <f t="shared" si="28"/>
        <v>#DIV/0!</v>
      </c>
    </row>
    <row r="513" spans="2:17">
      <c r="B513" s="63"/>
      <c r="C513" s="65"/>
      <c r="D513" s="65"/>
      <c r="E513" s="66"/>
      <c r="F513" s="67"/>
      <c r="G513" s="65"/>
      <c r="H513" s="70"/>
      <c r="I513" s="71"/>
      <c r="J513" s="68">
        <v>0</v>
      </c>
      <c r="K513" s="68">
        <v>0</v>
      </c>
      <c r="L513" s="68">
        <v>0</v>
      </c>
      <c r="M513" s="89">
        <f t="shared" si="26"/>
        <v>0</v>
      </c>
      <c r="N513" s="100">
        <f t="shared" si="27"/>
        <v>0</v>
      </c>
      <c r="O513" s="166" t="str">
        <f>IFERROR(INDEX(ITC!$B$21:$B$1020,MATCH(D513,ITC!$D$21:$D$1020,0)),"Unclaimed")</f>
        <v>Unclaimed</v>
      </c>
      <c r="P513" s="73">
        <f>IFERROR(VLOOKUP(D513,ITC!$D$19:$N$1020,11,0)-N513,SUM(K513:M513))</f>
        <v>0</v>
      </c>
      <c r="Q513" s="167" t="e">
        <f t="shared" si="28"/>
        <v>#DIV/0!</v>
      </c>
    </row>
    <row r="514" spans="2:17">
      <c r="B514" s="63"/>
      <c r="C514" s="65"/>
      <c r="D514" s="65"/>
      <c r="E514" s="66"/>
      <c r="F514" s="67"/>
      <c r="G514" s="65"/>
      <c r="H514" s="70"/>
      <c r="I514" s="71"/>
      <c r="J514" s="68">
        <v>0</v>
      </c>
      <c r="K514" s="68">
        <v>0</v>
      </c>
      <c r="L514" s="68">
        <v>0</v>
      </c>
      <c r="M514" s="89">
        <f t="shared" si="26"/>
        <v>0</v>
      </c>
      <c r="N514" s="100">
        <f t="shared" si="27"/>
        <v>0</v>
      </c>
      <c r="O514" s="166" t="str">
        <f>IFERROR(INDEX(ITC!$B$21:$B$1020,MATCH(D514,ITC!$D$21:$D$1020,0)),"Unclaimed")</f>
        <v>Unclaimed</v>
      </c>
      <c r="P514" s="73">
        <f>IFERROR(VLOOKUP(D514,ITC!$D$19:$N$1020,11,0)-N514,SUM(K514:M514))</f>
        <v>0</v>
      </c>
      <c r="Q514" s="167" t="e">
        <f t="shared" si="28"/>
        <v>#DIV/0!</v>
      </c>
    </row>
    <row r="515" spans="2:17">
      <c r="B515" s="63"/>
      <c r="C515" s="65"/>
      <c r="D515" s="65"/>
      <c r="E515" s="66"/>
      <c r="F515" s="67"/>
      <c r="G515" s="65"/>
      <c r="H515" s="70"/>
      <c r="I515" s="71"/>
      <c r="J515" s="68">
        <v>0</v>
      </c>
      <c r="K515" s="68">
        <v>0</v>
      </c>
      <c r="L515" s="68">
        <v>0</v>
      </c>
      <c r="M515" s="89">
        <f t="shared" si="26"/>
        <v>0</v>
      </c>
      <c r="N515" s="100">
        <f t="shared" si="27"/>
        <v>0</v>
      </c>
      <c r="O515" s="166" t="str">
        <f>IFERROR(INDEX(ITC!$B$21:$B$1020,MATCH(D515,ITC!$D$21:$D$1020,0)),"Unclaimed")</f>
        <v>Unclaimed</v>
      </c>
      <c r="P515" s="73">
        <f>IFERROR(VLOOKUP(D515,ITC!$D$19:$N$1020,11,0)-N515,SUM(K515:M515))</f>
        <v>0</v>
      </c>
      <c r="Q515" s="167" t="e">
        <f t="shared" si="28"/>
        <v>#DIV/0!</v>
      </c>
    </row>
    <row r="516" spans="2:17">
      <c r="B516" s="63"/>
      <c r="C516" s="65"/>
      <c r="D516" s="65"/>
      <c r="E516" s="66"/>
      <c r="F516" s="67"/>
      <c r="G516" s="65"/>
      <c r="H516" s="70"/>
      <c r="I516" s="71"/>
      <c r="J516" s="68">
        <v>0</v>
      </c>
      <c r="K516" s="68">
        <v>0</v>
      </c>
      <c r="L516" s="68">
        <v>0</v>
      </c>
      <c r="M516" s="89">
        <f t="shared" si="26"/>
        <v>0</v>
      </c>
      <c r="N516" s="100">
        <f t="shared" si="27"/>
        <v>0</v>
      </c>
      <c r="O516" s="166" t="str">
        <f>IFERROR(INDEX(ITC!$B$21:$B$1020,MATCH(D516,ITC!$D$21:$D$1020,0)),"Unclaimed")</f>
        <v>Unclaimed</v>
      </c>
      <c r="P516" s="73">
        <f>IFERROR(VLOOKUP(D516,ITC!$D$19:$N$1020,11,0)-N516,SUM(K516:M516))</f>
        <v>0</v>
      </c>
      <c r="Q516" s="167" t="e">
        <f t="shared" si="28"/>
        <v>#DIV/0!</v>
      </c>
    </row>
    <row r="517" spans="2:17">
      <c r="B517" s="63"/>
      <c r="C517" s="65"/>
      <c r="D517" s="65"/>
      <c r="E517" s="66"/>
      <c r="F517" s="67"/>
      <c r="G517" s="65"/>
      <c r="H517" s="70"/>
      <c r="I517" s="71"/>
      <c r="J517" s="68">
        <v>0</v>
      </c>
      <c r="K517" s="68">
        <v>0</v>
      </c>
      <c r="L517" s="68">
        <v>0</v>
      </c>
      <c r="M517" s="89">
        <f t="shared" si="26"/>
        <v>0</v>
      </c>
      <c r="N517" s="100">
        <f t="shared" si="27"/>
        <v>0</v>
      </c>
      <c r="O517" s="166" t="str">
        <f>IFERROR(INDEX(ITC!$B$21:$B$1020,MATCH(D517,ITC!$D$21:$D$1020,0)),"Unclaimed")</f>
        <v>Unclaimed</v>
      </c>
      <c r="P517" s="73">
        <f>IFERROR(VLOOKUP(D517,ITC!$D$19:$N$1020,11,0)-N517,SUM(K517:M517))</f>
        <v>0</v>
      </c>
      <c r="Q517" s="167" t="e">
        <f t="shared" si="28"/>
        <v>#DIV/0!</v>
      </c>
    </row>
    <row r="518" spans="2:17">
      <c r="B518" s="63"/>
      <c r="C518" s="65"/>
      <c r="D518" s="65"/>
      <c r="E518" s="66"/>
      <c r="F518" s="67"/>
      <c r="G518" s="65"/>
      <c r="H518" s="70"/>
      <c r="I518" s="71"/>
      <c r="J518" s="68">
        <v>0</v>
      </c>
      <c r="K518" s="68">
        <v>0</v>
      </c>
      <c r="L518" s="68">
        <v>0</v>
      </c>
      <c r="M518" s="89">
        <f t="shared" si="26"/>
        <v>0</v>
      </c>
      <c r="N518" s="100">
        <f t="shared" si="27"/>
        <v>0</v>
      </c>
      <c r="O518" s="166" t="str">
        <f>IFERROR(INDEX(ITC!$B$21:$B$1020,MATCH(D518,ITC!$D$21:$D$1020,0)),"Unclaimed")</f>
        <v>Unclaimed</v>
      </c>
      <c r="P518" s="73">
        <f>IFERROR(VLOOKUP(D518,ITC!$D$19:$N$1020,11,0)-N518,SUM(K518:M518))</f>
        <v>0</v>
      </c>
      <c r="Q518" s="167" t="e">
        <f t="shared" si="28"/>
        <v>#DIV/0!</v>
      </c>
    </row>
    <row r="519" spans="2:17">
      <c r="B519" s="63"/>
      <c r="C519" s="65"/>
      <c r="D519" s="65"/>
      <c r="E519" s="66"/>
      <c r="F519" s="67"/>
      <c r="G519" s="65"/>
      <c r="H519" s="70"/>
      <c r="I519" s="71"/>
      <c r="J519" s="68">
        <v>0</v>
      </c>
      <c r="K519" s="68">
        <v>0</v>
      </c>
      <c r="L519" s="68">
        <v>0</v>
      </c>
      <c r="M519" s="89">
        <f t="shared" si="26"/>
        <v>0</v>
      </c>
      <c r="N519" s="100">
        <f t="shared" si="27"/>
        <v>0</v>
      </c>
      <c r="O519" s="166" t="str">
        <f>IFERROR(INDEX(ITC!$B$21:$B$1020,MATCH(D519,ITC!$D$21:$D$1020,0)),"Unclaimed")</f>
        <v>Unclaimed</v>
      </c>
      <c r="P519" s="73">
        <f>IFERROR(VLOOKUP(D519,ITC!$D$19:$N$1020,11,0)-N519,SUM(K519:M519))</f>
        <v>0</v>
      </c>
      <c r="Q519" s="167" t="e">
        <f t="shared" si="28"/>
        <v>#DIV/0!</v>
      </c>
    </row>
    <row r="520" spans="2:17">
      <c r="B520" s="63"/>
      <c r="C520" s="65"/>
      <c r="D520" s="65"/>
      <c r="E520" s="66"/>
      <c r="F520" s="67"/>
      <c r="G520" s="65"/>
      <c r="H520" s="70"/>
      <c r="I520" s="71"/>
      <c r="J520" s="68">
        <v>0</v>
      </c>
      <c r="K520" s="68">
        <v>0</v>
      </c>
      <c r="L520" s="68">
        <v>0</v>
      </c>
      <c r="M520" s="89">
        <f t="shared" si="26"/>
        <v>0</v>
      </c>
      <c r="N520" s="100">
        <f t="shared" si="27"/>
        <v>0</v>
      </c>
      <c r="O520" s="166" t="str">
        <f>IFERROR(INDEX(ITC!$B$21:$B$1020,MATCH(D520,ITC!$D$21:$D$1020,0)),"Unclaimed")</f>
        <v>Unclaimed</v>
      </c>
      <c r="P520" s="73">
        <f>IFERROR(VLOOKUP(D520,ITC!$D$19:$N$1020,11,0)-N520,SUM(K520:M520))</f>
        <v>0</v>
      </c>
      <c r="Q520" s="167" t="e">
        <f t="shared" si="28"/>
        <v>#DIV/0!</v>
      </c>
    </row>
    <row r="521" spans="2:17">
      <c r="B521" s="63"/>
      <c r="C521" s="65"/>
      <c r="D521" s="65"/>
      <c r="E521" s="66"/>
      <c r="F521" s="67"/>
      <c r="G521" s="65"/>
      <c r="H521" s="70"/>
      <c r="I521" s="71"/>
      <c r="J521" s="68">
        <v>0</v>
      </c>
      <c r="K521" s="68">
        <v>0</v>
      </c>
      <c r="L521" s="68">
        <v>0</v>
      </c>
      <c r="M521" s="89">
        <f t="shared" si="26"/>
        <v>0</v>
      </c>
      <c r="N521" s="100">
        <f t="shared" si="27"/>
        <v>0</v>
      </c>
      <c r="O521" s="166" t="str">
        <f>IFERROR(INDEX(ITC!$B$21:$B$1020,MATCH(D521,ITC!$D$21:$D$1020,0)),"Unclaimed")</f>
        <v>Unclaimed</v>
      </c>
      <c r="P521" s="73">
        <f>IFERROR(VLOOKUP(D521,ITC!$D$19:$N$1020,11,0)-N521,SUM(K521:M521))</f>
        <v>0</v>
      </c>
      <c r="Q521" s="167" t="e">
        <f t="shared" si="28"/>
        <v>#DIV/0!</v>
      </c>
    </row>
    <row r="522" spans="2:17">
      <c r="B522" s="63"/>
      <c r="C522" s="65"/>
      <c r="D522" s="65"/>
      <c r="E522" s="66"/>
      <c r="F522" s="67"/>
      <c r="G522" s="65"/>
      <c r="H522" s="70"/>
      <c r="I522" s="71"/>
      <c r="J522" s="68">
        <v>0</v>
      </c>
      <c r="K522" s="68">
        <v>0</v>
      </c>
      <c r="L522" s="68">
        <v>0</v>
      </c>
      <c r="M522" s="89">
        <f t="shared" si="26"/>
        <v>0</v>
      </c>
      <c r="N522" s="100">
        <f t="shared" si="27"/>
        <v>0</v>
      </c>
      <c r="O522" s="166" t="str">
        <f>IFERROR(INDEX(ITC!$B$21:$B$1020,MATCH(D522,ITC!$D$21:$D$1020,0)),"Unclaimed")</f>
        <v>Unclaimed</v>
      </c>
      <c r="P522" s="73">
        <f>IFERROR(VLOOKUP(D522,ITC!$D$19:$N$1020,11,0)-N522,SUM(K522:M522))</f>
        <v>0</v>
      </c>
      <c r="Q522" s="167" t="e">
        <f t="shared" si="28"/>
        <v>#DIV/0!</v>
      </c>
    </row>
    <row r="523" spans="2:17">
      <c r="B523" s="63"/>
      <c r="C523" s="65"/>
      <c r="D523" s="65"/>
      <c r="E523" s="66"/>
      <c r="F523" s="67"/>
      <c r="G523" s="65"/>
      <c r="H523" s="70"/>
      <c r="I523" s="71"/>
      <c r="J523" s="68">
        <v>0</v>
      </c>
      <c r="K523" s="68">
        <v>0</v>
      </c>
      <c r="L523" s="68">
        <v>0</v>
      </c>
      <c r="M523" s="89">
        <f t="shared" si="26"/>
        <v>0</v>
      </c>
      <c r="N523" s="100">
        <f t="shared" si="27"/>
        <v>0</v>
      </c>
      <c r="O523" s="166" t="str">
        <f>IFERROR(INDEX(ITC!$B$21:$B$1020,MATCH(D523,ITC!$D$21:$D$1020,0)),"Unclaimed")</f>
        <v>Unclaimed</v>
      </c>
      <c r="P523" s="73">
        <f>IFERROR(VLOOKUP(D523,ITC!$D$19:$N$1020,11,0)-N523,SUM(K523:M523))</f>
        <v>0</v>
      </c>
      <c r="Q523" s="167" t="e">
        <f t="shared" si="28"/>
        <v>#DIV/0!</v>
      </c>
    </row>
    <row r="524" spans="2:17">
      <c r="B524" s="63"/>
      <c r="C524" s="65"/>
      <c r="D524" s="65"/>
      <c r="E524" s="66"/>
      <c r="F524" s="67"/>
      <c r="G524" s="65"/>
      <c r="H524" s="70"/>
      <c r="I524" s="71"/>
      <c r="J524" s="68">
        <v>0</v>
      </c>
      <c r="K524" s="68">
        <v>0</v>
      </c>
      <c r="L524" s="68">
        <v>0</v>
      </c>
      <c r="M524" s="89">
        <f t="shared" si="26"/>
        <v>0</v>
      </c>
      <c r="N524" s="100">
        <f t="shared" si="27"/>
        <v>0</v>
      </c>
      <c r="O524" s="166" t="str">
        <f>IFERROR(INDEX(ITC!$B$21:$B$1020,MATCH(D524,ITC!$D$21:$D$1020,0)),"Unclaimed")</f>
        <v>Unclaimed</v>
      </c>
      <c r="P524" s="73">
        <f>IFERROR(VLOOKUP(D524,ITC!$D$19:$N$1020,11,0)-N524,SUM(K524:M524))</f>
        <v>0</v>
      </c>
      <c r="Q524" s="167" t="e">
        <f t="shared" si="28"/>
        <v>#DIV/0!</v>
      </c>
    </row>
    <row r="525" spans="2:17">
      <c r="B525" s="63"/>
      <c r="C525" s="65"/>
      <c r="D525" s="65"/>
      <c r="E525" s="66"/>
      <c r="F525" s="67"/>
      <c r="G525" s="65"/>
      <c r="H525" s="70"/>
      <c r="I525" s="71"/>
      <c r="J525" s="68">
        <v>0</v>
      </c>
      <c r="K525" s="68">
        <v>0</v>
      </c>
      <c r="L525" s="68">
        <v>0</v>
      </c>
      <c r="M525" s="89">
        <f t="shared" si="26"/>
        <v>0</v>
      </c>
      <c r="N525" s="100">
        <f t="shared" si="27"/>
        <v>0</v>
      </c>
      <c r="O525" s="166" t="str">
        <f>IFERROR(INDEX(ITC!$B$21:$B$1020,MATCH(D525,ITC!$D$21:$D$1020,0)),"Unclaimed")</f>
        <v>Unclaimed</v>
      </c>
      <c r="P525" s="73">
        <f>IFERROR(VLOOKUP(D525,ITC!$D$19:$N$1020,11,0)-N525,SUM(K525:M525))</f>
        <v>0</v>
      </c>
      <c r="Q525" s="167" t="e">
        <f t="shared" si="28"/>
        <v>#DIV/0!</v>
      </c>
    </row>
    <row r="526" spans="2:17">
      <c r="B526" s="63"/>
      <c r="C526" s="65"/>
      <c r="D526" s="65"/>
      <c r="E526" s="66"/>
      <c r="F526" s="67"/>
      <c r="G526" s="65"/>
      <c r="H526" s="70"/>
      <c r="I526" s="71"/>
      <c r="J526" s="68">
        <v>0</v>
      </c>
      <c r="K526" s="68">
        <v>0</v>
      </c>
      <c r="L526" s="68">
        <v>0</v>
      </c>
      <c r="M526" s="89">
        <f t="shared" si="26"/>
        <v>0</v>
      </c>
      <c r="N526" s="100">
        <f t="shared" si="27"/>
        <v>0</v>
      </c>
      <c r="O526" s="166" t="str">
        <f>IFERROR(INDEX(ITC!$B$21:$B$1020,MATCH(D526,ITC!$D$21:$D$1020,0)),"Unclaimed")</f>
        <v>Unclaimed</v>
      </c>
      <c r="P526" s="73">
        <f>IFERROR(VLOOKUP(D526,ITC!$D$19:$N$1020,11,0)-N526,SUM(K526:M526))</f>
        <v>0</v>
      </c>
      <c r="Q526" s="167" t="e">
        <f t="shared" si="28"/>
        <v>#DIV/0!</v>
      </c>
    </row>
    <row r="527" spans="2:17">
      <c r="B527" s="63"/>
      <c r="C527" s="65"/>
      <c r="D527" s="65"/>
      <c r="E527" s="66"/>
      <c r="F527" s="67"/>
      <c r="G527" s="65"/>
      <c r="H527" s="70"/>
      <c r="I527" s="71"/>
      <c r="J527" s="68">
        <v>0</v>
      </c>
      <c r="K527" s="68">
        <v>0</v>
      </c>
      <c r="L527" s="68">
        <v>0</v>
      </c>
      <c r="M527" s="89">
        <f t="shared" si="26"/>
        <v>0</v>
      </c>
      <c r="N527" s="100">
        <f t="shared" si="27"/>
        <v>0</v>
      </c>
      <c r="O527" s="166" t="str">
        <f>IFERROR(INDEX(ITC!$B$21:$B$1020,MATCH(D527,ITC!$D$21:$D$1020,0)),"Unclaimed")</f>
        <v>Unclaimed</v>
      </c>
      <c r="P527" s="73">
        <f>IFERROR(VLOOKUP(D527,ITC!$D$19:$N$1020,11,0)-N527,SUM(K527:M527))</f>
        <v>0</v>
      </c>
      <c r="Q527" s="167" t="e">
        <f t="shared" si="28"/>
        <v>#DIV/0!</v>
      </c>
    </row>
    <row r="528" spans="2:17">
      <c r="B528" s="63"/>
      <c r="C528" s="65"/>
      <c r="D528" s="65"/>
      <c r="E528" s="66"/>
      <c r="F528" s="67"/>
      <c r="G528" s="65"/>
      <c r="H528" s="70"/>
      <c r="I528" s="71"/>
      <c r="J528" s="68">
        <v>0</v>
      </c>
      <c r="K528" s="68">
        <v>0</v>
      </c>
      <c r="L528" s="68">
        <v>0</v>
      </c>
      <c r="M528" s="89">
        <f t="shared" si="26"/>
        <v>0</v>
      </c>
      <c r="N528" s="100">
        <f t="shared" si="27"/>
        <v>0</v>
      </c>
      <c r="O528" s="166" t="str">
        <f>IFERROR(INDEX(ITC!$B$21:$B$1020,MATCH(D528,ITC!$D$21:$D$1020,0)),"Unclaimed")</f>
        <v>Unclaimed</v>
      </c>
      <c r="P528" s="73">
        <f>IFERROR(VLOOKUP(D528,ITC!$D$19:$N$1020,11,0)-N528,SUM(K528:M528))</f>
        <v>0</v>
      </c>
      <c r="Q528" s="167" t="e">
        <f t="shared" si="28"/>
        <v>#DIV/0!</v>
      </c>
    </row>
    <row r="529" spans="2:17">
      <c r="B529" s="63"/>
      <c r="C529" s="65"/>
      <c r="D529" s="65"/>
      <c r="E529" s="66"/>
      <c r="F529" s="67"/>
      <c r="G529" s="65"/>
      <c r="H529" s="70"/>
      <c r="I529" s="71"/>
      <c r="J529" s="68">
        <v>0</v>
      </c>
      <c r="K529" s="68">
        <v>0</v>
      </c>
      <c r="L529" s="68">
        <v>0</v>
      </c>
      <c r="M529" s="89">
        <f t="shared" si="26"/>
        <v>0</v>
      </c>
      <c r="N529" s="100">
        <f t="shared" si="27"/>
        <v>0</v>
      </c>
      <c r="O529" s="166" t="str">
        <f>IFERROR(INDEX(ITC!$B$21:$B$1020,MATCH(D529,ITC!$D$21:$D$1020,0)),"Unclaimed")</f>
        <v>Unclaimed</v>
      </c>
      <c r="P529" s="73">
        <f>IFERROR(VLOOKUP(D529,ITC!$D$19:$N$1020,11,0)-N529,SUM(K529:M529))</f>
        <v>0</v>
      </c>
      <c r="Q529" s="167" t="e">
        <f t="shared" si="28"/>
        <v>#DIV/0!</v>
      </c>
    </row>
    <row r="530" spans="2:17">
      <c r="B530" s="63"/>
      <c r="C530" s="65"/>
      <c r="D530" s="65"/>
      <c r="E530" s="66"/>
      <c r="F530" s="67"/>
      <c r="G530" s="65"/>
      <c r="H530" s="70"/>
      <c r="I530" s="71"/>
      <c r="J530" s="68">
        <v>0</v>
      </c>
      <c r="K530" s="68">
        <v>0</v>
      </c>
      <c r="L530" s="68">
        <v>0</v>
      </c>
      <c r="M530" s="89">
        <f t="shared" si="26"/>
        <v>0</v>
      </c>
      <c r="N530" s="100">
        <f t="shared" si="27"/>
        <v>0</v>
      </c>
      <c r="O530" s="166" t="str">
        <f>IFERROR(INDEX(ITC!$B$21:$B$1020,MATCH(D530,ITC!$D$21:$D$1020,0)),"Unclaimed")</f>
        <v>Unclaimed</v>
      </c>
      <c r="P530" s="73">
        <f>IFERROR(VLOOKUP(D530,ITC!$D$19:$N$1020,11,0)-N530,SUM(K530:M530))</f>
        <v>0</v>
      </c>
      <c r="Q530" s="167" t="e">
        <f t="shared" si="28"/>
        <v>#DIV/0!</v>
      </c>
    </row>
    <row r="531" spans="2:17">
      <c r="B531" s="63"/>
      <c r="C531" s="65"/>
      <c r="D531" s="65"/>
      <c r="E531" s="66"/>
      <c r="F531" s="67"/>
      <c r="G531" s="65"/>
      <c r="H531" s="70"/>
      <c r="I531" s="71"/>
      <c r="J531" s="68">
        <v>0</v>
      </c>
      <c r="K531" s="68">
        <v>0</v>
      </c>
      <c r="L531" s="68">
        <v>0</v>
      </c>
      <c r="M531" s="89">
        <f t="shared" si="26"/>
        <v>0</v>
      </c>
      <c r="N531" s="100">
        <f t="shared" si="27"/>
        <v>0</v>
      </c>
      <c r="O531" s="166" t="str">
        <f>IFERROR(INDEX(ITC!$B$21:$B$1020,MATCH(D531,ITC!$D$21:$D$1020,0)),"Unclaimed")</f>
        <v>Unclaimed</v>
      </c>
      <c r="P531" s="73">
        <f>IFERROR(VLOOKUP(D531,ITC!$D$19:$N$1020,11,0)-N531,SUM(K531:M531))</f>
        <v>0</v>
      </c>
      <c r="Q531" s="167" t="e">
        <f t="shared" si="28"/>
        <v>#DIV/0!</v>
      </c>
    </row>
    <row r="532" spans="2:17">
      <c r="B532" s="63"/>
      <c r="C532" s="65"/>
      <c r="D532" s="65"/>
      <c r="E532" s="66"/>
      <c r="F532" s="67"/>
      <c r="G532" s="65"/>
      <c r="H532" s="70"/>
      <c r="I532" s="71"/>
      <c r="J532" s="68">
        <v>0</v>
      </c>
      <c r="K532" s="68">
        <v>0</v>
      </c>
      <c r="L532" s="68">
        <v>0</v>
      </c>
      <c r="M532" s="89">
        <f t="shared" si="26"/>
        <v>0</v>
      </c>
      <c r="N532" s="100">
        <f t="shared" si="27"/>
        <v>0</v>
      </c>
      <c r="O532" s="166" t="str">
        <f>IFERROR(INDEX(ITC!$B$21:$B$1020,MATCH(D532,ITC!$D$21:$D$1020,0)),"Unclaimed")</f>
        <v>Unclaimed</v>
      </c>
      <c r="P532" s="73">
        <f>IFERROR(VLOOKUP(D532,ITC!$D$19:$N$1020,11,0)-N532,SUM(K532:M532))</f>
        <v>0</v>
      </c>
      <c r="Q532" s="167" t="e">
        <f t="shared" si="28"/>
        <v>#DIV/0!</v>
      </c>
    </row>
    <row r="533" spans="2:17">
      <c r="B533" s="63"/>
      <c r="C533" s="65"/>
      <c r="D533" s="65"/>
      <c r="E533" s="66"/>
      <c r="F533" s="67"/>
      <c r="G533" s="65"/>
      <c r="H533" s="70"/>
      <c r="I533" s="71"/>
      <c r="J533" s="68">
        <v>0</v>
      </c>
      <c r="K533" s="68">
        <v>0</v>
      </c>
      <c r="L533" s="68">
        <v>0</v>
      </c>
      <c r="M533" s="89">
        <f t="shared" ref="M533:M596" si="29">L533</f>
        <v>0</v>
      </c>
      <c r="N533" s="100">
        <f t="shared" si="27"/>
        <v>0</v>
      </c>
      <c r="O533" s="166" t="str">
        <f>IFERROR(INDEX(ITC!$B$21:$B$1020,MATCH(D533,ITC!$D$21:$D$1020,0)),"Unclaimed")</f>
        <v>Unclaimed</v>
      </c>
      <c r="P533" s="73">
        <f>IFERROR(VLOOKUP(D533,ITC!$D$19:$N$1020,11,0)-N533,SUM(K533:M533))</f>
        <v>0</v>
      </c>
      <c r="Q533" s="167" t="e">
        <f t="shared" si="28"/>
        <v>#DIV/0!</v>
      </c>
    </row>
    <row r="534" spans="2:17">
      <c r="B534" s="63"/>
      <c r="C534" s="65"/>
      <c r="D534" s="65"/>
      <c r="E534" s="66"/>
      <c r="F534" s="67"/>
      <c r="G534" s="65"/>
      <c r="H534" s="70"/>
      <c r="I534" s="71"/>
      <c r="J534" s="68">
        <v>0</v>
      </c>
      <c r="K534" s="68">
        <v>0</v>
      </c>
      <c r="L534" s="68">
        <v>0</v>
      </c>
      <c r="M534" s="89">
        <f t="shared" si="29"/>
        <v>0</v>
      </c>
      <c r="N534" s="100">
        <f t="shared" ref="N534:N597" si="30">SUM(J534:M534)</f>
        <v>0</v>
      </c>
      <c r="O534" s="166" t="str">
        <f>IFERROR(INDEX(ITC!$B$21:$B$1020,MATCH(D534,ITC!$D$21:$D$1020,0)),"Unclaimed")</f>
        <v>Unclaimed</v>
      </c>
      <c r="P534" s="73">
        <f>IFERROR(VLOOKUP(D534,ITC!$D$19:$N$1020,11,0)-N534,SUM(K534:M534))</f>
        <v>0</v>
      </c>
      <c r="Q534" s="167" t="e">
        <f t="shared" ref="Q534:Q597" si="31">H534-(SUM(K534:M534)/J534)</f>
        <v>#DIV/0!</v>
      </c>
    </row>
    <row r="535" spans="2:17">
      <c r="B535" s="63"/>
      <c r="C535" s="65"/>
      <c r="D535" s="65"/>
      <c r="E535" s="66"/>
      <c r="F535" s="67"/>
      <c r="G535" s="65"/>
      <c r="H535" s="70"/>
      <c r="I535" s="71"/>
      <c r="J535" s="68">
        <v>0</v>
      </c>
      <c r="K535" s="68">
        <v>0</v>
      </c>
      <c r="L535" s="68">
        <v>0</v>
      </c>
      <c r="M535" s="89">
        <f t="shared" si="29"/>
        <v>0</v>
      </c>
      <c r="N535" s="100">
        <f t="shared" si="30"/>
        <v>0</v>
      </c>
      <c r="O535" s="166" t="str">
        <f>IFERROR(INDEX(ITC!$B$21:$B$1020,MATCH(D535,ITC!$D$21:$D$1020,0)),"Unclaimed")</f>
        <v>Unclaimed</v>
      </c>
      <c r="P535" s="73">
        <f>IFERROR(VLOOKUP(D535,ITC!$D$19:$N$1020,11,0)-N535,SUM(K535:M535))</f>
        <v>0</v>
      </c>
      <c r="Q535" s="167" t="e">
        <f t="shared" si="31"/>
        <v>#DIV/0!</v>
      </c>
    </row>
    <row r="536" spans="2:17">
      <c r="B536" s="63"/>
      <c r="C536" s="65"/>
      <c r="D536" s="65"/>
      <c r="E536" s="66"/>
      <c r="F536" s="67"/>
      <c r="G536" s="65"/>
      <c r="H536" s="70"/>
      <c r="I536" s="71"/>
      <c r="J536" s="68">
        <v>0</v>
      </c>
      <c r="K536" s="68">
        <v>0</v>
      </c>
      <c r="L536" s="68">
        <v>0</v>
      </c>
      <c r="M536" s="89">
        <f t="shared" si="29"/>
        <v>0</v>
      </c>
      <c r="N536" s="100">
        <f t="shared" si="30"/>
        <v>0</v>
      </c>
      <c r="O536" s="166" t="str">
        <f>IFERROR(INDEX(ITC!$B$21:$B$1020,MATCH(D536,ITC!$D$21:$D$1020,0)),"Unclaimed")</f>
        <v>Unclaimed</v>
      </c>
      <c r="P536" s="73">
        <f>IFERROR(VLOOKUP(D536,ITC!$D$19:$N$1020,11,0)-N536,SUM(K536:M536))</f>
        <v>0</v>
      </c>
      <c r="Q536" s="167" t="e">
        <f t="shared" si="31"/>
        <v>#DIV/0!</v>
      </c>
    </row>
    <row r="537" spans="2:17">
      <c r="B537" s="63"/>
      <c r="C537" s="65"/>
      <c r="D537" s="65"/>
      <c r="E537" s="66"/>
      <c r="F537" s="67"/>
      <c r="G537" s="65"/>
      <c r="H537" s="70"/>
      <c r="I537" s="71"/>
      <c r="J537" s="68">
        <v>0</v>
      </c>
      <c r="K537" s="68">
        <v>0</v>
      </c>
      <c r="L537" s="68">
        <v>0</v>
      </c>
      <c r="M537" s="89">
        <f t="shared" si="29"/>
        <v>0</v>
      </c>
      <c r="N537" s="100">
        <f t="shared" si="30"/>
        <v>0</v>
      </c>
      <c r="O537" s="166" t="str">
        <f>IFERROR(INDEX(ITC!$B$21:$B$1020,MATCH(D537,ITC!$D$21:$D$1020,0)),"Unclaimed")</f>
        <v>Unclaimed</v>
      </c>
      <c r="P537" s="73">
        <f>IFERROR(VLOOKUP(D537,ITC!$D$19:$N$1020,11,0)-N537,SUM(K537:M537))</f>
        <v>0</v>
      </c>
      <c r="Q537" s="167" t="e">
        <f t="shared" si="31"/>
        <v>#DIV/0!</v>
      </c>
    </row>
    <row r="538" spans="2:17">
      <c r="B538" s="63"/>
      <c r="C538" s="65"/>
      <c r="D538" s="65"/>
      <c r="E538" s="66"/>
      <c r="F538" s="67"/>
      <c r="G538" s="65"/>
      <c r="H538" s="70"/>
      <c r="I538" s="71"/>
      <c r="J538" s="68">
        <v>0</v>
      </c>
      <c r="K538" s="68">
        <v>0</v>
      </c>
      <c r="L538" s="68">
        <v>0</v>
      </c>
      <c r="M538" s="89">
        <f t="shared" si="29"/>
        <v>0</v>
      </c>
      <c r="N538" s="100">
        <f t="shared" si="30"/>
        <v>0</v>
      </c>
      <c r="O538" s="166" t="str">
        <f>IFERROR(INDEX(ITC!$B$21:$B$1020,MATCH(D538,ITC!$D$21:$D$1020,0)),"Unclaimed")</f>
        <v>Unclaimed</v>
      </c>
      <c r="P538" s="73">
        <f>IFERROR(VLOOKUP(D538,ITC!$D$19:$N$1020,11,0)-N538,SUM(K538:M538))</f>
        <v>0</v>
      </c>
      <c r="Q538" s="167" t="e">
        <f t="shared" si="31"/>
        <v>#DIV/0!</v>
      </c>
    </row>
    <row r="539" spans="2:17">
      <c r="B539" s="63"/>
      <c r="C539" s="65"/>
      <c r="D539" s="65"/>
      <c r="E539" s="66"/>
      <c r="F539" s="67"/>
      <c r="G539" s="65"/>
      <c r="H539" s="70"/>
      <c r="I539" s="71"/>
      <c r="J539" s="68">
        <v>0</v>
      </c>
      <c r="K539" s="68">
        <v>0</v>
      </c>
      <c r="L539" s="68">
        <v>0</v>
      </c>
      <c r="M539" s="89">
        <f t="shared" si="29"/>
        <v>0</v>
      </c>
      <c r="N539" s="100">
        <f t="shared" si="30"/>
        <v>0</v>
      </c>
      <c r="O539" s="166" t="str">
        <f>IFERROR(INDEX(ITC!$B$21:$B$1020,MATCH(D539,ITC!$D$21:$D$1020,0)),"Unclaimed")</f>
        <v>Unclaimed</v>
      </c>
      <c r="P539" s="73">
        <f>IFERROR(VLOOKUP(D539,ITC!$D$19:$N$1020,11,0)-N539,SUM(K539:M539))</f>
        <v>0</v>
      </c>
      <c r="Q539" s="167" t="e">
        <f t="shared" si="31"/>
        <v>#DIV/0!</v>
      </c>
    </row>
    <row r="540" spans="2:17">
      <c r="B540" s="63"/>
      <c r="C540" s="65"/>
      <c r="D540" s="65"/>
      <c r="E540" s="66"/>
      <c r="F540" s="67"/>
      <c r="G540" s="65"/>
      <c r="H540" s="70"/>
      <c r="I540" s="71"/>
      <c r="J540" s="68">
        <v>0</v>
      </c>
      <c r="K540" s="68">
        <v>0</v>
      </c>
      <c r="L540" s="68">
        <v>0</v>
      </c>
      <c r="M540" s="89">
        <f t="shared" si="29"/>
        <v>0</v>
      </c>
      <c r="N540" s="100">
        <f t="shared" si="30"/>
        <v>0</v>
      </c>
      <c r="O540" s="166" t="str">
        <f>IFERROR(INDEX(ITC!$B$21:$B$1020,MATCH(D540,ITC!$D$21:$D$1020,0)),"Unclaimed")</f>
        <v>Unclaimed</v>
      </c>
      <c r="P540" s="73">
        <f>IFERROR(VLOOKUP(D540,ITC!$D$19:$N$1020,11,0)-N540,SUM(K540:M540))</f>
        <v>0</v>
      </c>
      <c r="Q540" s="167" t="e">
        <f t="shared" si="31"/>
        <v>#DIV/0!</v>
      </c>
    </row>
    <row r="541" spans="2:17">
      <c r="B541" s="63"/>
      <c r="C541" s="65"/>
      <c r="D541" s="65"/>
      <c r="E541" s="66"/>
      <c r="F541" s="67"/>
      <c r="G541" s="65"/>
      <c r="H541" s="70"/>
      <c r="I541" s="71"/>
      <c r="J541" s="68">
        <v>0</v>
      </c>
      <c r="K541" s="68">
        <v>0</v>
      </c>
      <c r="L541" s="68">
        <v>0</v>
      </c>
      <c r="M541" s="89">
        <f t="shared" si="29"/>
        <v>0</v>
      </c>
      <c r="N541" s="100">
        <f t="shared" si="30"/>
        <v>0</v>
      </c>
      <c r="O541" s="166" t="str">
        <f>IFERROR(INDEX(ITC!$B$21:$B$1020,MATCH(D541,ITC!$D$21:$D$1020,0)),"Unclaimed")</f>
        <v>Unclaimed</v>
      </c>
      <c r="P541" s="73">
        <f>IFERROR(VLOOKUP(D541,ITC!$D$19:$N$1020,11,0)-N541,SUM(K541:M541))</f>
        <v>0</v>
      </c>
      <c r="Q541" s="167" t="e">
        <f t="shared" si="31"/>
        <v>#DIV/0!</v>
      </c>
    </row>
    <row r="542" spans="2:17">
      <c r="B542" s="63"/>
      <c r="C542" s="65"/>
      <c r="D542" s="65"/>
      <c r="E542" s="66"/>
      <c r="F542" s="67"/>
      <c r="G542" s="65"/>
      <c r="H542" s="70"/>
      <c r="I542" s="71"/>
      <c r="J542" s="68">
        <v>0</v>
      </c>
      <c r="K542" s="68">
        <v>0</v>
      </c>
      <c r="L542" s="68">
        <v>0</v>
      </c>
      <c r="M542" s="89">
        <f t="shared" si="29"/>
        <v>0</v>
      </c>
      <c r="N542" s="100">
        <f t="shared" si="30"/>
        <v>0</v>
      </c>
      <c r="O542" s="166" t="str">
        <f>IFERROR(INDEX(ITC!$B$21:$B$1020,MATCH(D542,ITC!$D$21:$D$1020,0)),"Unclaimed")</f>
        <v>Unclaimed</v>
      </c>
      <c r="P542" s="73">
        <f>IFERROR(VLOOKUP(D542,ITC!$D$19:$N$1020,11,0)-N542,SUM(K542:M542))</f>
        <v>0</v>
      </c>
      <c r="Q542" s="167" t="e">
        <f t="shared" si="31"/>
        <v>#DIV/0!</v>
      </c>
    </row>
    <row r="543" spans="2:17">
      <c r="B543" s="63"/>
      <c r="C543" s="65"/>
      <c r="D543" s="65"/>
      <c r="E543" s="66"/>
      <c r="F543" s="67"/>
      <c r="G543" s="65"/>
      <c r="H543" s="70"/>
      <c r="I543" s="71"/>
      <c r="J543" s="68">
        <v>0</v>
      </c>
      <c r="K543" s="68">
        <v>0</v>
      </c>
      <c r="L543" s="68">
        <v>0</v>
      </c>
      <c r="M543" s="89">
        <f t="shared" si="29"/>
        <v>0</v>
      </c>
      <c r="N543" s="100">
        <f t="shared" si="30"/>
        <v>0</v>
      </c>
      <c r="O543" s="166" t="str">
        <f>IFERROR(INDEX(ITC!$B$21:$B$1020,MATCH(D543,ITC!$D$21:$D$1020,0)),"Unclaimed")</f>
        <v>Unclaimed</v>
      </c>
      <c r="P543" s="73">
        <f>IFERROR(VLOOKUP(D543,ITC!$D$19:$N$1020,11,0)-N543,SUM(K543:M543))</f>
        <v>0</v>
      </c>
      <c r="Q543" s="167" t="e">
        <f t="shared" si="31"/>
        <v>#DIV/0!</v>
      </c>
    </row>
    <row r="544" spans="2:17">
      <c r="B544" s="63"/>
      <c r="C544" s="65"/>
      <c r="D544" s="65"/>
      <c r="E544" s="66"/>
      <c r="F544" s="67"/>
      <c r="G544" s="65"/>
      <c r="H544" s="70"/>
      <c r="I544" s="71"/>
      <c r="J544" s="68">
        <v>0</v>
      </c>
      <c r="K544" s="68">
        <v>0</v>
      </c>
      <c r="L544" s="68">
        <v>0</v>
      </c>
      <c r="M544" s="89">
        <f t="shared" si="29"/>
        <v>0</v>
      </c>
      <c r="N544" s="100">
        <f t="shared" si="30"/>
        <v>0</v>
      </c>
      <c r="O544" s="166" t="str">
        <f>IFERROR(INDEX(ITC!$B$21:$B$1020,MATCH(D544,ITC!$D$21:$D$1020,0)),"Unclaimed")</f>
        <v>Unclaimed</v>
      </c>
      <c r="P544" s="73">
        <f>IFERROR(VLOOKUP(D544,ITC!$D$19:$N$1020,11,0)-N544,SUM(K544:M544))</f>
        <v>0</v>
      </c>
      <c r="Q544" s="167" t="e">
        <f t="shared" si="31"/>
        <v>#DIV/0!</v>
      </c>
    </row>
    <row r="545" spans="2:17">
      <c r="B545" s="63"/>
      <c r="C545" s="65"/>
      <c r="D545" s="65"/>
      <c r="E545" s="66"/>
      <c r="F545" s="67"/>
      <c r="G545" s="65"/>
      <c r="H545" s="70"/>
      <c r="I545" s="71"/>
      <c r="J545" s="68">
        <v>0</v>
      </c>
      <c r="K545" s="68">
        <v>0</v>
      </c>
      <c r="L545" s="68">
        <v>0</v>
      </c>
      <c r="M545" s="89">
        <f t="shared" si="29"/>
        <v>0</v>
      </c>
      <c r="N545" s="100">
        <f t="shared" si="30"/>
        <v>0</v>
      </c>
      <c r="O545" s="166" t="str">
        <f>IFERROR(INDEX(ITC!$B$21:$B$1020,MATCH(D545,ITC!$D$21:$D$1020,0)),"Unclaimed")</f>
        <v>Unclaimed</v>
      </c>
      <c r="P545" s="73">
        <f>IFERROR(VLOOKUP(D545,ITC!$D$19:$N$1020,11,0)-N545,SUM(K545:M545))</f>
        <v>0</v>
      </c>
      <c r="Q545" s="167" t="e">
        <f t="shared" si="31"/>
        <v>#DIV/0!</v>
      </c>
    </row>
    <row r="546" spans="2:17">
      <c r="B546" s="63"/>
      <c r="C546" s="65"/>
      <c r="D546" s="65"/>
      <c r="E546" s="66"/>
      <c r="F546" s="67"/>
      <c r="G546" s="65"/>
      <c r="H546" s="70"/>
      <c r="I546" s="71"/>
      <c r="J546" s="68">
        <v>0</v>
      </c>
      <c r="K546" s="68">
        <v>0</v>
      </c>
      <c r="L546" s="68">
        <v>0</v>
      </c>
      <c r="M546" s="89">
        <f t="shared" si="29"/>
        <v>0</v>
      </c>
      <c r="N546" s="100">
        <f t="shared" si="30"/>
        <v>0</v>
      </c>
      <c r="O546" s="166" t="str">
        <f>IFERROR(INDEX(ITC!$B$21:$B$1020,MATCH(D546,ITC!$D$21:$D$1020,0)),"Unclaimed")</f>
        <v>Unclaimed</v>
      </c>
      <c r="P546" s="73">
        <f>IFERROR(VLOOKUP(D546,ITC!$D$19:$N$1020,11,0)-N546,SUM(K546:M546))</f>
        <v>0</v>
      </c>
      <c r="Q546" s="167" t="e">
        <f t="shared" si="31"/>
        <v>#DIV/0!</v>
      </c>
    </row>
    <row r="547" spans="2:17">
      <c r="B547" s="63"/>
      <c r="C547" s="65"/>
      <c r="D547" s="65"/>
      <c r="E547" s="66"/>
      <c r="F547" s="67"/>
      <c r="G547" s="65"/>
      <c r="H547" s="70"/>
      <c r="I547" s="71"/>
      <c r="J547" s="68">
        <v>0</v>
      </c>
      <c r="K547" s="68">
        <v>0</v>
      </c>
      <c r="L547" s="68">
        <v>0</v>
      </c>
      <c r="M547" s="89">
        <f t="shared" si="29"/>
        <v>0</v>
      </c>
      <c r="N547" s="100">
        <f t="shared" si="30"/>
        <v>0</v>
      </c>
      <c r="O547" s="166" t="str">
        <f>IFERROR(INDEX(ITC!$B$21:$B$1020,MATCH(D547,ITC!$D$21:$D$1020,0)),"Unclaimed")</f>
        <v>Unclaimed</v>
      </c>
      <c r="P547" s="73">
        <f>IFERROR(VLOOKUP(D547,ITC!$D$19:$N$1020,11,0)-N547,SUM(K547:M547))</f>
        <v>0</v>
      </c>
      <c r="Q547" s="167" t="e">
        <f t="shared" si="31"/>
        <v>#DIV/0!</v>
      </c>
    </row>
    <row r="548" spans="2:17">
      <c r="B548" s="63"/>
      <c r="C548" s="65"/>
      <c r="D548" s="65"/>
      <c r="E548" s="66"/>
      <c r="F548" s="67"/>
      <c r="G548" s="65"/>
      <c r="H548" s="70"/>
      <c r="I548" s="71"/>
      <c r="J548" s="68">
        <v>0</v>
      </c>
      <c r="K548" s="68">
        <v>0</v>
      </c>
      <c r="L548" s="68">
        <v>0</v>
      </c>
      <c r="M548" s="89">
        <f t="shared" si="29"/>
        <v>0</v>
      </c>
      <c r="N548" s="100">
        <f t="shared" si="30"/>
        <v>0</v>
      </c>
      <c r="O548" s="166" t="str">
        <f>IFERROR(INDEX(ITC!$B$21:$B$1020,MATCH(D548,ITC!$D$21:$D$1020,0)),"Unclaimed")</f>
        <v>Unclaimed</v>
      </c>
      <c r="P548" s="73">
        <f>IFERROR(VLOOKUP(D548,ITC!$D$19:$N$1020,11,0)-N548,SUM(K548:M548))</f>
        <v>0</v>
      </c>
      <c r="Q548" s="167" t="e">
        <f t="shared" si="31"/>
        <v>#DIV/0!</v>
      </c>
    </row>
    <row r="549" spans="2:17">
      <c r="B549" s="63"/>
      <c r="C549" s="65"/>
      <c r="D549" s="65"/>
      <c r="E549" s="66"/>
      <c r="F549" s="67"/>
      <c r="G549" s="65"/>
      <c r="H549" s="70"/>
      <c r="I549" s="71"/>
      <c r="J549" s="68">
        <v>0</v>
      </c>
      <c r="K549" s="68">
        <v>0</v>
      </c>
      <c r="L549" s="68">
        <v>0</v>
      </c>
      <c r="M549" s="89">
        <f t="shared" si="29"/>
        <v>0</v>
      </c>
      <c r="N549" s="100">
        <f t="shared" si="30"/>
        <v>0</v>
      </c>
      <c r="O549" s="166" t="str">
        <f>IFERROR(INDEX(ITC!$B$21:$B$1020,MATCH(D549,ITC!$D$21:$D$1020,0)),"Unclaimed")</f>
        <v>Unclaimed</v>
      </c>
      <c r="P549" s="73">
        <f>IFERROR(VLOOKUP(D549,ITC!$D$19:$N$1020,11,0)-N549,SUM(K549:M549))</f>
        <v>0</v>
      </c>
      <c r="Q549" s="167" t="e">
        <f t="shared" si="31"/>
        <v>#DIV/0!</v>
      </c>
    </row>
    <row r="550" spans="2:17">
      <c r="B550" s="63"/>
      <c r="C550" s="65"/>
      <c r="D550" s="65"/>
      <c r="E550" s="66"/>
      <c r="F550" s="67"/>
      <c r="G550" s="65"/>
      <c r="H550" s="70"/>
      <c r="I550" s="71"/>
      <c r="J550" s="68">
        <v>0</v>
      </c>
      <c r="K550" s="68">
        <v>0</v>
      </c>
      <c r="L550" s="68">
        <v>0</v>
      </c>
      <c r="M550" s="89">
        <f t="shared" si="29"/>
        <v>0</v>
      </c>
      <c r="N550" s="100">
        <f t="shared" si="30"/>
        <v>0</v>
      </c>
      <c r="O550" s="166" t="str">
        <f>IFERROR(INDEX(ITC!$B$21:$B$1020,MATCH(D550,ITC!$D$21:$D$1020,0)),"Unclaimed")</f>
        <v>Unclaimed</v>
      </c>
      <c r="P550" s="73">
        <f>IFERROR(VLOOKUP(D550,ITC!$D$19:$N$1020,11,0)-N550,SUM(K550:M550))</f>
        <v>0</v>
      </c>
      <c r="Q550" s="167" t="e">
        <f t="shared" si="31"/>
        <v>#DIV/0!</v>
      </c>
    </row>
    <row r="551" spans="2:17">
      <c r="B551" s="63"/>
      <c r="C551" s="65"/>
      <c r="D551" s="65"/>
      <c r="E551" s="66"/>
      <c r="F551" s="67"/>
      <c r="G551" s="65"/>
      <c r="H551" s="70"/>
      <c r="I551" s="71"/>
      <c r="J551" s="68">
        <v>0</v>
      </c>
      <c r="K551" s="68">
        <v>0</v>
      </c>
      <c r="L551" s="68">
        <v>0</v>
      </c>
      <c r="M551" s="89">
        <f t="shared" si="29"/>
        <v>0</v>
      </c>
      <c r="N551" s="100">
        <f t="shared" si="30"/>
        <v>0</v>
      </c>
      <c r="O551" s="166" t="str">
        <f>IFERROR(INDEX(ITC!$B$21:$B$1020,MATCH(D551,ITC!$D$21:$D$1020,0)),"Unclaimed")</f>
        <v>Unclaimed</v>
      </c>
      <c r="P551" s="73">
        <f>IFERROR(VLOOKUP(D551,ITC!$D$19:$N$1020,11,0)-N551,SUM(K551:M551))</f>
        <v>0</v>
      </c>
      <c r="Q551" s="167" t="e">
        <f t="shared" si="31"/>
        <v>#DIV/0!</v>
      </c>
    </row>
    <row r="552" spans="2:17">
      <c r="B552" s="63"/>
      <c r="C552" s="65"/>
      <c r="D552" s="65"/>
      <c r="E552" s="66"/>
      <c r="F552" s="67"/>
      <c r="G552" s="65"/>
      <c r="H552" s="70"/>
      <c r="I552" s="71"/>
      <c r="J552" s="68">
        <v>0</v>
      </c>
      <c r="K552" s="68">
        <v>0</v>
      </c>
      <c r="L552" s="68">
        <v>0</v>
      </c>
      <c r="M552" s="89">
        <f t="shared" si="29"/>
        <v>0</v>
      </c>
      <c r="N552" s="100">
        <f t="shared" si="30"/>
        <v>0</v>
      </c>
      <c r="O552" s="166" t="str">
        <f>IFERROR(INDEX(ITC!$B$21:$B$1020,MATCH(D552,ITC!$D$21:$D$1020,0)),"Unclaimed")</f>
        <v>Unclaimed</v>
      </c>
      <c r="P552" s="73">
        <f>IFERROR(VLOOKUP(D552,ITC!$D$19:$N$1020,11,0)-N552,SUM(K552:M552))</f>
        <v>0</v>
      </c>
      <c r="Q552" s="167" t="e">
        <f t="shared" si="31"/>
        <v>#DIV/0!</v>
      </c>
    </row>
    <row r="553" spans="2:17">
      <c r="B553" s="63"/>
      <c r="C553" s="65"/>
      <c r="D553" s="65"/>
      <c r="E553" s="66"/>
      <c r="F553" s="67"/>
      <c r="G553" s="65"/>
      <c r="H553" s="70"/>
      <c r="I553" s="71"/>
      <c r="J553" s="68">
        <v>0</v>
      </c>
      <c r="K553" s="68">
        <v>0</v>
      </c>
      <c r="L553" s="68">
        <v>0</v>
      </c>
      <c r="M553" s="89">
        <f t="shared" si="29"/>
        <v>0</v>
      </c>
      <c r="N553" s="100">
        <f t="shared" si="30"/>
        <v>0</v>
      </c>
      <c r="O553" s="166" t="str">
        <f>IFERROR(INDEX(ITC!$B$21:$B$1020,MATCH(D553,ITC!$D$21:$D$1020,0)),"Unclaimed")</f>
        <v>Unclaimed</v>
      </c>
      <c r="P553" s="73">
        <f>IFERROR(VLOOKUP(D553,ITC!$D$19:$N$1020,11,0)-N553,SUM(K553:M553))</f>
        <v>0</v>
      </c>
      <c r="Q553" s="167" t="e">
        <f t="shared" si="31"/>
        <v>#DIV/0!</v>
      </c>
    </row>
    <row r="554" spans="2:17">
      <c r="B554" s="63"/>
      <c r="C554" s="65"/>
      <c r="D554" s="65"/>
      <c r="E554" s="66"/>
      <c r="F554" s="67"/>
      <c r="G554" s="65"/>
      <c r="H554" s="70"/>
      <c r="I554" s="71"/>
      <c r="J554" s="68">
        <v>0</v>
      </c>
      <c r="K554" s="68">
        <v>0</v>
      </c>
      <c r="L554" s="68">
        <v>0</v>
      </c>
      <c r="M554" s="89">
        <f t="shared" si="29"/>
        <v>0</v>
      </c>
      <c r="N554" s="100">
        <f t="shared" si="30"/>
        <v>0</v>
      </c>
      <c r="O554" s="166" t="str">
        <f>IFERROR(INDEX(ITC!$B$21:$B$1020,MATCH(D554,ITC!$D$21:$D$1020,0)),"Unclaimed")</f>
        <v>Unclaimed</v>
      </c>
      <c r="P554" s="73">
        <f>IFERROR(VLOOKUP(D554,ITC!$D$19:$N$1020,11,0)-N554,SUM(K554:M554))</f>
        <v>0</v>
      </c>
      <c r="Q554" s="167" t="e">
        <f t="shared" si="31"/>
        <v>#DIV/0!</v>
      </c>
    </row>
    <row r="555" spans="2:17">
      <c r="B555" s="63"/>
      <c r="C555" s="65"/>
      <c r="D555" s="65"/>
      <c r="E555" s="66"/>
      <c r="F555" s="67"/>
      <c r="G555" s="65"/>
      <c r="H555" s="70"/>
      <c r="I555" s="71"/>
      <c r="J555" s="68">
        <v>0</v>
      </c>
      <c r="K555" s="68">
        <v>0</v>
      </c>
      <c r="L555" s="68">
        <v>0</v>
      </c>
      <c r="M555" s="89">
        <f t="shared" si="29"/>
        <v>0</v>
      </c>
      <c r="N555" s="100">
        <f t="shared" si="30"/>
        <v>0</v>
      </c>
      <c r="O555" s="166" t="str">
        <f>IFERROR(INDEX(ITC!$B$21:$B$1020,MATCH(D555,ITC!$D$21:$D$1020,0)),"Unclaimed")</f>
        <v>Unclaimed</v>
      </c>
      <c r="P555" s="73">
        <f>IFERROR(VLOOKUP(D555,ITC!$D$19:$N$1020,11,0)-N555,SUM(K555:M555))</f>
        <v>0</v>
      </c>
      <c r="Q555" s="167" t="e">
        <f t="shared" si="31"/>
        <v>#DIV/0!</v>
      </c>
    </row>
    <row r="556" spans="2:17">
      <c r="B556" s="63"/>
      <c r="C556" s="65"/>
      <c r="D556" s="65"/>
      <c r="E556" s="66"/>
      <c r="F556" s="67"/>
      <c r="G556" s="65"/>
      <c r="H556" s="70"/>
      <c r="I556" s="71"/>
      <c r="J556" s="68">
        <v>0</v>
      </c>
      <c r="K556" s="68">
        <v>0</v>
      </c>
      <c r="L556" s="68">
        <v>0</v>
      </c>
      <c r="M556" s="89">
        <f t="shared" si="29"/>
        <v>0</v>
      </c>
      <c r="N556" s="100">
        <f t="shared" si="30"/>
        <v>0</v>
      </c>
      <c r="O556" s="166" t="str">
        <f>IFERROR(INDEX(ITC!$B$21:$B$1020,MATCH(D556,ITC!$D$21:$D$1020,0)),"Unclaimed")</f>
        <v>Unclaimed</v>
      </c>
      <c r="P556" s="73">
        <f>IFERROR(VLOOKUP(D556,ITC!$D$19:$N$1020,11,0)-N556,SUM(K556:M556))</f>
        <v>0</v>
      </c>
      <c r="Q556" s="167" t="e">
        <f t="shared" si="31"/>
        <v>#DIV/0!</v>
      </c>
    </row>
    <row r="557" spans="2:17">
      <c r="B557" s="63"/>
      <c r="C557" s="65"/>
      <c r="D557" s="65"/>
      <c r="E557" s="66"/>
      <c r="F557" s="67"/>
      <c r="G557" s="65"/>
      <c r="H557" s="70"/>
      <c r="I557" s="71"/>
      <c r="J557" s="68">
        <v>0</v>
      </c>
      <c r="K557" s="68">
        <v>0</v>
      </c>
      <c r="L557" s="68">
        <v>0</v>
      </c>
      <c r="M557" s="89">
        <f t="shared" si="29"/>
        <v>0</v>
      </c>
      <c r="N557" s="100">
        <f t="shared" si="30"/>
        <v>0</v>
      </c>
      <c r="O557" s="166" t="str">
        <f>IFERROR(INDEX(ITC!$B$21:$B$1020,MATCH(D557,ITC!$D$21:$D$1020,0)),"Unclaimed")</f>
        <v>Unclaimed</v>
      </c>
      <c r="P557" s="73">
        <f>IFERROR(VLOOKUP(D557,ITC!$D$19:$N$1020,11,0)-N557,SUM(K557:M557))</f>
        <v>0</v>
      </c>
      <c r="Q557" s="167" t="e">
        <f t="shared" si="31"/>
        <v>#DIV/0!</v>
      </c>
    </row>
    <row r="558" spans="2:17">
      <c r="B558" s="63"/>
      <c r="C558" s="65"/>
      <c r="D558" s="65"/>
      <c r="E558" s="66"/>
      <c r="F558" s="67"/>
      <c r="G558" s="65"/>
      <c r="H558" s="70"/>
      <c r="I558" s="71"/>
      <c r="J558" s="68">
        <v>0</v>
      </c>
      <c r="K558" s="68">
        <v>0</v>
      </c>
      <c r="L558" s="68">
        <v>0</v>
      </c>
      <c r="M558" s="89">
        <f t="shared" si="29"/>
        <v>0</v>
      </c>
      <c r="N558" s="100">
        <f t="shared" si="30"/>
        <v>0</v>
      </c>
      <c r="O558" s="166" t="str">
        <f>IFERROR(INDEX(ITC!$B$21:$B$1020,MATCH(D558,ITC!$D$21:$D$1020,0)),"Unclaimed")</f>
        <v>Unclaimed</v>
      </c>
      <c r="P558" s="73">
        <f>IFERROR(VLOOKUP(D558,ITC!$D$19:$N$1020,11,0)-N558,SUM(K558:M558))</f>
        <v>0</v>
      </c>
      <c r="Q558" s="167" t="e">
        <f t="shared" si="31"/>
        <v>#DIV/0!</v>
      </c>
    </row>
    <row r="559" spans="2:17">
      <c r="B559" s="63"/>
      <c r="C559" s="65"/>
      <c r="D559" s="65"/>
      <c r="E559" s="66"/>
      <c r="F559" s="67"/>
      <c r="G559" s="65"/>
      <c r="H559" s="70"/>
      <c r="I559" s="71"/>
      <c r="J559" s="68">
        <v>0</v>
      </c>
      <c r="K559" s="68">
        <v>0</v>
      </c>
      <c r="L559" s="68">
        <v>0</v>
      </c>
      <c r="M559" s="89">
        <f t="shared" si="29"/>
        <v>0</v>
      </c>
      <c r="N559" s="100">
        <f t="shared" si="30"/>
        <v>0</v>
      </c>
      <c r="O559" s="166" t="str">
        <f>IFERROR(INDEX(ITC!$B$21:$B$1020,MATCH(D559,ITC!$D$21:$D$1020,0)),"Unclaimed")</f>
        <v>Unclaimed</v>
      </c>
      <c r="P559" s="73">
        <f>IFERROR(VLOOKUP(D559,ITC!$D$19:$N$1020,11,0)-N559,SUM(K559:M559))</f>
        <v>0</v>
      </c>
      <c r="Q559" s="167" t="e">
        <f t="shared" si="31"/>
        <v>#DIV/0!</v>
      </c>
    </row>
    <row r="560" spans="2:17">
      <c r="B560" s="63"/>
      <c r="C560" s="65"/>
      <c r="D560" s="65"/>
      <c r="E560" s="66"/>
      <c r="F560" s="67"/>
      <c r="G560" s="65"/>
      <c r="H560" s="70"/>
      <c r="I560" s="71"/>
      <c r="J560" s="68">
        <v>0</v>
      </c>
      <c r="K560" s="68">
        <v>0</v>
      </c>
      <c r="L560" s="68">
        <v>0</v>
      </c>
      <c r="M560" s="89">
        <f t="shared" si="29"/>
        <v>0</v>
      </c>
      <c r="N560" s="100">
        <f t="shared" si="30"/>
        <v>0</v>
      </c>
      <c r="O560" s="166" t="str">
        <f>IFERROR(INDEX(ITC!$B$21:$B$1020,MATCH(D560,ITC!$D$21:$D$1020,0)),"Unclaimed")</f>
        <v>Unclaimed</v>
      </c>
      <c r="P560" s="73">
        <f>IFERROR(VLOOKUP(D560,ITC!$D$19:$N$1020,11,0)-N560,SUM(K560:M560))</f>
        <v>0</v>
      </c>
      <c r="Q560" s="167" t="e">
        <f t="shared" si="31"/>
        <v>#DIV/0!</v>
      </c>
    </row>
    <row r="561" spans="2:17">
      <c r="B561" s="63"/>
      <c r="C561" s="65"/>
      <c r="D561" s="65"/>
      <c r="E561" s="66"/>
      <c r="F561" s="67"/>
      <c r="G561" s="65"/>
      <c r="H561" s="70"/>
      <c r="I561" s="71"/>
      <c r="J561" s="68">
        <v>0</v>
      </c>
      <c r="K561" s="68">
        <v>0</v>
      </c>
      <c r="L561" s="68">
        <v>0</v>
      </c>
      <c r="M561" s="89">
        <f t="shared" si="29"/>
        <v>0</v>
      </c>
      <c r="N561" s="100">
        <f t="shared" si="30"/>
        <v>0</v>
      </c>
      <c r="O561" s="166" t="str">
        <f>IFERROR(INDEX(ITC!$B$21:$B$1020,MATCH(D561,ITC!$D$21:$D$1020,0)),"Unclaimed")</f>
        <v>Unclaimed</v>
      </c>
      <c r="P561" s="73">
        <f>IFERROR(VLOOKUP(D561,ITC!$D$19:$N$1020,11,0)-N561,SUM(K561:M561))</f>
        <v>0</v>
      </c>
      <c r="Q561" s="167" t="e">
        <f t="shared" si="31"/>
        <v>#DIV/0!</v>
      </c>
    </row>
    <row r="562" spans="2:17">
      <c r="B562" s="63"/>
      <c r="C562" s="65"/>
      <c r="D562" s="65"/>
      <c r="E562" s="66"/>
      <c r="F562" s="67"/>
      <c r="G562" s="65"/>
      <c r="H562" s="70"/>
      <c r="I562" s="71"/>
      <c r="J562" s="68">
        <v>0</v>
      </c>
      <c r="K562" s="68">
        <v>0</v>
      </c>
      <c r="L562" s="68">
        <v>0</v>
      </c>
      <c r="M562" s="89">
        <f t="shared" si="29"/>
        <v>0</v>
      </c>
      <c r="N562" s="100">
        <f t="shared" si="30"/>
        <v>0</v>
      </c>
      <c r="O562" s="166" t="str">
        <f>IFERROR(INDEX(ITC!$B$21:$B$1020,MATCH(D562,ITC!$D$21:$D$1020,0)),"Unclaimed")</f>
        <v>Unclaimed</v>
      </c>
      <c r="P562" s="73">
        <f>IFERROR(VLOOKUP(D562,ITC!$D$19:$N$1020,11,0)-N562,SUM(K562:M562))</f>
        <v>0</v>
      </c>
      <c r="Q562" s="167" t="e">
        <f t="shared" si="31"/>
        <v>#DIV/0!</v>
      </c>
    </row>
    <row r="563" spans="2:17">
      <c r="B563" s="63"/>
      <c r="C563" s="65"/>
      <c r="D563" s="65"/>
      <c r="E563" s="66"/>
      <c r="F563" s="67"/>
      <c r="G563" s="65"/>
      <c r="H563" s="70"/>
      <c r="I563" s="71"/>
      <c r="J563" s="68">
        <v>0</v>
      </c>
      <c r="K563" s="68">
        <v>0</v>
      </c>
      <c r="L563" s="68">
        <v>0</v>
      </c>
      <c r="M563" s="89">
        <f t="shared" si="29"/>
        <v>0</v>
      </c>
      <c r="N563" s="100">
        <f t="shared" si="30"/>
        <v>0</v>
      </c>
      <c r="O563" s="166" t="str">
        <f>IFERROR(INDEX(ITC!$B$21:$B$1020,MATCH(D563,ITC!$D$21:$D$1020,0)),"Unclaimed")</f>
        <v>Unclaimed</v>
      </c>
      <c r="P563" s="73">
        <f>IFERROR(VLOOKUP(D563,ITC!$D$19:$N$1020,11,0)-N563,SUM(K563:M563))</f>
        <v>0</v>
      </c>
      <c r="Q563" s="167" t="e">
        <f t="shared" si="31"/>
        <v>#DIV/0!</v>
      </c>
    </row>
    <row r="564" spans="2:17">
      <c r="B564" s="63"/>
      <c r="C564" s="65"/>
      <c r="D564" s="65"/>
      <c r="E564" s="66"/>
      <c r="F564" s="67"/>
      <c r="G564" s="65"/>
      <c r="H564" s="70"/>
      <c r="I564" s="71"/>
      <c r="J564" s="68">
        <v>0</v>
      </c>
      <c r="K564" s="68">
        <v>0</v>
      </c>
      <c r="L564" s="68">
        <v>0</v>
      </c>
      <c r="M564" s="89">
        <f t="shared" si="29"/>
        <v>0</v>
      </c>
      <c r="N564" s="100">
        <f t="shared" si="30"/>
        <v>0</v>
      </c>
      <c r="O564" s="166" t="str">
        <f>IFERROR(INDEX(ITC!$B$21:$B$1020,MATCH(D564,ITC!$D$21:$D$1020,0)),"Unclaimed")</f>
        <v>Unclaimed</v>
      </c>
      <c r="P564" s="73">
        <f>IFERROR(VLOOKUP(D564,ITC!$D$19:$N$1020,11,0)-N564,SUM(K564:M564))</f>
        <v>0</v>
      </c>
      <c r="Q564" s="167" t="e">
        <f t="shared" si="31"/>
        <v>#DIV/0!</v>
      </c>
    </row>
    <row r="565" spans="2:17">
      <c r="B565" s="63"/>
      <c r="C565" s="65"/>
      <c r="D565" s="65"/>
      <c r="E565" s="66"/>
      <c r="F565" s="67"/>
      <c r="G565" s="65"/>
      <c r="H565" s="70"/>
      <c r="I565" s="71"/>
      <c r="J565" s="68">
        <v>0</v>
      </c>
      <c r="K565" s="68">
        <v>0</v>
      </c>
      <c r="L565" s="68">
        <v>0</v>
      </c>
      <c r="M565" s="89">
        <f t="shared" si="29"/>
        <v>0</v>
      </c>
      <c r="N565" s="100">
        <f t="shared" si="30"/>
        <v>0</v>
      </c>
      <c r="O565" s="166" t="str">
        <f>IFERROR(INDEX(ITC!$B$21:$B$1020,MATCH(D565,ITC!$D$21:$D$1020,0)),"Unclaimed")</f>
        <v>Unclaimed</v>
      </c>
      <c r="P565" s="73">
        <f>IFERROR(VLOOKUP(D565,ITC!$D$19:$N$1020,11,0)-N565,SUM(K565:M565))</f>
        <v>0</v>
      </c>
      <c r="Q565" s="167" t="e">
        <f t="shared" si="31"/>
        <v>#DIV/0!</v>
      </c>
    </row>
    <row r="566" spans="2:17">
      <c r="B566" s="63"/>
      <c r="C566" s="65"/>
      <c r="D566" s="65"/>
      <c r="E566" s="66"/>
      <c r="F566" s="67"/>
      <c r="G566" s="65"/>
      <c r="H566" s="70"/>
      <c r="I566" s="71"/>
      <c r="J566" s="68">
        <v>0</v>
      </c>
      <c r="K566" s="68">
        <v>0</v>
      </c>
      <c r="L566" s="68">
        <v>0</v>
      </c>
      <c r="M566" s="89">
        <f t="shared" si="29"/>
        <v>0</v>
      </c>
      <c r="N566" s="100">
        <f t="shared" si="30"/>
        <v>0</v>
      </c>
      <c r="O566" s="166" t="str">
        <f>IFERROR(INDEX(ITC!$B$21:$B$1020,MATCH(D566,ITC!$D$21:$D$1020,0)),"Unclaimed")</f>
        <v>Unclaimed</v>
      </c>
      <c r="P566" s="73">
        <f>IFERROR(VLOOKUP(D566,ITC!$D$19:$N$1020,11,0)-N566,SUM(K566:M566))</f>
        <v>0</v>
      </c>
      <c r="Q566" s="167" t="e">
        <f t="shared" si="31"/>
        <v>#DIV/0!</v>
      </c>
    </row>
    <row r="567" spans="2:17">
      <c r="B567" s="63"/>
      <c r="C567" s="65"/>
      <c r="D567" s="65"/>
      <c r="E567" s="66"/>
      <c r="F567" s="67"/>
      <c r="G567" s="65"/>
      <c r="H567" s="70"/>
      <c r="I567" s="71"/>
      <c r="J567" s="68">
        <v>0</v>
      </c>
      <c r="K567" s="68">
        <v>0</v>
      </c>
      <c r="L567" s="68">
        <v>0</v>
      </c>
      <c r="M567" s="89">
        <f t="shared" si="29"/>
        <v>0</v>
      </c>
      <c r="N567" s="100">
        <f t="shared" si="30"/>
        <v>0</v>
      </c>
      <c r="O567" s="166" t="str">
        <f>IFERROR(INDEX(ITC!$B$21:$B$1020,MATCH(D567,ITC!$D$21:$D$1020,0)),"Unclaimed")</f>
        <v>Unclaimed</v>
      </c>
      <c r="P567" s="73">
        <f>IFERROR(VLOOKUP(D567,ITC!$D$19:$N$1020,11,0)-N567,SUM(K567:M567))</f>
        <v>0</v>
      </c>
      <c r="Q567" s="167" t="e">
        <f t="shared" si="31"/>
        <v>#DIV/0!</v>
      </c>
    </row>
    <row r="568" spans="2:17">
      <c r="B568" s="63"/>
      <c r="C568" s="65"/>
      <c r="D568" s="65"/>
      <c r="E568" s="66"/>
      <c r="F568" s="67"/>
      <c r="G568" s="65"/>
      <c r="H568" s="70"/>
      <c r="I568" s="71"/>
      <c r="J568" s="68">
        <v>0</v>
      </c>
      <c r="K568" s="68">
        <v>0</v>
      </c>
      <c r="L568" s="68">
        <v>0</v>
      </c>
      <c r="M568" s="89">
        <f t="shared" si="29"/>
        <v>0</v>
      </c>
      <c r="N568" s="100">
        <f t="shared" si="30"/>
        <v>0</v>
      </c>
      <c r="O568" s="166" t="str">
        <f>IFERROR(INDEX(ITC!$B$21:$B$1020,MATCH(D568,ITC!$D$21:$D$1020,0)),"Unclaimed")</f>
        <v>Unclaimed</v>
      </c>
      <c r="P568" s="73">
        <f>IFERROR(VLOOKUP(D568,ITC!$D$19:$N$1020,11,0)-N568,SUM(K568:M568))</f>
        <v>0</v>
      </c>
      <c r="Q568" s="167" t="e">
        <f t="shared" si="31"/>
        <v>#DIV/0!</v>
      </c>
    </row>
    <row r="569" spans="2:17">
      <c r="B569" s="63"/>
      <c r="C569" s="65"/>
      <c r="D569" s="65"/>
      <c r="E569" s="66"/>
      <c r="F569" s="67"/>
      <c r="G569" s="65"/>
      <c r="H569" s="70"/>
      <c r="I569" s="71"/>
      <c r="J569" s="68">
        <v>0</v>
      </c>
      <c r="K569" s="68">
        <v>0</v>
      </c>
      <c r="L569" s="68">
        <v>0</v>
      </c>
      <c r="M569" s="89">
        <f t="shared" si="29"/>
        <v>0</v>
      </c>
      <c r="N569" s="100">
        <f t="shared" si="30"/>
        <v>0</v>
      </c>
      <c r="O569" s="166" t="str">
        <f>IFERROR(INDEX(ITC!$B$21:$B$1020,MATCH(D569,ITC!$D$21:$D$1020,0)),"Unclaimed")</f>
        <v>Unclaimed</v>
      </c>
      <c r="P569" s="73">
        <f>IFERROR(VLOOKUP(D569,ITC!$D$19:$N$1020,11,0)-N569,SUM(K569:M569))</f>
        <v>0</v>
      </c>
      <c r="Q569" s="167" t="e">
        <f t="shared" si="31"/>
        <v>#DIV/0!</v>
      </c>
    </row>
    <row r="570" spans="2:17">
      <c r="B570" s="63"/>
      <c r="C570" s="65"/>
      <c r="D570" s="65"/>
      <c r="E570" s="66"/>
      <c r="F570" s="67"/>
      <c r="G570" s="65"/>
      <c r="H570" s="70"/>
      <c r="I570" s="71"/>
      <c r="J570" s="68">
        <v>0</v>
      </c>
      <c r="K570" s="68">
        <v>0</v>
      </c>
      <c r="L570" s="68">
        <v>0</v>
      </c>
      <c r="M570" s="89">
        <f t="shared" si="29"/>
        <v>0</v>
      </c>
      <c r="N570" s="100">
        <f t="shared" si="30"/>
        <v>0</v>
      </c>
      <c r="O570" s="166" t="str">
        <f>IFERROR(INDEX(ITC!$B$21:$B$1020,MATCH(D570,ITC!$D$21:$D$1020,0)),"Unclaimed")</f>
        <v>Unclaimed</v>
      </c>
      <c r="P570" s="73">
        <f>IFERROR(VLOOKUP(D570,ITC!$D$19:$N$1020,11,0)-N570,SUM(K570:M570))</f>
        <v>0</v>
      </c>
      <c r="Q570" s="167" t="e">
        <f t="shared" si="31"/>
        <v>#DIV/0!</v>
      </c>
    </row>
    <row r="571" spans="2:17">
      <c r="B571" s="63"/>
      <c r="C571" s="65"/>
      <c r="D571" s="65"/>
      <c r="E571" s="66"/>
      <c r="F571" s="67"/>
      <c r="G571" s="65"/>
      <c r="H571" s="70"/>
      <c r="I571" s="71"/>
      <c r="J571" s="68">
        <v>0</v>
      </c>
      <c r="K571" s="68">
        <v>0</v>
      </c>
      <c r="L571" s="68">
        <v>0</v>
      </c>
      <c r="M571" s="89">
        <f t="shared" si="29"/>
        <v>0</v>
      </c>
      <c r="N571" s="100">
        <f t="shared" si="30"/>
        <v>0</v>
      </c>
      <c r="O571" s="166" t="str">
        <f>IFERROR(INDEX(ITC!$B$21:$B$1020,MATCH(D571,ITC!$D$21:$D$1020,0)),"Unclaimed")</f>
        <v>Unclaimed</v>
      </c>
      <c r="P571" s="73">
        <f>IFERROR(VLOOKUP(D571,ITC!$D$19:$N$1020,11,0)-N571,SUM(K571:M571))</f>
        <v>0</v>
      </c>
      <c r="Q571" s="167" t="e">
        <f t="shared" si="31"/>
        <v>#DIV/0!</v>
      </c>
    </row>
    <row r="572" spans="2:17">
      <c r="B572" s="63"/>
      <c r="C572" s="65"/>
      <c r="D572" s="65"/>
      <c r="E572" s="66"/>
      <c r="F572" s="67"/>
      <c r="G572" s="65"/>
      <c r="H572" s="70"/>
      <c r="I572" s="71"/>
      <c r="J572" s="68">
        <v>0</v>
      </c>
      <c r="K572" s="68">
        <v>0</v>
      </c>
      <c r="L572" s="68">
        <v>0</v>
      </c>
      <c r="M572" s="89">
        <f t="shared" si="29"/>
        <v>0</v>
      </c>
      <c r="N572" s="100">
        <f t="shared" si="30"/>
        <v>0</v>
      </c>
      <c r="O572" s="166" t="str">
        <f>IFERROR(INDEX(ITC!$B$21:$B$1020,MATCH(D572,ITC!$D$21:$D$1020,0)),"Unclaimed")</f>
        <v>Unclaimed</v>
      </c>
      <c r="P572" s="73">
        <f>IFERROR(VLOOKUP(D572,ITC!$D$19:$N$1020,11,0)-N572,SUM(K572:M572))</f>
        <v>0</v>
      </c>
      <c r="Q572" s="167" t="e">
        <f t="shared" si="31"/>
        <v>#DIV/0!</v>
      </c>
    </row>
    <row r="573" spans="2:17">
      <c r="B573" s="63"/>
      <c r="C573" s="65"/>
      <c r="D573" s="65"/>
      <c r="E573" s="66"/>
      <c r="F573" s="67"/>
      <c r="G573" s="65"/>
      <c r="H573" s="70"/>
      <c r="I573" s="71"/>
      <c r="J573" s="68">
        <v>0</v>
      </c>
      <c r="K573" s="68">
        <v>0</v>
      </c>
      <c r="L573" s="68">
        <v>0</v>
      </c>
      <c r="M573" s="89">
        <f t="shared" si="29"/>
        <v>0</v>
      </c>
      <c r="N573" s="100">
        <f t="shared" si="30"/>
        <v>0</v>
      </c>
      <c r="O573" s="166" t="str">
        <f>IFERROR(INDEX(ITC!$B$21:$B$1020,MATCH(D573,ITC!$D$21:$D$1020,0)),"Unclaimed")</f>
        <v>Unclaimed</v>
      </c>
      <c r="P573" s="73">
        <f>IFERROR(VLOOKUP(D573,ITC!$D$19:$N$1020,11,0)-N573,SUM(K573:M573))</f>
        <v>0</v>
      </c>
      <c r="Q573" s="167" t="e">
        <f t="shared" si="31"/>
        <v>#DIV/0!</v>
      </c>
    </row>
    <row r="574" spans="2:17">
      <c r="B574" s="63"/>
      <c r="C574" s="65"/>
      <c r="D574" s="65"/>
      <c r="E574" s="66"/>
      <c r="F574" s="67"/>
      <c r="G574" s="65"/>
      <c r="H574" s="70"/>
      <c r="I574" s="71"/>
      <c r="J574" s="68">
        <v>0</v>
      </c>
      <c r="K574" s="68">
        <v>0</v>
      </c>
      <c r="L574" s="68">
        <v>0</v>
      </c>
      <c r="M574" s="89">
        <f t="shared" si="29"/>
        <v>0</v>
      </c>
      <c r="N574" s="100">
        <f t="shared" si="30"/>
        <v>0</v>
      </c>
      <c r="O574" s="166" t="str">
        <f>IFERROR(INDEX(ITC!$B$21:$B$1020,MATCH(D574,ITC!$D$21:$D$1020,0)),"Unclaimed")</f>
        <v>Unclaimed</v>
      </c>
      <c r="P574" s="73">
        <f>IFERROR(VLOOKUP(D574,ITC!$D$19:$N$1020,11,0)-N574,SUM(K574:M574))</f>
        <v>0</v>
      </c>
      <c r="Q574" s="167" t="e">
        <f t="shared" si="31"/>
        <v>#DIV/0!</v>
      </c>
    </row>
    <row r="575" spans="2:17">
      <c r="B575" s="63"/>
      <c r="C575" s="65"/>
      <c r="D575" s="65"/>
      <c r="E575" s="66"/>
      <c r="F575" s="67"/>
      <c r="G575" s="65"/>
      <c r="H575" s="70"/>
      <c r="I575" s="71"/>
      <c r="J575" s="68">
        <v>0</v>
      </c>
      <c r="K575" s="68">
        <v>0</v>
      </c>
      <c r="L575" s="68">
        <v>0</v>
      </c>
      <c r="M575" s="89">
        <f t="shared" si="29"/>
        <v>0</v>
      </c>
      <c r="N575" s="100">
        <f t="shared" si="30"/>
        <v>0</v>
      </c>
      <c r="O575" s="166" t="str">
        <f>IFERROR(INDEX(ITC!$B$21:$B$1020,MATCH(D575,ITC!$D$21:$D$1020,0)),"Unclaimed")</f>
        <v>Unclaimed</v>
      </c>
      <c r="P575" s="73">
        <f>IFERROR(VLOOKUP(D575,ITC!$D$19:$N$1020,11,0)-N575,SUM(K575:M575))</f>
        <v>0</v>
      </c>
      <c r="Q575" s="167" t="e">
        <f t="shared" si="31"/>
        <v>#DIV/0!</v>
      </c>
    </row>
    <row r="576" spans="2:17">
      <c r="B576" s="63"/>
      <c r="C576" s="65"/>
      <c r="D576" s="65"/>
      <c r="E576" s="66"/>
      <c r="F576" s="67"/>
      <c r="G576" s="65"/>
      <c r="H576" s="70"/>
      <c r="I576" s="71"/>
      <c r="J576" s="68">
        <v>0</v>
      </c>
      <c r="K576" s="68">
        <v>0</v>
      </c>
      <c r="L576" s="68">
        <v>0</v>
      </c>
      <c r="M576" s="89">
        <f t="shared" si="29"/>
        <v>0</v>
      </c>
      <c r="N576" s="100">
        <f t="shared" si="30"/>
        <v>0</v>
      </c>
      <c r="O576" s="166" t="str">
        <f>IFERROR(INDEX(ITC!$B$21:$B$1020,MATCH(D576,ITC!$D$21:$D$1020,0)),"Unclaimed")</f>
        <v>Unclaimed</v>
      </c>
      <c r="P576" s="73">
        <f>IFERROR(VLOOKUP(D576,ITC!$D$19:$N$1020,11,0)-N576,SUM(K576:M576))</f>
        <v>0</v>
      </c>
      <c r="Q576" s="167" t="e">
        <f t="shared" si="31"/>
        <v>#DIV/0!</v>
      </c>
    </row>
    <row r="577" spans="2:17">
      <c r="B577" s="63"/>
      <c r="C577" s="65"/>
      <c r="D577" s="65"/>
      <c r="E577" s="66"/>
      <c r="F577" s="67"/>
      <c r="G577" s="65"/>
      <c r="H577" s="70"/>
      <c r="I577" s="71"/>
      <c r="J577" s="68">
        <v>0</v>
      </c>
      <c r="K577" s="68">
        <v>0</v>
      </c>
      <c r="L577" s="68">
        <v>0</v>
      </c>
      <c r="M577" s="89">
        <f t="shared" si="29"/>
        <v>0</v>
      </c>
      <c r="N577" s="100">
        <f t="shared" si="30"/>
        <v>0</v>
      </c>
      <c r="O577" s="166" t="str">
        <f>IFERROR(INDEX(ITC!$B$21:$B$1020,MATCH(D577,ITC!$D$21:$D$1020,0)),"Unclaimed")</f>
        <v>Unclaimed</v>
      </c>
      <c r="P577" s="73">
        <f>IFERROR(VLOOKUP(D577,ITC!$D$19:$N$1020,11,0)-N577,SUM(K577:M577))</f>
        <v>0</v>
      </c>
      <c r="Q577" s="167" t="e">
        <f t="shared" si="31"/>
        <v>#DIV/0!</v>
      </c>
    </row>
    <row r="578" spans="2:17">
      <c r="B578" s="63"/>
      <c r="C578" s="65"/>
      <c r="D578" s="65"/>
      <c r="E578" s="66"/>
      <c r="F578" s="67"/>
      <c r="G578" s="65"/>
      <c r="H578" s="70"/>
      <c r="I578" s="71"/>
      <c r="J578" s="68">
        <v>0</v>
      </c>
      <c r="K578" s="68">
        <v>0</v>
      </c>
      <c r="L578" s="68">
        <v>0</v>
      </c>
      <c r="M578" s="89">
        <f t="shared" si="29"/>
        <v>0</v>
      </c>
      <c r="N578" s="100">
        <f t="shared" si="30"/>
        <v>0</v>
      </c>
      <c r="O578" s="166" t="str">
        <f>IFERROR(INDEX(ITC!$B$21:$B$1020,MATCH(D578,ITC!$D$21:$D$1020,0)),"Unclaimed")</f>
        <v>Unclaimed</v>
      </c>
      <c r="P578" s="73">
        <f>IFERROR(VLOOKUP(D578,ITC!$D$19:$N$1020,11,0)-N578,SUM(K578:M578))</f>
        <v>0</v>
      </c>
      <c r="Q578" s="167" t="e">
        <f t="shared" si="31"/>
        <v>#DIV/0!</v>
      </c>
    </row>
    <row r="579" spans="2:17">
      <c r="B579" s="63"/>
      <c r="C579" s="65"/>
      <c r="D579" s="65"/>
      <c r="E579" s="66"/>
      <c r="F579" s="67"/>
      <c r="G579" s="65"/>
      <c r="H579" s="70"/>
      <c r="I579" s="71"/>
      <c r="J579" s="68">
        <v>0</v>
      </c>
      <c r="K579" s="68">
        <v>0</v>
      </c>
      <c r="L579" s="68">
        <v>0</v>
      </c>
      <c r="M579" s="89">
        <f t="shared" si="29"/>
        <v>0</v>
      </c>
      <c r="N579" s="100">
        <f t="shared" si="30"/>
        <v>0</v>
      </c>
      <c r="O579" s="166" t="str">
        <f>IFERROR(INDEX(ITC!$B$21:$B$1020,MATCH(D579,ITC!$D$21:$D$1020,0)),"Unclaimed")</f>
        <v>Unclaimed</v>
      </c>
      <c r="P579" s="73">
        <f>IFERROR(VLOOKUP(D579,ITC!$D$19:$N$1020,11,0)-N579,SUM(K579:M579))</f>
        <v>0</v>
      </c>
      <c r="Q579" s="167" t="e">
        <f t="shared" si="31"/>
        <v>#DIV/0!</v>
      </c>
    </row>
    <row r="580" spans="2:17">
      <c r="B580" s="63"/>
      <c r="C580" s="65"/>
      <c r="D580" s="65"/>
      <c r="E580" s="66"/>
      <c r="F580" s="67"/>
      <c r="G580" s="65"/>
      <c r="H580" s="70"/>
      <c r="I580" s="71"/>
      <c r="J580" s="68">
        <v>0</v>
      </c>
      <c r="K580" s="68">
        <v>0</v>
      </c>
      <c r="L580" s="68">
        <v>0</v>
      </c>
      <c r="M580" s="89">
        <f t="shared" si="29"/>
        <v>0</v>
      </c>
      <c r="N580" s="100">
        <f t="shared" si="30"/>
        <v>0</v>
      </c>
      <c r="O580" s="166" t="str">
        <f>IFERROR(INDEX(ITC!$B$21:$B$1020,MATCH(D580,ITC!$D$21:$D$1020,0)),"Unclaimed")</f>
        <v>Unclaimed</v>
      </c>
      <c r="P580" s="73">
        <f>IFERROR(VLOOKUP(D580,ITC!$D$19:$N$1020,11,0)-N580,SUM(K580:M580))</f>
        <v>0</v>
      </c>
      <c r="Q580" s="167" t="e">
        <f t="shared" si="31"/>
        <v>#DIV/0!</v>
      </c>
    </row>
    <row r="581" spans="2:17">
      <c r="B581" s="63"/>
      <c r="C581" s="65"/>
      <c r="D581" s="65"/>
      <c r="E581" s="66"/>
      <c r="F581" s="67"/>
      <c r="G581" s="65"/>
      <c r="H581" s="70"/>
      <c r="I581" s="71"/>
      <c r="J581" s="68">
        <v>0</v>
      </c>
      <c r="K581" s="68">
        <v>0</v>
      </c>
      <c r="L581" s="68">
        <v>0</v>
      </c>
      <c r="M581" s="89">
        <f t="shared" si="29"/>
        <v>0</v>
      </c>
      <c r="N581" s="100">
        <f t="shared" si="30"/>
        <v>0</v>
      </c>
      <c r="O581" s="166" t="str">
        <f>IFERROR(INDEX(ITC!$B$21:$B$1020,MATCH(D581,ITC!$D$21:$D$1020,0)),"Unclaimed")</f>
        <v>Unclaimed</v>
      </c>
      <c r="P581" s="73">
        <f>IFERROR(VLOOKUP(D581,ITC!$D$19:$N$1020,11,0)-N581,SUM(K581:M581))</f>
        <v>0</v>
      </c>
      <c r="Q581" s="167" t="e">
        <f t="shared" si="31"/>
        <v>#DIV/0!</v>
      </c>
    </row>
    <row r="582" spans="2:17">
      <c r="B582" s="63"/>
      <c r="C582" s="65"/>
      <c r="D582" s="65"/>
      <c r="E582" s="66"/>
      <c r="F582" s="67"/>
      <c r="G582" s="65"/>
      <c r="H582" s="70"/>
      <c r="I582" s="71"/>
      <c r="J582" s="68">
        <v>0</v>
      </c>
      <c r="K582" s="68">
        <v>0</v>
      </c>
      <c r="L582" s="68">
        <v>0</v>
      </c>
      <c r="M582" s="89">
        <f t="shared" si="29"/>
        <v>0</v>
      </c>
      <c r="N582" s="100">
        <f t="shared" si="30"/>
        <v>0</v>
      </c>
      <c r="O582" s="166" t="str">
        <f>IFERROR(INDEX(ITC!$B$21:$B$1020,MATCH(D582,ITC!$D$21:$D$1020,0)),"Unclaimed")</f>
        <v>Unclaimed</v>
      </c>
      <c r="P582" s="73">
        <f>IFERROR(VLOOKUP(D582,ITC!$D$19:$N$1020,11,0)-N582,SUM(K582:M582))</f>
        <v>0</v>
      </c>
      <c r="Q582" s="167" t="e">
        <f t="shared" si="31"/>
        <v>#DIV/0!</v>
      </c>
    </row>
    <row r="583" spans="2:17">
      <c r="B583" s="63"/>
      <c r="C583" s="65"/>
      <c r="D583" s="65"/>
      <c r="E583" s="66"/>
      <c r="F583" s="67"/>
      <c r="G583" s="65"/>
      <c r="H583" s="70"/>
      <c r="I583" s="71"/>
      <c r="J583" s="68">
        <v>0</v>
      </c>
      <c r="K583" s="68">
        <v>0</v>
      </c>
      <c r="L583" s="68">
        <v>0</v>
      </c>
      <c r="M583" s="89">
        <f t="shared" si="29"/>
        <v>0</v>
      </c>
      <c r="N583" s="100">
        <f t="shared" si="30"/>
        <v>0</v>
      </c>
      <c r="O583" s="166" t="str">
        <f>IFERROR(INDEX(ITC!$B$21:$B$1020,MATCH(D583,ITC!$D$21:$D$1020,0)),"Unclaimed")</f>
        <v>Unclaimed</v>
      </c>
      <c r="P583" s="73">
        <f>IFERROR(VLOOKUP(D583,ITC!$D$19:$N$1020,11,0)-N583,SUM(K583:M583))</f>
        <v>0</v>
      </c>
      <c r="Q583" s="167" t="e">
        <f t="shared" si="31"/>
        <v>#DIV/0!</v>
      </c>
    </row>
    <row r="584" spans="2:17">
      <c r="B584" s="63"/>
      <c r="C584" s="65"/>
      <c r="D584" s="65"/>
      <c r="E584" s="66"/>
      <c r="F584" s="67"/>
      <c r="G584" s="65"/>
      <c r="H584" s="70"/>
      <c r="I584" s="71"/>
      <c r="J584" s="68">
        <v>0</v>
      </c>
      <c r="K584" s="68">
        <v>0</v>
      </c>
      <c r="L584" s="68">
        <v>0</v>
      </c>
      <c r="M584" s="89">
        <f t="shared" si="29"/>
        <v>0</v>
      </c>
      <c r="N584" s="100">
        <f t="shared" si="30"/>
        <v>0</v>
      </c>
      <c r="O584" s="166" t="str">
        <f>IFERROR(INDEX(ITC!$B$21:$B$1020,MATCH(D584,ITC!$D$21:$D$1020,0)),"Unclaimed")</f>
        <v>Unclaimed</v>
      </c>
      <c r="P584" s="73">
        <f>IFERROR(VLOOKUP(D584,ITC!$D$19:$N$1020,11,0)-N584,SUM(K584:M584))</f>
        <v>0</v>
      </c>
      <c r="Q584" s="167" t="e">
        <f t="shared" si="31"/>
        <v>#DIV/0!</v>
      </c>
    </row>
    <row r="585" spans="2:17">
      <c r="B585" s="63"/>
      <c r="C585" s="65"/>
      <c r="D585" s="65"/>
      <c r="E585" s="66"/>
      <c r="F585" s="67"/>
      <c r="G585" s="65"/>
      <c r="H585" s="70"/>
      <c r="I585" s="71"/>
      <c r="J585" s="68">
        <v>0</v>
      </c>
      <c r="K585" s="68">
        <v>0</v>
      </c>
      <c r="L585" s="68">
        <v>0</v>
      </c>
      <c r="M585" s="89">
        <f t="shared" si="29"/>
        <v>0</v>
      </c>
      <c r="N585" s="100">
        <f t="shared" si="30"/>
        <v>0</v>
      </c>
      <c r="O585" s="166" t="str">
        <f>IFERROR(INDEX(ITC!$B$21:$B$1020,MATCH(D585,ITC!$D$21:$D$1020,0)),"Unclaimed")</f>
        <v>Unclaimed</v>
      </c>
      <c r="P585" s="73">
        <f>IFERROR(VLOOKUP(D585,ITC!$D$19:$N$1020,11,0)-N585,SUM(K585:M585))</f>
        <v>0</v>
      </c>
      <c r="Q585" s="167" t="e">
        <f t="shared" si="31"/>
        <v>#DIV/0!</v>
      </c>
    </row>
    <row r="586" spans="2:17">
      <c r="B586" s="63"/>
      <c r="C586" s="65"/>
      <c r="D586" s="65"/>
      <c r="E586" s="66"/>
      <c r="F586" s="67"/>
      <c r="G586" s="65"/>
      <c r="H586" s="70"/>
      <c r="I586" s="71"/>
      <c r="J586" s="68">
        <v>0</v>
      </c>
      <c r="K586" s="68">
        <v>0</v>
      </c>
      <c r="L586" s="68">
        <v>0</v>
      </c>
      <c r="M586" s="89">
        <f t="shared" si="29"/>
        <v>0</v>
      </c>
      <c r="N586" s="100">
        <f t="shared" si="30"/>
        <v>0</v>
      </c>
      <c r="O586" s="166" t="str">
        <f>IFERROR(INDEX(ITC!$B$21:$B$1020,MATCH(D586,ITC!$D$21:$D$1020,0)),"Unclaimed")</f>
        <v>Unclaimed</v>
      </c>
      <c r="P586" s="73">
        <f>IFERROR(VLOOKUP(D586,ITC!$D$19:$N$1020,11,0)-N586,SUM(K586:M586))</f>
        <v>0</v>
      </c>
      <c r="Q586" s="167" t="e">
        <f t="shared" si="31"/>
        <v>#DIV/0!</v>
      </c>
    </row>
    <row r="587" spans="2:17">
      <c r="B587" s="63"/>
      <c r="C587" s="65"/>
      <c r="D587" s="65"/>
      <c r="E587" s="66"/>
      <c r="F587" s="67"/>
      <c r="G587" s="65"/>
      <c r="H587" s="70"/>
      <c r="I587" s="71"/>
      <c r="J587" s="68">
        <v>0</v>
      </c>
      <c r="K587" s="68">
        <v>0</v>
      </c>
      <c r="L587" s="68">
        <v>0</v>
      </c>
      <c r="M587" s="89">
        <f t="shared" si="29"/>
        <v>0</v>
      </c>
      <c r="N587" s="100">
        <f t="shared" si="30"/>
        <v>0</v>
      </c>
      <c r="O587" s="166" t="str">
        <f>IFERROR(INDEX(ITC!$B$21:$B$1020,MATCH(D587,ITC!$D$21:$D$1020,0)),"Unclaimed")</f>
        <v>Unclaimed</v>
      </c>
      <c r="P587" s="73">
        <f>IFERROR(VLOOKUP(D587,ITC!$D$19:$N$1020,11,0)-N587,SUM(K587:M587))</f>
        <v>0</v>
      </c>
      <c r="Q587" s="167" t="e">
        <f t="shared" si="31"/>
        <v>#DIV/0!</v>
      </c>
    </row>
    <row r="588" spans="2:17">
      <c r="B588" s="63"/>
      <c r="C588" s="65"/>
      <c r="D588" s="65"/>
      <c r="E588" s="66"/>
      <c r="F588" s="67"/>
      <c r="G588" s="65"/>
      <c r="H588" s="70"/>
      <c r="I588" s="71"/>
      <c r="J588" s="68">
        <v>0</v>
      </c>
      <c r="K588" s="68">
        <v>0</v>
      </c>
      <c r="L588" s="68">
        <v>0</v>
      </c>
      <c r="M588" s="89">
        <f t="shared" si="29"/>
        <v>0</v>
      </c>
      <c r="N588" s="100">
        <f t="shared" si="30"/>
        <v>0</v>
      </c>
      <c r="O588" s="166" t="str">
        <f>IFERROR(INDEX(ITC!$B$21:$B$1020,MATCH(D588,ITC!$D$21:$D$1020,0)),"Unclaimed")</f>
        <v>Unclaimed</v>
      </c>
      <c r="P588" s="73">
        <f>IFERROR(VLOOKUP(D588,ITC!$D$19:$N$1020,11,0)-N588,SUM(K588:M588))</f>
        <v>0</v>
      </c>
      <c r="Q588" s="167" t="e">
        <f t="shared" si="31"/>
        <v>#DIV/0!</v>
      </c>
    </row>
    <row r="589" spans="2:17">
      <c r="B589" s="63"/>
      <c r="C589" s="65"/>
      <c r="D589" s="65"/>
      <c r="E589" s="66"/>
      <c r="F589" s="67"/>
      <c r="G589" s="65"/>
      <c r="H589" s="70"/>
      <c r="I589" s="71"/>
      <c r="J589" s="68">
        <v>0</v>
      </c>
      <c r="K589" s="68">
        <v>0</v>
      </c>
      <c r="L589" s="68">
        <v>0</v>
      </c>
      <c r="M589" s="89">
        <f t="shared" si="29"/>
        <v>0</v>
      </c>
      <c r="N589" s="100">
        <f t="shared" si="30"/>
        <v>0</v>
      </c>
      <c r="O589" s="166" t="str">
        <f>IFERROR(INDEX(ITC!$B$21:$B$1020,MATCH(D589,ITC!$D$21:$D$1020,0)),"Unclaimed")</f>
        <v>Unclaimed</v>
      </c>
      <c r="P589" s="73">
        <f>IFERROR(VLOOKUP(D589,ITC!$D$19:$N$1020,11,0)-N589,SUM(K589:M589))</f>
        <v>0</v>
      </c>
      <c r="Q589" s="167" t="e">
        <f t="shared" si="31"/>
        <v>#DIV/0!</v>
      </c>
    </row>
    <row r="590" spans="2:17">
      <c r="B590" s="63"/>
      <c r="C590" s="65"/>
      <c r="D590" s="65"/>
      <c r="E590" s="66"/>
      <c r="F590" s="67"/>
      <c r="G590" s="65"/>
      <c r="H590" s="70"/>
      <c r="I590" s="71"/>
      <c r="J590" s="68">
        <v>0</v>
      </c>
      <c r="K590" s="68">
        <v>0</v>
      </c>
      <c r="L590" s="68">
        <v>0</v>
      </c>
      <c r="M590" s="89">
        <f t="shared" si="29"/>
        <v>0</v>
      </c>
      <c r="N590" s="100">
        <f t="shared" si="30"/>
        <v>0</v>
      </c>
      <c r="O590" s="166" t="str">
        <f>IFERROR(INDEX(ITC!$B$21:$B$1020,MATCH(D590,ITC!$D$21:$D$1020,0)),"Unclaimed")</f>
        <v>Unclaimed</v>
      </c>
      <c r="P590" s="73">
        <f>IFERROR(VLOOKUP(D590,ITC!$D$19:$N$1020,11,0)-N590,SUM(K590:M590))</f>
        <v>0</v>
      </c>
      <c r="Q590" s="167" t="e">
        <f t="shared" si="31"/>
        <v>#DIV/0!</v>
      </c>
    </row>
    <row r="591" spans="2:17">
      <c r="B591" s="63"/>
      <c r="C591" s="65"/>
      <c r="D591" s="65"/>
      <c r="E591" s="66"/>
      <c r="F591" s="67"/>
      <c r="G591" s="65"/>
      <c r="H591" s="70"/>
      <c r="I591" s="71"/>
      <c r="J591" s="68">
        <v>0</v>
      </c>
      <c r="K591" s="68">
        <v>0</v>
      </c>
      <c r="L591" s="68">
        <v>0</v>
      </c>
      <c r="M591" s="89">
        <f t="shared" si="29"/>
        <v>0</v>
      </c>
      <c r="N591" s="100">
        <f t="shared" si="30"/>
        <v>0</v>
      </c>
      <c r="O591" s="166" t="str">
        <f>IFERROR(INDEX(ITC!$B$21:$B$1020,MATCH(D591,ITC!$D$21:$D$1020,0)),"Unclaimed")</f>
        <v>Unclaimed</v>
      </c>
      <c r="P591" s="73">
        <f>IFERROR(VLOOKUP(D591,ITC!$D$19:$N$1020,11,0)-N591,SUM(K591:M591))</f>
        <v>0</v>
      </c>
      <c r="Q591" s="167" t="e">
        <f t="shared" si="31"/>
        <v>#DIV/0!</v>
      </c>
    </row>
    <row r="592" spans="2:17">
      <c r="B592" s="63"/>
      <c r="C592" s="65"/>
      <c r="D592" s="65"/>
      <c r="E592" s="66"/>
      <c r="F592" s="67"/>
      <c r="G592" s="65"/>
      <c r="H592" s="70"/>
      <c r="I592" s="71"/>
      <c r="J592" s="68">
        <v>0</v>
      </c>
      <c r="K592" s="68">
        <v>0</v>
      </c>
      <c r="L592" s="68">
        <v>0</v>
      </c>
      <c r="M592" s="89">
        <f t="shared" si="29"/>
        <v>0</v>
      </c>
      <c r="N592" s="100">
        <f t="shared" si="30"/>
        <v>0</v>
      </c>
      <c r="O592" s="166" t="str">
        <f>IFERROR(INDEX(ITC!$B$21:$B$1020,MATCH(D592,ITC!$D$21:$D$1020,0)),"Unclaimed")</f>
        <v>Unclaimed</v>
      </c>
      <c r="P592" s="73">
        <f>IFERROR(VLOOKUP(D592,ITC!$D$19:$N$1020,11,0)-N592,SUM(K592:M592))</f>
        <v>0</v>
      </c>
      <c r="Q592" s="167" t="e">
        <f t="shared" si="31"/>
        <v>#DIV/0!</v>
      </c>
    </row>
    <row r="593" spans="2:17">
      <c r="B593" s="63"/>
      <c r="C593" s="65"/>
      <c r="D593" s="65"/>
      <c r="E593" s="66"/>
      <c r="F593" s="67"/>
      <c r="G593" s="65"/>
      <c r="H593" s="70"/>
      <c r="I593" s="71"/>
      <c r="J593" s="68">
        <v>0</v>
      </c>
      <c r="K593" s="68">
        <v>0</v>
      </c>
      <c r="L593" s="68">
        <v>0</v>
      </c>
      <c r="M593" s="89">
        <f t="shared" si="29"/>
        <v>0</v>
      </c>
      <c r="N593" s="100">
        <f t="shared" si="30"/>
        <v>0</v>
      </c>
      <c r="O593" s="166" t="str">
        <f>IFERROR(INDEX(ITC!$B$21:$B$1020,MATCH(D593,ITC!$D$21:$D$1020,0)),"Unclaimed")</f>
        <v>Unclaimed</v>
      </c>
      <c r="P593" s="73">
        <f>IFERROR(VLOOKUP(D593,ITC!$D$19:$N$1020,11,0)-N593,SUM(K593:M593))</f>
        <v>0</v>
      </c>
      <c r="Q593" s="167" t="e">
        <f t="shared" si="31"/>
        <v>#DIV/0!</v>
      </c>
    </row>
    <row r="594" spans="2:17">
      <c r="B594" s="63"/>
      <c r="C594" s="65"/>
      <c r="D594" s="65"/>
      <c r="E594" s="66"/>
      <c r="F594" s="67"/>
      <c r="G594" s="65"/>
      <c r="H594" s="70"/>
      <c r="I594" s="71"/>
      <c r="J594" s="68">
        <v>0</v>
      </c>
      <c r="K594" s="68">
        <v>0</v>
      </c>
      <c r="L594" s="68">
        <v>0</v>
      </c>
      <c r="M594" s="89">
        <f t="shared" si="29"/>
        <v>0</v>
      </c>
      <c r="N594" s="100">
        <f t="shared" si="30"/>
        <v>0</v>
      </c>
      <c r="O594" s="166" t="str">
        <f>IFERROR(INDEX(ITC!$B$21:$B$1020,MATCH(D594,ITC!$D$21:$D$1020,0)),"Unclaimed")</f>
        <v>Unclaimed</v>
      </c>
      <c r="P594" s="73">
        <f>IFERROR(VLOOKUP(D594,ITC!$D$19:$N$1020,11,0)-N594,SUM(K594:M594))</f>
        <v>0</v>
      </c>
      <c r="Q594" s="167" t="e">
        <f t="shared" si="31"/>
        <v>#DIV/0!</v>
      </c>
    </row>
    <row r="595" spans="2:17">
      <c r="B595" s="63"/>
      <c r="C595" s="65"/>
      <c r="D595" s="65"/>
      <c r="E595" s="66"/>
      <c r="F595" s="67"/>
      <c r="G595" s="65"/>
      <c r="H595" s="70"/>
      <c r="I595" s="71"/>
      <c r="J595" s="68">
        <v>0</v>
      </c>
      <c r="K595" s="68">
        <v>0</v>
      </c>
      <c r="L595" s="68">
        <v>0</v>
      </c>
      <c r="M595" s="89">
        <f t="shared" si="29"/>
        <v>0</v>
      </c>
      <c r="N595" s="100">
        <f t="shared" si="30"/>
        <v>0</v>
      </c>
      <c r="O595" s="166" t="str">
        <f>IFERROR(INDEX(ITC!$B$21:$B$1020,MATCH(D595,ITC!$D$21:$D$1020,0)),"Unclaimed")</f>
        <v>Unclaimed</v>
      </c>
      <c r="P595" s="73">
        <f>IFERROR(VLOOKUP(D595,ITC!$D$19:$N$1020,11,0)-N595,SUM(K595:M595))</f>
        <v>0</v>
      </c>
      <c r="Q595" s="167" t="e">
        <f t="shared" si="31"/>
        <v>#DIV/0!</v>
      </c>
    </row>
    <row r="596" spans="2:17">
      <c r="B596" s="63"/>
      <c r="C596" s="65"/>
      <c r="D596" s="65"/>
      <c r="E596" s="66"/>
      <c r="F596" s="67"/>
      <c r="G596" s="65"/>
      <c r="H596" s="70"/>
      <c r="I596" s="71"/>
      <c r="J596" s="68">
        <v>0</v>
      </c>
      <c r="K596" s="68">
        <v>0</v>
      </c>
      <c r="L596" s="68">
        <v>0</v>
      </c>
      <c r="M596" s="89">
        <f t="shared" si="29"/>
        <v>0</v>
      </c>
      <c r="N596" s="100">
        <f t="shared" si="30"/>
        <v>0</v>
      </c>
      <c r="O596" s="166" t="str">
        <f>IFERROR(INDEX(ITC!$B$21:$B$1020,MATCH(D596,ITC!$D$21:$D$1020,0)),"Unclaimed")</f>
        <v>Unclaimed</v>
      </c>
      <c r="P596" s="73">
        <f>IFERROR(VLOOKUP(D596,ITC!$D$19:$N$1020,11,0)-N596,SUM(K596:M596))</f>
        <v>0</v>
      </c>
      <c r="Q596" s="167" t="e">
        <f t="shared" si="31"/>
        <v>#DIV/0!</v>
      </c>
    </row>
    <row r="597" spans="2:17">
      <c r="B597" s="63"/>
      <c r="C597" s="65"/>
      <c r="D597" s="65"/>
      <c r="E597" s="66"/>
      <c r="F597" s="67"/>
      <c r="G597" s="65"/>
      <c r="H597" s="70"/>
      <c r="I597" s="71"/>
      <c r="J597" s="68">
        <v>0</v>
      </c>
      <c r="K597" s="68">
        <v>0</v>
      </c>
      <c r="L597" s="68">
        <v>0</v>
      </c>
      <c r="M597" s="89">
        <f t="shared" ref="M597:M660" si="32">L597</f>
        <v>0</v>
      </c>
      <c r="N597" s="100">
        <f t="shared" si="30"/>
        <v>0</v>
      </c>
      <c r="O597" s="166" t="str">
        <f>IFERROR(INDEX(ITC!$B$21:$B$1020,MATCH(D597,ITC!$D$21:$D$1020,0)),"Unclaimed")</f>
        <v>Unclaimed</v>
      </c>
      <c r="P597" s="73">
        <f>IFERROR(VLOOKUP(D597,ITC!$D$19:$N$1020,11,0)-N597,SUM(K597:M597))</f>
        <v>0</v>
      </c>
      <c r="Q597" s="167" t="e">
        <f t="shared" si="31"/>
        <v>#DIV/0!</v>
      </c>
    </row>
    <row r="598" spans="2:17">
      <c r="B598" s="63"/>
      <c r="C598" s="65"/>
      <c r="D598" s="65"/>
      <c r="E598" s="66"/>
      <c r="F598" s="67"/>
      <c r="G598" s="65"/>
      <c r="H598" s="70"/>
      <c r="I598" s="71"/>
      <c r="J598" s="68">
        <v>0</v>
      </c>
      <c r="K598" s="68">
        <v>0</v>
      </c>
      <c r="L598" s="68">
        <v>0</v>
      </c>
      <c r="M598" s="89">
        <f t="shared" si="32"/>
        <v>0</v>
      </c>
      <c r="N598" s="100">
        <f t="shared" ref="N598:N661" si="33">SUM(J598:M598)</f>
        <v>0</v>
      </c>
      <c r="O598" s="166" t="str">
        <f>IFERROR(INDEX(ITC!$B$21:$B$1020,MATCH(D598,ITC!$D$21:$D$1020,0)),"Unclaimed")</f>
        <v>Unclaimed</v>
      </c>
      <c r="P598" s="73">
        <f>IFERROR(VLOOKUP(D598,ITC!$D$19:$N$1020,11,0)-N598,SUM(K598:M598))</f>
        <v>0</v>
      </c>
      <c r="Q598" s="167" t="e">
        <f t="shared" ref="Q598:Q661" si="34">H598-(SUM(K598:M598)/J598)</f>
        <v>#DIV/0!</v>
      </c>
    </row>
    <row r="599" spans="2:17">
      <c r="B599" s="63"/>
      <c r="C599" s="65"/>
      <c r="D599" s="65"/>
      <c r="E599" s="66"/>
      <c r="F599" s="67"/>
      <c r="G599" s="65"/>
      <c r="H599" s="70"/>
      <c r="I599" s="71"/>
      <c r="J599" s="68">
        <v>0</v>
      </c>
      <c r="K599" s="68">
        <v>0</v>
      </c>
      <c r="L599" s="68">
        <v>0</v>
      </c>
      <c r="M599" s="89">
        <f t="shared" si="32"/>
        <v>0</v>
      </c>
      <c r="N599" s="100">
        <f t="shared" si="33"/>
        <v>0</v>
      </c>
      <c r="O599" s="166" t="str">
        <f>IFERROR(INDEX(ITC!$B$21:$B$1020,MATCH(D599,ITC!$D$21:$D$1020,0)),"Unclaimed")</f>
        <v>Unclaimed</v>
      </c>
      <c r="P599" s="73">
        <f>IFERROR(VLOOKUP(D599,ITC!$D$19:$N$1020,11,0)-N599,SUM(K599:M599))</f>
        <v>0</v>
      </c>
      <c r="Q599" s="167" t="e">
        <f t="shared" si="34"/>
        <v>#DIV/0!</v>
      </c>
    </row>
    <row r="600" spans="2:17">
      <c r="B600" s="63"/>
      <c r="C600" s="65"/>
      <c r="D600" s="65"/>
      <c r="E600" s="66"/>
      <c r="F600" s="67"/>
      <c r="G600" s="65"/>
      <c r="H600" s="70"/>
      <c r="I600" s="71"/>
      <c r="J600" s="68">
        <v>0</v>
      </c>
      <c r="K600" s="68">
        <v>0</v>
      </c>
      <c r="L600" s="68">
        <v>0</v>
      </c>
      <c r="M600" s="89">
        <f t="shared" si="32"/>
        <v>0</v>
      </c>
      <c r="N600" s="100">
        <f t="shared" si="33"/>
        <v>0</v>
      </c>
      <c r="O600" s="166" t="str">
        <f>IFERROR(INDEX(ITC!$B$21:$B$1020,MATCH(D600,ITC!$D$21:$D$1020,0)),"Unclaimed")</f>
        <v>Unclaimed</v>
      </c>
      <c r="P600" s="73">
        <f>IFERROR(VLOOKUP(D600,ITC!$D$19:$N$1020,11,0)-N600,SUM(K600:M600))</f>
        <v>0</v>
      </c>
      <c r="Q600" s="167" t="e">
        <f t="shared" si="34"/>
        <v>#DIV/0!</v>
      </c>
    </row>
    <row r="601" spans="2:17">
      <c r="B601" s="63"/>
      <c r="C601" s="65"/>
      <c r="D601" s="65"/>
      <c r="E601" s="66"/>
      <c r="F601" s="67"/>
      <c r="G601" s="65"/>
      <c r="H601" s="70"/>
      <c r="I601" s="71"/>
      <c r="J601" s="68">
        <v>0</v>
      </c>
      <c r="K601" s="68">
        <v>0</v>
      </c>
      <c r="L601" s="68">
        <v>0</v>
      </c>
      <c r="M601" s="89">
        <f t="shared" si="32"/>
        <v>0</v>
      </c>
      <c r="N601" s="100">
        <f t="shared" si="33"/>
        <v>0</v>
      </c>
      <c r="O601" s="166" t="str">
        <f>IFERROR(INDEX(ITC!$B$21:$B$1020,MATCH(D601,ITC!$D$21:$D$1020,0)),"Unclaimed")</f>
        <v>Unclaimed</v>
      </c>
      <c r="P601" s="73">
        <f>IFERROR(VLOOKUP(D601,ITC!$D$19:$N$1020,11,0)-N601,SUM(K601:M601))</f>
        <v>0</v>
      </c>
      <c r="Q601" s="167" t="e">
        <f t="shared" si="34"/>
        <v>#DIV/0!</v>
      </c>
    </row>
    <row r="602" spans="2:17">
      <c r="B602" s="63"/>
      <c r="C602" s="65"/>
      <c r="D602" s="65"/>
      <c r="E602" s="66"/>
      <c r="F602" s="67"/>
      <c r="G602" s="65"/>
      <c r="H602" s="70"/>
      <c r="I602" s="71"/>
      <c r="J602" s="68">
        <v>0</v>
      </c>
      <c r="K602" s="68">
        <v>0</v>
      </c>
      <c r="L602" s="68">
        <v>0</v>
      </c>
      <c r="M602" s="89">
        <f t="shared" si="32"/>
        <v>0</v>
      </c>
      <c r="N602" s="100">
        <f t="shared" si="33"/>
        <v>0</v>
      </c>
      <c r="O602" s="166" t="str">
        <f>IFERROR(INDEX(ITC!$B$21:$B$1020,MATCH(D602,ITC!$D$21:$D$1020,0)),"Unclaimed")</f>
        <v>Unclaimed</v>
      </c>
      <c r="P602" s="73">
        <f>IFERROR(VLOOKUP(D602,ITC!$D$19:$N$1020,11,0)-N602,SUM(K602:M602))</f>
        <v>0</v>
      </c>
      <c r="Q602" s="167" t="e">
        <f t="shared" si="34"/>
        <v>#DIV/0!</v>
      </c>
    </row>
    <row r="603" spans="2:17">
      <c r="B603" s="63"/>
      <c r="C603" s="65"/>
      <c r="D603" s="65"/>
      <c r="E603" s="66"/>
      <c r="F603" s="67"/>
      <c r="G603" s="65"/>
      <c r="H603" s="70"/>
      <c r="I603" s="71"/>
      <c r="J603" s="68">
        <v>0</v>
      </c>
      <c r="K603" s="68">
        <v>0</v>
      </c>
      <c r="L603" s="68">
        <v>0</v>
      </c>
      <c r="M603" s="89">
        <f t="shared" si="32"/>
        <v>0</v>
      </c>
      <c r="N603" s="100">
        <f t="shared" si="33"/>
        <v>0</v>
      </c>
      <c r="O603" s="166" t="str">
        <f>IFERROR(INDEX(ITC!$B$21:$B$1020,MATCH(D603,ITC!$D$21:$D$1020,0)),"Unclaimed")</f>
        <v>Unclaimed</v>
      </c>
      <c r="P603" s="73">
        <f>IFERROR(VLOOKUP(D603,ITC!$D$19:$N$1020,11,0)-N603,SUM(K603:M603))</f>
        <v>0</v>
      </c>
      <c r="Q603" s="167" t="e">
        <f t="shared" si="34"/>
        <v>#DIV/0!</v>
      </c>
    </row>
    <row r="604" spans="2:17">
      <c r="B604" s="63"/>
      <c r="C604" s="65"/>
      <c r="D604" s="65"/>
      <c r="E604" s="66"/>
      <c r="F604" s="67"/>
      <c r="G604" s="65"/>
      <c r="H604" s="70"/>
      <c r="I604" s="71"/>
      <c r="J604" s="68">
        <v>0</v>
      </c>
      <c r="K604" s="68">
        <v>0</v>
      </c>
      <c r="L604" s="68">
        <v>0</v>
      </c>
      <c r="M604" s="89">
        <f t="shared" si="32"/>
        <v>0</v>
      </c>
      <c r="N604" s="100">
        <f t="shared" si="33"/>
        <v>0</v>
      </c>
      <c r="O604" s="166" t="str">
        <f>IFERROR(INDEX(ITC!$B$21:$B$1020,MATCH(D604,ITC!$D$21:$D$1020,0)),"Unclaimed")</f>
        <v>Unclaimed</v>
      </c>
      <c r="P604" s="73">
        <f>IFERROR(VLOOKUP(D604,ITC!$D$19:$N$1020,11,0)-N604,SUM(K604:M604))</f>
        <v>0</v>
      </c>
      <c r="Q604" s="167" t="e">
        <f t="shared" si="34"/>
        <v>#DIV/0!</v>
      </c>
    </row>
    <row r="605" spans="2:17">
      <c r="B605" s="63"/>
      <c r="C605" s="65"/>
      <c r="D605" s="65"/>
      <c r="E605" s="66"/>
      <c r="F605" s="67"/>
      <c r="G605" s="65"/>
      <c r="H605" s="70"/>
      <c r="I605" s="71"/>
      <c r="J605" s="68">
        <v>0</v>
      </c>
      <c r="K605" s="68">
        <v>0</v>
      </c>
      <c r="L605" s="68">
        <v>0</v>
      </c>
      <c r="M605" s="89">
        <f t="shared" si="32"/>
        <v>0</v>
      </c>
      <c r="N605" s="100">
        <f t="shared" si="33"/>
        <v>0</v>
      </c>
      <c r="O605" s="166" t="str">
        <f>IFERROR(INDEX(ITC!$B$21:$B$1020,MATCH(D605,ITC!$D$21:$D$1020,0)),"Unclaimed")</f>
        <v>Unclaimed</v>
      </c>
      <c r="P605" s="73">
        <f>IFERROR(VLOOKUP(D605,ITC!$D$19:$N$1020,11,0)-N605,SUM(K605:M605))</f>
        <v>0</v>
      </c>
      <c r="Q605" s="167" t="e">
        <f t="shared" si="34"/>
        <v>#DIV/0!</v>
      </c>
    </row>
    <row r="606" spans="2:17">
      <c r="B606" s="63"/>
      <c r="C606" s="65"/>
      <c r="D606" s="65"/>
      <c r="E606" s="66"/>
      <c r="F606" s="67"/>
      <c r="G606" s="65"/>
      <c r="H606" s="70"/>
      <c r="I606" s="71"/>
      <c r="J606" s="68">
        <v>0</v>
      </c>
      <c r="K606" s="68">
        <v>0</v>
      </c>
      <c r="L606" s="68">
        <v>0</v>
      </c>
      <c r="M606" s="89">
        <f t="shared" si="32"/>
        <v>0</v>
      </c>
      <c r="N606" s="100">
        <f t="shared" si="33"/>
        <v>0</v>
      </c>
      <c r="O606" s="166" t="str">
        <f>IFERROR(INDEX(ITC!$B$21:$B$1020,MATCH(D606,ITC!$D$21:$D$1020,0)),"Unclaimed")</f>
        <v>Unclaimed</v>
      </c>
      <c r="P606" s="73">
        <f>IFERROR(VLOOKUP(D606,ITC!$D$19:$N$1020,11,0)-N606,SUM(K606:M606))</f>
        <v>0</v>
      </c>
      <c r="Q606" s="167" t="e">
        <f t="shared" si="34"/>
        <v>#DIV/0!</v>
      </c>
    </row>
    <row r="607" spans="2:17">
      <c r="B607" s="63"/>
      <c r="C607" s="65"/>
      <c r="D607" s="65"/>
      <c r="E607" s="66"/>
      <c r="F607" s="67"/>
      <c r="G607" s="65"/>
      <c r="H607" s="70"/>
      <c r="I607" s="71"/>
      <c r="J607" s="68">
        <v>0</v>
      </c>
      <c r="K607" s="68">
        <v>0</v>
      </c>
      <c r="L607" s="68">
        <v>0</v>
      </c>
      <c r="M607" s="89">
        <f t="shared" si="32"/>
        <v>0</v>
      </c>
      <c r="N607" s="100">
        <f t="shared" si="33"/>
        <v>0</v>
      </c>
      <c r="O607" s="166" t="str">
        <f>IFERROR(INDEX(ITC!$B$21:$B$1020,MATCH(D607,ITC!$D$21:$D$1020,0)),"Unclaimed")</f>
        <v>Unclaimed</v>
      </c>
      <c r="P607" s="73">
        <f>IFERROR(VLOOKUP(D607,ITC!$D$19:$N$1020,11,0)-N607,SUM(K607:M607))</f>
        <v>0</v>
      </c>
      <c r="Q607" s="167" t="e">
        <f t="shared" si="34"/>
        <v>#DIV/0!</v>
      </c>
    </row>
    <row r="608" spans="2:17">
      <c r="B608" s="63"/>
      <c r="C608" s="65"/>
      <c r="D608" s="65"/>
      <c r="E608" s="66"/>
      <c r="F608" s="67"/>
      <c r="G608" s="65"/>
      <c r="H608" s="70"/>
      <c r="I608" s="71"/>
      <c r="J608" s="68">
        <v>0</v>
      </c>
      <c r="K608" s="68">
        <v>0</v>
      </c>
      <c r="L608" s="68">
        <v>0</v>
      </c>
      <c r="M608" s="89">
        <f t="shared" si="32"/>
        <v>0</v>
      </c>
      <c r="N608" s="100">
        <f t="shared" si="33"/>
        <v>0</v>
      </c>
      <c r="O608" s="166" t="str">
        <f>IFERROR(INDEX(ITC!$B$21:$B$1020,MATCH(D608,ITC!$D$21:$D$1020,0)),"Unclaimed")</f>
        <v>Unclaimed</v>
      </c>
      <c r="P608" s="73">
        <f>IFERROR(VLOOKUP(D608,ITC!$D$19:$N$1020,11,0)-N608,SUM(K608:M608))</f>
        <v>0</v>
      </c>
      <c r="Q608" s="167" t="e">
        <f t="shared" si="34"/>
        <v>#DIV/0!</v>
      </c>
    </row>
    <row r="609" spans="2:17">
      <c r="B609" s="63"/>
      <c r="C609" s="65"/>
      <c r="D609" s="65"/>
      <c r="E609" s="66"/>
      <c r="F609" s="67"/>
      <c r="G609" s="65"/>
      <c r="H609" s="70"/>
      <c r="I609" s="71"/>
      <c r="J609" s="68">
        <v>0</v>
      </c>
      <c r="K609" s="68">
        <v>0</v>
      </c>
      <c r="L609" s="68">
        <v>0</v>
      </c>
      <c r="M609" s="89">
        <f t="shared" si="32"/>
        <v>0</v>
      </c>
      <c r="N609" s="100">
        <f t="shared" si="33"/>
        <v>0</v>
      </c>
      <c r="O609" s="166" t="str">
        <f>IFERROR(INDEX(ITC!$B$21:$B$1020,MATCH(D609,ITC!$D$21:$D$1020,0)),"Unclaimed")</f>
        <v>Unclaimed</v>
      </c>
      <c r="P609" s="73">
        <f>IFERROR(VLOOKUP(D609,ITC!$D$19:$N$1020,11,0)-N609,SUM(K609:M609))</f>
        <v>0</v>
      </c>
      <c r="Q609" s="167" t="e">
        <f t="shared" si="34"/>
        <v>#DIV/0!</v>
      </c>
    </row>
    <row r="610" spans="2:17">
      <c r="B610" s="63"/>
      <c r="C610" s="65"/>
      <c r="D610" s="65"/>
      <c r="E610" s="66"/>
      <c r="F610" s="67"/>
      <c r="G610" s="65"/>
      <c r="H610" s="70"/>
      <c r="I610" s="71"/>
      <c r="J610" s="68">
        <v>0</v>
      </c>
      <c r="K610" s="68">
        <v>0</v>
      </c>
      <c r="L610" s="68">
        <v>0</v>
      </c>
      <c r="M610" s="89">
        <f t="shared" si="32"/>
        <v>0</v>
      </c>
      <c r="N610" s="100">
        <f t="shared" si="33"/>
        <v>0</v>
      </c>
      <c r="O610" s="166" t="str">
        <f>IFERROR(INDEX(ITC!$B$21:$B$1020,MATCH(D610,ITC!$D$21:$D$1020,0)),"Unclaimed")</f>
        <v>Unclaimed</v>
      </c>
      <c r="P610" s="73">
        <f>IFERROR(VLOOKUP(D610,ITC!$D$19:$N$1020,11,0)-N610,SUM(K610:M610))</f>
        <v>0</v>
      </c>
      <c r="Q610" s="167" t="e">
        <f t="shared" si="34"/>
        <v>#DIV/0!</v>
      </c>
    </row>
    <row r="611" spans="2:17">
      <c r="B611" s="63"/>
      <c r="C611" s="65"/>
      <c r="D611" s="65"/>
      <c r="E611" s="66"/>
      <c r="F611" s="67"/>
      <c r="G611" s="65"/>
      <c r="H611" s="70"/>
      <c r="I611" s="71"/>
      <c r="J611" s="68">
        <v>0</v>
      </c>
      <c r="K611" s="68">
        <v>0</v>
      </c>
      <c r="L611" s="68">
        <v>0</v>
      </c>
      <c r="M611" s="89">
        <f t="shared" si="32"/>
        <v>0</v>
      </c>
      <c r="N611" s="100">
        <f t="shared" si="33"/>
        <v>0</v>
      </c>
      <c r="O611" s="166" t="str">
        <f>IFERROR(INDEX(ITC!$B$21:$B$1020,MATCH(D611,ITC!$D$21:$D$1020,0)),"Unclaimed")</f>
        <v>Unclaimed</v>
      </c>
      <c r="P611" s="73">
        <f>IFERROR(VLOOKUP(D611,ITC!$D$19:$N$1020,11,0)-N611,SUM(K611:M611))</f>
        <v>0</v>
      </c>
      <c r="Q611" s="167" t="e">
        <f t="shared" si="34"/>
        <v>#DIV/0!</v>
      </c>
    </row>
    <row r="612" spans="2:17">
      <c r="B612" s="63"/>
      <c r="C612" s="65"/>
      <c r="D612" s="65"/>
      <c r="E612" s="66"/>
      <c r="F612" s="67"/>
      <c r="G612" s="65"/>
      <c r="H612" s="70"/>
      <c r="I612" s="71"/>
      <c r="J612" s="68">
        <v>0</v>
      </c>
      <c r="K612" s="68">
        <v>0</v>
      </c>
      <c r="L612" s="68">
        <v>0</v>
      </c>
      <c r="M612" s="89">
        <f t="shared" si="32"/>
        <v>0</v>
      </c>
      <c r="N612" s="100">
        <f t="shared" si="33"/>
        <v>0</v>
      </c>
      <c r="O612" s="166" t="str">
        <f>IFERROR(INDEX(ITC!$B$21:$B$1020,MATCH(D612,ITC!$D$21:$D$1020,0)),"Unclaimed")</f>
        <v>Unclaimed</v>
      </c>
      <c r="P612" s="73">
        <f>IFERROR(VLOOKUP(D612,ITC!$D$19:$N$1020,11,0)-N612,SUM(K612:M612))</f>
        <v>0</v>
      </c>
      <c r="Q612" s="167" t="e">
        <f t="shared" si="34"/>
        <v>#DIV/0!</v>
      </c>
    </row>
    <row r="613" spans="2:17">
      <c r="B613" s="63"/>
      <c r="C613" s="65"/>
      <c r="D613" s="65"/>
      <c r="E613" s="66"/>
      <c r="F613" s="67"/>
      <c r="G613" s="65"/>
      <c r="H613" s="70"/>
      <c r="I613" s="71"/>
      <c r="J613" s="68">
        <v>0</v>
      </c>
      <c r="K613" s="68">
        <v>0</v>
      </c>
      <c r="L613" s="68">
        <v>0</v>
      </c>
      <c r="M613" s="89">
        <f t="shared" si="32"/>
        <v>0</v>
      </c>
      <c r="N613" s="100">
        <f t="shared" si="33"/>
        <v>0</v>
      </c>
      <c r="O613" s="166" t="str">
        <f>IFERROR(INDEX(ITC!$B$21:$B$1020,MATCH(D613,ITC!$D$21:$D$1020,0)),"Unclaimed")</f>
        <v>Unclaimed</v>
      </c>
      <c r="P613" s="73">
        <f>IFERROR(VLOOKUP(D613,ITC!$D$19:$N$1020,11,0)-N613,SUM(K613:M613))</f>
        <v>0</v>
      </c>
      <c r="Q613" s="167" t="e">
        <f t="shared" si="34"/>
        <v>#DIV/0!</v>
      </c>
    </row>
    <row r="614" spans="2:17">
      <c r="B614" s="63"/>
      <c r="C614" s="65"/>
      <c r="D614" s="65"/>
      <c r="E614" s="66"/>
      <c r="F614" s="67"/>
      <c r="G614" s="65"/>
      <c r="H614" s="70"/>
      <c r="I614" s="71"/>
      <c r="J614" s="68">
        <v>0</v>
      </c>
      <c r="K614" s="68">
        <v>0</v>
      </c>
      <c r="L614" s="68">
        <v>0</v>
      </c>
      <c r="M614" s="89">
        <f t="shared" si="32"/>
        <v>0</v>
      </c>
      <c r="N614" s="100">
        <f t="shared" si="33"/>
        <v>0</v>
      </c>
      <c r="O614" s="166" t="str">
        <f>IFERROR(INDEX(ITC!$B$21:$B$1020,MATCH(D614,ITC!$D$21:$D$1020,0)),"Unclaimed")</f>
        <v>Unclaimed</v>
      </c>
      <c r="P614" s="73">
        <f>IFERROR(VLOOKUP(D614,ITC!$D$19:$N$1020,11,0)-N614,SUM(K614:M614))</f>
        <v>0</v>
      </c>
      <c r="Q614" s="167" t="e">
        <f t="shared" si="34"/>
        <v>#DIV/0!</v>
      </c>
    </row>
    <row r="615" spans="2:17">
      <c r="B615" s="63"/>
      <c r="C615" s="65"/>
      <c r="D615" s="65"/>
      <c r="E615" s="66"/>
      <c r="F615" s="67"/>
      <c r="G615" s="65"/>
      <c r="H615" s="70"/>
      <c r="I615" s="71"/>
      <c r="J615" s="68">
        <v>0</v>
      </c>
      <c r="K615" s="68">
        <v>0</v>
      </c>
      <c r="L615" s="68">
        <v>0</v>
      </c>
      <c r="M615" s="89">
        <f t="shared" si="32"/>
        <v>0</v>
      </c>
      <c r="N615" s="100">
        <f t="shared" si="33"/>
        <v>0</v>
      </c>
      <c r="O615" s="166" t="str">
        <f>IFERROR(INDEX(ITC!$B$21:$B$1020,MATCH(D615,ITC!$D$21:$D$1020,0)),"Unclaimed")</f>
        <v>Unclaimed</v>
      </c>
      <c r="P615" s="73">
        <f>IFERROR(VLOOKUP(D615,ITC!$D$19:$N$1020,11,0)-N615,SUM(K615:M615))</f>
        <v>0</v>
      </c>
      <c r="Q615" s="167" t="e">
        <f t="shared" si="34"/>
        <v>#DIV/0!</v>
      </c>
    </row>
    <row r="616" spans="2:17">
      <c r="B616" s="63"/>
      <c r="C616" s="65"/>
      <c r="D616" s="65"/>
      <c r="E616" s="66"/>
      <c r="F616" s="67"/>
      <c r="G616" s="65"/>
      <c r="H616" s="70"/>
      <c r="I616" s="71"/>
      <c r="J616" s="68">
        <v>0</v>
      </c>
      <c r="K616" s="68">
        <v>0</v>
      </c>
      <c r="L616" s="68">
        <v>0</v>
      </c>
      <c r="M616" s="89">
        <f t="shared" si="32"/>
        <v>0</v>
      </c>
      <c r="N616" s="100">
        <f t="shared" si="33"/>
        <v>0</v>
      </c>
      <c r="O616" s="166" t="str">
        <f>IFERROR(INDEX(ITC!$B$21:$B$1020,MATCH(D616,ITC!$D$21:$D$1020,0)),"Unclaimed")</f>
        <v>Unclaimed</v>
      </c>
      <c r="P616" s="73">
        <f>IFERROR(VLOOKUP(D616,ITC!$D$19:$N$1020,11,0)-N616,SUM(K616:M616))</f>
        <v>0</v>
      </c>
      <c r="Q616" s="167" t="e">
        <f t="shared" si="34"/>
        <v>#DIV/0!</v>
      </c>
    </row>
    <row r="617" spans="2:17">
      <c r="B617" s="63"/>
      <c r="C617" s="65"/>
      <c r="D617" s="65"/>
      <c r="E617" s="66"/>
      <c r="F617" s="67"/>
      <c r="G617" s="65"/>
      <c r="H617" s="70"/>
      <c r="I617" s="71"/>
      <c r="J617" s="68">
        <v>0</v>
      </c>
      <c r="K617" s="68">
        <v>0</v>
      </c>
      <c r="L617" s="68">
        <v>0</v>
      </c>
      <c r="M617" s="89">
        <f t="shared" si="32"/>
        <v>0</v>
      </c>
      <c r="N617" s="100">
        <f t="shared" si="33"/>
        <v>0</v>
      </c>
      <c r="O617" s="166" t="str">
        <f>IFERROR(INDEX(ITC!$B$21:$B$1020,MATCH(D617,ITC!$D$21:$D$1020,0)),"Unclaimed")</f>
        <v>Unclaimed</v>
      </c>
      <c r="P617" s="73">
        <f>IFERROR(VLOOKUP(D617,ITC!$D$19:$N$1020,11,0)-N617,SUM(K617:M617))</f>
        <v>0</v>
      </c>
      <c r="Q617" s="167" t="e">
        <f t="shared" si="34"/>
        <v>#DIV/0!</v>
      </c>
    </row>
    <row r="618" spans="2:17">
      <c r="B618" s="63"/>
      <c r="C618" s="65"/>
      <c r="D618" s="65"/>
      <c r="E618" s="66"/>
      <c r="F618" s="67"/>
      <c r="G618" s="65"/>
      <c r="H618" s="70"/>
      <c r="I618" s="71"/>
      <c r="J618" s="68">
        <v>0</v>
      </c>
      <c r="K618" s="68">
        <v>0</v>
      </c>
      <c r="L618" s="68">
        <v>0</v>
      </c>
      <c r="M618" s="89">
        <f t="shared" si="32"/>
        <v>0</v>
      </c>
      <c r="N618" s="100">
        <f t="shared" si="33"/>
        <v>0</v>
      </c>
      <c r="O618" s="166" t="str">
        <f>IFERROR(INDEX(ITC!$B$21:$B$1020,MATCH(D618,ITC!$D$21:$D$1020,0)),"Unclaimed")</f>
        <v>Unclaimed</v>
      </c>
      <c r="P618" s="73">
        <f>IFERROR(VLOOKUP(D618,ITC!$D$19:$N$1020,11,0)-N618,SUM(K618:M618))</f>
        <v>0</v>
      </c>
      <c r="Q618" s="167" t="e">
        <f t="shared" si="34"/>
        <v>#DIV/0!</v>
      </c>
    </row>
    <row r="619" spans="2:17">
      <c r="B619" s="63"/>
      <c r="C619" s="65"/>
      <c r="D619" s="65"/>
      <c r="E619" s="66"/>
      <c r="F619" s="67"/>
      <c r="G619" s="65"/>
      <c r="H619" s="70"/>
      <c r="I619" s="71"/>
      <c r="J619" s="68">
        <v>0</v>
      </c>
      <c r="K619" s="68">
        <v>0</v>
      </c>
      <c r="L619" s="68">
        <v>0</v>
      </c>
      <c r="M619" s="89">
        <f t="shared" si="32"/>
        <v>0</v>
      </c>
      <c r="N619" s="100">
        <f t="shared" si="33"/>
        <v>0</v>
      </c>
      <c r="O619" s="166" t="str">
        <f>IFERROR(INDEX(ITC!$B$21:$B$1020,MATCH(D619,ITC!$D$21:$D$1020,0)),"Unclaimed")</f>
        <v>Unclaimed</v>
      </c>
      <c r="P619" s="73">
        <f>IFERROR(VLOOKUP(D619,ITC!$D$19:$N$1020,11,0)-N619,SUM(K619:M619))</f>
        <v>0</v>
      </c>
      <c r="Q619" s="167" t="e">
        <f t="shared" si="34"/>
        <v>#DIV/0!</v>
      </c>
    </row>
    <row r="620" spans="2:17">
      <c r="B620" s="63"/>
      <c r="C620" s="65"/>
      <c r="D620" s="65"/>
      <c r="E620" s="66"/>
      <c r="F620" s="67"/>
      <c r="G620" s="65"/>
      <c r="H620" s="70"/>
      <c r="I620" s="71"/>
      <c r="J620" s="68">
        <v>0</v>
      </c>
      <c r="K620" s="68">
        <v>0</v>
      </c>
      <c r="L620" s="68">
        <v>0</v>
      </c>
      <c r="M620" s="89">
        <f t="shared" si="32"/>
        <v>0</v>
      </c>
      <c r="N620" s="100">
        <f t="shared" si="33"/>
        <v>0</v>
      </c>
      <c r="O620" s="166" t="str">
        <f>IFERROR(INDEX(ITC!$B$21:$B$1020,MATCH(D620,ITC!$D$21:$D$1020,0)),"Unclaimed")</f>
        <v>Unclaimed</v>
      </c>
      <c r="P620" s="73">
        <f>IFERROR(VLOOKUP(D620,ITC!$D$19:$N$1020,11,0)-N620,SUM(K620:M620))</f>
        <v>0</v>
      </c>
      <c r="Q620" s="167" t="e">
        <f t="shared" si="34"/>
        <v>#DIV/0!</v>
      </c>
    </row>
    <row r="621" spans="2:17">
      <c r="B621" s="63"/>
      <c r="C621" s="65"/>
      <c r="D621" s="65"/>
      <c r="E621" s="66"/>
      <c r="F621" s="67"/>
      <c r="G621" s="65"/>
      <c r="H621" s="70"/>
      <c r="I621" s="71"/>
      <c r="J621" s="68">
        <v>0</v>
      </c>
      <c r="K621" s="68">
        <v>0</v>
      </c>
      <c r="L621" s="68">
        <v>0</v>
      </c>
      <c r="M621" s="89">
        <f t="shared" si="32"/>
        <v>0</v>
      </c>
      <c r="N621" s="100">
        <f t="shared" si="33"/>
        <v>0</v>
      </c>
      <c r="O621" s="166" t="str">
        <f>IFERROR(INDEX(ITC!$B$21:$B$1020,MATCH(D621,ITC!$D$21:$D$1020,0)),"Unclaimed")</f>
        <v>Unclaimed</v>
      </c>
      <c r="P621" s="73">
        <f>IFERROR(VLOOKUP(D621,ITC!$D$19:$N$1020,11,0)-N621,SUM(K621:M621))</f>
        <v>0</v>
      </c>
      <c r="Q621" s="167" t="e">
        <f t="shared" si="34"/>
        <v>#DIV/0!</v>
      </c>
    </row>
    <row r="622" spans="2:17">
      <c r="B622" s="63"/>
      <c r="C622" s="65"/>
      <c r="D622" s="65"/>
      <c r="E622" s="66"/>
      <c r="F622" s="67"/>
      <c r="G622" s="65"/>
      <c r="H622" s="70"/>
      <c r="I622" s="71"/>
      <c r="J622" s="68">
        <v>0</v>
      </c>
      <c r="K622" s="68">
        <v>0</v>
      </c>
      <c r="L622" s="68">
        <v>0</v>
      </c>
      <c r="M622" s="89">
        <f t="shared" si="32"/>
        <v>0</v>
      </c>
      <c r="N622" s="100">
        <f t="shared" si="33"/>
        <v>0</v>
      </c>
      <c r="O622" s="166" t="str">
        <f>IFERROR(INDEX(ITC!$B$21:$B$1020,MATCH(D622,ITC!$D$21:$D$1020,0)),"Unclaimed")</f>
        <v>Unclaimed</v>
      </c>
      <c r="P622" s="73">
        <f>IFERROR(VLOOKUP(D622,ITC!$D$19:$N$1020,11,0)-N622,SUM(K622:M622))</f>
        <v>0</v>
      </c>
      <c r="Q622" s="167" t="e">
        <f t="shared" si="34"/>
        <v>#DIV/0!</v>
      </c>
    </row>
    <row r="623" spans="2:17">
      <c r="B623" s="63"/>
      <c r="C623" s="65"/>
      <c r="D623" s="65"/>
      <c r="E623" s="66"/>
      <c r="F623" s="67"/>
      <c r="G623" s="65"/>
      <c r="H623" s="70"/>
      <c r="I623" s="71"/>
      <c r="J623" s="68">
        <v>0</v>
      </c>
      <c r="K623" s="68">
        <v>0</v>
      </c>
      <c r="L623" s="68">
        <v>0</v>
      </c>
      <c r="M623" s="89">
        <f t="shared" si="32"/>
        <v>0</v>
      </c>
      <c r="N623" s="100">
        <f t="shared" si="33"/>
        <v>0</v>
      </c>
      <c r="O623" s="166" t="str">
        <f>IFERROR(INDEX(ITC!$B$21:$B$1020,MATCH(D623,ITC!$D$21:$D$1020,0)),"Unclaimed")</f>
        <v>Unclaimed</v>
      </c>
      <c r="P623" s="73">
        <f>IFERROR(VLOOKUP(D623,ITC!$D$19:$N$1020,11,0)-N623,SUM(K623:M623))</f>
        <v>0</v>
      </c>
      <c r="Q623" s="167" t="e">
        <f t="shared" si="34"/>
        <v>#DIV/0!</v>
      </c>
    </row>
    <row r="624" spans="2:17">
      <c r="B624" s="63"/>
      <c r="C624" s="65"/>
      <c r="D624" s="65"/>
      <c r="E624" s="66"/>
      <c r="F624" s="67"/>
      <c r="G624" s="65"/>
      <c r="H624" s="70"/>
      <c r="I624" s="71"/>
      <c r="J624" s="68">
        <v>0</v>
      </c>
      <c r="K624" s="68">
        <v>0</v>
      </c>
      <c r="L624" s="68">
        <v>0</v>
      </c>
      <c r="M624" s="89">
        <f t="shared" si="32"/>
        <v>0</v>
      </c>
      <c r="N624" s="100">
        <f t="shared" si="33"/>
        <v>0</v>
      </c>
      <c r="O624" s="166" t="str">
        <f>IFERROR(INDEX(ITC!$B$21:$B$1020,MATCH(D624,ITC!$D$21:$D$1020,0)),"Unclaimed")</f>
        <v>Unclaimed</v>
      </c>
      <c r="P624" s="73">
        <f>IFERROR(VLOOKUP(D624,ITC!$D$19:$N$1020,11,0)-N624,SUM(K624:M624))</f>
        <v>0</v>
      </c>
      <c r="Q624" s="167" t="e">
        <f t="shared" si="34"/>
        <v>#DIV/0!</v>
      </c>
    </row>
    <row r="625" spans="2:17">
      <c r="B625" s="63"/>
      <c r="C625" s="65"/>
      <c r="D625" s="65"/>
      <c r="E625" s="66"/>
      <c r="F625" s="67"/>
      <c r="G625" s="65"/>
      <c r="H625" s="70"/>
      <c r="I625" s="71"/>
      <c r="J625" s="68">
        <v>0</v>
      </c>
      <c r="K625" s="68">
        <v>0</v>
      </c>
      <c r="L625" s="68">
        <v>0</v>
      </c>
      <c r="M625" s="89">
        <f t="shared" si="32"/>
        <v>0</v>
      </c>
      <c r="N625" s="100">
        <f t="shared" si="33"/>
        <v>0</v>
      </c>
      <c r="O625" s="166" t="str">
        <f>IFERROR(INDEX(ITC!$B$21:$B$1020,MATCH(D625,ITC!$D$21:$D$1020,0)),"Unclaimed")</f>
        <v>Unclaimed</v>
      </c>
      <c r="P625" s="73">
        <f>IFERROR(VLOOKUP(D625,ITC!$D$19:$N$1020,11,0)-N625,SUM(K625:M625))</f>
        <v>0</v>
      </c>
      <c r="Q625" s="167" t="e">
        <f t="shared" si="34"/>
        <v>#DIV/0!</v>
      </c>
    </row>
    <row r="626" spans="2:17">
      <c r="B626" s="63"/>
      <c r="C626" s="65"/>
      <c r="D626" s="65"/>
      <c r="E626" s="66"/>
      <c r="F626" s="67"/>
      <c r="G626" s="65"/>
      <c r="H626" s="70"/>
      <c r="I626" s="71"/>
      <c r="J626" s="68">
        <v>0</v>
      </c>
      <c r="K626" s="68">
        <v>0</v>
      </c>
      <c r="L626" s="68">
        <v>0</v>
      </c>
      <c r="M626" s="89">
        <f t="shared" si="32"/>
        <v>0</v>
      </c>
      <c r="N626" s="100">
        <f t="shared" si="33"/>
        <v>0</v>
      </c>
      <c r="O626" s="166" t="str">
        <f>IFERROR(INDEX(ITC!$B$21:$B$1020,MATCH(D626,ITC!$D$21:$D$1020,0)),"Unclaimed")</f>
        <v>Unclaimed</v>
      </c>
      <c r="P626" s="73">
        <f>IFERROR(VLOOKUP(D626,ITC!$D$19:$N$1020,11,0)-N626,SUM(K626:M626))</f>
        <v>0</v>
      </c>
      <c r="Q626" s="167" t="e">
        <f t="shared" si="34"/>
        <v>#DIV/0!</v>
      </c>
    </row>
    <row r="627" spans="2:17">
      <c r="B627" s="63"/>
      <c r="C627" s="65"/>
      <c r="D627" s="65"/>
      <c r="E627" s="66"/>
      <c r="F627" s="67"/>
      <c r="G627" s="65"/>
      <c r="H627" s="70"/>
      <c r="I627" s="71"/>
      <c r="J627" s="68">
        <v>0</v>
      </c>
      <c r="K627" s="68">
        <v>0</v>
      </c>
      <c r="L627" s="68">
        <v>0</v>
      </c>
      <c r="M627" s="89">
        <f t="shared" si="32"/>
        <v>0</v>
      </c>
      <c r="N627" s="100">
        <f t="shared" si="33"/>
        <v>0</v>
      </c>
      <c r="O627" s="166" t="str">
        <f>IFERROR(INDEX(ITC!$B$21:$B$1020,MATCH(D627,ITC!$D$21:$D$1020,0)),"Unclaimed")</f>
        <v>Unclaimed</v>
      </c>
      <c r="P627" s="73">
        <f>IFERROR(VLOOKUP(D627,ITC!$D$19:$N$1020,11,0)-N627,SUM(K627:M627))</f>
        <v>0</v>
      </c>
      <c r="Q627" s="167" t="e">
        <f t="shared" si="34"/>
        <v>#DIV/0!</v>
      </c>
    </row>
    <row r="628" spans="2:17">
      <c r="B628" s="63"/>
      <c r="C628" s="65"/>
      <c r="D628" s="65"/>
      <c r="E628" s="66"/>
      <c r="F628" s="67"/>
      <c r="G628" s="65"/>
      <c r="H628" s="70"/>
      <c r="I628" s="71"/>
      <c r="J628" s="68">
        <v>0</v>
      </c>
      <c r="K628" s="68">
        <v>0</v>
      </c>
      <c r="L628" s="68">
        <v>0</v>
      </c>
      <c r="M628" s="89">
        <f t="shared" si="32"/>
        <v>0</v>
      </c>
      <c r="N628" s="100">
        <f t="shared" si="33"/>
        <v>0</v>
      </c>
      <c r="O628" s="166" t="str">
        <f>IFERROR(INDEX(ITC!$B$21:$B$1020,MATCH(D628,ITC!$D$21:$D$1020,0)),"Unclaimed")</f>
        <v>Unclaimed</v>
      </c>
      <c r="P628" s="73">
        <f>IFERROR(VLOOKUP(D628,ITC!$D$19:$N$1020,11,0)-N628,SUM(K628:M628))</f>
        <v>0</v>
      </c>
      <c r="Q628" s="167" t="e">
        <f t="shared" si="34"/>
        <v>#DIV/0!</v>
      </c>
    </row>
    <row r="629" spans="2:17">
      <c r="B629" s="63"/>
      <c r="C629" s="65"/>
      <c r="D629" s="65"/>
      <c r="E629" s="66"/>
      <c r="F629" s="67"/>
      <c r="G629" s="65"/>
      <c r="H629" s="70"/>
      <c r="I629" s="71"/>
      <c r="J629" s="68">
        <v>0</v>
      </c>
      <c r="K629" s="68">
        <v>0</v>
      </c>
      <c r="L629" s="68">
        <v>0</v>
      </c>
      <c r="M629" s="89">
        <f t="shared" si="32"/>
        <v>0</v>
      </c>
      <c r="N629" s="100">
        <f t="shared" si="33"/>
        <v>0</v>
      </c>
      <c r="O629" s="166" t="str">
        <f>IFERROR(INDEX(ITC!$B$21:$B$1020,MATCH(D629,ITC!$D$21:$D$1020,0)),"Unclaimed")</f>
        <v>Unclaimed</v>
      </c>
      <c r="P629" s="73">
        <f>IFERROR(VLOOKUP(D629,ITC!$D$19:$N$1020,11,0)-N629,SUM(K629:M629))</f>
        <v>0</v>
      </c>
      <c r="Q629" s="167" t="e">
        <f t="shared" si="34"/>
        <v>#DIV/0!</v>
      </c>
    </row>
    <row r="630" spans="2:17">
      <c r="B630" s="63"/>
      <c r="C630" s="65"/>
      <c r="D630" s="65"/>
      <c r="E630" s="66"/>
      <c r="F630" s="67"/>
      <c r="G630" s="65"/>
      <c r="H630" s="70"/>
      <c r="I630" s="71"/>
      <c r="J630" s="68">
        <v>0</v>
      </c>
      <c r="K630" s="68">
        <v>0</v>
      </c>
      <c r="L630" s="68">
        <v>0</v>
      </c>
      <c r="M630" s="89">
        <f t="shared" si="32"/>
        <v>0</v>
      </c>
      <c r="N630" s="100">
        <f t="shared" si="33"/>
        <v>0</v>
      </c>
      <c r="O630" s="166" t="str">
        <f>IFERROR(INDEX(ITC!$B$21:$B$1020,MATCH(D630,ITC!$D$21:$D$1020,0)),"Unclaimed")</f>
        <v>Unclaimed</v>
      </c>
      <c r="P630" s="73">
        <f>IFERROR(VLOOKUP(D630,ITC!$D$19:$N$1020,11,0)-N630,SUM(K630:M630))</f>
        <v>0</v>
      </c>
      <c r="Q630" s="167" t="e">
        <f t="shared" si="34"/>
        <v>#DIV/0!</v>
      </c>
    </row>
    <row r="631" spans="2:17">
      <c r="B631" s="63"/>
      <c r="C631" s="65"/>
      <c r="D631" s="65"/>
      <c r="E631" s="66"/>
      <c r="F631" s="67"/>
      <c r="G631" s="65"/>
      <c r="H631" s="70"/>
      <c r="I631" s="71"/>
      <c r="J631" s="68">
        <v>0</v>
      </c>
      <c r="K631" s="68">
        <v>0</v>
      </c>
      <c r="L631" s="68">
        <v>0</v>
      </c>
      <c r="M631" s="89">
        <f t="shared" si="32"/>
        <v>0</v>
      </c>
      <c r="N631" s="100">
        <f t="shared" si="33"/>
        <v>0</v>
      </c>
      <c r="O631" s="166" t="str">
        <f>IFERROR(INDEX(ITC!$B$21:$B$1020,MATCH(D631,ITC!$D$21:$D$1020,0)),"Unclaimed")</f>
        <v>Unclaimed</v>
      </c>
      <c r="P631" s="73">
        <f>IFERROR(VLOOKUP(D631,ITC!$D$19:$N$1020,11,0)-N631,SUM(K631:M631))</f>
        <v>0</v>
      </c>
      <c r="Q631" s="167" t="e">
        <f t="shared" si="34"/>
        <v>#DIV/0!</v>
      </c>
    </row>
    <row r="632" spans="2:17">
      <c r="B632" s="63"/>
      <c r="C632" s="65"/>
      <c r="D632" s="65"/>
      <c r="E632" s="66"/>
      <c r="F632" s="67"/>
      <c r="G632" s="65"/>
      <c r="H632" s="70"/>
      <c r="I632" s="71"/>
      <c r="J632" s="68">
        <v>0</v>
      </c>
      <c r="K632" s="68">
        <v>0</v>
      </c>
      <c r="L632" s="68">
        <v>0</v>
      </c>
      <c r="M632" s="89">
        <f t="shared" si="32"/>
        <v>0</v>
      </c>
      <c r="N632" s="100">
        <f t="shared" si="33"/>
        <v>0</v>
      </c>
      <c r="O632" s="166" t="str">
        <f>IFERROR(INDEX(ITC!$B$21:$B$1020,MATCH(D632,ITC!$D$21:$D$1020,0)),"Unclaimed")</f>
        <v>Unclaimed</v>
      </c>
      <c r="P632" s="73">
        <f>IFERROR(VLOOKUP(D632,ITC!$D$19:$N$1020,11,0)-N632,SUM(K632:M632))</f>
        <v>0</v>
      </c>
      <c r="Q632" s="167" t="e">
        <f t="shared" si="34"/>
        <v>#DIV/0!</v>
      </c>
    </row>
    <row r="633" spans="2:17">
      <c r="B633" s="63"/>
      <c r="C633" s="65"/>
      <c r="D633" s="65"/>
      <c r="E633" s="66"/>
      <c r="F633" s="67"/>
      <c r="G633" s="65"/>
      <c r="H633" s="70"/>
      <c r="I633" s="71"/>
      <c r="J633" s="68">
        <v>0</v>
      </c>
      <c r="K633" s="68">
        <v>0</v>
      </c>
      <c r="L633" s="68">
        <v>0</v>
      </c>
      <c r="M633" s="89">
        <f t="shared" si="32"/>
        <v>0</v>
      </c>
      <c r="N633" s="100">
        <f t="shared" si="33"/>
        <v>0</v>
      </c>
      <c r="O633" s="166" t="str">
        <f>IFERROR(INDEX(ITC!$B$21:$B$1020,MATCH(D633,ITC!$D$21:$D$1020,0)),"Unclaimed")</f>
        <v>Unclaimed</v>
      </c>
      <c r="P633" s="73">
        <f>IFERROR(VLOOKUP(D633,ITC!$D$19:$N$1020,11,0)-N633,SUM(K633:M633))</f>
        <v>0</v>
      </c>
      <c r="Q633" s="167" t="e">
        <f t="shared" si="34"/>
        <v>#DIV/0!</v>
      </c>
    </row>
    <row r="634" spans="2:17">
      <c r="B634" s="63"/>
      <c r="C634" s="65"/>
      <c r="D634" s="65"/>
      <c r="E634" s="66"/>
      <c r="F634" s="67"/>
      <c r="G634" s="65"/>
      <c r="H634" s="70"/>
      <c r="I634" s="71"/>
      <c r="J634" s="68">
        <v>0</v>
      </c>
      <c r="K634" s="68">
        <v>0</v>
      </c>
      <c r="L634" s="68">
        <v>0</v>
      </c>
      <c r="M634" s="89">
        <f t="shared" si="32"/>
        <v>0</v>
      </c>
      <c r="N634" s="100">
        <f t="shared" si="33"/>
        <v>0</v>
      </c>
      <c r="O634" s="166" t="str">
        <f>IFERROR(INDEX(ITC!$B$21:$B$1020,MATCH(D634,ITC!$D$21:$D$1020,0)),"Unclaimed")</f>
        <v>Unclaimed</v>
      </c>
      <c r="P634" s="73">
        <f>IFERROR(VLOOKUP(D634,ITC!$D$19:$N$1020,11,0)-N634,SUM(K634:M634))</f>
        <v>0</v>
      </c>
      <c r="Q634" s="167" t="e">
        <f t="shared" si="34"/>
        <v>#DIV/0!</v>
      </c>
    </row>
    <row r="635" spans="2:17">
      <c r="B635" s="63"/>
      <c r="C635" s="65"/>
      <c r="D635" s="65"/>
      <c r="E635" s="66"/>
      <c r="F635" s="67"/>
      <c r="G635" s="65"/>
      <c r="H635" s="70"/>
      <c r="I635" s="71"/>
      <c r="J635" s="68">
        <v>0</v>
      </c>
      <c r="K635" s="68">
        <v>0</v>
      </c>
      <c r="L635" s="68">
        <v>0</v>
      </c>
      <c r="M635" s="89">
        <f t="shared" si="32"/>
        <v>0</v>
      </c>
      <c r="N635" s="100">
        <f t="shared" si="33"/>
        <v>0</v>
      </c>
      <c r="O635" s="166" t="str">
        <f>IFERROR(INDEX(ITC!$B$21:$B$1020,MATCH(D635,ITC!$D$21:$D$1020,0)),"Unclaimed")</f>
        <v>Unclaimed</v>
      </c>
      <c r="P635" s="73">
        <f>IFERROR(VLOOKUP(D635,ITC!$D$19:$N$1020,11,0)-N635,SUM(K635:M635))</f>
        <v>0</v>
      </c>
      <c r="Q635" s="167" t="e">
        <f t="shared" si="34"/>
        <v>#DIV/0!</v>
      </c>
    </row>
    <row r="636" spans="2:17">
      <c r="B636" s="63"/>
      <c r="C636" s="65"/>
      <c r="D636" s="65"/>
      <c r="E636" s="66"/>
      <c r="F636" s="67"/>
      <c r="G636" s="65"/>
      <c r="H636" s="70"/>
      <c r="I636" s="71"/>
      <c r="J636" s="68">
        <v>0</v>
      </c>
      <c r="K636" s="68">
        <v>0</v>
      </c>
      <c r="L636" s="68">
        <v>0</v>
      </c>
      <c r="M636" s="89">
        <f t="shared" si="32"/>
        <v>0</v>
      </c>
      <c r="N636" s="100">
        <f t="shared" si="33"/>
        <v>0</v>
      </c>
      <c r="O636" s="166" t="str">
        <f>IFERROR(INDEX(ITC!$B$21:$B$1020,MATCH(D636,ITC!$D$21:$D$1020,0)),"Unclaimed")</f>
        <v>Unclaimed</v>
      </c>
      <c r="P636" s="73">
        <f>IFERROR(VLOOKUP(D636,ITC!$D$19:$N$1020,11,0)-N636,SUM(K636:M636))</f>
        <v>0</v>
      </c>
      <c r="Q636" s="167" t="e">
        <f t="shared" si="34"/>
        <v>#DIV/0!</v>
      </c>
    </row>
    <row r="637" spans="2:17">
      <c r="B637" s="63"/>
      <c r="C637" s="65"/>
      <c r="D637" s="65"/>
      <c r="E637" s="66"/>
      <c r="F637" s="67"/>
      <c r="G637" s="65"/>
      <c r="H637" s="70"/>
      <c r="I637" s="71"/>
      <c r="J637" s="68">
        <v>0</v>
      </c>
      <c r="K637" s="68">
        <v>0</v>
      </c>
      <c r="L637" s="68">
        <v>0</v>
      </c>
      <c r="M637" s="89">
        <f t="shared" si="32"/>
        <v>0</v>
      </c>
      <c r="N637" s="100">
        <f t="shared" si="33"/>
        <v>0</v>
      </c>
      <c r="O637" s="166" t="str">
        <f>IFERROR(INDEX(ITC!$B$21:$B$1020,MATCH(D637,ITC!$D$21:$D$1020,0)),"Unclaimed")</f>
        <v>Unclaimed</v>
      </c>
      <c r="P637" s="73">
        <f>IFERROR(VLOOKUP(D637,ITC!$D$19:$N$1020,11,0)-N637,SUM(K637:M637))</f>
        <v>0</v>
      </c>
      <c r="Q637" s="167" t="e">
        <f t="shared" si="34"/>
        <v>#DIV/0!</v>
      </c>
    </row>
    <row r="638" spans="2:17">
      <c r="B638" s="63"/>
      <c r="C638" s="65"/>
      <c r="D638" s="65"/>
      <c r="E638" s="66"/>
      <c r="F638" s="67"/>
      <c r="G638" s="65"/>
      <c r="H638" s="70"/>
      <c r="I638" s="71"/>
      <c r="J638" s="68">
        <v>0</v>
      </c>
      <c r="K638" s="68">
        <v>0</v>
      </c>
      <c r="L638" s="68">
        <v>0</v>
      </c>
      <c r="M638" s="89">
        <f t="shared" si="32"/>
        <v>0</v>
      </c>
      <c r="N638" s="100">
        <f t="shared" si="33"/>
        <v>0</v>
      </c>
      <c r="O638" s="166" t="str">
        <f>IFERROR(INDEX(ITC!$B$21:$B$1020,MATCH(D638,ITC!$D$21:$D$1020,0)),"Unclaimed")</f>
        <v>Unclaimed</v>
      </c>
      <c r="P638" s="73">
        <f>IFERROR(VLOOKUP(D638,ITC!$D$19:$N$1020,11,0)-N638,SUM(K638:M638))</f>
        <v>0</v>
      </c>
      <c r="Q638" s="167" t="e">
        <f t="shared" si="34"/>
        <v>#DIV/0!</v>
      </c>
    </row>
    <row r="639" spans="2:17">
      <c r="B639" s="63"/>
      <c r="C639" s="65"/>
      <c r="D639" s="65"/>
      <c r="E639" s="66"/>
      <c r="F639" s="67"/>
      <c r="G639" s="65"/>
      <c r="H639" s="70"/>
      <c r="I639" s="71"/>
      <c r="J639" s="68">
        <v>0</v>
      </c>
      <c r="K639" s="68">
        <v>0</v>
      </c>
      <c r="L639" s="68">
        <v>0</v>
      </c>
      <c r="M639" s="89">
        <f t="shared" si="32"/>
        <v>0</v>
      </c>
      <c r="N639" s="100">
        <f t="shared" si="33"/>
        <v>0</v>
      </c>
      <c r="O639" s="166" t="str">
        <f>IFERROR(INDEX(ITC!$B$21:$B$1020,MATCH(D639,ITC!$D$21:$D$1020,0)),"Unclaimed")</f>
        <v>Unclaimed</v>
      </c>
      <c r="P639" s="73">
        <f>IFERROR(VLOOKUP(D639,ITC!$D$19:$N$1020,11,0)-N639,SUM(K639:M639))</f>
        <v>0</v>
      </c>
      <c r="Q639" s="167" t="e">
        <f t="shared" si="34"/>
        <v>#DIV/0!</v>
      </c>
    </row>
    <row r="640" spans="2:17">
      <c r="B640" s="63"/>
      <c r="C640" s="65"/>
      <c r="D640" s="65"/>
      <c r="E640" s="66"/>
      <c r="F640" s="67"/>
      <c r="G640" s="65"/>
      <c r="H640" s="70"/>
      <c r="I640" s="71"/>
      <c r="J640" s="68">
        <v>0</v>
      </c>
      <c r="K640" s="68">
        <v>0</v>
      </c>
      <c r="L640" s="68">
        <v>0</v>
      </c>
      <c r="M640" s="89">
        <f t="shared" si="32"/>
        <v>0</v>
      </c>
      <c r="N640" s="100">
        <f t="shared" si="33"/>
        <v>0</v>
      </c>
      <c r="O640" s="166" t="str">
        <f>IFERROR(INDEX(ITC!$B$21:$B$1020,MATCH(D640,ITC!$D$21:$D$1020,0)),"Unclaimed")</f>
        <v>Unclaimed</v>
      </c>
      <c r="P640" s="73">
        <f>IFERROR(VLOOKUP(D640,ITC!$D$19:$N$1020,11,0)-N640,SUM(K640:M640))</f>
        <v>0</v>
      </c>
      <c r="Q640" s="167" t="e">
        <f t="shared" si="34"/>
        <v>#DIV/0!</v>
      </c>
    </row>
    <row r="641" spans="2:17">
      <c r="B641" s="63"/>
      <c r="C641" s="65"/>
      <c r="D641" s="65"/>
      <c r="E641" s="66"/>
      <c r="F641" s="67"/>
      <c r="G641" s="65"/>
      <c r="H641" s="70"/>
      <c r="I641" s="71"/>
      <c r="J641" s="68">
        <v>0</v>
      </c>
      <c r="K641" s="68">
        <v>0</v>
      </c>
      <c r="L641" s="68">
        <v>0</v>
      </c>
      <c r="M641" s="89">
        <f t="shared" si="32"/>
        <v>0</v>
      </c>
      <c r="N641" s="100">
        <f t="shared" si="33"/>
        <v>0</v>
      </c>
      <c r="O641" s="166" t="str">
        <f>IFERROR(INDEX(ITC!$B$21:$B$1020,MATCH(D641,ITC!$D$21:$D$1020,0)),"Unclaimed")</f>
        <v>Unclaimed</v>
      </c>
      <c r="P641" s="73">
        <f>IFERROR(VLOOKUP(D641,ITC!$D$19:$N$1020,11,0)-N641,SUM(K641:M641))</f>
        <v>0</v>
      </c>
      <c r="Q641" s="167" t="e">
        <f t="shared" si="34"/>
        <v>#DIV/0!</v>
      </c>
    </row>
    <row r="642" spans="2:17">
      <c r="B642" s="63"/>
      <c r="C642" s="65"/>
      <c r="D642" s="65"/>
      <c r="E642" s="66"/>
      <c r="F642" s="67"/>
      <c r="G642" s="65"/>
      <c r="H642" s="70"/>
      <c r="I642" s="71"/>
      <c r="J642" s="68">
        <v>0</v>
      </c>
      <c r="K642" s="68">
        <v>0</v>
      </c>
      <c r="L642" s="68">
        <v>0</v>
      </c>
      <c r="M642" s="89">
        <f t="shared" si="32"/>
        <v>0</v>
      </c>
      <c r="N642" s="100">
        <f t="shared" si="33"/>
        <v>0</v>
      </c>
      <c r="O642" s="166" t="str">
        <f>IFERROR(INDEX(ITC!$B$21:$B$1020,MATCH(D642,ITC!$D$21:$D$1020,0)),"Unclaimed")</f>
        <v>Unclaimed</v>
      </c>
      <c r="P642" s="73">
        <f>IFERROR(VLOOKUP(D642,ITC!$D$19:$N$1020,11,0)-N642,SUM(K642:M642))</f>
        <v>0</v>
      </c>
      <c r="Q642" s="167" t="e">
        <f t="shared" si="34"/>
        <v>#DIV/0!</v>
      </c>
    </row>
    <row r="643" spans="2:17">
      <c r="B643" s="63"/>
      <c r="C643" s="65"/>
      <c r="D643" s="65"/>
      <c r="E643" s="66"/>
      <c r="F643" s="67"/>
      <c r="G643" s="65"/>
      <c r="H643" s="70"/>
      <c r="I643" s="71"/>
      <c r="J643" s="68">
        <v>0</v>
      </c>
      <c r="K643" s="68">
        <v>0</v>
      </c>
      <c r="L643" s="68">
        <v>0</v>
      </c>
      <c r="M643" s="89">
        <f t="shared" si="32"/>
        <v>0</v>
      </c>
      <c r="N643" s="100">
        <f t="shared" si="33"/>
        <v>0</v>
      </c>
      <c r="O643" s="166" t="str">
        <f>IFERROR(INDEX(ITC!$B$21:$B$1020,MATCH(D643,ITC!$D$21:$D$1020,0)),"Unclaimed")</f>
        <v>Unclaimed</v>
      </c>
      <c r="P643" s="73">
        <f>IFERROR(VLOOKUP(D643,ITC!$D$19:$N$1020,11,0)-N643,SUM(K643:M643))</f>
        <v>0</v>
      </c>
      <c r="Q643" s="167" t="e">
        <f t="shared" si="34"/>
        <v>#DIV/0!</v>
      </c>
    </row>
    <row r="644" spans="2:17">
      <c r="B644" s="63"/>
      <c r="C644" s="65"/>
      <c r="D644" s="65"/>
      <c r="E644" s="66"/>
      <c r="F644" s="67"/>
      <c r="G644" s="65"/>
      <c r="H644" s="70"/>
      <c r="I644" s="71"/>
      <c r="J644" s="68">
        <v>0</v>
      </c>
      <c r="K644" s="68">
        <v>0</v>
      </c>
      <c r="L644" s="68">
        <v>0</v>
      </c>
      <c r="M644" s="89">
        <f t="shared" si="32"/>
        <v>0</v>
      </c>
      <c r="N644" s="100">
        <f t="shared" si="33"/>
        <v>0</v>
      </c>
      <c r="O644" s="166" t="str">
        <f>IFERROR(INDEX(ITC!$B$21:$B$1020,MATCH(D644,ITC!$D$21:$D$1020,0)),"Unclaimed")</f>
        <v>Unclaimed</v>
      </c>
      <c r="P644" s="73">
        <f>IFERROR(VLOOKUP(D644,ITC!$D$19:$N$1020,11,0)-N644,SUM(K644:M644))</f>
        <v>0</v>
      </c>
      <c r="Q644" s="167" t="e">
        <f t="shared" si="34"/>
        <v>#DIV/0!</v>
      </c>
    </row>
    <row r="645" spans="2:17">
      <c r="B645" s="63"/>
      <c r="C645" s="65"/>
      <c r="D645" s="65"/>
      <c r="E645" s="66"/>
      <c r="F645" s="67"/>
      <c r="G645" s="65"/>
      <c r="H645" s="70"/>
      <c r="I645" s="71"/>
      <c r="J645" s="68">
        <v>0</v>
      </c>
      <c r="K645" s="68">
        <v>0</v>
      </c>
      <c r="L645" s="68">
        <v>0</v>
      </c>
      <c r="M645" s="89">
        <f t="shared" si="32"/>
        <v>0</v>
      </c>
      <c r="N645" s="100">
        <f t="shared" si="33"/>
        <v>0</v>
      </c>
      <c r="O645" s="166" t="str">
        <f>IFERROR(INDEX(ITC!$B$21:$B$1020,MATCH(D645,ITC!$D$21:$D$1020,0)),"Unclaimed")</f>
        <v>Unclaimed</v>
      </c>
      <c r="P645" s="73">
        <f>IFERROR(VLOOKUP(D645,ITC!$D$19:$N$1020,11,0)-N645,SUM(K645:M645))</f>
        <v>0</v>
      </c>
      <c r="Q645" s="167" t="e">
        <f t="shared" si="34"/>
        <v>#DIV/0!</v>
      </c>
    </row>
    <row r="646" spans="2:17">
      <c r="B646" s="63"/>
      <c r="C646" s="65"/>
      <c r="D646" s="65"/>
      <c r="E646" s="66"/>
      <c r="F646" s="67"/>
      <c r="G646" s="65"/>
      <c r="H646" s="70"/>
      <c r="I646" s="71"/>
      <c r="J646" s="68">
        <v>0</v>
      </c>
      <c r="K646" s="68">
        <v>0</v>
      </c>
      <c r="L646" s="68">
        <v>0</v>
      </c>
      <c r="M646" s="89">
        <f t="shared" si="32"/>
        <v>0</v>
      </c>
      <c r="N646" s="100">
        <f t="shared" si="33"/>
        <v>0</v>
      </c>
      <c r="O646" s="166" t="str">
        <f>IFERROR(INDEX(ITC!$B$21:$B$1020,MATCH(D646,ITC!$D$21:$D$1020,0)),"Unclaimed")</f>
        <v>Unclaimed</v>
      </c>
      <c r="P646" s="73">
        <f>IFERROR(VLOOKUP(D646,ITC!$D$19:$N$1020,11,0)-N646,SUM(K646:M646))</f>
        <v>0</v>
      </c>
      <c r="Q646" s="167" t="e">
        <f t="shared" si="34"/>
        <v>#DIV/0!</v>
      </c>
    </row>
    <row r="647" spans="2:17">
      <c r="B647" s="63"/>
      <c r="C647" s="65"/>
      <c r="D647" s="65"/>
      <c r="E647" s="66"/>
      <c r="F647" s="67"/>
      <c r="G647" s="65"/>
      <c r="H647" s="70"/>
      <c r="I647" s="71"/>
      <c r="J647" s="68">
        <v>0</v>
      </c>
      <c r="K647" s="68">
        <v>0</v>
      </c>
      <c r="L647" s="68">
        <v>0</v>
      </c>
      <c r="M647" s="89">
        <f t="shared" si="32"/>
        <v>0</v>
      </c>
      <c r="N647" s="100">
        <f t="shared" si="33"/>
        <v>0</v>
      </c>
      <c r="O647" s="166" t="str">
        <f>IFERROR(INDEX(ITC!$B$21:$B$1020,MATCH(D647,ITC!$D$21:$D$1020,0)),"Unclaimed")</f>
        <v>Unclaimed</v>
      </c>
      <c r="P647" s="73">
        <f>IFERROR(VLOOKUP(D647,ITC!$D$19:$N$1020,11,0)-N647,SUM(K647:M647))</f>
        <v>0</v>
      </c>
      <c r="Q647" s="167" t="e">
        <f t="shared" si="34"/>
        <v>#DIV/0!</v>
      </c>
    </row>
    <row r="648" spans="2:17">
      <c r="B648" s="63"/>
      <c r="C648" s="65"/>
      <c r="D648" s="65"/>
      <c r="E648" s="66"/>
      <c r="F648" s="67"/>
      <c r="G648" s="65"/>
      <c r="H648" s="70"/>
      <c r="I648" s="71"/>
      <c r="J648" s="68">
        <v>0</v>
      </c>
      <c r="K648" s="68">
        <v>0</v>
      </c>
      <c r="L648" s="68">
        <v>0</v>
      </c>
      <c r="M648" s="89">
        <f t="shared" si="32"/>
        <v>0</v>
      </c>
      <c r="N648" s="100">
        <f t="shared" si="33"/>
        <v>0</v>
      </c>
      <c r="O648" s="166" t="str">
        <f>IFERROR(INDEX(ITC!$B$21:$B$1020,MATCH(D648,ITC!$D$21:$D$1020,0)),"Unclaimed")</f>
        <v>Unclaimed</v>
      </c>
      <c r="P648" s="73">
        <f>IFERROR(VLOOKUP(D648,ITC!$D$19:$N$1020,11,0)-N648,SUM(K648:M648))</f>
        <v>0</v>
      </c>
      <c r="Q648" s="167" t="e">
        <f t="shared" si="34"/>
        <v>#DIV/0!</v>
      </c>
    </row>
    <row r="649" spans="2:17">
      <c r="B649" s="63"/>
      <c r="C649" s="65"/>
      <c r="D649" s="65"/>
      <c r="E649" s="66"/>
      <c r="F649" s="67"/>
      <c r="G649" s="65"/>
      <c r="H649" s="70"/>
      <c r="I649" s="71"/>
      <c r="J649" s="68">
        <v>0</v>
      </c>
      <c r="K649" s="68">
        <v>0</v>
      </c>
      <c r="L649" s="68">
        <v>0</v>
      </c>
      <c r="M649" s="89">
        <f t="shared" si="32"/>
        <v>0</v>
      </c>
      <c r="N649" s="100">
        <f t="shared" si="33"/>
        <v>0</v>
      </c>
      <c r="O649" s="166" t="str">
        <f>IFERROR(INDEX(ITC!$B$21:$B$1020,MATCH(D649,ITC!$D$21:$D$1020,0)),"Unclaimed")</f>
        <v>Unclaimed</v>
      </c>
      <c r="P649" s="73">
        <f>IFERROR(VLOOKUP(D649,ITC!$D$19:$N$1020,11,0)-N649,SUM(K649:M649))</f>
        <v>0</v>
      </c>
      <c r="Q649" s="167" t="e">
        <f t="shared" si="34"/>
        <v>#DIV/0!</v>
      </c>
    </row>
    <row r="650" spans="2:17">
      <c r="B650" s="63"/>
      <c r="C650" s="65"/>
      <c r="D650" s="65"/>
      <c r="E650" s="66"/>
      <c r="F650" s="67"/>
      <c r="G650" s="65"/>
      <c r="H650" s="70"/>
      <c r="I650" s="71"/>
      <c r="J650" s="68">
        <v>0</v>
      </c>
      <c r="K650" s="68">
        <v>0</v>
      </c>
      <c r="L650" s="68">
        <v>0</v>
      </c>
      <c r="M650" s="89">
        <f t="shared" si="32"/>
        <v>0</v>
      </c>
      <c r="N650" s="100">
        <f t="shared" si="33"/>
        <v>0</v>
      </c>
      <c r="O650" s="166" t="str">
        <f>IFERROR(INDEX(ITC!$B$21:$B$1020,MATCH(D650,ITC!$D$21:$D$1020,0)),"Unclaimed")</f>
        <v>Unclaimed</v>
      </c>
      <c r="P650" s="73">
        <f>IFERROR(VLOOKUP(D650,ITC!$D$19:$N$1020,11,0)-N650,SUM(K650:M650))</f>
        <v>0</v>
      </c>
      <c r="Q650" s="167" t="e">
        <f t="shared" si="34"/>
        <v>#DIV/0!</v>
      </c>
    </row>
    <row r="651" spans="2:17">
      <c r="B651" s="63"/>
      <c r="C651" s="65"/>
      <c r="D651" s="65"/>
      <c r="E651" s="66"/>
      <c r="F651" s="67"/>
      <c r="G651" s="65"/>
      <c r="H651" s="70"/>
      <c r="I651" s="71"/>
      <c r="J651" s="68">
        <v>0</v>
      </c>
      <c r="K651" s="68">
        <v>0</v>
      </c>
      <c r="L651" s="68">
        <v>0</v>
      </c>
      <c r="M651" s="89">
        <f t="shared" si="32"/>
        <v>0</v>
      </c>
      <c r="N651" s="100">
        <f t="shared" si="33"/>
        <v>0</v>
      </c>
      <c r="O651" s="166" t="str">
        <f>IFERROR(INDEX(ITC!$B$21:$B$1020,MATCH(D651,ITC!$D$21:$D$1020,0)),"Unclaimed")</f>
        <v>Unclaimed</v>
      </c>
      <c r="P651" s="73">
        <f>IFERROR(VLOOKUP(D651,ITC!$D$19:$N$1020,11,0)-N651,SUM(K651:M651))</f>
        <v>0</v>
      </c>
      <c r="Q651" s="167" t="e">
        <f t="shared" si="34"/>
        <v>#DIV/0!</v>
      </c>
    </row>
    <row r="652" spans="2:17">
      <c r="B652" s="63"/>
      <c r="C652" s="65"/>
      <c r="D652" s="65"/>
      <c r="E652" s="66"/>
      <c r="F652" s="67"/>
      <c r="G652" s="65"/>
      <c r="H652" s="70"/>
      <c r="I652" s="71"/>
      <c r="J652" s="68">
        <v>0</v>
      </c>
      <c r="K652" s="68">
        <v>0</v>
      </c>
      <c r="L652" s="68">
        <v>0</v>
      </c>
      <c r="M652" s="89">
        <f t="shared" si="32"/>
        <v>0</v>
      </c>
      <c r="N652" s="100">
        <f t="shared" si="33"/>
        <v>0</v>
      </c>
      <c r="O652" s="166" t="str">
        <f>IFERROR(INDEX(ITC!$B$21:$B$1020,MATCH(D652,ITC!$D$21:$D$1020,0)),"Unclaimed")</f>
        <v>Unclaimed</v>
      </c>
      <c r="P652" s="73">
        <f>IFERROR(VLOOKUP(D652,ITC!$D$19:$N$1020,11,0)-N652,SUM(K652:M652))</f>
        <v>0</v>
      </c>
      <c r="Q652" s="167" t="e">
        <f t="shared" si="34"/>
        <v>#DIV/0!</v>
      </c>
    </row>
    <row r="653" spans="2:17">
      <c r="B653" s="63"/>
      <c r="C653" s="65"/>
      <c r="D653" s="65"/>
      <c r="E653" s="66"/>
      <c r="F653" s="67"/>
      <c r="G653" s="65"/>
      <c r="H653" s="70"/>
      <c r="I653" s="71"/>
      <c r="J653" s="68">
        <v>0</v>
      </c>
      <c r="K653" s="68">
        <v>0</v>
      </c>
      <c r="L653" s="68">
        <v>0</v>
      </c>
      <c r="M653" s="89">
        <f t="shared" si="32"/>
        <v>0</v>
      </c>
      <c r="N653" s="100">
        <f t="shared" si="33"/>
        <v>0</v>
      </c>
      <c r="O653" s="166" t="str">
        <f>IFERROR(INDEX(ITC!$B$21:$B$1020,MATCH(D653,ITC!$D$21:$D$1020,0)),"Unclaimed")</f>
        <v>Unclaimed</v>
      </c>
      <c r="P653" s="73">
        <f>IFERROR(VLOOKUP(D653,ITC!$D$19:$N$1020,11,0)-N653,SUM(K653:M653))</f>
        <v>0</v>
      </c>
      <c r="Q653" s="167" t="e">
        <f t="shared" si="34"/>
        <v>#DIV/0!</v>
      </c>
    </row>
    <row r="654" spans="2:17">
      <c r="B654" s="63"/>
      <c r="C654" s="65"/>
      <c r="D654" s="65"/>
      <c r="E654" s="66"/>
      <c r="F654" s="67"/>
      <c r="G654" s="65"/>
      <c r="H654" s="70"/>
      <c r="I654" s="71"/>
      <c r="J654" s="68">
        <v>0</v>
      </c>
      <c r="K654" s="68">
        <v>0</v>
      </c>
      <c r="L654" s="68">
        <v>0</v>
      </c>
      <c r="M654" s="89">
        <f t="shared" si="32"/>
        <v>0</v>
      </c>
      <c r="N654" s="100">
        <f t="shared" si="33"/>
        <v>0</v>
      </c>
      <c r="O654" s="166" t="str">
        <f>IFERROR(INDEX(ITC!$B$21:$B$1020,MATCH(D654,ITC!$D$21:$D$1020,0)),"Unclaimed")</f>
        <v>Unclaimed</v>
      </c>
      <c r="P654" s="73">
        <f>IFERROR(VLOOKUP(D654,ITC!$D$19:$N$1020,11,0)-N654,SUM(K654:M654))</f>
        <v>0</v>
      </c>
      <c r="Q654" s="167" t="e">
        <f t="shared" si="34"/>
        <v>#DIV/0!</v>
      </c>
    </row>
    <row r="655" spans="2:17">
      <c r="B655" s="63"/>
      <c r="C655" s="65"/>
      <c r="D655" s="65"/>
      <c r="E655" s="66"/>
      <c r="F655" s="67"/>
      <c r="G655" s="65"/>
      <c r="H655" s="70"/>
      <c r="I655" s="71"/>
      <c r="J655" s="68">
        <v>0</v>
      </c>
      <c r="K655" s="68">
        <v>0</v>
      </c>
      <c r="L655" s="68">
        <v>0</v>
      </c>
      <c r="M655" s="89">
        <f t="shared" si="32"/>
        <v>0</v>
      </c>
      <c r="N655" s="100">
        <f t="shared" si="33"/>
        <v>0</v>
      </c>
      <c r="O655" s="166" t="str">
        <f>IFERROR(INDEX(ITC!$B$21:$B$1020,MATCH(D655,ITC!$D$21:$D$1020,0)),"Unclaimed")</f>
        <v>Unclaimed</v>
      </c>
      <c r="P655" s="73">
        <f>IFERROR(VLOOKUP(D655,ITC!$D$19:$N$1020,11,0)-N655,SUM(K655:M655))</f>
        <v>0</v>
      </c>
      <c r="Q655" s="167" t="e">
        <f t="shared" si="34"/>
        <v>#DIV/0!</v>
      </c>
    </row>
    <row r="656" spans="2:17">
      <c r="B656" s="63"/>
      <c r="C656" s="65"/>
      <c r="D656" s="65"/>
      <c r="E656" s="66"/>
      <c r="F656" s="67"/>
      <c r="G656" s="65"/>
      <c r="H656" s="70"/>
      <c r="I656" s="71"/>
      <c r="J656" s="68">
        <v>0</v>
      </c>
      <c r="K656" s="68">
        <v>0</v>
      </c>
      <c r="L656" s="68">
        <v>0</v>
      </c>
      <c r="M656" s="89">
        <f t="shared" si="32"/>
        <v>0</v>
      </c>
      <c r="N656" s="100">
        <f t="shared" si="33"/>
        <v>0</v>
      </c>
      <c r="O656" s="166" t="str">
        <f>IFERROR(INDEX(ITC!$B$21:$B$1020,MATCH(D656,ITC!$D$21:$D$1020,0)),"Unclaimed")</f>
        <v>Unclaimed</v>
      </c>
      <c r="P656" s="73">
        <f>IFERROR(VLOOKUP(D656,ITC!$D$19:$N$1020,11,0)-N656,SUM(K656:M656))</f>
        <v>0</v>
      </c>
      <c r="Q656" s="167" t="e">
        <f t="shared" si="34"/>
        <v>#DIV/0!</v>
      </c>
    </row>
    <row r="657" spans="2:17">
      <c r="B657" s="63"/>
      <c r="C657" s="65"/>
      <c r="D657" s="65"/>
      <c r="E657" s="66"/>
      <c r="F657" s="67"/>
      <c r="G657" s="65"/>
      <c r="H657" s="70"/>
      <c r="I657" s="71"/>
      <c r="J657" s="68">
        <v>0</v>
      </c>
      <c r="K657" s="68">
        <v>0</v>
      </c>
      <c r="L657" s="68">
        <v>0</v>
      </c>
      <c r="M657" s="89">
        <f t="shared" si="32"/>
        <v>0</v>
      </c>
      <c r="N657" s="100">
        <f t="shared" si="33"/>
        <v>0</v>
      </c>
      <c r="O657" s="166" t="str">
        <f>IFERROR(INDEX(ITC!$B$21:$B$1020,MATCH(D657,ITC!$D$21:$D$1020,0)),"Unclaimed")</f>
        <v>Unclaimed</v>
      </c>
      <c r="P657" s="73">
        <f>IFERROR(VLOOKUP(D657,ITC!$D$19:$N$1020,11,0)-N657,SUM(K657:M657))</f>
        <v>0</v>
      </c>
      <c r="Q657" s="167" t="e">
        <f t="shared" si="34"/>
        <v>#DIV/0!</v>
      </c>
    </row>
    <row r="658" spans="2:17">
      <c r="B658" s="63"/>
      <c r="C658" s="65"/>
      <c r="D658" s="65"/>
      <c r="E658" s="66"/>
      <c r="F658" s="67"/>
      <c r="G658" s="65"/>
      <c r="H658" s="70"/>
      <c r="I658" s="71"/>
      <c r="J658" s="68">
        <v>0</v>
      </c>
      <c r="K658" s="68">
        <v>0</v>
      </c>
      <c r="L658" s="68">
        <v>0</v>
      </c>
      <c r="M658" s="89">
        <f t="shared" si="32"/>
        <v>0</v>
      </c>
      <c r="N658" s="100">
        <f t="shared" si="33"/>
        <v>0</v>
      </c>
      <c r="O658" s="166" t="str">
        <f>IFERROR(INDEX(ITC!$B$21:$B$1020,MATCH(D658,ITC!$D$21:$D$1020,0)),"Unclaimed")</f>
        <v>Unclaimed</v>
      </c>
      <c r="P658" s="73">
        <f>IFERROR(VLOOKUP(D658,ITC!$D$19:$N$1020,11,0)-N658,SUM(K658:M658))</f>
        <v>0</v>
      </c>
      <c r="Q658" s="167" t="e">
        <f t="shared" si="34"/>
        <v>#DIV/0!</v>
      </c>
    </row>
    <row r="659" spans="2:17">
      <c r="B659" s="63"/>
      <c r="C659" s="65"/>
      <c r="D659" s="65"/>
      <c r="E659" s="66"/>
      <c r="F659" s="67"/>
      <c r="G659" s="65"/>
      <c r="H659" s="70"/>
      <c r="I659" s="71"/>
      <c r="J659" s="68">
        <v>0</v>
      </c>
      <c r="K659" s="68">
        <v>0</v>
      </c>
      <c r="L659" s="68">
        <v>0</v>
      </c>
      <c r="M659" s="89">
        <f t="shared" si="32"/>
        <v>0</v>
      </c>
      <c r="N659" s="100">
        <f t="shared" si="33"/>
        <v>0</v>
      </c>
      <c r="O659" s="166" t="str">
        <f>IFERROR(INDEX(ITC!$B$21:$B$1020,MATCH(D659,ITC!$D$21:$D$1020,0)),"Unclaimed")</f>
        <v>Unclaimed</v>
      </c>
      <c r="P659" s="73">
        <f>IFERROR(VLOOKUP(D659,ITC!$D$19:$N$1020,11,0)-N659,SUM(K659:M659))</f>
        <v>0</v>
      </c>
      <c r="Q659" s="167" t="e">
        <f t="shared" si="34"/>
        <v>#DIV/0!</v>
      </c>
    </row>
    <row r="660" spans="2:17">
      <c r="B660" s="63"/>
      <c r="C660" s="65"/>
      <c r="D660" s="65"/>
      <c r="E660" s="66"/>
      <c r="F660" s="67"/>
      <c r="G660" s="65"/>
      <c r="H660" s="70"/>
      <c r="I660" s="71"/>
      <c r="J660" s="68">
        <v>0</v>
      </c>
      <c r="K660" s="68">
        <v>0</v>
      </c>
      <c r="L660" s="68">
        <v>0</v>
      </c>
      <c r="M660" s="89">
        <f t="shared" si="32"/>
        <v>0</v>
      </c>
      <c r="N660" s="100">
        <f t="shared" si="33"/>
        <v>0</v>
      </c>
      <c r="O660" s="166" t="str">
        <f>IFERROR(INDEX(ITC!$B$21:$B$1020,MATCH(D660,ITC!$D$21:$D$1020,0)),"Unclaimed")</f>
        <v>Unclaimed</v>
      </c>
      <c r="P660" s="73">
        <f>IFERROR(VLOOKUP(D660,ITC!$D$19:$N$1020,11,0)-N660,SUM(K660:M660))</f>
        <v>0</v>
      </c>
      <c r="Q660" s="167" t="e">
        <f t="shared" si="34"/>
        <v>#DIV/0!</v>
      </c>
    </row>
    <row r="661" spans="2:17">
      <c r="B661" s="63"/>
      <c r="C661" s="65"/>
      <c r="D661" s="65"/>
      <c r="E661" s="66"/>
      <c r="F661" s="67"/>
      <c r="G661" s="65"/>
      <c r="H661" s="70"/>
      <c r="I661" s="71"/>
      <c r="J661" s="68">
        <v>0</v>
      </c>
      <c r="K661" s="68">
        <v>0</v>
      </c>
      <c r="L661" s="68">
        <v>0</v>
      </c>
      <c r="M661" s="89">
        <f t="shared" ref="M661:M724" si="35">L661</f>
        <v>0</v>
      </c>
      <c r="N661" s="100">
        <f t="shared" si="33"/>
        <v>0</v>
      </c>
      <c r="O661" s="166" t="str">
        <f>IFERROR(INDEX(ITC!$B$21:$B$1020,MATCH(D661,ITC!$D$21:$D$1020,0)),"Unclaimed")</f>
        <v>Unclaimed</v>
      </c>
      <c r="P661" s="73">
        <f>IFERROR(VLOOKUP(D661,ITC!$D$19:$N$1020,11,0)-N661,SUM(K661:M661))</f>
        <v>0</v>
      </c>
      <c r="Q661" s="167" t="e">
        <f t="shared" si="34"/>
        <v>#DIV/0!</v>
      </c>
    </row>
    <row r="662" spans="2:17">
      <c r="B662" s="63"/>
      <c r="C662" s="65"/>
      <c r="D662" s="65"/>
      <c r="E662" s="66"/>
      <c r="F662" s="67"/>
      <c r="G662" s="65"/>
      <c r="H662" s="70"/>
      <c r="I662" s="71"/>
      <c r="J662" s="68">
        <v>0</v>
      </c>
      <c r="K662" s="68">
        <v>0</v>
      </c>
      <c r="L662" s="68">
        <v>0</v>
      </c>
      <c r="M662" s="89">
        <f t="shared" si="35"/>
        <v>0</v>
      </c>
      <c r="N662" s="100">
        <f t="shared" ref="N662:N725" si="36">SUM(J662:M662)</f>
        <v>0</v>
      </c>
      <c r="O662" s="166" t="str">
        <f>IFERROR(INDEX(ITC!$B$21:$B$1020,MATCH(D662,ITC!$D$21:$D$1020,0)),"Unclaimed")</f>
        <v>Unclaimed</v>
      </c>
      <c r="P662" s="73">
        <f>IFERROR(VLOOKUP(D662,ITC!$D$19:$N$1020,11,0)-N662,SUM(K662:M662))</f>
        <v>0</v>
      </c>
      <c r="Q662" s="167" t="e">
        <f t="shared" ref="Q662:Q725" si="37">H662-(SUM(K662:M662)/J662)</f>
        <v>#DIV/0!</v>
      </c>
    </row>
    <row r="663" spans="2:17">
      <c r="B663" s="63"/>
      <c r="C663" s="65"/>
      <c r="D663" s="65"/>
      <c r="E663" s="66"/>
      <c r="F663" s="67"/>
      <c r="G663" s="65"/>
      <c r="H663" s="70"/>
      <c r="I663" s="71"/>
      <c r="J663" s="68">
        <v>0</v>
      </c>
      <c r="K663" s="68">
        <v>0</v>
      </c>
      <c r="L663" s="68">
        <v>0</v>
      </c>
      <c r="M663" s="89">
        <f t="shared" si="35"/>
        <v>0</v>
      </c>
      <c r="N663" s="100">
        <f t="shared" si="36"/>
        <v>0</v>
      </c>
      <c r="O663" s="166" t="str">
        <f>IFERROR(INDEX(ITC!$B$21:$B$1020,MATCH(D663,ITC!$D$21:$D$1020,0)),"Unclaimed")</f>
        <v>Unclaimed</v>
      </c>
      <c r="P663" s="73">
        <f>IFERROR(VLOOKUP(D663,ITC!$D$19:$N$1020,11,0)-N663,SUM(K663:M663))</f>
        <v>0</v>
      </c>
      <c r="Q663" s="167" t="e">
        <f t="shared" si="37"/>
        <v>#DIV/0!</v>
      </c>
    </row>
    <row r="664" spans="2:17">
      <c r="B664" s="63"/>
      <c r="C664" s="65"/>
      <c r="D664" s="65"/>
      <c r="E664" s="66"/>
      <c r="F664" s="67"/>
      <c r="G664" s="65"/>
      <c r="H664" s="70"/>
      <c r="I664" s="71"/>
      <c r="J664" s="68">
        <v>0</v>
      </c>
      <c r="K664" s="68">
        <v>0</v>
      </c>
      <c r="L664" s="68">
        <v>0</v>
      </c>
      <c r="M664" s="89">
        <f t="shared" si="35"/>
        <v>0</v>
      </c>
      <c r="N664" s="100">
        <f t="shared" si="36"/>
        <v>0</v>
      </c>
      <c r="O664" s="166" t="str">
        <f>IFERROR(INDEX(ITC!$B$21:$B$1020,MATCH(D664,ITC!$D$21:$D$1020,0)),"Unclaimed")</f>
        <v>Unclaimed</v>
      </c>
      <c r="P664" s="73">
        <f>IFERROR(VLOOKUP(D664,ITC!$D$19:$N$1020,11,0)-N664,SUM(K664:M664))</f>
        <v>0</v>
      </c>
      <c r="Q664" s="167" t="e">
        <f t="shared" si="37"/>
        <v>#DIV/0!</v>
      </c>
    </row>
    <row r="665" spans="2:17">
      <c r="B665" s="63"/>
      <c r="C665" s="65"/>
      <c r="D665" s="65"/>
      <c r="E665" s="66"/>
      <c r="F665" s="67"/>
      <c r="G665" s="65"/>
      <c r="H665" s="70"/>
      <c r="I665" s="71"/>
      <c r="J665" s="68">
        <v>0</v>
      </c>
      <c r="K665" s="68">
        <v>0</v>
      </c>
      <c r="L665" s="68">
        <v>0</v>
      </c>
      <c r="M665" s="89">
        <f t="shared" si="35"/>
        <v>0</v>
      </c>
      <c r="N665" s="100">
        <f t="shared" si="36"/>
        <v>0</v>
      </c>
      <c r="O665" s="166" t="str">
        <f>IFERROR(INDEX(ITC!$B$21:$B$1020,MATCH(D665,ITC!$D$21:$D$1020,0)),"Unclaimed")</f>
        <v>Unclaimed</v>
      </c>
      <c r="P665" s="73">
        <f>IFERROR(VLOOKUP(D665,ITC!$D$19:$N$1020,11,0)-N665,SUM(K665:M665))</f>
        <v>0</v>
      </c>
      <c r="Q665" s="167" t="e">
        <f t="shared" si="37"/>
        <v>#DIV/0!</v>
      </c>
    </row>
    <row r="666" spans="2:17">
      <c r="B666" s="63"/>
      <c r="C666" s="65"/>
      <c r="D666" s="65"/>
      <c r="E666" s="66"/>
      <c r="F666" s="67"/>
      <c r="G666" s="65"/>
      <c r="H666" s="70"/>
      <c r="I666" s="71"/>
      <c r="J666" s="68">
        <v>0</v>
      </c>
      <c r="K666" s="68">
        <v>0</v>
      </c>
      <c r="L666" s="68">
        <v>0</v>
      </c>
      <c r="M666" s="89">
        <f t="shared" si="35"/>
        <v>0</v>
      </c>
      <c r="N666" s="100">
        <f t="shared" si="36"/>
        <v>0</v>
      </c>
      <c r="O666" s="166" t="str">
        <f>IFERROR(INDEX(ITC!$B$21:$B$1020,MATCH(D666,ITC!$D$21:$D$1020,0)),"Unclaimed")</f>
        <v>Unclaimed</v>
      </c>
      <c r="P666" s="73">
        <f>IFERROR(VLOOKUP(D666,ITC!$D$19:$N$1020,11,0)-N666,SUM(K666:M666))</f>
        <v>0</v>
      </c>
      <c r="Q666" s="167" t="e">
        <f t="shared" si="37"/>
        <v>#DIV/0!</v>
      </c>
    </row>
    <row r="667" spans="2:17">
      <c r="B667" s="63"/>
      <c r="C667" s="65"/>
      <c r="D667" s="65"/>
      <c r="E667" s="66"/>
      <c r="F667" s="67"/>
      <c r="G667" s="65"/>
      <c r="H667" s="70"/>
      <c r="I667" s="71"/>
      <c r="J667" s="68">
        <v>0</v>
      </c>
      <c r="K667" s="68">
        <v>0</v>
      </c>
      <c r="L667" s="68">
        <v>0</v>
      </c>
      <c r="M667" s="89">
        <f t="shared" si="35"/>
        <v>0</v>
      </c>
      <c r="N667" s="100">
        <f t="shared" si="36"/>
        <v>0</v>
      </c>
      <c r="O667" s="166" t="str">
        <f>IFERROR(INDEX(ITC!$B$21:$B$1020,MATCH(D667,ITC!$D$21:$D$1020,0)),"Unclaimed")</f>
        <v>Unclaimed</v>
      </c>
      <c r="P667" s="73">
        <f>IFERROR(VLOOKUP(D667,ITC!$D$19:$N$1020,11,0)-N667,SUM(K667:M667))</f>
        <v>0</v>
      </c>
      <c r="Q667" s="167" t="e">
        <f t="shared" si="37"/>
        <v>#DIV/0!</v>
      </c>
    </row>
    <row r="668" spans="2:17">
      <c r="B668" s="63"/>
      <c r="C668" s="65"/>
      <c r="D668" s="65"/>
      <c r="E668" s="66"/>
      <c r="F668" s="67"/>
      <c r="G668" s="65"/>
      <c r="H668" s="70"/>
      <c r="I668" s="71"/>
      <c r="J668" s="68">
        <v>0</v>
      </c>
      <c r="K668" s="68">
        <v>0</v>
      </c>
      <c r="L668" s="68">
        <v>0</v>
      </c>
      <c r="M668" s="89">
        <f t="shared" si="35"/>
        <v>0</v>
      </c>
      <c r="N668" s="100">
        <f t="shared" si="36"/>
        <v>0</v>
      </c>
      <c r="O668" s="166" t="str">
        <f>IFERROR(INDEX(ITC!$B$21:$B$1020,MATCH(D668,ITC!$D$21:$D$1020,0)),"Unclaimed")</f>
        <v>Unclaimed</v>
      </c>
      <c r="P668" s="73">
        <f>IFERROR(VLOOKUP(D668,ITC!$D$19:$N$1020,11,0)-N668,SUM(K668:M668))</f>
        <v>0</v>
      </c>
      <c r="Q668" s="167" t="e">
        <f t="shared" si="37"/>
        <v>#DIV/0!</v>
      </c>
    </row>
    <row r="669" spans="2:17">
      <c r="B669" s="63"/>
      <c r="C669" s="65"/>
      <c r="D669" s="65"/>
      <c r="E669" s="66"/>
      <c r="F669" s="67"/>
      <c r="G669" s="65"/>
      <c r="H669" s="70"/>
      <c r="I669" s="71"/>
      <c r="J669" s="68">
        <v>0</v>
      </c>
      <c r="K669" s="68">
        <v>0</v>
      </c>
      <c r="L669" s="68">
        <v>0</v>
      </c>
      <c r="M669" s="89">
        <f t="shared" si="35"/>
        <v>0</v>
      </c>
      <c r="N669" s="100">
        <f t="shared" si="36"/>
        <v>0</v>
      </c>
      <c r="O669" s="166" t="str">
        <f>IFERROR(INDEX(ITC!$B$21:$B$1020,MATCH(D669,ITC!$D$21:$D$1020,0)),"Unclaimed")</f>
        <v>Unclaimed</v>
      </c>
      <c r="P669" s="73">
        <f>IFERROR(VLOOKUP(D669,ITC!$D$19:$N$1020,11,0)-N669,SUM(K669:M669))</f>
        <v>0</v>
      </c>
      <c r="Q669" s="167" t="e">
        <f t="shared" si="37"/>
        <v>#DIV/0!</v>
      </c>
    </row>
    <row r="670" spans="2:17">
      <c r="B670" s="63"/>
      <c r="C670" s="65"/>
      <c r="D670" s="65"/>
      <c r="E670" s="66"/>
      <c r="F670" s="67"/>
      <c r="G670" s="65"/>
      <c r="H670" s="70"/>
      <c r="I670" s="71"/>
      <c r="J670" s="68">
        <v>0</v>
      </c>
      <c r="K670" s="68">
        <v>0</v>
      </c>
      <c r="L670" s="68">
        <v>0</v>
      </c>
      <c r="M670" s="89">
        <f t="shared" si="35"/>
        <v>0</v>
      </c>
      <c r="N670" s="100">
        <f t="shared" si="36"/>
        <v>0</v>
      </c>
      <c r="O670" s="166" t="str">
        <f>IFERROR(INDEX(ITC!$B$21:$B$1020,MATCH(D670,ITC!$D$21:$D$1020,0)),"Unclaimed")</f>
        <v>Unclaimed</v>
      </c>
      <c r="P670" s="73">
        <f>IFERROR(VLOOKUP(D670,ITC!$D$19:$N$1020,11,0)-N670,SUM(K670:M670))</f>
        <v>0</v>
      </c>
      <c r="Q670" s="167" t="e">
        <f t="shared" si="37"/>
        <v>#DIV/0!</v>
      </c>
    </row>
    <row r="671" spans="2:17">
      <c r="B671" s="63"/>
      <c r="C671" s="65"/>
      <c r="D671" s="65"/>
      <c r="E671" s="66"/>
      <c r="F671" s="67"/>
      <c r="G671" s="65"/>
      <c r="H671" s="70"/>
      <c r="I671" s="71"/>
      <c r="J671" s="68">
        <v>0</v>
      </c>
      <c r="K671" s="68">
        <v>0</v>
      </c>
      <c r="L671" s="68">
        <v>0</v>
      </c>
      <c r="M671" s="89">
        <f t="shared" si="35"/>
        <v>0</v>
      </c>
      <c r="N671" s="100">
        <f t="shared" si="36"/>
        <v>0</v>
      </c>
      <c r="O671" s="166" t="str">
        <f>IFERROR(INDEX(ITC!$B$21:$B$1020,MATCH(D671,ITC!$D$21:$D$1020,0)),"Unclaimed")</f>
        <v>Unclaimed</v>
      </c>
      <c r="P671" s="73">
        <f>IFERROR(VLOOKUP(D671,ITC!$D$19:$N$1020,11,0)-N671,SUM(K671:M671))</f>
        <v>0</v>
      </c>
      <c r="Q671" s="167" t="e">
        <f t="shared" si="37"/>
        <v>#DIV/0!</v>
      </c>
    </row>
    <row r="672" spans="2:17">
      <c r="B672" s="63"/>
      <c r="C672" s="65"/>
      <c r="D672" s="65"/>
      <c r="E672" s="66"/>
      <c r="F672" s="67"/>
      <c r="G672" s="65"/>
      <c r="H672" s="70"/>
      <c r="I672" s="71"/>
      <c r="J672" s="68">
        <v>0</v>
      </c>
      <c r="K672" s="68">
        <v>0</v>
      </c>
      <c r="L672" s="68">
        <v>0</v>
      </c>
      <c r="M672" s="89">
        <f t="shared" si="35"/>
        <v>0</v>
      </c>
      <c r="N672" s="100">
        <f t="shared" si="36"/>
        <v>0</v>
      </c>
      <c r="O672" s="166" t="str">
        <f>IFERROR(INDEX(ITC!$B$21:$B$1020,MATCH(D672,ITC!$D$21:$D$1020,0)),"Unclaimed")</f>
        <v>Unclaimed</v>
      </c>
      <c r="P672" s="73">
        <f>IFERROR(VLOOKUP(D672,ITC!$D$19:$N$1020,11,0)-N672,SUM(K672:M672))</f>
        <v>0</v>
      </c>
      <c r="Q672" s="167" t="e">
        <f t="shared" si="37"/>
        <v>#DIV/0!</v>
      </c>
    </row>
    <row r="673" spans="2:17">
      <c r="B673" s="63"/>
      <c r="C673" s="65"/>
      <c r="D673" s="65"/>
      <c r="E673" s="66"/>
      <c r="F673" s="67"/>
      <c r="G673" s="65"/>
      <c r="H673" s="70"/>
      <c r="I673" s="71"/>
      <c r="J673" s="68">
        <v>0</v>
      </c>
      <c r="K673" s="68">
        <v>0</v>
      </c>
      <c r="L673" s="68">
        <v>0</v>
      </c>
      <c r="M673" s="89">
        <f t="shared" si="35"/>
        <v>0</v>
      </c>
      <c r="N673" s="100">
        <f t="shared" si="36"/>
        <v>0</v>
      </c>
      <c r="O673" s="166" t="str">
        <f>IFERROR(INDEX(ITC!$B$21:$B$1020,MATCH(D673,ITC!$D$21:$D$1020,0)),"Unclaimed")</f>
        <v>Unclaimed</v>
      </c>
      <c r="P673" s="73">
        <f>IFERROR(VLOOKUP(D673,ITC!$D$19:$N$1020,11,0)-N673,SUM(K673:M673))</f>
        <v>0</v>
      </c>
      <c r="Q673" s="167" t="e">
        <f t="shared" si="37"/>
        <v>#DIV/0!</v>
      </c>
    </row>
    <row r="674" spans="2:17">
      <c r="B674" s="63"/>
      <c r="C674" s="65"/>
      <c r="D674" s="65"/>
      <c r="E674" s="66"/>
      <c r="F674" s="67"/>
      <c r="G674" s="65"/>
      <c r="H674" s="70"/>
      <c r="I674" s="71"/>
      <c r="J674" s="68">
        <v>0</v>
      </c>
      <c r="K674" s="68">
        <v>0</v>
      </c>
      <c r="L674" s="68">
        <v>0</v>
      </c>
      <c r="M674" s="89">
        <f t="shared" si="35"/>
        <v>0</v>
      </c>
      <c r="N674" s="100">
        <f t="shared" si="36"/>
        <v>0</v>
      </c>
      <c r="O674" s="166" t="str">
        <f>IFERROR(INDEX(ITC!$B$21:$B$1020,MATCH(D674,ITC!$D$21:$D$1020,0)),"Unclaimed")</f>
        <v>Unclaimed</v>
      </c>
      <c r="P674" s="73">
        <f>IFERROR(VLOOKUP(D674,ITC!$D$19:$N$1020,11,0)-N674,SUM(K674:M674))</f>
        <v>0</v>
      </c>
      <c r="Q674" s="167" t="e">
        <f t="shared" si="37"/>
        <v>#DIV/0!</v>
      </c>
    </row>
    <row r="675" spans="2:17">
      <c r="B675" s="63"/>
      <c r="C675" s="65"/>
      <c r="D675" s="65"/>
      <c r="E675" s="66"/>
      <c r="F675" s="67"/>
      <c r="G675" s="65"/>
      <c r="H675" s="70"/>
      <c r="I675" s="71"/>
      <c r="J675" s="68">
        <v>0</v>
      </c>
      <c r="K675" s="68">
        <v>0</v>
      </c>
      <c r="L675" s="68">
        <v>0</v>
      </c>
      <c r="M675" s="89">
        <f t="shared" si="35"/>
        <v>0</v>
      </c>
      <c r="N675" s="100">
        <f t="shared" si="36"/>
        <v>0</v>
      </c>
      <c r="O675" s="166" t="str">
        <f>IFERROR(INDEX(ITC!$B$21:$B$1020,MATCH(D675,ITC!$D$21:$D$1020,0)),"Unclaimed")</f>
        <v>Unclaimed</v>
      </c>
      <c r="P675" s="73">
        <f>IFERROR(VLOOKUP(D675,ITC!$D$19:$N$1020,11,0)-N675,SUM(K675:M675))</f>
        <v>0</v>
      </c>
      <c r="Q675" s="167" t="e">
        <f t="shared" si="37"/>
        <v>#DIV/0!</v>
      </c>
    </row>
    <row r="676" spans="2:17">
      <c r="B676" s="63"/>
      <c r="C676" s="65"/>
      <c r="D676" s="65"/>
      <c r="E676" s="66"/>
      <c r="F676" s="67"/>
      <c r="G676" s="65"/>
      <c r="H676" s="70"/>
      <c r="I676" s="71"/>
      <c r="J676" s="68">
        <v>0</v>
      </c>
      <c r="K676" s="68">
        <v>0</v>
      </c>
      <c r="L676" s="68">
        <v>0</v>
      </c>
      <c r="M676" s="89">
        <f t="shared" si="35"/>
        <v>0</v>
      </c>
      <c r="N676" s="100">
        <f t="shared" si="36"/>
        <v>0</v>
      </c>
      <c r="O676" s="166" t="str">
        <f>IFERROR(INDEX(ITC!$B$21:$B$1020,MATCH(D676,ITC!$D$21:$D$1020,0)),"Unclaimed")</f>
        <v>Unclaimed</v>
      </c>
      <c r="P676" s="73">
        <f>IFERROR(VLOOKUP(D676,ITC!$D$19:$N$1020,11,0)-N676,SUM(K676:M676))</f>
        <v>0</v>
      </c>
      <c r="Q676" s="167" t="e">
        <f t="shared" si="37"/>
        <v>#DIV/0!</v>
      </c>
    </row>
    <row r="677" spans="2:17">
      <c r="B677" s="63"/>
      <c r="C677" s="65"/>
      <c r="D677" s="65"/>
      <c r="E677" s="66"/>
      <c r="F677" s="67"/>
      <c r="G677" s="65"/>
      <c r="H677" s="70"/>
      <c r="I677" s="71"/>
      <c r="J677" s="68">
        <v>0</v>
      </c>
      <c r="K677" s="68">
        <v>0</v>
      </c>
      <c r="L677" s="68">
        <v>0</v>
      </c>
      <c r="M677" s="89">
        <f t="shared" si="35"/>
        <v>0</v>
      </c>
      <c r="N677" s="100">
        <f t="shared" si="36"/>
        <v>0</v>
      </c>
      <c r="O677" s="166" t="str">
        <f>IFERROR(INDEX(ITC!$B$21:$B$1020,MATCH(D677,ITC!$D$21:$D$1020,0)),"Unclaimed")</f>
        <v>Unclaimed</v>
      </c>
      <c r="P677" s="73">
        <f>IFERROR(VLOOKUP(D677,ITC!$D$19:$N$1020,11,0)-N677,SUM(K677:M677))</f>
        <v>0</v>
      </c>
      <c r="Q677" s="167" t="e">
        <f t="shared" si="37"/>
        <v>#DIV/0!</v>
      </c>
    </row>
    <row r="678" spans="2:17">
      <c r="B678" s="63"/>
      <c r="C678" s="65"/>
      <c r="D678" s="65"/>
      <c r="E678" s="66"/>
      <c r="F678" s="67"/>
      <c r="G678" s="65"/>
      <c r="H678" s="70"/>
      <c r="I678" s="71"/>
      <c r="J678" s="68">
        <v>0</v>
      </c>
      <c r="K678" s="68">
        <v>0</v>
      </c>
      <c r="L678" s="68">
        <v>0</v>
      </c>
      <c r="M678" s="89">
        <f t="shared" si="35"/>
        <v>0</v>
      </c>
      <c r="N678" s="100">
        <f t="shared" si="36"/>
        <v>0</v>
      </c>
      <c r="O678" s="166" t="str">
        <f>IFERROR(INDEX(ITC!$B$21:$B$1020,MATCH(D678,ITC!$D$21:$D$1020,0)),"Unclaimed")</f>
        <v>Unclaimed</v>
      </c>
      <c r="P678" s="73">
        <f>IFERROR(VLOOKUP(D678,ITC!$D$19:$N$1020,11,0)-N678,SUM(K678:M678))</f>
        <v>0</v>
      </c>
      <c r="Q678" s="167" t="e">
        <f t="shared" si="37"/>
        <v>#DIV/0!</v>
      </c>
    </row>
    <row r="679" spans="2:17">
      <c r="B679" s="63"/>
      <c r="C679" s="65"/>
      <c r="D679" s="65"/>
      <c r="E679" s="66"/>
      <c r="F679" s="67"/>
      <c r="G679" s="65"/>
      <c r="H679" s="70"/>
      <c r="I679" s="71"/>
      <c r="J679" s="68">
        <v>0</v>
      </c>
      <c r="K679" s="68">
        <v>0</v>
      </c>
      <c r="L679" s="68">
        <v>0</v>
      </c>
      <c r="M679" s="89">
        <f t="shared" si="35"/>
        <v>0</v>
      </c>
      <c r="N679" s="100">
        <f t="shared" si="36"/>
        <v>0</v>
      </c>
      <c r="O679" s="166" t="str">
        <f>IFERROR(INDEX(ITC!$B$21:$B$1020,MATCH(D679,ITC!$D$21:$D$1020,0)),"Unclaimed")</f>
        <v>Unclaimed</v>
      </c>
      <c r="P679" s="73">
        <f>IFERROR(VLOOKUP(D679,ITC!$D$19:$N$1020,11,0)-N679,SUM(K679:M679))</f>
        <v>0</v>
      </c>
      <c r="Q679" s="167" t="e">
        <f t="shared" si="37"/>
        <v>#DIV/0!</v>
      </c>
    </row>
    <row r="680" spans="2:17">
      <c r="B680" s="63"/>
      <c r="C680" s="65"/>
      <c r="D680" s="65"/>
      <c r="E680" s="66"/>
      <c r="F680" s="67"/>
      <c r="G680" s="65"/>
      <c r="H680" s="70"/>
      <c r="I680" s="71"/>
      <c r="J680" s="68">
        <v>0</v>
      </c>
      <c r="K680" s="68">
        <v>0</v>
      </c>
      <c r="L680" s="68">
        <v>0</v>
      </c>
      <c r="M680" s="89">
        <f t="shared" si="35"/>
        <v>0</v>
      </c>
      <c r="N680" s="100">
        <f t="shared" si="36"/>
        <v>0</v>
      </c>
      <c r="O680" s="166" t="str">
        <f>IFERROR(INDEX(ITC!$B$21:$B$1020,MATCH(D680,ITC!$D$21:$D$1020,0)),"Unclaimed")</f>
        <v>Unclaimed</v>
      </c>
      <c r="P680" s="73">
        <f>IFERROR(VLOOKUP(D680,ITC!$D$19:$N$1020,11,0)-N680,SUM(K680:M680))</f>
        <v>0</v>
      </c>
      <c r="Q680" s="167" t="e">
        <f t="shared" si="37"/>
        <v>#DIV/0!</v>
      </c>
    </row>
    <row r="681" spans="2:17">
      <c r="B681" s="63"/>
      <c r="C681" s="65"/>
      <c r="D681" s="65"/>
      <c r="E681" s="66"/>
      <c r="F681" s="67"/>
      <c r="G681" s="65"/>
      <c r="H681" s="70"/>
      <c r="I681" s="71"/>
      <c r="J681" s="68">
        <v>0</v>
      </c>
      <c r="K681" s="68">
        <v>0</v>
      </c>
      <c r="L681" s="68">
        <v>0</v>
      </c>
      <c r="M681" s="89">
        <f t="shared" si="35"/>
        <v>0</v>
      </c>
      <c r="N681" s="100">
        <f t="shared" si="36"/>
        <v>0</v>
      </c>
      <c r="O681" s="166" t="str">
        <f>IFERROR(INDEX(ITC!$B$21:$B$1020,MATCH(D681,ITC!$D$21:$D$1020,0)),"Unclaimed")</f>
        <v>Unclaimed</v>
      </c>
      <c r="P681" s="73">
        <f>IFERROR(VLOOKUP(D681,ITC!$D$19:$N$1020,11,0)-N681,SUM(K681:M681))</f>
        <v>0</v>
      </c>
      <c r="Q681" s="167" t="e">
        <f t="shared" si="37"/>
        <v>#DIV/0!</v>
      </c>
    </row>
    <row r="682" spans="2:17">
      <c r="B682" s="63"/>
      <c r="C682" s="65"/>
      <c r="D682" s="65"/>
      <c r="E682" s="66"/>
      <c r="F682" s="67"/>
      <c r="G682" s="65"/>
      <c r="H682" s="70"/>
      <c r="I682" s="71"/>
      <c r="J682" s="68">
        <v>0</v>
      </c>
      <c r="K682" s="68">
        <v>0</v>
      </c>
      <c r="L682" s="68">
        <v>0</v>
      </c>
      <c r="M682" s="89">
        <f t="shared" si="35"/>
        <v>0</v>
      </c>
      <c r="N682" s="100">
        <f t="shared" si="36"/>
        <v>0</v>
      </c>
      <c r="O682" s="166" t="str">
        <f>IFERROR(INDEX(ITC!$B$21:$B$1020,MATCH(D682,ITC!$D$21:$D$1020,0)),"Unclaimed")</f>
        <v>Unclaimed</v>
      </c>
      <c r="P682" s="73">
        <f>IFERROR(VLOOKUP(D682,ITC!$D$19:$N$1020,11,0)-N682,SUM(K682:M682))</f>
        <v>0</v>
      </c>
      <c r="Q682" s="167" t="e">
        <f t="shared" si="37"/>
        <v>#DIV/0!</v>
      </c>
    </row>
    <row r="683" spans="2:17">
      <c r="B683" s="63"/>
      <c r="C683" s="65"/>
      <c r="D683" s="65"/>
      <c r="E683" s="66"/>
      <c r="F683" s="67"/>
      <c r="G683" s="65"/>
      <c r="H683" s="70"/>
      <c r="I683" s="71"/>
      <c r="J683" s="68">
        <v>0</v>
      </c>
      <c r="K683" s="68">
        <v>0</v>
      </c>
      <c r="L683" s="68">
        <v>0</v>
      </c>
      <c r="M683" s="89">
        <f t="shared" si="35"/>
        <v>0</v>
      </c>
      <c r="N683" s="100">
        <f t="shared" si="36"/>
        <v>0</v>
      </c>
      <c r="O683" s="166" t="str">
        <f>IFERROR(INDEX(ITC!$B$21:$B$1020,MATCH(D683,ITC!$D$21:$D$1020,0)),"Unclaimed")</f>
        <v>Unclaimed</v>
      </c>
      <c r="P683" s="73">
        <f>IFERROR(VLOOKUP(D683,ITC!$D$19:$N$1020,11,0)-N683,SUM(K683:M683))</f>
        <v>0</v>
      </c>
      <c r="Q683" s="167" t="e">
        <f t="shared" si="37"/>
        <v>#DIV/0!</v>
      </c>
    </row>
    <row r="684" spans="2:17">
      <c r="B684" s="63"/>
      <c r="C684" s="65"/>
      <c r="D684" s="65"/>
      <c r="E684" s="66"/>
      <c r="F684" s="67"/>
      <c r="G684" s="65"/>
      <c r="H684" s="70"/>
      <c r="I684" s="71"/>
      <c r="J684" s="68">
        <v>0</v>
      </c>
      <c r="K684" s="68">
        <v>0</v>
      </c>
      <c r="L684" s="68">
        <v>0</v>
      </c>
      <c r="M684" s="89">
        <f t="shared" si="35"/>
        <v>0</v>
      </c>
      <c r="N684" s="100">
        <f t="shared" si="36"/>
        <v>0</v>
      </c>
      <c r="O684" s="166" t="str">
        <f>IFERROR(INDEX(ITC!$B$21:$B$1020,MATCH(D684,ITC!$D$21:$D$1020,0)),"Unclaimed")</f>
        <v>Unclaimed</v>
      </c>
      <c r="P684" s="73">
        <f>IFERROR(VLOOKUP(D684,ITC!$D$19:$N$1020,11,0)-N684,SUM(K684:M684))</f>
        <v>0</v>
      </c>
      <c r="Q684" s="167" t="e">
        <f t="shared" si="37"/>
        <v>#DIV/0!</v>
      </c>
    </row>
    <row r="685" spans="2:17">
      <c r="B685" s="63"/>
      <c r="C685" s="65"/>
      <c r="D685" s="65"/>
      <c r="E685" s="66"/>
      <c r="F685" s="67"/>
      <c r="G685" s="65"/>
      <c r="H685" s="70"/>
      <c r="I685" s="71"/>
      <c r="J685" s="68">
        <v>0</v>
      </c>
      <c r="K685" s="68">
        <v>0</v>
      </c>
      <c r="L685" s="68">
        <v>0</v>
      </c>
      <c r="M685" s="89">
        <f t="shared" si="35"/>
        <v>0</v>
      </c>
      <c r="N685" s="100">
        <f t="shared" si="36"/>
        <v>0</v>
      </c>
      <c r="O685" s="166" t="str">
        <f>IFERROR(INDEX(ITC!$B$21:$B$1020,MATCH(D685,ITC!$D$21:$D$1020,0)),"Unclaimed")</f>
        <v>Unclaimed</v>
      </c>
      <c r="P685" s="73">
        <f>IFERROR(VLOOKUP(D685,ITC!$D$19:$N$1020,11,0)-N685,SUM(K685:M685))</f>
        <v>0</v>
      </c>
      <c r="Q685" s="167" t="e">
        <f t="shared" si="37"/>
        <v>#DIV/0!</v>
      </c>
    </row>
    <row r="686" spans="2:17">
      <c r="B686" s="63"/>
      <c r="C686" s="65"/>
      <c r="D686" s="65"/>
      <c r="E686" s="66"/>
      <c r="F686" s="67"/>
      <c r="G686" s="65"/>
      <c r="H686" s="70"/>
      <c r="I686" s="71"/>
      <c r="J686" s="68">
        <v>0</v>
      </c>
      <c r="K686" s="68">
        <v>0</v>
      </c>
      <c r="L686" s="68">
        <v>0</v>
      </c>
      <c r="M686" s="89">
        <f t="shared" si="35"/>
        <v>0</v>
      </c>
      <c r="N686" s="100">
        <f t="shared" si="36"/>
        <v>0</v>
      </c>
      <c r="O686" s="166" t="str">
        <f>IFERROR(INDEX(ITC!$B$21:$B$1020,MATCH(D686,ITC!$D$21:$D$1020,0)),"Unclaimed")</f>
        <v>Unclaimed</v>
      </c>
      <c r="P686" s="73">
        <f>IFERROR(VLOOKUP(D686,ITC!$D$19:$N$1020,11,0)-N686,SUM(K686:M686))</f>
        <v>0</v>
      </c>
      <c r="Q686" s="167" t="e">
        <f t="shared" si="37"/>
        <v>#DIV/0!</v>
      </c>
    </row>
    <row r="687" spans="2:17">
      <c r="B687" s="63"/>
      <c r="C687" s="65"/>
      <c r="D687" s="65"/>
      <c r="E687" s="66"/>
      <c r="F687" s="67"/>
      <c r="G687" s="65"/>
      <c r="H687" s="70"/>
      <c r="I687" s="71"/>
      <c r="J687" s="68">
        <v>0</v>
      </c>
      <c r="K687" s="68">
        <v>0</v>
      </c>
      <c r="L687" s="68">
        <v>0</v>
      </c>
      <c r="M687" s="89">
        <f t="shared" si="35"/>
        <v>0</v>
      </c>
      <c r="N687" s="100">
        <f t="shared" si="36"/>
        <v>0</v>
      </c>
      <c r="O687" s="166" t="str">
        <f>IFERROR(INDEX(ITC!$B$21:$B$1020,MATCH(D687,ITC!$D$21:$D$1020,0)),"Unclaimed")</f>
        <v>Unclaimed</v>
      </c>
      <c r="P687" s="73">
        <f>IFERROR(VLOOKUP(D687,ITC!$D$19:$N$1020,11,0)-N687,SUM(K687:M687))</f>
        <v>0</v>
      </c>
      <c r="Q687" s="167" t="e">
        <f t="shared" si="37"/>
        <v>#DIV/0!</v>
      </c>
    </row>
    <row r="688" spans="2:17">
      <c r="B688" s="63"/>
      <c r="C688" s="65"/>
      <c r="D688" s="65"/>
      <c r="E688" s="66"/>
      <c r="F688" s="67"/>
      <c r="G688" s="65"/>
      <c r="H688" s="70"/>
      <c r="I688" s="71"/>
      <c r="J688" s="68">
        <v>0</v>
      </c>
      <c r="K688" s="68">
        <v>0</v>
      </c>
      <c r="L688" s="68">
        <v>0</v>
      </c>
      <c r="M688" s="89">
        <f t="shared" si="35"/>
        <v>0</v>
      </c>
      <c r="N688" s="100">
        <f t="shared" si="36"/>
        <v>0</v>
      </c>
      <c r="O688" s="166" t="str">
        <f>IFERROR(INDEX(ITC!$B$21:$B$1020,MATCH(D688,ITC!$D$21:$D$1020,0)),"Unclaimed")</f>
        <v>Unclaimed</v>
      </c>
      <c r="P688" s="73">
        <f>IFERROR(VLOOKUP(D688,ITC!$D$19:$N$1020,11,0)-N688,SUM(K688:M688))</f>
        <v>0</v>
      </c>
      <c r="Q688" s="167" t="e">
        <f t="shared" si="37"/>
        <v>#DIV/0!</v>
      </c>
    </row>
    <row r="689" spans="2:17">
      <c r="B689" s="63"/>
      <c r="C689" s="65"/>
      <c r="D689" s="65"/>
      <c r="E689" s="66"/>
      <c r="F689" s="67"/>
      <c r="G689" s="65"/>
      <c r="H689" s="70"/>
      <c r="I689" s="71"/>
      <c r="J689" s="68">
        <v>0</v>
      </c>
      <c r="K689" s="68">
        <v>0</v>
      </c>
      <c r="L689" s="68">
        <v>0</v>
      </c>
      <c r="M689" s="89">
        <f t="shared" si="35"/>
        <v>0</v>
      </c>
      <c r="N689" s="100">
        <f t="shared" si="36"/>
        <v>0</v>
      </c>
      <c r="O689" s="166" t="str">
        <f>IFERROR(INDEX(ITC!$B$21:$B$1020,MATCH(D689,ITC!$D$21:$D$1020,0)),"Unclaimed")</f>
        <v>Unclaimed</v>
      </c>
      <c r="P689" s="73">
        <f>IFERROR(VLOOKUP(D689,ITC!$D$19:$N$1020,11,0)-N689,SUM(K689:M689))</f>
        <v>0</v>
      </c>
      <c r="Q689" s="167" t="e">
        <f t="shared" si="37"/>
        <v>#DIV/0!</v>
      </c>
    </row>
    <row r="690" spans="2:17">
      <c r="B690" s="63"/>
      <c r="C690" s="65"/>
      <c r="D690" s="65"/>
      <c r="E690" s="66"/>
      <c r="F690" s="67"/>
      <c r="G690" s="65"/>
      <c r="H690" s="70"/>
      <c r="I690" s="71"/>
      <c r="J690" s="68">
        <v>0</v>
      </c>
      <c r="K690" s="68">
        <v>0</v>
      </c>
      <c r="L690" s="68">
        <v>0</v>
      </c>
      <c r="M690" s="89">
        <f t="shared" si="35"/>
        <v>0</v>
      </c>
      <c r="N690" s="100">
        <f t="shared" si="36"/>
        <v>0</v>
      </c>
      <c r="O690" s="166" t="str">
        <f>IFERROR(INDEX(ITC!$B$21:$B$1020,MATCH(D690,ITC!$D$21:$D$1020,0)),"Unclaimed")</f>
        <v>Unclaimed</v>
      </c>
      <c r="P690" s="73">
        <f>IFERROR(VLOOKUP(D690,ITC!$D$19:$N$1020,11,0)-N690,SUM(K690:M690))</f>
        <v>0</v>
      </c>
      <c r="Q690" s="167" t="e">
        <f t="shared" si="37"/>
        <v>#DIV/0!</v>
      </c>
    </row>
    <row r="691" spans="2:17">
      <c r="B691" s="63"/>
      <c r="C691" s="65"/>
      <c r="D691" s="65"/>
      <c r="E691" s="66"/>
      <c r="F691" s="67"/>
      <c r="G691" s="65"/>
      <c r="H691" s="70"/>
      <c r="I691" s="71"/>
      <c r="J691" s="68">
        <v>0</v>
      </c>
      <c r="K691" s="68">
        <v>0</v>
      </c>
      <c r="L691" s="68">
        <v>0</v>
      </c>
      <c r="M691" s="89">
        <f t="shared" si="35"/>
        <v>0</v>
      </c>
      <c r="N691" s="100">
        <f t="shared" si="36"/>
        <v>0</v>
      </c>
      <c r="O691" s="166" t="str">
        <f>IFERROR(INDEX(ITC!$B$21:$B$1020,MATCH(D691,ITC!$D$21:$D$1020,0)),"Unclaimed")</f>
        <v>Unclaimed</v>
      </c>
      <c r="P691" s="73">
        <f>IFERROR(VLOOKUP(D691,ITC!$D$19:$N$1020,11,0)-N691,SUM(K691:M691))</f>
        <v>0</v>
      </c>
      <c r="Q691" s="167" t="e">
        <f t="shared" si="37"/>
        <v>#DIV/0!</v>
      </c>
    </row>
    <row r="692" spans="2:17">
      <c r="B692" s="63"/>
      <c r="C692" s="65"/>
      <c r="D692" s="65"/>
      <c r="E692" s="66"/>
      <c r="F692" s="67"/>
      <c r="G692" s="65"/>
      <c r="H692" s="70"/>
      <c r="I692" s="71"/>
      <c r="J692" s="68">
        <v>0</v>
      </c>
      <c r="K692" s="68">
        <v>0</v>
      </c>
      <c r="L692" s="68">
        <v>0</v>
      </c>
      <c r="M692" s="89">
        <f t="shared" si="35"/>
        <v>0</v>
      </c>
      <c r="N692" s="100">
        <f t="shared" si="36"/>
        <v>0</v>
      </c>
      <c r="O692" s="166" t="str">
        <f>IFERROR(INDEX(ITC!$B$21:$B$1020,MATCH(D692,ITC!$D$21:$D$1020,0)),"Unclaimed")</f>
        <v>Unclaimed</v>
      </c>
      <c r="P692" s="73">
        <f>IFERROR(VLOOKUP(D692,ITC!$D$19:$N$1020,11,0)-N692,SUM(K692:M692))</f>
        <v>0</v>
      </c>
      <c r="Q692" s="167" t="e">
        <f t="shared" si="37"/>
        <v>#DIV/0!</v>
      </c>
    </row>
    <row r="693" spans="2:17">
      <c r="B693" s="63"/>
      <c r="C693" s="65"/>
      <c r="D693" s="65"/>
      <c r="E693" s="66"/>
      <c r="F693" s="67"/>
      <c r="G693" s="65"/>
      <c r="H693" s="70"/>
      <c r="I693" s="71"/>
      <c r="J693" s="68">
        <v>0</v>
      </c>
      <c r="K693" s="68">
        <v>0</v>
      </c>
      <c r="L693" s="68">
        <v>0</v>
      </c>
      <c r="M693" s="89">
        <f t="shared" si="35"/>
        <v>0</v>
      </c>
      <c r="N693" s="100">
        <f t="shared" si="36"/>
        <v>0</v>
      </c>
      <c r="O693" s="166" t="str">
        <f>IFERROR(INDEX(ITC!$B$21:$B$1020,MATCH(D693,ITC!$D$21:$D$1020,0)),"Unclaimed")</f>
        <v>Unclaimed</v>
      </c>
      <c r="P693" s="73">
        <f>IFERROR(VLOOKUP(D693,ITC!$D$19:$N$1020,11,0)-N693,SUM(K693:M693))</f>
        <v>0</v>
      </c>
      <c r="Q693" s="167" t="e">
        <f t="shared" si="37"/>
        <v>#DIV/0!</v>
      </c>
    </row>
    <row r="694" spans="2:17">
      <c r="B694" s="63"/>
      <c r="C694" s="65"/>
      <c r="D694" s="65"/>
      <c r="E694" s="66"/>
      <c r="F694" s="67"/>
      <c r="G694" s="65"/>
      <c r="H694" s="70"/>
      <c r="I694" s="71"/>
      <c r="J694" s="68">
        <v>0</v>
      </c>
      <c r="K694" s="68">
        <v>0</v>
      </c>
      <c r="L694" s="68">
        <v>0</v>
      </c>
      <c r="M694" s="89">
        <f t="shared" si="35"/>
        <v>0</v>
      </c>
      <c r="N694" s="100">
        <f t="shared" si="36"/>
        <v>0</v>
      </c>
      <c r="O694" s="166" t="str">
        <f>IFERROR(INDEX(ITC!$B$21:$B$1020,MATCH(D694,ITC!$D$21:$D$1020,0)),"Unclaimed")</f>
        <v>Unclaimed</v>
      </c>
      <c r="P694" s="73">
        <f>IFERROR(VLOOKUP(D694,ITC!$D$19:$N$1020,11,0)-N694,SUM(K694:M694))</f>
        <v>0</v>
      </c>
      <c r="Q694" s="167" t="e">
        <f t="shared" si="37"/>
        <v>#DIV/0!</v>
      </c>
    </row>
    <row r="695" spans="2:17">
      <c r="B695" s="63"/>
      <c r="C695" s="65"/>
      <c r="D695" s="65"/>
      <c r="E695" s="66"/>
      <c r="F695" s="67"/>
      <c r="G695" s="65"/>
      <c r="H695" s="70"/>
      <c r="I695" s="71"/>
      <c r="J695" s="68">
        <v>0</v>
      </c>
      <c r="K695" s="68">
        <v>0</v>
      </c>
      <c r="L695" s="68">
        <v>0</v>
      </c>
      <c r="M695" s="89">
        <f t="shared" si="35"/>
        <v>0</v>
      </c>
      <c r="N695" s="100">
        <f t="shared" si="36"/>
        <v>0</v>
      </c>
      <c r="O695" s="166" t="str">
        <f>IFERROR(INDEX(ITC!$B$21:$B$1020,MATCH(D695,ITC!$D$21:$D$1020,0)),"Unclaimed")</f>
        <v>Unclaimed</v>
      </c>
      <c r="P695" s="73">
        <f>IFERROR(VLOOKUP(D695,ITC!$D$19:$N$1020,11,0)-N695,SUM(K695:M695))</f>
        <v>0</v>
      </c>
      <c r="Q695" s="167" t="e">
        <f t="shared" si="37"/>
        <v>#DIV/0!</v>
      </c>
    </row>
    <row r="696" spans="2:17">
      <c r="B696" s="63"/>
      <c r="C696" s="65"/>
      <c r="D696" s="65"/>
      <c r="E696" s="66"/>
      <c r="F696" s="67"/>
      <c r="G696" s="65"/>
      <c r="H696" s="70"/>
      <c r="I696" s="71"/>
      <c r="J696" s="68">
        <v>0</v>
      </c>
      <c r="K696" s="68">
        <v>0</v>
      </c>
      <c r="L696" s="68">
        <v>0</v>
      </c>
      <c r="M696" s="89">
        <f t="shared" si="35"/>
        <v>0</v>
      </c>
      <c r="N696" s="100">
        <f t="shared" si="36"/>
        <v>0</v>
      </c>
      <c r="O696" s="166" t="str">
        <f>IFERROR(INDEX(ITC!$B$21:$B$1020,MATCH(D696,ITC!$D$21:$D$1020,0)),"Unclaimed")</f>
        <v>Unclaimed</v>
      </c>
      <c r="P696" s="73">
        <f>IFERROR(VLOOKUP(D696,ITC!$D$19:$N$1020,11,0)-N696,SUM(K696:M696))</f>
        <v>0</v>
      </c>
      <c r="Q696" s="167" t="e">
        <f t="shared" si="37"/>
        <v>#DIV/0!</v>
      </c>
    </row>
    <row r="697" spans="2:17">
      <c r="B697" s="63"/>
      <c r="C697" s="65"/>
      <c r="D697" s="65"/>
      <c r="E697" s="66"/>
      <c r="F697" s="67"/>
      <c r="G697" s="65"/>
      <c r="H697" s="70"/>
      <c r="I697" s="71"/>
      <c r="J697" s="68">
        <v>0</v>
      </c>
      <c r="K697" s="68">
        <v>0</v>
      </c>
      <c r="L697" s="68">
        <v>0</v>
      </c>
      <c r="M697" s="89">
        <f t="shared" si="35"/>
        <v>0</v>
      </c>
      <c r="N697" s="100">
        <f t="shared" si="36"/>
        <v>0</v>
      </c>
      <c r="O697" s="166" t="str">
        <f>IFERROR(INDEX(ITC!$B$21:$B$1020,MATCH(D697,ITC!$D$21:$D$1020,0)),"Unclaimed")</f>
        <v>Unclaimed</v>
      </c>
      <c r="P697" s="73">
        <f>IFERROR(VLOOKUP(D697,ITC!$D$19:$N$1020,11,0)-N697,SUM(K697:M697))</f>
        <v>0</v>
      </c>
      <c r="Q697" s="167" t="e">
        <f t="shared" si="37"/>
        <v>#DIV/0!</v>
      </c>
    </row>
    <row r="698" spans="2:17">
      <c r="B698" s="63"/>
      <c r="C698" s="65"/>
      <c r="D698" s="65"/>
      <c r="E698" s="66"/>
      <c r="F698" s="67"/>
      <c r="G698" s="65"/>
      <c r="H698" s="70"/>
      <c r="I698" s="71"/>
      <c r="J698" s="68">
        <v>0</v>
      </c>
      <c r="K698" s="68">
        <v>0</v>
      </c>
      <c r="L698" s="68">
        <v>0</v>
      </c>
      <c r="M698" s="89">
        <f t="shared" si="35"/>
        <v>0</v>
      </c>
      <c r="N698" s="100">
        <f t="shared" si="36"/>
        <v>0</v>
      </c>
      <c r="O698" s="166" t="str">
        <f>IFERROR(INDEX(ITC!$B$21:$B$1020,MATCH(D698,ITC!$D$21:$D$1020,0)),"Unclaimed")</f>
        <v>Unclaimed</v>
      </c>
      <c r="P698" s="73">
        <f>IFERROR(VLOOKUP(D698,ITC!$D$19:$N$1020,11,0)-N698,SUM(K698:M698))</f>
        <v>0</v>
      </c>
      <c r="Q698" s="167" t="e">
        <f t="shared" si="37"/>
        <v>#DIV/0!</v>
      </c>
    </row>
    <row r="699" spans="2:17">
      <c r="B699" s="63"/>
      <c r="C699" s="65"/>
      <c r="D699" s="65"/>
      <c r="E699" s="66"/>
      <c r="F699" s="67"/>
      <c r="G699" s="65"/>
      <c r="H699" s="70"/>
      <c r="I699" s="71"/>
      <c r="J699" s="68">
        <v>0</v>
      </c>
      <c r="K699" s="68">
        <v>0</v>
      </c>
      <c r="L699" s="68">
        <v>0</v>
      </c>
      <c r="M699" s="89">
        <f t="shared" si="35"/>
        <v>0</v>
      </c>
      <c r="N699" s="100">
        <f t="shared" si="36"/>
        <v>0</v>
      </c>
      <c r="O699" s="166" t="str">
        <f>IFERROR(INDEX(ITC!$B$21:$B$1020,MATCH(D699,ITC!$D$21:$D$1020,0)),"Unclaimed")</f>
        <v>Unclaimed</v>
      </c>
      <c r="P699" s="73">
        <f>IFERROR(VLOOKUP(D699,ITC!$D$19:$N$1020,11,0)-N699,SUM(K699:M699))</f>
        <v>0</v>
      </c>
      <c r="Q699" s="167" t="e">
        <f t="shared" si="37"/>
        <v>#DIV/0!</v>
      </c>
    </row>
    <row r="700" spans="2:17">
      <c r="B700" s="63"/>
      <c r="C700" s="65"/>
      <c r="D700" s="65"/>
      <c r="E700" s="66"/>
      <c r="F700" s="67"/>
      <c r="G700" s="65"/>
      <c r="H700" s="70"/>
      <c r="I700" s="71"/>
      <c r="J700" s="68">
        <v>0</v>
      </c>
      <c r="K700" s="68">
        <v>0</v>
      </c>
      <c r="L700" s="68">
        <v>0</v>
      </c>
      <c r="M700" s="89">
        <f t="shared" si="35"/>
        <v>0</v>
      </c>
      <c r="N700" s="100">
        <f t="shared" si="36"/>
        <v>0</v>
      </c>
      <c r="O700" s="166" t="str">
        <f>IFERROR(INDEX(ITC!$B$21:$B$1020,MATCH(D700,ITC!$D$21:$D$1020,0)),"Unclaimed")</f>
        <v>Unclaimed</v>
      </c>
      <c r="P700" s="73">
        <f>IFERROR(VLOOKUP(D700,ITC!$D$19:$N$1020,11,0)-N700,SUM(K700:M700))</f>
        <v>0</v>
      </c>
      <c r="Q700" s="167" t="e">
        <f t="shared" si="37"/>
        <v>#DIV/0!</v>
      </c>
    </row>
    <row r="701" spans="2:17">
      <c r="B701" s="63"/>
      <c r="C701" s="65"/>
      <c r="D701" s="65"/>
      <c r="E701" s="66"/>
      <c r="F701" s="67"/>
      <c r="G701" s="65"/>
      <c r="H701" s="70"/>
      <c r="I701" s="71"/>
      <c r="J701" s="68">
        <v>0</v>
      </c>
      <c r="K701" s="68">
        <v>0</v>
      </c>
      <c r="L701" s="68">
        <v>0</v>
      </c>
      <c r="M701" s="89">
        <f t="shared" si="35"/>
        <v>0</v>
      </c>
      <c r="N701" s="100">
        <f t="shared" si="36"/>
        <v>0</v>
      </c>
      <c r="O701" s="166" t="str">
        <f>IFERROR(INDEX(ITC!$B$21:$B$1020,MATCH(D701,ITC!$D$21:$D$1020,0)),"Unclaimed")</f>
        <v>Unclaimed</v>
      </c>
      <c r="P701" s="73">
        <f>IFERROR(VLOOKUP(D701,ITC!$D$19:$N$1020,11,0)-N701,SUM(K701:M701))</f>
        <v>0</v>
      </c>
      <c r="Q701" s="167" t="e">
        <f t="shared" si="37"/>
        <v>#DIV/0!</v>
      </c>
    </row>
    <row r="702" spans="2:17">
      <c r="B702" s="63"/>
      <c r="C702" s="65"/>
      <c r="D702" s="65"/>
      <c r="E702" s="66"/>
      <c r="F702" s="67"/>
      <c r="G702" s="65"/>
      <c r="H702" s="70"/>
      <c r="I702" s="71"/>
      <c r="J702" s="68">
        <v>0</v>
      </c>
      <c r="K702" s="68">
        <v>0</v>
      </c>
      <c r="L702" s="68">
        <v>0</v>
      </c>
      <c r="M702" s="89">
        <f t="shared" si="35"/>
        <v>0</v>
      </c>
      <c r="N702" s="100">
        <f t="shared" si="36"/>
        <v>0</v>
      </c>
      <c r="O702" s="166" t="str">
        <f>IFERROR(INDEX(ITC!$B$21:$B$1020,MATCH(D702,ITC!$D$21:$D$1020,0)),"Unclaimed")</f>
        <v>Unclaimed</v>
      </c>
      <c r="P702" s="73">
        <f>IFERROR(VLOOKUP(D702,ITC!$D$19:$N$1020,11,0)-N702,SUM(K702:M702))</f>
        <v>0</v>
      </c>
      <c r="Q702" s="167" t="e">
        <f t="shared" si="37"/>
        <v>#DIV/0!</v>
      </c>
    </row>
    <row r="703" spans="2:17">
      <c r="B703" s="63"/>
      <c r="C703" s="65"/>
      <c r="D703" s="65"/>
      <c r="E703" s="66"/>
      <c r="F703" s="67"/>
      <c r="G703" s="65"/>
      <c r="H703" s="70"/>
      <c r="I703" s="71"/>
      <c r="J703" s="68">
        <v>0</v>
      </c>
      <c r="K703" s="68">
        <v>0</v>
      </c>
      <c r="L703" s="68">
        <v>0</v>
      </c>
      <c r="M703" s="89">
        <f t="shared" si="35"/>
        <v>0</v>
      </c>
      <c r="N703" s="100">
        <f t="shared" si="36"/>
        <v>0</v>
      </c>
      <c r="O703" s="166" t="str">
        <f>IFERROR(INDEX(ITC!$B$21:$B$1020,MATCH(D703,ITC!$D$21:$D$1020,0)),"Unclaimed")</f>
        <v>Unclaimed</v>
      </c>
      <c r="P703" s="73">
        <f>IFERROR(VLOOKUP(D703,ITC!$D$19:$N$1020,11,0)-N703,SUM(K703:M703))</f>
        <v>0</v>
      </c>
      <c r="Q703" s="167" t="e">
        <f t="shared" si="37"/>
        <v>#DIV/0!</v>
      </c>
    </row>
    <row r="704" spans="2:17">
      <c r="B704" s="63"/>
      <c r="C704" s="65"/>
      <c r="D704" s="65"/>
      <c r="E704" s="66"/>
      <c r="F704" s="67"/>
      <c r="G704" s="65"/>
      <c r="H704" s="70"/>
      <c r="I704" s="71"/>
      <c r="J704" s="68">
        <v>0</v>
      </c>
      <c r="K704" s="68">
        <v>0</v>
      </c>
      <c r="L704" s="68">
        <v>0</v>
      </c>
      <c r="M704" s="89">
        <f t="shared" si="35"/>
        <v>0</v>
      </c>
      <c r="N704" s="100">
        <f t="shared" si="36"/>
        <v>0</v>
      </c>
      <c r="O704" s="166" t="str">
        <f>IFERROR(INDEX(ITC!$B$21:$B$1020,MATCH(D704,ITC!$D$21:$D$1020,0)),"Unclaimed")</f>
        <v>Unclaimed</v>
      </c>
      <c r="P704" s="73">
        <f>IFERROR(VLOOKUP(D704,ITC!$D$19:$N$1020,11,0)-N704,SUM(K704:M704))</f>
        <v>0</v>
      </c>
      <c r="Q704" s="167" t="e">
        <f t="shared" si="37"/>
        <v>#DIV/0!</v>
      </c>
    </row>
    <row r="705" spans="2:17">
      <c r="B705" s="63"/>
      <c r="C705" s="65"/>
      <c r="D705" s="65"/>
      <c r="E705" s="66"/>
      <c r="F705" s="67"/>
      <c r="G705" s="65"/>
      <c r="H705" s="70"/>
      <c r="I705" s="71"/>
      <c r="J705" s="68">
        <v>0</v>
      </c>
      <c r="K705" s="68">
        <v>0</v>
      </c>
      <c r="L705" s="68">
        <v>0</v>
      </c>
      <c r="M705" s="89">
        <f t="shared" si="35"/>
        <v>0</v>
      </c>
      <c r="N705" s="100">
        <f t="shared" si="36"/>
        <v>0</v>
      </c>
      <c r="O705" s="166" t="str">
        <f>IFERROR(INDEX(ITC!$B$21:$B$1020,MATCH(D705,ITC!$D$21:$D$1020,0)),"Unclaimed")</f>
        <v>Unclaimed</v>
      </c>
      <c r="P705" s="73">
        <f>IFERROR(VLOOKUP(D705,ITC!$D$19:$N$1020,11,0)-N705,SUM(K705:M705))</f>
        <v>0</v>
      </c>
      <c r="Q705" s="167" t="e">
        <f t="shared" si="37"/>
        <v>#DIV/0!</v>
      </c>
    </row>
    <row r="706" spans="2:17">
      <c r="B706" s="63"/>
      <c r="C706" s="65"/>
      <c r="D706" s="65"/>
      <c r="E706" s="66"/>
      <c r="F706" s="67"/>
      <c r="G706" s="65"/>
      <c r="H706" s="70"/>
      <c r="I706" s="71"/>
      <c r="J706" s="68">
        <v>0</v>
      </c>
      <c r="K706" s="68">
        <v>0</v>
      </c>
      <c r="L706" s="68">
        <v>0</v>
      </c>
      <c r="M706" s="89">
        <f t="shared" si="35"/>
        <v>0</v>
      </c>
      <c r="N706" s="100">
        <f t="shared" si="36"/>
        <v>0</v>
      </c>
      <c r="O706" s="166" t="str">
        <f>IFERROR(INDEX(ITC!$B$21:$B$1020,MATCH(D706,ITC!$D$21:$D$1020,0)),"Unclaimed")</f>
        <v>Unclaimed</v>
      </c>
      <c r="P706" s="73">
        <f>IFERROR(VLOOKUP(D706,ITC!$D$19:$N$1020,11,0)-N706,SUM(K706:M706))</f>
        <v>0</v>
      </c>
      <c r="Q706" s="167" t="e">
        <f t="shared" si="37"/>
        <v>#DIV/0!</v>
      </c>
    </row>
    <row r="707" spans="2:17">
      <c r="B707" s="63"/>
      <c r="C707" s="65"/>
      <c r="D707" s="65"/>
      <c r="E707" s="66"/>
      <c r="F707" s="67"/>
      <c r="G707" s="65"/>
      <c r="H707" s="70"/>
      <c r="I707" s="71"/>
      <c r="J707" s="68">
        <v>0</v>
      </c>
      <c r="K707" s="68">
        <v>0</v>
      </c>
      <c r="L707" s="68">
        <v>0</v>
      </c>
      <c r="M707" s="89">
        <f t="shared" si="35"/>
        <v>0</v>
      </c>
      <c r="N707" s="100">
        <f t="shared" si="36"/>
        <v>0</v>
      </c>
      <c r="O707" s="166" t="str">
        <f>IFERROR(INDEX(ITC!$B$21:$B$1020,MATCH(D707,ITC!$D$21:$D$1020,0)),"Unclaimed")</f>
        <v>Unclaimed</v>
      </c>
      <c r="P707" s="73">
        <f>IFERROR(VLOOKUP(D707,ITC!$D$19:$N$1020,11,0)-N707,SUM(K707:M707))</f>
        <v>0</v>
      </c>
      <c r="Q707" s="167" t="e">
        <f t="shared" si="37"/>
        <v>#DIV/0!</v>
      </c>
    </row>
    <row r="708" spans="2:17">
      <c r="B708" s="63"/>
      <c r="C708" s="65"/>
      <c r="D708" s="65"/>
      <c r="E708" s="66"/>
      <c r="F708" s="67"/>
      <c r="G708" s="65"/>
      <c r="H708" s="70"/>
      <c r="I708" s="71"/>
      <c r="J708" s="68">
        <v>0</v>
      </c>
      <c r="K708" s="68">
        <v>0</v>
      </c>
      <c r="L708" s="68">
        <v>0</v>
      </c>
      <c r="M708" s="89">
        <f t="shared" si="35"/>
        <v>0</v>
      </c>
      <c r="N708" s="100">
        <f t="shared" si="36"/>
        <v>0</v>
      </c>
      <c r="O708" s="166" t="str">
        <f>IFERROR(INDEX(ITC!$B$21:$B$1020,MATCH(D708,ITC!$D$21:$D$1020,0)),"Unclaimed")</f>
        <v>Unclaimed</v>
      </c>
      <c r="P708" s="73">
        <f>IFERROR(VLOOKUP(D708,ITC!$D$19:$N$1020,11,0)-N708,SUM(K708:M708))</f>
        <v>0</v>
      </c>
      <c r="Q708" s="167" t="e">
        <f t="shared" si="37"/>
        <v>#DIV/0!</v>
      </c>
    </row>
    <row r="709" spans="2:17">
      <c r="B709" s="63"/>
      <c r="C709" s="65"/>
      <c r="D709" s="65"/>
      <c r="E709" s="66"/>
      <c r="F709" s="67"/>
      <c r="G709" s="65"/>
      <c r="H709" s="70"/>
      <c r="I709" s="71"/>
      <c r="J709" s="68">
        <v>0</v>
      </c>
      <c r="K709" s="68">
        <v>0</v>
      </c>
      <c r="L709" s="68">
        <v>0</v>
      </c>
      <c r="M709" s="89">
        <f t="shared" si="35"/>
        <v>0</v>
      </c>
      <c r="N709" s="100">
        <f t="shared" si="36"/>
        <v>0</v>
      </c>
      <c r="O709" s="166" t="str">
        <f>IFERROR(INDEX(ITC!$B$21:$B$1020,MATCH(D709,ITC!$D$21:$D$1020,0)),"Unclaimed")</f>
        <v>Unclaimed</v>
      </c>
      <c r="P709" s="73">
        <f>IFERROR(VLOOKUP(D709,ITC!$D$19:$N$1020,11,0)-N709,SUM(K709:M709))</f>
        <v>0</v>
      </c>
      <c r="Q709" s="167" t="e">
        <f t="shared" si="37"/>
        <v>#DIV/0!</v>
      </c>
    </row>
    <row r="710" spans="2:17">
      <c r="B710" s="63"/>
      <c r="C710" s="65"/>
      <c r="D710" s="65"/>
      <c r="E710" s="66"/>
      <c r="F710" s="67"/>
      <c r="G710" s="65"/>
      <c r="H710" s="70"/>
      <c r="I710" s="71"/>
      <c r="J710" s="68">
        <v>0</v>
      </c>
      <c r="K710" s="68">
        <v>0</v>
      </c>
      <c r="L710" s="68">
        <v>0</v>
      </c>
      <c r="M710" s="89">
        <f t="shared" si="35"/>
        <v>0</v>
      </c>
      <c r="N710" s="100">
        <f t="shared" si="36"/>
        <v>0</v>
      </c>
      <c r="O710" s="166" t="str">
        <f>IFERROR(INDEX(ITC!$B$21:$B$1020,MATCH(D710,ITC!$D$21:$D$1020,0)),"Unclaimed")</f>
        <v>Unclaimed</v>
      </c>
      <c r="P710" s="73">
        <f>IFERROR(VLOOKUP(D710,ITC!$D$19:$N$1020,11,0)-N710,SUM(K710:M710))</f>
        <v>0</v>
      </c>
      <c r="Q710" s="167" t="e">
        <f t="shared" si="37"/>
        <v>#DIV/0!</v>
      </c>
    </row>
    <row r="711" spans="2:17">
      <c r="B711" s="63"/>
      <c r="C711" s="65"/>
      <c r="D711" s="65"/>
      <c r="E711" s="66"/>
      <c r="F711" s="67"/>
      <c r="G711" s="65"/>
      <c r="H711" s="70"/>
      <c r="I711" s="71"/>
      <c r="J711" s="68">
        <v>0</v>
      </c>
      <c r="K711" s="68">
        <v>0</v>
      </c>
      <c r="L711" s="68">
        <v>0</v>
      </c>
      <c r="M711" s="89">
        <f t="shared" si="35"/>
        <v>0</v>
      </c>
      <c r="N711" s="100">
        <f t="shared" si="36"/>
        <v>0</v>
      </c>
      <c r="O711" s="166" t="str">
        <f>IFERROR(INDEX(ITC!$B$21:$B$1020,MATCH(D711,ITC!$D$21:$D$1020,0)),"Unclaimed")</f>
        <v>Unclaimed</v>
      </c>
      <c r="P711" s="73">
        <f>IFERROR(VLOOKUP(D711,ITC!$D$19:$N$1020,11,0)-N711,SUM(K711:M711))</f>
        <v>0</v>
      </c>
      <c r="Q711" s="167" t="e">
        <f t="shared" si="37"/>
        <v>#DIV/0!</v>
      </c>
    </row>
    <row r="712" spans="2:17">
      <c r="B712" s="63"/>
      <c r="C712" s="65"/>
      <c r="D712" s="65"/>
      <c r="E712" s="66"/>
      <c r="F712" s="67"/>
      <c r="G712" s="65"/>
      <c r="H712" s="70"/>
      <c r="I712" s="71"/>
      <c r="J712" s="68">
        <v>0</v>
      </c>
      <c r="K712" s="68">
        <v>0</v>
      </c>
      <c r="L712" s="68">
        <v>0</v>
      </c>
      <c r="M712" s="89">
        <f t="shared" si="35"/>
        <v>0</v>
      </c>
      <c r="N712" s="100">
        <f t="shared" si="36"/>
        <v>0</v>
      </c>
      <c r="O712" s="166" t="str">
        <f>IFERROR(INDEX(ITC!$B$21:$B$1020,MATCH(D712,ITC!$D$21:$D$1020,0)),"Unclaimed")</f>
        <v>Unclaimed</v>
      </c>
      <c r="P712" s="73">
        <f>IFERROR(VLOOKUP(D712,ITC!$D$19:$N$1020,11,0)-N712,SUM(K712:M712))</f>
        <v>0</v>
      </c>
      <c r="Q712" s="167" t="e">
        <f t="shared" si="37"/>
        <v>#DIV/0!</v>
      </c>
    </row>
    <row r="713" spans="2:17">
      <c r="B713" s="63"/>
      <c r="C713" s="65"/>
      <c r="D713" s="65"/>
      <c r="E713" s="66"/>
      <c r="F713" s="67"/>
      <c r="G713" s="65"/>
      <c r="H713" s="70"/>
      <c r="I713" s="71"/>
      <c r="J713" s="68">
        <v>0</v>
      </c>
      <c r="K713" s="68">
        <v>0</v>
      </c>
      <c r="L713" s="68">
        <v>0</v>
      </c>
      <c r="M713" s="89">
        <f t="shared" si="35"/>
        <v>0</v>
      </c>
      <c r="N713" s="100">
        <f t="shared" si="36"/>
        <v>0</v>
      </c>
      <c r="O713" s="166" t="str">
        <f>IFERROR(INDEX(ITC!$B$21:$B$1020,MATCH(D713,ITC!$D$21:$D$1020,0)),"Unclaimed")</f>
        <v>Unclaimed</v>
      </c>
      <c r="P713" s="73">
        <f>IFERROR(VLOOKUP(D713,ITC!$D$19:$N$1020,11,0)-N713,SUM(K713:M713))</f>
        <v>0</v>
      </c>
      <c r="Q713" s="167" t="e">
        <f t="shared" si="37"/>
        <v>#DIV/0!</v>
      </c>
    </row>
    <row r="714" spans="2:17">
      <c r="B714" s="63"/>
      <c r="C714" s="65"/>
      <c r="D714" s="65"/>
      <c r="E714" s="66"/>
      <c r="F714" s="67"/>
      <c r="G714" s="65"/>
      <c r="H714" s="70"/>
      <c r="I714" s="71"/>
      <c r="J714" s="68">
        <v>0</v>
      </c>
      <c r="K714" s="68">
        <v>0</v>
      </c>
      <c r="L714" s="68">
        <v>0</v>
      </c>
      <c r="M714" s="89">
        <f t="shared" si="35"/>
        <v>0</v>
      </c>
      <c r="N714" s="100">
        <f t="shared" si="36"/>
        <v>0</v>
      </c>
      <c r="O714" s="166" t="str">
        <f>IFERROR(INDEX(ITC!$B$21:$B$1020,MATCH(D714,ITC!$D$21:$D$1020,0)),"Unclaimed")</f>
        <v>Unclaimed</v>
      </c>
      <c r="P714" s="73">
        <f>IFERROR(VLOOKUP(D714,ITC!$D$19:$N$1020,11,0)-N714,SUM(K714:M714))</f>
        <v>0</v>
      </c>
      <c r="Q714" s="167" t="e">
        <f t="shared" si="37"/>
        <v>#DIV/0!</v>
      </c>
    </row>
    <row r="715" spans="2:17">
      <c r="B715" s="63"/>
      <c r="C715" s="65"/>
      <c r="D715" s="65"/>
      <c r="E715" s="66"/>
      <c r="F715" s="67"/>
      <c r="G715" s="65"/>
      <c r="H715" s="70"/>
      <c r="I715" s="71"/>
      <c r="J715" s="68">
        <v>0</v>
      </c>
      <c r="K715" s="68">
        <v>0</v>
      </c>
      <c r="L715" s="68">
        <v>0</v>
      </c>
      <c r="M715" s="89">
        <f t="shared" si="35"/>
        <v>0</v>
      </c>
      <c r="N715" s="100">
        <f t="shared" si="36"/>
        <v>0</v>
      </c>
      <c r="O715" s="166" t="str">
        <f>IFERROR(INDEX(ITC!$B$21:$B$1020,MATCH(D715,ITC!$D$21:$D$1020,0)),"Unclaimed")</f>
        <v>Unclaimed</v>
      </c>
      <c r="P715" s="73">
        <f>IFERROR(VLOOKUP(D715,ITC!$D$19:$N$1020,11,0)-N715,SUM(K715:M715))</f>
        <v>0</v>
      </c>
      <c r="Q715" s="167" t="e">
        <f t="shared" si="37"/>
        <v>#DIV/0!</v>
      </c>
    </row>
    <row r="716" spans="2:17">
      <c r="B716" s="63"/>
      <c r="C716" s="65"/>
      <c r="D716" s="65"/>
      <c r="E716" s="66"/>
      <c r="F716" s="67"/>
      <c r="G716" s="65"/>
      <c r="H716" s="70"/>
      <c r="I716" s="71"/>
      <c r="J716" s="68">
        <v>0</v>
      </c>
      <c r="K716" s="68">
        <v>0</v>
      </c>
      <c r="L716" s="68">
        <v>0</v>
      </c>
      <c r="M716" s="89">
        <f t="shared" si="35"/>
        <v>0</v>
      </c>
      <c r="N716" s="100">
        <f t="shared" si="36"/>
        <v>0</v>
      </c>
      <c r="O716" s="166" t="str">
        <f>IFERROR(INDEX(ITC!$B$21:$B$1020,MATCH(D716,ITC!$D$21:$D$1020,0)),"Unclaimed")</f>
        <v>Unclaimed</v>
      </c>
      <c r="P716" s="73">
        <f>IFERROR(VLOOKUP(D716,ITC!$D$19:$N$1020,11,0)-N716,SUM(K716:M716))</f>
        <v>0</v>
      </c>
      <c r="Q716" s="167" t="e">
        <f t="shared" si="37"/>
        <v>#DIV/0!</v>
      </c>
    </row>
    <row r="717" spans="2:17">
      <c r="B717" s="63"/>
      <c r="C717" s="65"/>
      <c r="D717" s="65"/>
      <c r="E717" s="66"/>
      <c r="F717" s="67"/>
      <c r="G717" s="65"/>
      <c r="H717" s="70"/>
      <c r="I717" s="71"/>
      <c r="J717" s="68">
        <v>0</v>
      </c>
      <c r="K717" s="68">
        <v>0</v>
      </c>
      <c r="L717" s="68">
        <v>0</v>
      </c>
      <c r="M717" s="89">
        <f t="shared" si="35"/>
        <v>0</v>
      </c>
      <c r="N717" s="100">
        <f t="shared" si="36"/>
        <v>0</v>
      </c>
      <c r="O717" s="166" t="str">
        <f>IFERROR(INDEX(ITC!$B$21:$B$1020,MATCH(D717,ITC!$D$21:$D$1020,0)),"Unclaimed")</f>
        <v>Unclaimed</v>
      </c>
      <c r="P717" s="73">
        <f>IFERROR(VLOOKUP(D717,ITC!$D$19:$N$1020,11,0)-N717,SUM(K717:M717))</f>
        <v>0</v>
      </c>
      <c r="Q717" s="167" t="e">
        <f t="shared" si="37"/>
        <v>#DIV/0!</v>
      </c>
    </row>
    <row r="718" spans="2:17">
      <c r="B718" s="63"/>
      <c r="C718" s="65"/>
      <c r="D718" s="65"/>
      <c r="E718" s="66"/>
      <c r="F718" s="67"/>
      <c r="G718" s="65"/>
      <c r="H718" s="70"/>
      <c r="I718" s="71"/>
      <c r="J718" s="68">
        <v>0</v>
      </c>
      <c r="K718" s="68">
        <v>0</v>
      </c>
      <c r="L718" s="68">
        <v>0</v>
      </c>
      <c r="M718" s="89">
        <f t="shared" si="35"/>
        <v>0</v>
      </c>
      <c r="N718" s="100">
        <f t="shared" si="36"/>
        <v>0</v>
      </c>
      <c r="O718" s="166" t="str">
        <f>IFERROR(INDEX(ITC!$B$21:$B$1020,MATCH(D718,ITC!$D$21:$D$1020,0)),"Unclaimed")</f>
        <v>Unclaimed</v>
      </c>
      <c r="P718" s="73">
        <f>IFERROR(VLOOKUP(D718,ITC!$D$19:$N$1020,11,0)-N718,SUM(K718:M718))</f>
        <v>0</v>
      </c>
      <c r="Q718" s="167" t="e">
        <f t="shared" si="37"/>
        <v>#DIV/0!</v>
      </c>
    </row>
    <row r="719" spans="2:17">
      <c r="B719" s="63"/>
      <c r="C719" s="65"/>
      <c r="D719" s="65"/>
      <c r="E719" s="66"/>
      <c r="F719" s="67"/>
      <c r="G719" s="65"/>
      <c r="H719" s="70"/>
      <c r="I719" s="71"/>
      <c r="J719" s="68">
        <v>0</v>
      </c>
      <c r="K719" s="68">
        <v>0</v>
      </c>
      <c r="L719" s="68">
        <v>0</v>
      </c>
      <c r="M719" s="89">
        <f t="shared" si="35"/>
        <v>0</v>
      </c>
      <c r="N719" s="100">
        <f t="shared" si="36"/>
        <v>0</v>
      </c>
      <c r="O719" s="166" t="str">
        <f>IFERROR(INDEX(ITC!$B$21:$B$1020,MATCH(D719,ITC!$D$21:$D$1020,0)),"Unclaimed")</f>
        <v>Unclaimed</v>
      </c>
      <c r="P719" s="73">
        <f>IFERROR(VLOOKUP(D719,ITC!$D$19:$N$1020,11,0)-N719,SUM(K719:M719))</f>
        <v>0</v>
      </c>
      <c r="Q719" s="167" t="e">
        <f t="shared" si="37"/>
        <v>#DIV/0!</v>
      </c>
    </row>
    <row r="720" spans="2:17">
      <c r="B720" s="63"/>
      <c r="C720" s="65"/>
      <c r="D720" s="65"/>
      <c r="E720" s="66"/>
      <c r="F720" s="67"/>
      <c r="G720" s="65"/>
      <c r="H720" s="70"/>
      <c r="I720" s="71"/>
      <c r="J720" s="68">
        <v>0</v>
      </c>
      <c r="K720" s="68">
        <v>0</v>
      </c>
      <c r="L720" s="68">
        <v>0</v>
      </c>
      <c r="M720" s="89">
        <f t="shared" si="35"/>
        <v>0</v>
      </c>
      <c r="N720" s="100">
        <f t="shared" si="36"/>
        <v>0</v>
      </c>
      <c r="O720" s="166" t="str">
        <f>IFERROR(INDEX(ITC!$B$21:$B$1020,MATCH(D720,ITC!$D$21:$D$1020,0)),"Unclaimed")</f>
        <v>Unclaimed</v>
      </c>
      <c r="P720" s="73">
        <f>IFERROR(VLOOKUP(D720,ITC!$D$19:$N$1020,11,0)-N720,SUM(K720:M720))</f>
        <v>0</v>
      </c>
      <c r="Q720" s="167" t="e">
        <f t="shared" si="37"/>
        <v>#DIV/0!</v>
      </c>
    </row>
    <row r="721" spans="2:17">
      <c r="B721" s="63"/>
      <c r="C721" s="65"/>
      <c r="D721" s="65"/>
      <c r="E721" s="66"/>
      <c r="F721" s="67"/>
      <c r="G721" s="65"/>
      <c r="H721" s="70"/>
      <c r="I721" s="71"/>
      <c r="J721" s="68">
        <v>0</v>
      </c>
      <c r="K721" s="68">
        <v>0</v>
      </c>
      <c r="L721" s="68">
        <v>0</v>
      </c>
      <c r="M721" s="89">
        <f t="shared" si="35"/>
        <v>0</v>
      </c>
      <c r="N721" s="100">
        <f t="shared" si="36"/>
        <v>0</v>
      </c>
      <c r="O721" s="166" t="str">
        <f>IFERROR(INDEX(ITC!$B$21:$B$1020,MATCH(D721,ITC!$D$21:$D$1020,0)),"Unclaimed")</f>
        <v>Unclaimed</v>
      </c>
      <c r="P721" s="73">
        <f>IFERROR(VLOOKUP(D721,ITC!$D$19:$N$1020,11,0)-N721,SUM(K721:M721))</f>
        <v>0</v>
      </c>
      <c r="Q721" s="167" t="e">
        <f t="shared" si="37"/>
        <v>#DIV/0!</v>
      </c>
    </row>
    <row r="722" spans="2:17">
      <c r="B722" s="63"/>
      <c r="C722" s="65"/>
      <c r="D722" s="65"/>
      <c r="E722" s="66"/>
      <c r="F722" s="67"/>
      <c r="G722" s="65"/>
      <c r="H722" s="70"/>
      <c r="I722" s="71"/>
      <c r="J722" s="68">
        <v>0</v>
      </c>
      <c r="K722" s="68">
        <v>0</v>
      </c>
      <c r="L722" s="68">
        <v>0</v>
      </c>
      <c r="M722" s="89">
        <f t="shared" si="35"/>
        <v>0</v>
      </c>
      <c r="N722" s="100">
        <f t="shared" si="36"/>
        <v>0</v>
      </c>
      <c r="O722" s="166" t="str">
        <f>IFERROR(INDEX(ITC!$B$21:$B$1020,MATCH(D722,ITC!$D$21:$D$1020,0)),"Unclaimed")</f>
        <v>Unclaimed</v>
      </c>
      <c r="P722" s="73">
        <f>IFERROR(VLOOKUP(D722,ITC!$D$19:$N$1020,11,0)-N722,SUM(K722:M722))</f>
        <v>0</v>
      </c>
      <c r="Q722" s="167" t="e">
        <f t="shared" si="37"/>
        <v>#DIV/0!</v>
      </c>
    </row>
    <row r="723" spans="2:17">
      <c r="B723" s="63"/>
      <c r="C723" s="65"/>
      <c r="D723" s="65"/>
      <c r="E723" s="66"/>
      <c r="F723" s="67"/>
      <c r="G723" s="65"/>
      <c r="H723" s="70"/>
      <c r="I723" s="71"/>
      <c r="J723" s="68">
        <v>0</v>
      </c>
      <c r="K723" s="68">
        <v>0</v>
      </c>
      <c r="L723" s="68">
        <v>0</v>
      </c>
      <c r="M723" s="89">
        <f t="shared" si="35"/>
        <v>0</v>
      </c>
      <c r="N723" s="100">
        <f t="shared" si="36"/>
        <v>0</v>
      </c>
      <c r="O723" s="166" t="str">
        <f>IFERROR(INDEX(ITC!$B$21:$B$1020,MATCH(D723,ITC!$D$21:$D$1020,0)),"Unclaimed")</f>
        <v>Unclaimed</v>
      </c>
      <c r="P723" s="73">
        <f>IFERROR(VLOOKUP(D723,ITC!$D$19:$N$1020,11,0)-N723,SUM(K723:M723))</f>
        <v>0</v>
      </c>
      <c r="Q723" s="167" t="e">
        <f t="shared" si="37"/>
        <v>#DIV/0!</v>
      </c>
    </row>
    <row r="724" spans="2:17">
      <c r="B724" s="63"/>
      <c r="C724" s="65"/>
      <c r="D724" s="65"/>
      <c r="E724" s="66"/>
      <c r="F724" s="67"/>
      <c r="G724" s="65"/>
      <c r="H724" s="70"/>
      <c r="I724" s="71"/>
      <c r="J724" s="68">
        <v>0</v>
      </c>
      <c r="K724" s="68">
        <v>0</v>
      </c>
      <c r="L724" s="68">
        <v>0</v>
      </c>
      <c r="M724" s="89">
        <f t="shared" si="35"/>
        <v>0</v>
      </c>
      <c r="N724" s="100">
        <f t="shared" si="36"/>
        <v>0</v>
      </c>
      <c r="O724" s="166" t="str">
        <f>IFERROR(INDEX(ITC!$B$21:$B$1020,MATCH(D724,ITC!$D$21:$D$1020,0)),"Unclaimed")</f>
        <v>Unclaimed</v>
      </c>
      <c r="P724" s="73">
        <f>IFERROR(VLOOKUP(D724,ITC!$D$19:$N$1020,11,0)-N724,SUM(K724:M724))</f>
        <v>0</v>
      </c>
      <c r="Q724" s="167" t="e">
        <f t="shared" si="37"/>
        <v>#DIV/0!</v>
      </c>
    </row>
    <row r="725" spans="2:17">
      <c r="B725" s="63"/>
      <c r="C725" s="65"/>
      <c r="D725" s="65"/>
      <c r="E725" s="66"/>
      <c r="F725" s="67"/>
      <c r="G725" s="65"/>
      <c r="H725" s="70"/>
      <c r="I725" s="71"/>
      <c r="J725" s="68">
        <v>0</v>
      </c>
      <c r="K725" s="68">
        <v>0</v>
      </c>
      <c r="L725" s="68">
        <v>0</v>
      </c>
      <c r="M725" s="89">
        <f t="shared" ref="M725:M788" si="38">L725</f>
        <v>0</v>
      </c>
      <c r="N725" s="100">
        <f t="shared" si="36"/>
        <v>0</v>
      </c>
      <c r="O725" s="166" t="str">
        <f>IFERROR(INDEX(ITC!$B$21:$B$1020,MATCH(D725,ITC!$D$21:$D$1020,0)),"Unclaimed")</f>
        <v>Unclaimed</v>
      </c>
      <c r="P725" s="73">
        <f>IFERROR(VLOOKUP(D725,ITC!$D$19:$N$1020,11,0)-N725,SUM(K725:M725))</f>
        <v>0</v>
      </c>
      <c r="Q725" s="167" t="e">
        <f t="shared" si="37"/>
        <v>#DIV/0!</v>
      </c>
    </row>
    <row r="726" spans="2:17">
      <c r="B726" s="63"/>
      <c r="C726" s="65"/>
      <c r="D726" s="65"/>
      <c r="E726" s="66"/>
      <c r="F726" s="67"/>
      <c r="G726" s="65"/>
      <c r="H726" s="70"/>
      <c r="I726" s="71"/>
      <c r="J726" s="68">
        <v>0</v>
      </c>
      <c r="K726" s="68">
        <v>0</v>
      </c>
      <c r="L726" s="68">
        <v>0</v>
      </c>
      <c r="M726" s="89">
        <f t="shared" si="38"/>
        <v>0</v>
      </c>
      <c r="N726" s="100">
        <f t="shared" ref="N726:N789" si="39">SUM(J726:M726)</f>
        <v>0</v>
      </c>
      <c r="O726" s="166" t="str">
        <f>IFERROR(INDEX(ITC!$B$21:$B$1020,MATCH(D726,ITC!$D$21:$D$1020,0)),"Unclaimed")</f>
        <v>Unclaimed</v>
      </c>
      <c r="P726" s="73">
        <f>IFERROR(VLOOKUP(D726,ITC!$D$19:$N$1020,11,0)-N726,SUM(K726:M726))</f>
        <v>0</v>
      </c>
      <c r="Q726" s="167" t="e">
        <f t="shared" ref="Q726:Q789" si="40">H726-(SUM(K726:M726)/J726)</f>
        <v>#DIV/0!</v>
      </c>
    </row>
    <row r="727" spans="2:17">
      <c r="B727" s="63"/>
      <c r="C727" s="65"/>
      <c r="D727" s="65"/>
      <c r="E727" s="66"/>
      <c r="F727" s="67"/>
      <c r="G727" s="65"/>
      <c r="H727" s="70"/>
      <c r="I727" s="71"/>
      <c r="J727" s="68">
        <v>0</v>
      </c>
      <c r="K727" s="68">
        <v>0</v>
      </c>
      <c r="L727" s="68">
        <v>0</v>
      </c>
      <c r="M727" s="89">
        <f t="shared" si="38"/>
        <v>0</v>
      </c>
      <c r="N727" s="100">
        <f t="shared" si="39"/>
        <v>0</v>
      </c>
      <c r="O727" s="166" t="str">
        <f>IFERROR(INDEX(ITC!$B$21:$B$1020,MATCH(D727,ITC!$D$21:$D$1020,0)),"Unclaimed")</f>
        <v>Unclaimed</v>
      </c>
      <c r="P727" s="73">
        <f>IFERROR(VLOOKUP(D727,ITC!$D$19:$N$1020,11,0)-N727,SUM(K727:M727))</f>
        <v>0</v>
      </c>
      <c r="Q727" s="167" t="e">
        <f t="shared" si="40"/>
        <v>#DIV/0!</v>
      </c>
    </row>
    <row r="728" spans="2:17">
      <c r="B728" s="63"/>
      <c r="C728" s="65"/>
      <c r="D728" s="65"/>
      <c r="E728" s="66"/>
      <c r="F728" s="67"/>
      <c r="G728" s="65"/>
      <c r="H728" s="70"/>
      <c r="I728" s="71"/>
      <c r="J728" s="68">
        <v>0</v>
      </c>
      <c r="K728" s="68">
        <v>0</v>
      </c>
      <c r="L728" s="68">
        <v>0</v>
      </c>
      <c r="M728" s="89">
        <f t="shared" si="38"/>
        <v>0</v>
      </c>
      <c r="N728" s="100">
        <f t="shared" si="39"/>
        <v>0</v>
      </c>
      <c r="O728" s="166" t="str">
        <f>IFERROR(INDEX(ITC!$B$21:$B$1020,MATCH(D728,ITC!$D$21:$D$1020,0)),"Unclaimed")</f>
        <v>Unclaimed</v>
      </c>
      <c r="P728" s="73">
        <f>IFERROR(VLOOKUP(D728,ITC!$D$19:$N$1020,11,0)-N728,SUM(K728:M728))</f>
        <v>0</v>
      </c>
      <c r="Q728" s="167" t="e">
        <f t="shared" si="40"/>
        <v>#DIV/0!</v>
      </c>
    </row>
    <row r="729" spans="2:17">
      <c r="B729" s="63"/>
      <c r="C729" s="65"/>
      <c r="D729" s="65"/>
      <c r="E729" s="66"/>
      <c r="F729" s="67"/>
      <c r="G729" s="65"/>
      <c r="H729" s="70"/>
      <c r="I729" s="71"/>
      <c r="J729" s="68">
        <v>0</v>
      </c>
      <c r="K729" s="68">
        <v>0</v>
      </c>
      <c r="L729" s="68">
        <v>0</v>
      </c>
      <c r="M729" s="89">
        <f t="shared" si="38"/>
        <v>0</v>
      </c>
      <c r="N729" s="100">
        <f t="shared" si="39"/>
        <v>0</v>
      </c>
      <c r="O729" s="166" t="str">
        <f>IFERROR(INDEX(ITC!$B$21:$B$1020,MATCH(D729,ITC!$D$21:$D$1020,0)),"Unclaimed")</f>
        <v>Unclaimed</v>
      </c>
      <c r="P729" s="73">
        <f>IFERROR(VLOOKUP(D729,ITC!$D$19:$N$1020,11,0)-N729,SUM(K729:M729))</f>
        <v>0</v>
      </c>
      <c r="Q729" s="167" t="e">
        <f t="shared" si="40"/>
        <v>#DIV/0!</v>
      </c>
    </row>
    <row r="730" spans="2:17">
      <c r="B730" s="63"/>
      <c r="C730" s="65"/>
      <c r="D730" s="65"/>
      <c r="E730" s="66"/>
      <c r="F730" s="67"/>
      <c r="G730" s="65"/>
      <c r="H730" s="70"/>
      <c r="I730" s="71"/>
      <c r="J730" s="68">
        <v>0</v>
      </c>
      <c r="K730" s="68">
        <v>0</v>
      </c>
      <c r="L730" s="68">
        <v>0</v>
      </c>
      <c r="M730" s="89">
        <f t="shared" si="38"/>
        <v>0</v>
      </c>
      <c r="N730" s="100">
        <f t="shared" si="39"/>
        <v>0</v>
      </c>
      <c r="O730" s="166" t="str">
        <f>IFERROR(INDEX(ITC!$B$21:$B$1020,MATCH(D730,ITC!$D$21:$D$1020,0)),"Unclaimed")</f>
        <v>Unclaimed</v>
      </c>
      <c r="P730" s="73">
        <f>IFERROR(VLOOKUP(D730,ITC!$D$19:$N$1020,11,0)-N730,SUM(K730:M730))</f>
        <v>0</v>
      </c>
      <c r="Q730" s="167" t="e">
        <f t="shared" si="40"/>
        <v>#DIV/0!</v>
      </c>
    </row>
    <row r="731" spans="2:17">
      <c r="B731" s="63"/>
      <c r="C731" s="65"/>
      <c r="D731" s="65"/>
      <c r="E731" s="66"/>
      <c r="F731" s="67"/>
      <c r="G731" s="65"/>
      <c r="H731" s="70"/>
      <c r="I731" s="71"/>
      <c r="J731" s="68">
        <v>0</v>
      </c>
      <c r="K731" s="68">
        <v>0</v>
      </c>
      <c r="L731" s="68">
        <v>0</v>
      </c>
      <c r="M731" s="89">
        <f t="shared" si="38"/>
        <v>0</v>
      </c>
      <c r="N731" s="100">
        <f t="shared" si="39"/>
        <v>0</v>
      </c>
      <c r="O731" s="166" t="str">
        <f>IFERROR(INDEX(ITC!$B$21:$B$1020,MATCH(D731,ITC!$D$21:$D$1020,0)),"Unclaimed")</f>
        <v>Unclaimed</v>
      </c>
      <c r="P731" s="73">
        <f>IFERROR(VLOOKUP(D731,ITC!$D$19:$N$1020,11,0)-N731,SUM(K731:M731))</f>
        <v>0</v>
      </c>
      <c r="Q731" s="167" t="e">
        <f t="shared" si="40"/>
        <v>#DIV/0!</v>
      </c>
    </row>
    <row r="732" spans="2:17">
      <c r="B732" s="63"/>
      <c r="C732" s="65"/>
      <c r="D732" s="65"/>
      <c r="E732" s="66"/>
      <c r="F732" s="67"/>
      <c r="G732" s="65"/>
      <c r="H732" s="70"/>
      <c r="I732" s="71"/>
      <c r="J732" s="68">
        <v>0</v>
      </c>
      <c r="K732" s="68">
        <v>0</v>
      </c>
      <c r="L732" s="68">
        <v>0</v>
      </c>
      <c r="M732" s="89">
        <f t="shared" si="38"/>
        <v>0</v>
      </c>
      <c r="N732" s="100">
        <f t="shared" si="39"/>
        <v>0</v>
      </c>
      <c r="O732" s="166" t="str">
        <f>IFERROR(INDEX(ITC!$B$21:$B$1020,MATCH(D732,ITC!$D$21:$D$1020,0)),"Unclaimed")</f>
        <v>Unclaimed</v>
      </c>
      <c r="P732" s="73">
        <f>IFERROR(VLOOKUP(D732,ITC!$D$19:$N$1020,11,0)-N732,SUM(K732:M732))</f>
        <v>0</v>
      </c>
      <c r="Q732" s="167" t="e">
        <f t="shared" si="40"/>
        <v>#DIV/0!</v>
      </c>
    </row>
    <row r="733" spans="2:17">
      <c r="B733" s="63"/>
      <c r="C733" s="65"/>
      <c r="D733" s="65"/>
      <c r="E733" s="66"/>
      <c r="F733" s="67"/>
      <c r="G733" s="65"/>
      <c r="H733" s="70"/>
      <c r="I733" s="71"/>
      <c r="J733" s="68">
        <v>0</v>
      </c>
      <c r="K733" s="68">
        <v>0</v>
      </c>
      <c r="L733" s="68">
        <v>0</v>
      </c>
      <c r="M733" s="89">
        <f t="shared" si="38"/>
        <v>0</v>
      </c>
      <c r="N733" s="100">
        <f t="shared" si="39"/>
        <v>0</v>
      </c>
      <c r="O733" s="166" t="str">
        <f>IFERROR(INDEX(ITC!$B$21:$B$1020,MATCH(D733,ITC!$D$21:$D$1020,0)),"Unclaimed")</f>
        <v>Unclaimed</v>
      </c>
      <c r="P733" s="73">
        <f>IFERROR(VLOOKUP(D733,ITC!$D$19:$N$1020,11,0)-N733,SUM(K733:M733))</f>
        <v>0</v>
      </c>
      <c r="Q733" s="167" t="e">
        <f t="shared" si="40"/>
        <v>#DIV/0!</v>
      </c>
    </row>
    <row r="734" spans="2:17">
      <c r="B734" s="63"/>
      <c r="C734" s="65"/>
      <c r="D734" s="65"/>
      <c r="E734" s="66"/>
      <c r="F734" s="67"/>
      <c r="G734" s="65"/>
      <c r="H734" s="70"/>
      <c r="I734" s="71"/>
      <c r="J734" s="68">
        <v>0</v>
      </c>
      <c r="K734" s="68">
        <v>0</v>
      </c>
      <c r="L734" s="68">
        <v>0</v>
      </c>
      <c r="M734" s="89">
        <f t="shared" si="38"/>
        <v>0</v>
      </c>
      <c r="N734" s="100">
        <f t="shared" si="39"/>
        <v>0</v>
      </c>
      <c r="O734" s="166" t="str">
        <f>IFERROR(INDEX(ITC!$B$21:$B$1020,MATCH(D734,ITC!$D$21:$D$1020,0)),"Unclaimed")</f>
        <v>Unclaimed</v>
      </c>
      <c r="P734" s="73">
        <f>IFERROR(VLOOKUP(D734,ITC!$D$19:$N$1020,11,0)-N734,SUM(K734:M734))</f>
        <v>0</v>
      </c>
      <c r="Q734" s="167" t="e">
        <f t="shared" si="40"/>
        <v>#DIV/0!</v>
      </c>
    </row>
    <row r="735" spans="2:17">
      <c r="B735" s="63"/>
      <c r="C735" s="65"/>
      <c r="D735" s="65"/>
      <c r="E735" s="66"/>
      <c r="F735" s="67"/>
      <c r="G735" s="65"/>
      <c r="H735" s="70"/>
      <c r="I735" s="71"/>
      <c r="J735" s="68">
        <v>0</v>
      </c>
      <c r="K735" s="68">
        <v>0</v>
      </c>
      <c r="L735" s="68">
        <v>0</v>
      </c>
      <c r="M735" s="89">
        <f t="shared" si="38"/>
        <v>0</v>
      </c>
      <c r="N735" s="100">
        <f t="shared" si="39"/>
        <v>0</v>
      </c>
      <c r="O735" s="166" t="str">
        <f>IFERROR(INDEX(ITC!$B$21:$B$1020,MATCH(D735,ITC!$D$21:$D$1020,0)),"Unclaimed")</f>
        <v>Unclaimed</v>
      </c>
      <c r="P735" s="73">
        <f>IFERROR(VLOOKUP(D735,ITC!$D$19:$N$1020,11,0)-N735,SUM(K735:M735))</f>
        <v>0</v>
      </c>
      <c r="Q735" s="167" t="e">
        <f t="shared" si="40"/>
        <v>#DIV/0!</v>
      </c>
    </row>
    <row r="736" spans="2:17">
      <c r="B736" s="63"/>
      <c r="C736" s="65"/>
      <c r="D736" s="65"/>
      <c r="E736" s="66"/>
      <c r="F736" s="67"/>
      <c r="G736" s="65"/>
      <c r="H736" s="70"/>
      <c r="I736" s="71"/>
      <c r="J736" s="68">
        <v>0</v>
      </c>
      <c r="K736" s="68">
        <v>0</v>
      </c>
      <c r="L736" s="68">
        <v>0</v>
      </c>
      <c r="M736" s="89">
        <f t="shared" si="38"/>
        <v>0</v>
      </c>
      <c r="N736" s="100">
        <f t="shared" si="39"/>
        <v>0</v>
      </c>
      <c r="O736" s="166" t="str">
        <f>IFERROR(INDEX(ITC!$B$21:$B$1020,MATCH(D736,ITC!$D$21:$D$1020,0)),"Unclaimed")</f>
        <v>Unclaimed</v>
      </c>
      <c r="P736" s="73">
        <f>IFERROR(VLOOKUP(D736,ITC!$D$19:$N$1020,11,0)-N736,SUM(K736:M736))</f>
        <v>0</v>
      </c>
      <c r="Q736" s="167" t="e">
        <f t="shared" si="40"/>
        <v>#DIV/0!</v>
      </c>
    </row>
    <row r="737" spans="2:17">
      <c r="B737" s="63"/>
      <c r="C737" s="65"/>
      <c r="D737" s="65"/>
      <c r="E737" s="66"/>
      <c r="F737" s="67"/>
      <c r="G737" s="65"/>
      <c r="H737" s="70"/>
      <c r="I737" s="71"/>
      <c r="J737" s="68">
        <v>0</v>
      </c>
      <c r="K737" s="68">
        <v>0</v>
      </c>
      <c r="L737" s="68">
        <v>0</v>
      </c>
      <c r="M737" s="89">
        <f t="shared" si="38"/>
        <v>0</v>
      </c>
      <c r="N737" s="100">
        <f t="shared" si="39"/>
        <v>0</v>
      </c>
      <c r="O737" s="166" t="str">
        <f>IFERROR(INDEX(ITC!$B$21:$B$1020,MATCH(D737,ITC!$D$21:$D$1020,0)),"Unclaimed")</f>
        <v>Unclaimed</v>
      </c>
      <c r="P737" s="73">
        <f>IFERROR(VLOOKUP(D737,ITC!$D$19:$N$1020,11,0)-N737,SUM(K737:M737))</f>
        <v>0</v>
      </c>
      <c r="Q737" s="167" t="e">
        <f t="shared" si="40"/>
        <v>#DIV/0!</v>
      </c>
    </row>
    <row r="738" spans="2:17">
      <c r="B738" s="63"/>
      <c r="C738" s="65"/>
      <c r="D738" s="65"/>
      <c r="E738" s="66"/>
      <c r="F738" s="67"/>
      <c r="G738" s="65"/>
      <c r="H738" s="70"/>
      <c r="I738" s="71"/>
      <c r="J738" s="68">
        <v>0</v>
      </c>
      <c r="K738" s="68">
        <v>0</v>
      </c>
      <c r="L738" s="68">
        <v>0</v>
      </c>
      <c r="M738" s="89">
        <f t="shared" si="38"/>
        <v>0</v>
      </c>
      <c r="N738" s="100">
        <f t="shared" si="39"/>
        <v>0</v>
      </c>
      <c r="O738" s="166" t="str">
        <f>IFERROR(INDEX(ITC!$B$21:$B$1020,MATCH(D738,ITC!$D$21:$D$1020,0)),"Unclaimed")</f>
        <v>Unclaimed</v>
      </c>
      <c r="P738" s="73">
        <f>IFERROR(VLOOKUP(D738,ITC!$D$19:$N$1020,11,0)-N738,SUM(K738:M738))</f>
        <v>0</v>
      </c>
      <c r="Q738" s="167" t="e">
        <f t="shared" si="40"/>
        <v>#DIV/0!</v>
      </c>
    </row>
    <row r="739" spans="2:17">
      <c r="B739" s="63"/>
      <c r="C739" s="65"/>
      <c r="D739" s="65"/>
      <c r="E739" s="66"/>
      <c r="F739" s="67"/>
      <c r="G739" s="65"/>
      <c r="H739" s="70"/>
      <c r="I739" s="71"/>
      <c r="J739" s="68">
        <v>0</v>
      </c>
      <c r="K739" s="68">
        <v>0</v>
      </c>
      <c r="L739" s="68">
        <v>0</v>
      </c>
      <c r="M739" s="89">
        <f t="shared" si="38"/>
        <v>0</v>
      </c>
      <c r="N739" s="100">
        <f t="shared" si="39"/>
        <v>0</v>
      </c>
      <c r="O739" s="166" t="str">
        <f>IFERROR(INDEX(ITC!$B$21:$B$1020,MATCH(D739,ITC!$D$21:$D$1020,0)),"Unclaimed")</f>
        <v>Unclaimed</v>
      </c>
      <c r="P739" s="73">
        <f>IFERROR(VLOOKUP(D739,ITC!$D$19:$N$1020,11,0)-N739,SUM(K739:M739))</f>
        <v>0</v>
      </c>
      <c r="Q739" s="167" t="e">
        <f t="shared" si="40"/>
        <v>#DIV/0!</v>
      </c>
    </row>
    <row r="740" spans="2:17">
      <c r="B740" s="63"/>
      <c r="C740" s="65"/>
      <c r="D740" s="65"/>
      <c r="E740" s="66"/>
      <c r="F740" s="67"/>
      <c r="G740" s="65"/>
      <c r="H740" s="70"/>
      <c r="I740" s="71"/>
      <c r="J740" s="68">
        <v>0</v>
      </c>
      <c r="K740" s="68">
        <v>0</v>
      </c>
      <c r="L740" s="68">
        <v>0</v>
      </c>
      <c r="M740" s="89">
        <f t="shared" si="38"/>
        <v>0</v>
      </c>
      <c r="N740" s="100">
        <f t="shared" si="39"/>
        <v>0</v>
      </c>
      <c r="O740" s="166" t="str">
        <f>IFERROR(INDEX(ITC!$B$21:$B$1020,MATCH(D740,ITC!$D$21:$D$1020,0)),"Unclaimed")</f>
        <v>Unclaimed</v>
      </c>
      <c r="P740" s="73">
        <f>IFERROR(VLOOKUP(D740,ITC!$D$19:$N$1020,11,0)-N740,SUM(K740:M740))</f>
        <v>0</v>
      </c>
      <c r="Q740" s="167" t="e">
        <f t="shared" si="40"/>
        <v>#DIV/0!</v>
      </c>
    </row>
    <row r="741" spans="2:17">
      <c r="B741" s="63"/>
      <c r="C741" s="65"/>
      <c r="D741" s="65"/>
      <c r="E741" s="66"/>
      <c r="F741" s="67"/>
      <c r="G741" s="65"/>
      <c r="H741" s="70"/>
      <c r="I741" s="71"/>
      <c r="J741" s="68">
        <v>0</v>
      </c>
      <c r="K741" s="68">
        <v>0</v>
      </c>
      <c r="L741" s="68">
        <v>0</v>
      </c>
      <c r="M741" s="89">
        <f t="shared" si="38"/>
        <v>0</v>
      </c>
      <c r="N741" s="100">
        <f t="shared" si="39"/>
        <v>0</v>
      </c>
      <c r="O741" s="166" t="str">
        <f>IFERROR(INDEX(ITC!$B$21:$B$1020,MATCH(D741,ITC!$D$21:$D$1020,0)),"Unclaimed")</f>
        <v>Unclaimed</v>
      </c>
      <c r="P741" s="73">
        <f>IFERROR(VLOOKUP(D741,ITC!$D$19:$N$1020,11,0)-N741,SUM(K741:M741))</f>
        <v>0</v>
      </c>
      <c r="Q741" s="167" t="e">
        <f t="shared" si="40"/>
        <v>#DIV/0!</v>
      </c>
    </row>
    <row r="742" spans="2:17">
      <c r="B742" s="63"/>
      <c r="C742" s="65"/>
      <c r="D742" s="65"/>
      <c r="E742" s="66"/>
      <c r="F742" s="67"/>
      <c r="G742" s="65"/>
      <c r="H742" s="70"/>
      <c r="I742" s="71"/>
      <c r="J742" s="68">
        <v>0</v>
      </c>
      <c r="K742" s="68">
        <v>0</v>
      </c>
      <c r="L742" s="68">
        <v>0</v>
      </c>
      <c r="M742" s="89">
        <f t="shared" si="38"/>
        <v>0</v>
      </c>
      <c r="N742" s="100">
        <f t="shared" si="39"/>
        <v>0</v>
      </c>
      <c r="O742" s="166" t="str">
        <f>IFERROR(INDEX(ITC!$B$21:$B$1020,MATCH(D742,ITC!$D$21:$D$1020,0)),"Unclaimed")</f>
        <v>Unclaimed</v>
      </c>
      <c r="P742" s="73">
        <f>IFERROR(VLOOKUP(D742,ITC!$D$19:$N$1020,11,0)-N742,SUM(K742:M742))</f>
        <v>0</v>
      </c>
      <c r="Q742" s="167" t="e">
        <f t="shared" si="40"/>
        <v>#DIV/0!</v>
      </c>
    </row>
    <row r="743" spans="2:17">
      <c r="B743" s="63"/>
      <c r="C743" s="65"/>
      <c r="D743" s="65"/>
      <c r="E743" s="66"/>
      <c r="F743" s="67"/>
      <c r="G743" s="65"/>
      <c r="H743" s="70"/>
      <c r="I743" s="71"/>
      <c r="J743" s="68">
        <v>0</v>
      </c>
      <c r="K743" s="68">
        <v>0</v>
      </c>
      <c r="L743" s="68">
        <v>0</v>
      </c>
      <c r="M743" s="89">
        <f t="shared" si="38"/>
        <v>0</v>
      </c>
      <c r="N743" s="100">
        <f t="shared" si="39"/>
        <v>0</v>
      </c>
      <c r="O743" s="166" t="str">
        <f>IFERROR(INDEX(ITC!$B$21:$B$1020,MATCH(D743,ITC!$D$21:$D$1020,0)),"Unclaimed")</f>
        <v>Unclaimed</v>
      </c>
      <c r="P743" s="73">
        <f>IFERROR(VLOOKUP(D743,ITC!$D$19:$N$1020,11,0)-N743,SUM(K743:M743))</f>
        <v>0</v>
      </c>
      <c r="Q743" s="167" t="e">
        <f t="shared" si="40"/>
        <v>#DIV/0!</v>
      </c>
    </row>
    <row r="744" spans="2:17">
      <c r="B744" s="63"/>
      <c r="C744" s="65"/>
      <c r="D744" s="65"/>
      <c r="E744" s="66"/>
      <c r="F744" s="67"/>
      <c r="G744" s="65"/>
      <c r="H744" s="70"/>
      <c r="I744" s="71"/>
      <c r="J744" s="68">
        <v>0</v>
      </c>
      <c r="K744" s="68">
        <v>0</v>
      </c>
      <c r="L744" s="68">
        <v>0</v>
      </c>
      <c r="M744" s="89">
        <f t="shared" si="38"/>
        <v>0</v>
      </c>
      <c r="N744" s="100">
        <f t="shared" si="39"/>
        <v>0</v>
      </c>
      <c r="O744" s="166" t="str">
        <f>IFERROR(INDEX(ITC!$B$21:$B$1020,MATCH(D744,ITC!$D$21:$D$1020,0)),"Unclaimed")</f>
        <v>Unclaimed</v>
      </c>
      <c r="P744" s="73">
        <f>IFERROR(VLOOKUP(D744,ITC!$D$19:$N$1020,11,0)-N744,SUM(K744:M744))</f>
        <v>0</v>
      </c>
      <c r="Q744" s="167" t="e">
        <f t="shared" si="40"/>
        <v>#DIV/0!</v>
      </c>
    </row>
    <row r="745" spans="2:17">
      <c r="B745" s="63"/>
      <c r="C745" s="65"/>
      <c r="D745" s="65"/>
      <c r="E745" s="66"/>
      <c r="F745" s="67"/>
      <c r="G745" s="65"/>
      <c r="H745" s="70"/>
      <c r="I745" s="71"/>
      <c r="J745" s="68">
        <v>0</v>
      </c>
      <c r="K745" s="68">
        <v>0</v>
      </c>
      <c r="L745" s="68">
        <v>0</v>
      </c>
      <c r="M745" s="89">
        <f t="shared" si="38"/>
        <v>0</v>
      </c>
      <c r="N745" s="100">
        <f t="shared" si="39"/>
        <v>0</v>
      </c>
      <c r="O745" s="166" t="str">
        <f>IFERROR(INDEX(ITC!$B$21:$B$1020,MATCH(D745,ITC!$D$21:$D$1020,0)),"Unclaimed")</f>
        <v>Unclaimed</v>
      </c>
      <c r="P745" s="73">
        <f>IFERROR(VLOOKUP(D745,ITC!$D$19:$N$1020,11,0)-N745,SUM(K745:M745))</f>
        <v>0</v>
      </c>
      <c r="Q745" s="167" t="e">
        <f t="shared" si="40"/>
        <v>#DIV/0!</v>
      </c>
    </row>
    <row r="746" spans="2:17">
      <c r="B746" s="63"/>
      <c r="C746" s="65"/>
      <c r="D746" s="65"/>
      <c r="E746" s="66"/>
      <c r="F746" s="67"/>
      <c r="G746" s="65"/>
      <c r="H746" s="70"/>
      <c r="I746" s="71"/>
      <c r="J746" s="68">
        <v>0</v>
      </c>
      <c r="K746" s="68">
        <v>0</v>
      </c>
      <c r="L746" s="68">
        <v>0</v>
      </c>
      <c r="M746" s="89">
        <f t="shared" si="38"/>
        <v>0</v>
      </c>
      <c r="N746" s="100">
        <f t="shared" si="39"/>
        <v>0</v>
      </c>
      <c r="O746" s="166" t="str">
        <f>IFERROR(INDEX(ITC!$B$21:$B$1020,MATCH(D746,ITC!$D$21:$D$1020,0)),"Unclaimed")</f>
        <v>Unclaimed</v>
      </c>
      <c r="P746" s="73">
        <f>IFERROR(VLOOKUP(D746,ITC!$D$19:$N$1020,11,0)-N746,SUM(K746:M746))</f>
        <v>0</v>
      </c>
      <c r="Q746" s="167" t="e">
        <f t="shared" si="40"/>
        <v>#DIV/0!</v>
      </c>
    </row>
    <row r="747" spans="2:17">
      <c r="B747" s="63"/>
      <c r="C747" s="65"/>
      <c r="D747" s="65"/>
      <c r="E747" s="66"/>
      <c r="F747" s="67"/>
      <c r="G747" s="65"/>
      <c r="H747" s="70"/>
      <c r="I747" s="71"/>
      <c r="J747" s="68">
        <v>0</v>
      </c>
      <c r="K747" s="68">
        <v>0</v>
      </c>
      <c r="L747" s="68">
        <v>0</v>
      </c>
      <c r="M747" s="89">
        <f t="shared" si="38"/>
        <v>0</v>
      </c>
      <c r="N747" s="100">
        <f t="shared" si="39"/>
        <v>0</v>
      </c>
      <c r="O747" s="166" t="str">
        <f>IFERROR(INDEX(ITC!$B$21:$B$1020,MATCH(D747,ITC!$D$21:$D$1020,0)),"Unclaimed")</f>
        <v>Unclaimed</v>
      </c>
      <c r="P747" s="73">
        <f>IFERROR(VLOOKUP(D747,ITC!$D$19:$N$1020,11,0)-N747,SUM(K747:M747))</f>
        <v>0</v>
      </c>
      <c r="Q747" s="167" t="e">
        <f t="shared" si="40"/>
        <v>#DIV/0!</v>
      </c>
    </row>
    <row r="748" spans="2:17">
      <c r="B748" s="63"/>
      <c r="C748" s="65"/>
      <c r="D748" s="65"/>
      <c r="E748" s="66"/>
      <c r="F748" s="67"/>
      <c r="G748" s="65"/>
      <c r="H748" s="70"/>
      <c r="I748" s="71"/>
      <c r="J748" s="68">
        <v>0</v>
      </c>
      <c r="K748" s="68">
        <v>0</v>
      </c>
      <c r="L748" s="68">
        <v>0</v>
      </c>
      <c r="M748" s="89">
        <f t="shared" si="38"/>
        <v>0</v>
      </c>
      <c r="N748" s="100">
        <f t="shared" si="39"/>
        <v>0</v>
      </c>
      <c r="O748" s="166" t="str">
        <f>IFERROR(INDEX(ITC!$B$21:$B$1020,MATCH(D748,ITC!$D$21:$D$1020,0)),"Unclaimed")</f>
        <v>Unclaimed</v>
      </c>
      <c r="P748" s="73">
        <f>IFERROR(VLOOKUP(D748,ITC!$D$19:$N$1020,11,0)-N748,SUM(K748:M748))</f>
        <v>0</v>
      </c>
      <c r="Q748" s="167" t="e">
        <f t="shared" si="40"/>
        <v>#DIV/0!</v>
      </c>
    </row>
    <row r="749" spans="2:17">
      <c r="B749" s="63"/>
      <c r="C749" s="65"/>
      <c r="D749" s="65"/>
      <c r="E749" s="66"/>
      <c r="F749" s="67"/>
      <c r="G749" s="65"/>
      <c r="H749" s="70"/>
      <c r="I749" s="71"/>
      <c r="J749" s="68">
        <v>0</v>
      </c>
      <c r="K749" s="68">
        <v>0</v>
      </c>
      <c r="L749" s="68">
        <v>0</v>
      </c>
      <c r="M749" s="89">
        <f t="shared" si="38"/>
        <v>0</v>
      </c>
      <c r="N749" s="100">
        <f t="shared" si="39"/>
        <v>0</v>
      </c>
      <c r="O749" s="166" t="str">
        <f>IFERROR(INDEX(ITC!$B$21:$B$1020,MATCH(D749,ITC!$D$21:$D$1020,0)),"Unclaimed")</f>
        <v>Unclaimed</v>
      </c>
      <c r="P749" s="73">
        <f>IFERROR(VLOOKUP(D749,ITC!$D$19:$N$1020,11,0)-N749,SUM(K749:M749))</f>
        <v>0</v>
      </c>
      <c r="Q749" s="167" t="e">
        <f t="shared" si="40"/>
        <v>#DIV/0!</v>
      </c>
    </row>
    <row r="750" spans="2:17">
      <c r="B750" s="63"/>
      <c r="C750" s="65"/>
      <c r="D750" s="65"/>
      <c r="E750" s="66"/>
      <c r="F750" s="67"/>
      <c r="G750" s="65"/>
      <c r="H750" s="70"/>
      <c r="I750" s="71"/>
      <c r="J750" s="68">
        <v>0</v>
      </c>
      <c r="K750" s="68">
        <v>0</v>
      </c>
      <c r="L750" s="68">
        <v>0</v>
      </c>
      <c r="M750" s="89">
        <f t="shared" si="38"/>
        <v>0</v>
      </c>
      <c r="N750" s="100">
        <f t="shared" si="39"/>
        <v>0</v>
      </c>
      <c r="O750" s="166" t="str">
        <f>IFERROR(INDEX(ITC!$B$21:$B$1020,MATCH(D750,ITC!$D$21:$D$1020,0)),"Unclaimed")</f>
        <v>Unclaimed</v>
      </c>
      <c r="P750" s="73">
        <f>IFERROR(VLOOKUP(D750,ITC!$D$19:$N$1020,11,0)-N750,SUM(K750:M750))</f>
        <v>0</v>
      </c>
      <c r="Q750" s="167" t="e">
        <f t="shared" si="40"/>
        <v>#DIV/0!</v>
      </c>
    </row>
    <row r="751" spans="2:17">
      <c r="B751" s="63"/>
      <c r="C751" s="65"/>
      <c r="D751" s="65"/>
      <c r="E751" s="66"/>
      <c r="F751" s="67"/>
      <c r="G751" s="65"/>
      <c r="H751" s="70"/>
      <c r="I751" s="71"/>
      <c r="J751" s="68">
        <v>0</v>
      </c>
      <c r="K751" s="68">
        <v>0</v>
      </c>
      <c r="L751" s="68">
        <v>0</v>
      </c>
      <c r="M751" s="89">
        <f t="shared" si="38"/>
        <v>0</v>
      </c>
      <c r="N751" s="100">
        <f t="shared" si="39"/>
        <v>0</v>
      </c>
      <c r="O751" s="166" t="str">
        <f>IFERROR(INDEX(ITC!$B$21:$B$1020,MATCH(D751,ITC!$D$21:$D$1020,0)),"Unclaimed")</f>
        <v>Unclaimed</v>
      </c>
      <c r="P751" s="73">
        <f>IFERROR(VLOOKUP(D751,ITC!$D$19:$N$1020,11,0)-N751,SUM(K751:M751))</f>
        <v>0</v>
      </c>
      <c r="Q751" s="167" t="e">
        <f t="shared" si="40"/>
        <v>#DIV/0!</v>
      </c>
    </row>
    <row r="752" spans="2:17">
      <c r="B752" s="63"/>
      <c r="C752" s="65"/>
      <c r="D752" s="65"/>
      <c r="E752" s="66"/>
      <c r="F752" s="67"/>
      <c r="G752" s="65"/>
      <c r="H752" s="70"/>
      <c r="I752" s="71"/>
      <c r="J752" s="68">
        <v>0</v>
      </c>
      <c r="K752" s="68">
        <v>0</v>
      </c>
      <c r="L752" s="68">
        <v>0</v>
      </c>
      <c r="M752" s="89">
        <f t="shared" si="38"/>
        <v>0</v>
      </c>
      <c r="N752" s="100">
        <f t="shared" si="39"/>
        <v>0</v>
      </c>
      <c r="O752" s="166" t="str">
        <f>IFERROR(INDEX(ITC!$B$21:$B$1020,MATCH(D752,ITC!$D$21:$D$1020,0)),"Unclaimed")</f>
        <v>Unclaimed</v>
      </c>
      <c r="P752" s="73">
        <f>IFERROR(VLOOKUP(D752,ITC!$D$19:$N$1020,11,0)-N752,SUM(K752:M752))</f>
        <v>0</v>
      </c>
      <c r="Q752" s="167" t="e">
        <f t="shared" si="40"/>
        <v>#DIV/0!</v>
      </c>
    </row>
    <row r="753" spans="2:17">
      <c r="B753" s="63"/>
      <c r="C753" s="65"/>
      <c r="D753" s="65"/>
      <c r="E753" s="66"/>
      <c r="F753" s="67"/>
      <c r="G753" s="65"/>
      <c r="H753" s="70"/>
      <c r="I753" s="71"/>
      <c r="J753" s="68">
        <v>0</v>
      </c>
      <c r="K753" s="68">
        <v>0</v>
      </c>
      <c r="L753" s="68">
        <v>0</v>
      </c>
      <c r="M753" s="89">
        <f t="shared" si="38"/>
        <v>0</v>
      </c>
      <c r="N753" s="100">
        <f t="shared" si="39"/>
        <v>0</v>
      </c>
      <c r="O753" s="166" t="str">
        <f>IFERROR(INDEX(ITC!$B$21:$B$1020,MATCH(D753,ITC!$D$21:$D$1020,0)),"Unclaimed")</f>
        <v>Unclaimed</v>
      </c>
      <c r="P753" s="73">
        <f>IFERROR(VLOOKUP(D753,ITC!$D$19:$N$1020,11,0)-N753,SUM(K753:M753))</f>
        <v>0</v>
      </c>
      <c r="Q753" s="167" t="e">
        <f t="shared" si="40"/>
        <v>#DIV/0!</v>
      </c>
    </row>
    <row r="754" spans="2:17">
      <c r="B754" s="63"/>
      <c r="C754" s="65"/>
      <c r="D754" s="65"/>
      <c r="E754" s="66"/>
      <c r="F754" s="67"/>
      <c r="G754" s="65"/>
      <c r="H754" s="70"/>
      <c r="I754" s="71"/>
      <c r="J754" s="68">
        <v>0</v>
      </c>
      <c r="K754" s="68">
        <v>0</v>
      </c>
      <c r="L754" s="68">
        <v>0</v>
      </c>
      <c r="M754" s="89">
        <f t="shared" si="38"/>
        <v>0</v>
      </c>
      <c r="N754" s="100">
        <f t="shared" si="39"/>
        <v>0</v>
      </c>
      <c r="O754" s="166" t="str">
        <f>IFERROR(INDEX(ITC!$B$21:$B$1020,MATCH(D754,ITC!$D$21:$D$1020,0)),"Unclaimed")</f>
        <v>Unclaimed</v>
      </c>
      <c r="P754" s="73">
        <f>IFERROR(VLOOKUP(D754,ITC!$D$19:$N$1020,11,0)-N754,SUM(K754:M754))</f>
        <v>0</v>
      </c>
      <c r="Q754" s="167" t="e">
        <f t="shared" si="40"/>
        <v>#DIV/0!</v>
      </c>
    </row>
    <row r="755" spans="2:17">
      <c r="B755" s="63"/>
      <c r="C755" s="65"/>
      <c r="D755" s="65"/>
      <c r="E755" s="66"/>
      <c r="F755" s="67"/>
      <c r="G755" s="65"/>
      <c r="H755" s="70"/>
      <c r="I755" s="71"/>
      <c r="J755" s="68">
        <v>0</v>
      </c>
      <c r="K755" s="68">
        <v>0</v>
      </c>
      <c r="L755" s="68">
        <v>0</v>
      </c>
      <c r="M755" s="89">
        <f t="shared" si="38"/>
        <v>0</v>
      </c>
      <c r="N755" s="100">
        <f t="shared" si="39"/>
        <v>0</v>
      </c>
      <c r="O755" s="166" t="str">
        <f>IFERROR(INDEX(ITC!$B$21:$B$1020,MATCH(D755,ITC!$D$21:$D$1020,0)),"Unclaimed")</f>
        <v>Unclaimed</v>
      </c>
      <c r="P755" s="73">
        <f>IFERROR(VLOOKUP(D755,ITC!$D$19:$N$1020,11,0)-N755,SUM(K755:M755))</f>
        <v>0</v>
      </c>
      <c r="Q755" s="167" t="e">
        <f t="shared" si="40"/>
        <v>#DIV/0!</v>
      </c>
    </row>
    <row r="756" spans="2:17">
      <c r="B756" s="63"/>
      <c r="C756" s="65"/>
      <c r="D756" s="65"/>
      <c r="E756" s="66"/>
      <c r="F756" s="67"/>
      <c r="G756" s="65"/>
      <c r="H756" s="70"/>
      <c r="I756" s="71"/>
      <c r="J756" s="68">
        <v>0</v>
      </c>
      <c r="K756" s="68">
        <v>0</v>
      </c>
      <c r="L756" s="68">
        <v>0</v>
      </c>
      <c r="M756" s="89">
        <f t="shared" si="38"/>
        <v>0</v>
      </c>
      <c r="N756" s="100">
        <f t="shared" si="39"/>
        <v>0</v>
      </c>
      <c r="O756" s="166" t="str">
        <f>IFERROR(INDEX(ITC!$B$21:$B$1020,MATCH(D756,ITC!$D$21:$D$1020,0)),"Unclaimed")</f>
        <v>Unclaimed</v>
      </c>
      <c r="P756" s="73">
        <f>IFERROR(VLOOKUP(D756,ITC!$D$19:$N$1020,11,0)-N756,SUM(K756:M756))</f>
        <v>0</v>
      </c>
      <c r="Q756" s="167" t="e">
        <f t="shared" si="40"/>
        <v>#DIV/0!</v>
      </c>
    </row>
    <row r="757" spans="2:17">
      <c r="B757" s="63"/>
      <c r="C757" s="65"/>
      <c r="D757" s="65"/>
      <c r="E757" s="66"/>
      <c r="F757" s="67"/>
      <c r="G757" s="65"/>
      <c r="H757" s="70"/>
      <c r="I757" s="71"/>
      <c r="J757" s="68">
        <v>0</v>
      </c>
      <c r="K757" s="68">
        <v>0</v>
      </c>
      <c r="L757" s="68">
        <v>0</v>
      </c>
      <c r="M757" s="89">
        <f t="shared" si="38"/>
        <v>0</v>
      </c>
      <c r="N757" s="100">
        <f t="shared" si="39"/>
        <v>0</v>
      </c>
      <c r="O757" s="166" t="str">
        <f>IFERROR(INDEX(ITC!$B$21:$B$1020,MATCH(D757,ITC!$D$21:$D$1020,0)),"Unclaimed")</f>
        <v>Unclaimed</v>
      </c>
      <c r="P757" s="73">
        <f>IFERROR(VLOOKUP(D757,ITC!$D$19:$N$1020,11,0)-N757,SUM(K757:M757))</f>
        <v>0</v>
      </c>
      <c r="Q757" s="167" t="e">
        <f t="shared" si="40"/>
        <v>#DIV/0!</v>
      </c>
    </row>
    <row r="758" spans="2:17">
      <c r="B758" s="63"/>
      <c r="C758" s="65"/>
      <c r="D758" s="65"/>
      <c r="E758" s="66"/>
      <c r="F758" s="67"/>
      <c r="G758" s="65"/>
      <c r="H758" s="70"/>
      <c r="I758" s="71"/>
      <c r="J758" s="68">
        <v>0</v>
      </c>
      <c r="K758" s="68">
        <v>0</v>
      </c>
      <c r="L758" s="68">
        <v>0</v>
      </c>
      <c r="M758" s="89">
        <f t="shared" si="38"/>
        <v>0</v>
      </c>
      <c r="N758" s="100">
        <f t="shared" si="39"/>
        <v>0</v>
      </c>
      <c r="O758" s="166" t="str">
        <f>IFERROR(INDEX(ITC!$B$21:$B$1020,MATCH(D758,ITC!$D$21:$D$1020,0)),"Unclaimed")</f>
        <v>Unclaimed</v>
      </c>
      <c r="P758" s="73">
        <f>IFERROR(VLOOKUP(D758,ITC!$D$19:$N$1020,11,0)-N758,SUM(K758:M758))</f>
        <v>0</v>
      </c>
      <c r="Q758" s="167" t="e">
        <f t="shared" si="40"/>
        <v>#DIV/0!</v>
      </c>
    </row>
    <row r="759" spans="2:17">
      <c r="B759" s="63"/>
      <c r="C759" s="65"/>
      <c r="D759" s="65"/>
      <c r="E759" s="66"/>
      <c r="F759" s="67"/>
      <c r="G759" s="65"/>
      <c r="H759" s="70"/>
      <c r="I759" s="71"/>
      <c r="J759" s="68">
        <v>0</v>
      </c>
      <c r="K759" s="68">
        <v>0</v>
      </c>
      <c r="L759" s="68">
        <v>0</v>
      </c>
      <c r="M759" s="89">
        <f t="shared" si="38"/>
        <v>0</v>
      </c>
      <c r="N759" s="100">
        <f t="shared" si="39"/>
        <v>0</v>
      </c>
      <c r="O759" s="166" t="str">
        <f>IFERROR(INDEX(ITC!$B$21:$B$1020,MATCH(D759,ITC!$D$21:$D$1020,0)),"Unclaimed")</f>
        <v>Unclaimed</v>
      </c>
      <c r="P759" s="73">
        <f>IFERROR(VLOOKUP(D759,ITC!$D$19:$N$1020,11,0)-N759,SUM(K759:M759))</f>
        <v>0</v>
      </c>
      <c r="Q759" s="167" t="e">
        <f t="shared" si="40"/>
        <v>#DIV/0!</v>
      </c>
    </row>
    <row r="760" spans="2:17">
      <c r="B760" s="63"/>
      <c r="C760" s="65"/>
      <c r="D760" s="65"/>
      <c r="E760" s="66"/>
      <c r="F760" s="67"/>
      <c r="G760" s="65"/>
      <c r="H760" s="70"/>
      <c r="I760" s="71"/>
      <c r="J760" s="68">
        <v>0</v>
      </c>
      <c r="K760" s="68">
        <v>0</v>
      </c>
      <c r="L760" s="68">
        <v>0</v>
      </c>
      <c r="M760" s="89">
        <f t="shared" si="38"/>
        <v>0</v>
      </c>
      <c r="N760" s="100">
        <f t="shared" si="39"/>
        <v>0</v>
      </c>
      <c r="O760" s="166" t="str">
        <f>IFERROR(INDEX(ITC!$B$21:$B$1020,MATCH(D760,ITC!$D$21:$D$1020,0)),"Unclaimed")</f>
        <v>Unclaimed</v>
      </c>
      <c r="P760" s="73">
        <f>IFERROR(VLOOKUP(D760,ITC!$D$19:$N$1020,11,0)-N760,SUM(K760:M760))</f>
        <v>0</v>
      </c>
      <c r="Q760" s="167" t="e">
        <f t="shared" si="40"/>
        <v>#DIV/0!</v>
      </c>
    </row>
    <row r="761" spans="2:17">
      <c r="B761" s="63"/>
      <c r="C761" s="65"/>
      <c r="D761" s="65"/>
      <c r="E761" s="66"/>
      <c r="F761" s="67"/>
      <c r="G761" s="65"/>
      <c r="H761" s="70"/>
      <c r="I761" s="71"/>
      <c r="J761" s="68">
        <v>0</v>
      </c>
      <c r="K761" s="68">
        <v>0</v>
      </c>
      <c r="L761" s="68">
        <v>0</v>
      </c>
      <c r="M761" s="89">
        <f t="shared" si="38"/>
        <v>0</v>
      </c>
      <c r="N761" s="100">
        <f t="shared" si="39"/>
        <v>0</v>
      </c>
      <c r="O761" s="166" t="str">
        <f>IFERROR(INDEX(ITC!$B$21:$B$1020,MATCH(D761,ITC!$D$21:$D$1020,0)),"Unclaimed")</f>
        <v>Unclaimed</v>
      </c>
      <c r="P761" s="73">
        <f>IFERROR(VLOOKUP(D761,ITC!$D$19:$N$1020,11,0)-N761,SUM(K761:M761))</f>
        <v>0</v>
      </c>
      <c r="Q761" s="167" t="e">
        <f t="shared" si="40"/>
        <v>#DIV/0!</v>
      </c>
    </row>
    <row r="762" spans="2:17">
      <c r="B762" s="63"/>
      <c r="C762" s="65"/>
      <c r="D762" s="65"/>
      <c r="E762" s="66"/>
      <c r="F762" s="67"/>
      <c r="G762" s="65"/>
      <c r="H762" s="70"/>
      <c r="I762" s="71"/>
      <c r="J762" s="68">
        <v>0</v>
      </c>
      <c r="K762" s="68">
        <v>0</v>
      </c>
      <c r="L762" s="68">
        <v>0</v>
      </c>
      <c r="M762" s="89">
        <f t="shared" si="38"/>
        <v>0</v>
      </c>
      <c r="N762" s="100">
        <f t="shared" si="39"/>
        <v>0</v>
      </c>
      <c r="O762" s="166" t="str">
        <f>IFERROR(INDEX(ITC!$B$21:$B$1020,MATCH(D762,ITC!$D$21:$D$1020,0)),"Unclaimed")</f>
        <v>Unclaimed</v>
      </c>
      <c r="P762" s="73">
        <f>IFERROR(VLOOKUP(D762,ITC!$D$19:$N$1020,11,0)-N762,SUM(K762:M762))</f>
        <v>0</v>
      </c>
      <c r="Q762" s="167" t="e">
        <f t="shared" si="40"/>
        <v>#DIV/0!</v>
      </c>
    </row>
    <row r="763" spans="2:17">
      <c r="B763" s="63"/>
      <c r="C763" s="65"/>
      <c r="D763" s="65"/>
      <c r="E763" s="66"/>
      <c r="F763" s="67"/>
      <c r="G763" s="65"/>
      <c r="H763" s="70"/>
      <c r="I763" s="71"/>
      <c r="J763" s="68">
        <v>0</v>
      </c>
      <c r="K763" s="68">
        <v>0</v>
      </c>
      <c r="L763" s="68">
        <v>0</v>
      </c>
      <c r="M763" s="89">
        <f t="shared" si="38"/>
        <v>0</v>
      </c>
      <c r="N763" s="100">
        <f t="shared" si="39"/>
        <v>0</v>
      </c>
      <c r="O763" s="166" t="str">
        <f>IFERROR(INDEX(ITC!$B$21:$B$1020,MATCH(D763,ITC!$D$21:$D$1020,0)),"Unclaimed")</f>
        <v>Unclaimed</v>
      </c>
      <c r="P763" s="73">
        <f>IFERROR(VLOOKUP(D763,ITC!$D$19:$N$1020,11,0)-N763,SUM(K763:M763))</f>
        <v>0</v>
      </c>
      <c r="Q763" s="167" t="e">
        <f t="shared" si="40"/>
        <v>#DIV/0!</v>
      </c>
    </row>
    <row r="764" spans="2:17">
      <c r="B764" s="63"/>
      <c r="C764" s="65"/>
      <c r="D764" s="65"/>
      <c r="E764" s="66"/>
      <c r="F764" s="67"/>
      <c r="G764" s="65"/>
      <c r="H764" s="70"/>
      <c r="I764" s="71"/>
      <c r="J764" s="68">
        <v>0</v>
      </c>
      <c r="K764" s="68">
        <v>0</v>
      </c>
      <c r="L764" s="68">
        <v>0</v>
      </c>
      <c r="M764" s="89">
        <f t="shared" si="38"/>
        <v>0</v>
      </c>
      <c r="N764" s="100">
        <f t="shared" si="39"/>
        <v>0</v>
      </c>
      <c r="O764" s="166" t="str">
        <f>IFERROR(INDEX(ITC!$B$21:$B$1020,MATCH(D764,ITC!$D$21:$D$1020,0)),"Unclaimed")</f>
        <v>Unclaimed</v>
      </c>
      <c r="P764" s="73">
        <f>IFERROR(VLOOKUP(D764,ITC!$D$19:$N$1020,11,0)-N764,SUM(K764:M764))</f>
        <v>0</v>
      </c>
      <c r="Q764" s="167" t="e">
        <f t="shared" si="40"/>
        <v>#DIV/0!</v>
      </c>
    </row>
    <row r="765" spans="2:17">
      <c r="B765" s="63"/>
      <c r="C765" s="65"/>
      <c r="D765" s="65"/>
      <c r="E765" s="66"/>
      <c r="F765" s="67"/>
      <c r="G765" s="65"/>
      <c r="H765" s="70"/>
      <c r="I765" s="71"/>
      <c r="J765" s="68">
        <v>0</v>
      </c>
      <c r="K765" s="68">
        <v>0</v>
      </c>
      <c r="L765" s="68">
        <v>0</v>
      </c>
      <c r="M765" s="89">
        <f t="shared" si="38"/>
        <v>0</v>
      </c>
      <c r="N765" s="100">
        <f t="shared" si="39"/>
        <v>0</v>
      </c>
      <c r="O765" s="166" t="str">
        <f>IFERROR(INDEX(ITC!$B$21:$B$1020,MATCH(D765,ITC!$D$21:$D$1020,0)),"Unclaimed")</f>
        <v>Unclaimed</v>
      </c>
      <c r="P765" s="73">
        <f>IFERROR(VLOOKUP(D765,ITC!$D$19:$N$1020,11,0)-N765,SUM(K765:M765))</f>
        <v>0</v>
      </c>
      <c r="Q765" s="167" t="e">
        <f t="shared" si="40"/>
        <v>#DIV/0!</v>
      </c>
    </row>
    <row r="766" spans="2:17">
      <c r="B766" s="63"/>
      <c r="C766" s="65"/>
      <c r="D766" s="65"/>
      <c r="E766" s="66"/>
      <c r="F766" s="67"/>
      <c r="G766" s="65"/>
      <c r="H766" s="70"/>
      <c r="I766" s="71"/>
      <c r="J766" s="68">
        <v>0</v>
      </c>
      <c r="K766" s="68">
        <v>0</v>
      </c>
      <c r="L766" s="68">
        <v>0</v>
      </c>
      <c r="M766" s="89">
        <f t="shared" si="38"/>
        <v>0</v>
      </c>
      <c r="N766" s="100">
        <f t="shared" si="39"/>
        <v>0</v>
      </c>
      <c r="O766" s="166" t="str">
        <f>IFERROR(INDEX(ITC!$B$21:$B$1020,MATCH(D766,ITC!$D$21:$D$1020,0)),"Unclaimed")</f>
        <v>Unclaimed</v>
      </c>
      <c r="P766" s="73">
        <f>IFERROR(VLOOKUP(D766,ITC!$D$19:$N$1020,11,0)-N766,SUM(K766:M766))</f>
        <v>0</v>
      </c>
      <c r="Q766" s="167" t="e">
        <f t="shared" si="40"/>
        <v>#DIV/0!</v>
      </c>
    </row>
    <row r="767" spans="2:17">
      <c r="B767" s="63"/>
      <c r="C767" s="65"/>
      <c r="D767" s="65"/>
      <c r="E767" s="66"/>
      <c r="F767" s="67"/>
      <c r="G767" s="65"/>
      <c r="H767" s="70"/>
      <c r="I767" s="71"/>
      <c r="J767" s="68">
        <v>0</v>
      </c>
      <c r="K767" s="68">
        <v>0</v>
      </c>
      <c r="L767" s="68">
        <v>0</v>
      </c>
      <c r="M767" s="89">
        <f t="shared" si="38"/>
        <v>0</v>
      </c>
      <c r="N767" s="100">
        <f t="shared" si="39"/>
        <v>0</v>
      </c>
      <c r="O767" s="166" t="str">
        <f>IFERROR(INDEX(ITC!$B$21:$B$1020,MATCH(D767,ITC!$D$21:$D$1020,0)),"Unclaimed")</f>
        <v>Unclaimed</v>
      </c>
      <c r="P767" s="73">
        <f>IFERROR(VLOOKUP(D767,ITC!$D$19:$N$1020,11,0)-N767,SUM(K767:M767))</f>
        <v>0</v>
      </c>
      <c r="Q767" s="167" t="e">
        <f t="shared" si="40"/>
        <v>#DIV/0!</v>
      </c>
    </row>
    <row r="768" spans="2:17">
      <c r="B768" s="63"/>
      <c r="C768" s="65"/>
      <c r="D768" s="65"/>
      <c r="E768" s="66"/>
      <c r="F768" s="67"/>
      <c r="G768" s="65"/>
      <c r="H768" s="70"/>
      <c r="I768" s="71"/>
      <c r="J768" s="68">
        <v>0</v>
      </c>
      <c r="K768" s="68">
        <v>0</v>
      </c>
      <c r="L768" s="68">
        <v>0</v>
      </c>
      <c r="M768" s="89">
        <f t="shared" si="38"/>
        <v>0</v>
      </c>
      <c r="N768" s="100">
        <f t="shared" si="39"/>
        <v>0</v>
      </c>
      <c r="O768" s="166" t="str">
        <f>IFERROR(INDEX(ITC!$B$21:$B$1020,MATCH(D768,ITC!$D$21:$D$1020,0)),"Unclaimed")</f>
        <v>Unclaimed</v>
      </c>
      <c r="P768" s="73">
        <f>IFERROR(VLOOKUP(D768,ITC!$D$19:$N$1020,11,0)-N768,SUM(K768:M768))</f>
        <v>0</v>
      </c>
      <c r="Q768" s="167" t="e">
        <f t="shared" si="40"/>
        <v>#DIV/0!</v>
      </c>
    </row>
    <row r="769" spans="2:17">
      <c r="B769" s="63"/>
      <c r="C769" s="65"/>
      <c r="D769" s="65"/>
      <c r="E769" s="66"/>
      <c r="F769" s="67"/>
      <c r="G769" s="65"/>
      <c r="H769" s="70"/>
      <c r="I769" s="71"/>
      <c r="J769" s="68">
        <v>0</v>
      </c>
      <c r="K769" s="68">
        <v>0</v>
      </c>
      <c r="L769" s="68">
        <v>0</v>
      </c>
      <c r="M769" s="89">
        <f t="shared" si="38"/>
        <v>0</v>
      </c>
      <c r="N769" s="100">
        <f t="shared" si="39"/>
        <v>0</v>
      </c>
      <c r="O769" s="166" t="str">
        <f>IFERROR(INDEX(ITC!$B$21:$B$1020,MATCH(D769,ITC!$D$21:$D$1020,0)),"Unclaimed")</f>
        <v>Unclaimed</v>
      </c>
      <c r="P769" s="73">
        <f>IFERROR(VLOOKUP(D769,ITC!$D$19:$N$1020,11,0)-N769,SUM(K769:M769))</f>
        <v>0</v>
      </c>
      <c r="Q769" s="167" t="e">
        <f t="shared" si="40"/>
        <v>#DIV/0!</v>
      </c>
    </row>
    <row r="770" spans="2:17">
      <c r="B770" s="63"/>
      <c r="C770" s="65"/>
      <c r="D770" s="65"/>
      <c r="E770" s="66"/>
      <c r="F770" s="67"/>
      <c r="G770" s="65"/>
      <c r="H770" s="70"/>
      <c r="I770" s="71"/>
      <c r="J770" s="68">
        <v>0</v>
      </c>
      <c r="K770" s="68">
        <v>0</v>
      </c>
      <c r="L770" s="68">
        <v>0</v>
      </c>
      <c r="M770" s="89">
        <f t="shared" si="38"/>
        <v>0</v>
      </c>
      <c r="N770" s="100">
        <f t="shared" si="39"/>
        <v>0</v>
      </c>
      <c r="O770" s="166" t="str">
        <f>IFERROR(INDEX(ITC!$B$21:$B$1020,MATCH(D770,ITC!$D$21:$D$1020,0)),"Unclaimed")</f>
        <v>Unclaimed</v>
      </c>
      <c r="P770" s="73">
        <f>IFERROR(VLOOKUP(D770,ITC!$D$19:$N$1020,11,0)-N770,SUM(K770:M770))</f>
        <v>0</v>
      </c>
      <c r="Q770" s="167" t="e">
        <f t="shared" si="40"/>
        <v>#DIV/0!</v>
      </c>
    </row>
    <row r="771" spans="2:17">
      <c r="B771" s="63"/>
      <c r="C771" s="65"/>
      <c r="D771" s="65"/>
      <c r="E771" s="66"/>
      <c r="F771" s="67"/>
      <c r="G771" s="65"/>
      <c r="H771" s="70"/>
      <c r="I771" s="71"/>
      <c r="J771" s="68">
        <v>0</v>
      </c>
      <c r="K771" s="68">
        <v>0</v>
      </c>
      <c r="L771" s="68">
        <v>0</v>
      </c>
      <c r="M771" s="89">
        <f t="shared" si="38"/>
        <v>0</v>
      </c>
      <c r="N771" s="100">
        <f t="shared" si="39"/>
        <v>0</v>
      </c>
      <c r="O771" s="166" t="str">
        <f>IFERROR(INDEX(ITC!$B$21:$B$1020,MATCH(D771,ITC!$D$21:$D$1020,0)),"Unclaimed")</f>
        <v>Unclaimed</v>
      </c>
      <c r="P771" s="73">
        <f>IFERROR(VLOOKUP(D771,ITC!$D$19:$N$1020,11,0)-N771,SUM(K771:M771))</f>
        <v>0</v>
      </c>
      <c r="Q771" s="167" t="e">
        <f t="shared" si="40"/>
        <v>#DIV/0!</v>
      </c>
    </row>
    <row r="772" spans="2:17">
      <c r="B772" s="63"/>
      <c r="C772" s="65"/>
      <c r="D772" s="65"/>
      <c r="E772" s="66"/>
      <c r="F772" s="67"/>
      <c r="G772" s="65"/>
      <c r="H772" s="70"/>
      <c r="I772" s="71"/>
      <c r="J772" s="68">
        <v>0</v>
      </c>
      <c r="K772" s="68">
        <v>0</v>
      </c>
      <c r="L772" s="68">
        <v>0</v>
      </c>
      <c r="M772" s="89">
        <f t="shared" si="38"/>
        <v>0</v>
      </c>
      <c r="N772" s="100">
        <f t="shared" si="39"/>
        <v>0</v>
      </c>
      <c r="O772" s="166" t="str">
        <f>IFERROR(INDEX(ITC!$B$21:$B$1020,MATCH(D772,ITC!$D$21:$D$1020,0)),"Unclaimed")</f>
        <v>Unclaimed</v>
      </c>
      <c r="P772" s="73">
        <f>IFERROR(VLOOKUP(D772,ITC!$D$19:$N$1020,11,0)-N772,SUM(K772:M772))</f>
        <v>0</v>
      </c>
      <c r="Q772" s="167" t="e">
        <f t="shared" si="40"/>
        <v>#DIV/0!</v>
      </c>
    </row>
    <row r="773" spans="2:17">
      <c r="B773" s="63"/>
      <c r="C773" s="65"/>
      <c r="D773" s="65"/>
      <c r="E773" s="66"/>
      <c r="F773" s="67"/>
      <c r="G773" s="65"/>
      <c r="H773" s="70"/>
      <c r="I773" s="71"/>
      <c r="J773" s="68">
        <v>0</v>
      </c>
      <c r="K773" s="68">
        <v>0</v>
      </c>
      <c r="L773" s="68">
        <v>0</v>
      </c>
      <c r="M773" s="89">
        <f t="shared" si="38"/>
        <v>0</v>
      </c>
      <c r="N773" s="100">
        <f t="shared" si="39"/>
        <v>0</v>
      </c>
      <c r="O773" s="166" t="str">
        <f>IFERROR(INDEX(ITC!$B$21:$B$1020,MATCH(D773,ITC!$D$21:$D$1020,0)),"Unclaimed")</f>
        <v>Unclaimed</v>
      </c>
      <c r="P773" s="73">
        <f>IFERROR(VLOOKUP(D773,ITC!$D$19:$N$1020,11,0)-N773,SUM(K773:M773))</f>
        <v>0</v>
      </c>
      <c r="Q773" s="167" t="e">
        <f t="shared" si="40"/>
        <v>#DIV/0!</v>
      </c>
    </row>
    <row r="774" spans="2:17">
      <c r="B774" s="63"/>
      <c r="C774" s="65"/>
      <c r="D774" s="65"/>
      <c r="E774" s="66"/>
      <c r="F774" s="67"/>
      <c r="G774" s="65"/>
      <c r="H774" s="70"/>
      <c r="I774" s="71"/>
      <c r="J774" s="68">
        <v>0</v>
      </c>
      <c r="K774" s="68">
        <v>0</v>
      </c>
      <c r="L774" s="68">
        <v>0</v>
      </c>
      <c r="M774" s="89">
        <f t="shared" si="38"/>
        <v>0</v>
      </c>
      <c r="N774" s="100">
        <f t="shared" si="39"/>
        <v>0</v>
      </c>
      <c r="O774" s="166" t="str">
        <f>IFERROR(INDEX(ITC!$B$21:$B$1020,MATCH(D774,ITC!$D$21:$D$1020,0)),"Unclaimed")</f>
        <v>Unclaimed</v>
      </c>
      <c r="P774" s="73">
        <f>IFERROR(VLOOKUP(D774,ITC!$D$19:$N$1020,11,0)-N774,SUM(K774:M774))</f>
        <v>0</v>
      </c>
      <c r="Q774" s="167" t="e">
        <f t="shared" si="40"/>
        <v>#DIV/0!</v>
      </c>
    </row>
    <row r="775" spans="2:17">
      <c r="B775" s="63"/>
      <c r="C775" s="65"/>
      <c r="D775" s="65"/>
      <c r="E775" s="66"/>
      <c r="F775" s="67"/>
      <c r="G775" s="65"/>
      <c r="H775" s="70"/>
      <c r="I775" s="71"/>
      <c r="J775" s="68">
        <v>0</v>
      </c>
      <c r="K775" s="68">
        <v>0</v>
      </c>
      <c r="L775" s="68">
        <v>0</v>
      </c>
      <c r="M775" s="89">
        <f t="shared" si="38"/>
        <v>0</v>
      </c>
      <c r="N775" s="100">
        <f t="shared" si="39"/>
        <v>0</v>
      </c>
      <c r="O775" s="166" t="str">
        <f>IFERROR(INDEX(ITC!$B$21:$B$1020,MATCH(D775,ITC!$D$21:$D$1020,0)),"Unclaimed")</f>
        <v>Unclaimed</v>
      </c>
      <c r="P775" s="73">
        <f>IFERROR(VLOOKUP(D775,ITC!$D$19:$N$1020,11,0)-N775,SUM(K775:M775))</f>
        <v>0</v>
      </c>
      <c r="Q775" s="167" t="e">
        <f t="shared" si="40"/>
        <v>#DIV/0!</v>
      </c>
    </row>
    <row r="776" spans="2:17">
      <c r="B776" s="63"/>
      <c r="C776" s="65"/>
      <c r="D776" s="65"/>
      <c r="E776" s="66"/>
      <c r="F776" s="67"/>
      <c r="G776" s="65"/>
      <c r="H776" s="70"/>
      <c r="I776" s="71"/>
      <c r="J776" s="68">
        <v>0</v>
      </c>
      <c r="K776" s="68">
        <v>0</v>
      </c>
      <c r="L776" s="68">
        <v>0</v>
      </c>
      <c r="M776" s="89">
        <f t="shared" si="38"/>
        <v>0</v>
      </c>
      <c r="N776" s="100">
        <f t="shared" si="39"/>
        <v>0</v>
      </c>
      <c r="O776" s="166" t="str">
        <f>IFERROR(INDEX(ITC!$B$21:$B$1020,MATCH(D776,ITC!$D$21:$D$1020,0)),"Unclaimed")</f>
        <v>Unclaimed</v>
      </c>
      <c r="P776" s="73">
        <f>IFERROR(VLOOKUP(D776,ITC!$D$19:$N$1020,11,0)-N776,SUM(K776:M776))</f>
        <v>0</v>
      </c>
      <c r="Q776" s="167" t="e">
        <f t="shared" si="40"/>
        <v>#DIV/0!</v>
      </c>
    </row>
    <row r="777" spans="2:17">
      <c r="B777" s="63"/>
      <c r="C777" s="65"/>
      <c r="D777" s="65"/>
      <c r="E777" s="66"/>
      <c r="F777" s="67"/>
      <c r="G777" s="65"/>
      <c r="H777" s="70"/>
      <c r="I777" s="71"/>
      <c r="J777" s="68">
        <v>0</v>
      </c>
      <c r="K777" s="68">
        <v>0</v>
      </c>
      <c r="L777" s="68">
        <v>0</v>
      </c>
      <c r="M777" s="89">
        <f t="shared" si="38"/>
        <v>0</v>
      </c>
      <c r="N777" s="100">
        <f t="shared" si="39"/>
        <v>0</v>
      </c>
      <c r="O777" s="166" t="str">
        <f>IFERROR(INDEX(ITC!$B$21:$B$1020,MATCH(D777,ITC!$D$21:$D$1020,0)),"Unclaimed")</f>
        <v>Unclaimed</v>
      </c>
      <c r="P777" s="73">
        <f>IFERROR(VLOOKUP(D777,ITC!$D$19:$N$1020,11,0)-N777,SUM(K777:M777))</f>
        <v>0</v>
      </c>
      <c r="Q777" s="167" t="e">
        <f t="shared" si="40"/>
        <v>#DIV/0!</v>
      </c>
    </row>
    <row r="778" spans="2:17">
      <c r="B778" s="63"/>
      <c r="C778" s="65"/>
      <c r="D778" s="65"/>
      <c r="E778" s="66"/>
      <c r="F778" s="67"/>
      <c r="G778" s="65"/>
      <c r="H778" s="70"/>
      <c r="I778" s="71"/>
      <c r="J778" s="68">
        <v>0</v>
      </c>
      <c r="K778" s="68">
        <v>0</v>
      </c>
      <c r="L778" s="68">
        <v>0</v>
      </c>
      <c r="M778" s="89">
        <f t="shared" si="38"/>
        <v>0</v>
      </c>
      <c r="N778" s="100">
        <f t="shared" si="39"/>
        <v>0</v>
      </c>
      <c r="O778" s="166" t="str">
        <f>IFERROR(INDEX(ITC!$B$21:$B$1020,MATCH(D778,ITC!$D$21:$D$1020,0)),"Unclaimed")</f>
        <v>Unclaimed</v>
      </c>
      <c r="P778" s="73">
        <f>IFERROR(VLOOKUP(D778,ITC!$D$19:$N$1020,11,0)-N778,SUM(K778:M778))</f>
        <v>0</v>
      </c>
      <c r="Q778" s="167" t="e">
        <f t="shared" si="40"/>
        <v>#DIV/0!</v>
      </c>
    </row>
    <row r="779" spans="2:17">
      <c r="B779" s="63"/>
      <c r="C779" s="65"/>
      <c r="D779" s="65"/>
      <c r="E779" s="66"/>
      <c r="F779" s="67"/>
      <c r="G779" s="65"/>
      <c r="H779" s="70"/>
      <c r="I779" s="71"/>
      <c r="J779" s="68">
        <v>0</v>
      </c>
      <c r="K779" s="68">
        <v>0</v>
      </c>
      <c r="L779" s="68">
        <v>0</v>
      </c>
      <c r="M779" s="89">
        <f t="shared" si="38"/>
        <v>0</v>
      </c>
      <c r="N779" s="100">
        <f t="shared" si="39"/>
        <v>0</v>
      </c>
      <c r="O779" s="166" t="str">
        <f>IFERROR(INDEX(ITC!$B$21:$B$1020,MATCH(D779,ITC!$D$21:$D$1020,0)),"Unclaimed")</f>
        <v>Unclaimed</v>
      </c>
      <c r="P779" s="73">
        <f>IFERROR(VLOOKUP(D779,ITC!$D$19:$N$1020,11,0)-N779,SUM(K779:M779))</f>
        <v>0</v>
      </c>
      <c r="Q779" s="167" t="e">
        <f t="shared" si="40"/>
        <v>#DIV/0!</v>
      </c>
    </row>
    <row r="780" spans="2:17">
      <c r="B780" s="63"/>
      <c r="C780" s="65"/>
      <c r="D780" s="65"/>
      <c r="E780" s="66"/>
      <c r="F780" s="67"/>
      <c r="G780" s="65"/>
      <c r="H780" s="70"/>
      <c r="I780" s="71"/>
      <c r="J780" s="68">
        <v>0</v>
      </c>
      <c r="K780" s="68">
        <v>0</v>
      </c>
      <c r="L780" s="68">
        <v>0</v>
      </c>
      <c r="M780" s="89">
        <f t="shared" si="38"/>
        <v>0</v>
      </c>
      <c r="N780" s="100">
        <f t="shared" si="39"/>
        <v>0</v>
      </c>
      <c r="O780" s="166" t="str">
        <f>IFERROR(INDEX(ITC!$B$21:$B$1020,MATCH(D780,ITC!$D$21:$D$1020,0)),"Unclaimed")</f>
        <v>Unclaimed</v>
      </c>
      <c r="P780" s="73">
        <f>IFERROR(VLOOKUP(D780,ITC!$D$19:$N$1020,11,0)-N780,SUM(K780:M780))</f>
        <v>0</v>
      </c>
      <c r="Q780" s="167" t="e">
        <f t="shared" si="40"/>
        <v>#DIV/0!</v>
      </c>
    </row>
    <row r="781" spans="2:17">
      <c r="B781" s="63"/>
      <c r="C781" s="65"/>
      <c r="D781" s="65"/>
      <c r="E781" s="66"/>
      <c r="F781" s="67"/>
      <c r="G781" s="65"/>
      <c r="H781" s="70"/>
      <c r="I781" s="71"/>
      <c r="J781" s="68">
        <v>0</v>
      </c>
      <c r="K781" s="68">
        <v>0</v>
      </c>
      <c r="L781" s="68">
        <v>0</v>
      </c>
      <c r="M781" s="89">
        <f t="shared" si="38"/>
        <v>0</v>
      </c>
      <c r="N781" s="100">
        <f t="shared" si="39"/>
        <v>0</v>
      </c>
      <c r="O781" s="166" t="str">
        <f>IFERROR(INDEX(ITC!$B$21:$B$1020,MATCH(D781,ITC!$D$21:$D$1020,0)),"Unclaimed")</f>
        <v>Unclaimed</v>
      </c>
      <c r="P781" s="73">
        <f>IFERROR(VLOOKUP(D781,ITC!$D$19:$N$1020,11,0)-N781,SUM(K781:M781))</f>
        <v>0</v>
      </c>
      <c r="Q781" s="167" t="e">
        <f t="shared" si="40"/>
        <v>#DIV/0!</v>
      </c>
    </row>
    <row r="782" spans="2:17">
      <c r="B782" s="63"/>
      <c r="C782" s="65"/>
      <c r="D782" s="65"/>
      <c r="E782" s="66"/>
      <c r="F782" s="67"/>
      <c r="G782" s="65"/>
      <c r="H782" s="70"/>
      <c r="I782" s="71"/>
      <c r="J782" s="68">
        <v>0</v>
      </c>
      <c r="K782" s="68">
        <v>0</v>
      </c>
      <c r="L782" s="68">
        <v>0</v>
      </c>
      <c r="M782" s="89">
        <f t="shared" si="38"/>
        <v>0</v>
      </c>
      <c r="N782" s="100">
        <f t="shared" si="39"/>
        <v>0</v>
      </c>
      <c r="O782" s="166" t="str">
        <f>IFERROR(INDEX(ITC!$B$21:$B$1020,MATCH(D782,ITC!$D$21:$D$1020,0)),"Unclaimed")</f>
        <v>Unclaimed</v>
      </c>
      <c r="P782" s="73">
        <f>IFERROR(VLOOKUP(D782,ITC!$D$19:$N$1020,11,0)-N782,SUM(K782:M782))</f>
        <v>0</v>
      </c>
      <c r="Q782" s="167" t="e">
        <f t="shared" si="40"/>
        <v>#DIV/0!</v>
      </c>
    </row>
    <row r="783" spans="2:17">
      <c r="B783" s="63"/>
      <c r="C783" s="65"/>
      <c r="D783" s="65"/>
      <c r="E783" s="66"/>
      <c r="F783" s="67"/>
      <c r="G783" s="65"/>
      <c r="H783" s="70"/>
      <c r="I783" s="71"/>
      <c r="J783" s="68">
        <v>0</v>
      </c>
      <c r="K783" s="68">
        <v>0</v>
      </c>
      <c r="L783" s="68">
        <v>0</v>
      </c>
      <c r="M783" s="89">
        <f t="shared" si="38"/>
        <v>0</v>
      </c>
      <c r="N783" s="100">
        <f t="shared" si="39"/>
        <v>0</v>
      </c>
      <c r="O783" s="166" t="str">
        <f>IFERROR(INDEX(ITC!$B$21:$B$1020,MATCH(D783,ITC!$D$21:$D$1020,0)),"Unclaimed")</f>
        <v>Unclaimed</v>
      </c>
      <c r="P783" s="73">
        <f>IFERROR(VLOOKUP(D783,ITC!$D$19:$N$1020,11,0)-N783,SUM(K783:M783))</f>
        <v>0</v>
      </c>
      <c r="Q783" s="167" t="e">
        <f t="shared" si="40"/>
        <v>#DIV/0!</v>
      </c>
    </row>
    <row r="784" spans="2:17">
      <c r="B784" s="63"/>
      <c r="C784" s="65"/>
      <c r="D784" s="65"/>
      <c r="E784" s="66"/>
      <c r="F784" s="67"/>
      <c r="G784" s="65"/>
      <c r="H784" s="70"/>
      <c r="I784" s="71"/>
      <c r="J784" s="68">
        <v>0</v>
      </c>
      <c r="K784" s="68">
        <v>0</v>
      </c>
      <c r="L784" s="68">
        <v>0</v>
      </c>
      <c r="M784" s="89">
        <f t="shared" si="38"/>
        <v>0</v>
      </c>
      <c r="N784" s="100">
        <f t="shared" si="39"/>
        <v>0</v>
      </c>
      <c r="O784" s="166" t="str">
        <f>IFERROR(INDEX(ITC!$B$21:$B$1020,MATCH(D784,ITC!$D$21:$D$1020,0)),"Unclaimed")</f>
        <v>Unclaimed</v>
      </c>
      <c r="P784" s="73">
        <f>IFERROR(VLOOKUP(D784,ITC!$D$19:$N$1020,11,0)-N784,SUM(K784:M784))</f>
        <v>0</v>
      </c>
      <c r="Q784" s="167" t="e">
        <f t="shared" si="40"/>
        <v>#DIV/0!</v>
      </c>
    </row>
    <row r="785" spans="2:17">
      <c r="B785" s="63"/>
      <c r="C785" s="65"/>
      <c r="D785" s="65"/>
      <c r="E785" s="66"/>
      <c r="F785" s="67"/>
      <c r="G785" s="65"/>
      <c r="H785" s="70"/>
      <c r="I785" s="71"/>
      <c r="J785" s="68">
        <v>0</v>
      </c>
      <c r="K785" s="68">
        <v>0</v>
      </c>
      <c r="L785" s="68">
        <v>0</v>
      </c>
      <c r="M785" s="89">
        <f t="shared" si="38"/>
        <v>0</v>
      </c>
      <c r="N785" s="100">
        <f t="shared" si="39"/>
        <v>0</v>
      </c>
      <c r="O785" s="166" t="str">
        <f>IFERROR(INDEX(ITC!$B$21:$B$1020,MATCH(D785,ITC!$D$21:$D$1020,0)),"Unclaimed")</f>
        <v>Unclaimed</v>
      </c>
      <c r="P785" s="73">
        <f>IFERROR(VLOOKUP(D785,ITC!$D$19:$N$1020,11,0)-N785,SUM(K785:M785))</f>
        <v>0</v>
      </c>
      <c r="Q785" s="167" t="e">
        <f t="shared" si="40"/>
        <v>#DIV/0!</v>
      </c>
    </row>
    <row r="786" spans="2:17">
      <c r="B786" s="63"/>
      <c r="C786" s="65"/>
      <c r="D786" s="65"/>
      <c r="E786" s="66"/>
      <c r="F786" s="67"/>
      <c r="G786" s="65"/>
      <c r="H786" s="70"/>
      <c r="I786" s="71"/>
      <c r="J786" s="68">
        <v>0</v>
      </c>
      <c r="K786" s="68">
        <v>0</v>
      </c>
      <c r="L786" s="68">
        <v>0</v>
      </c>
      <c r="M786" s="89">
        <f t="shared" si="38"/>
        <v>0</v>
      </c>
      <c r="N786" s="100">
        <f t="shared" si="39"/>
        <v>0</v>
      </c>
      <c r="O786" s="166" t="str">
        <f>IFERROR(INDEX(ITC!$B$21:$B$1020,MATCH(D786,ITC!$D$21:$D$1020,0)),"Unclaimed")</f>
        <v>Unclaimed</v>
      </c>
      <c r="P786" s="73">
        <f>IFERROR(VLOOKUP(D786,ITC!$D$19:$N$1020,11,0)-N786,SUM(K786:M786))</f>
        <v>0</v>
      </c>
      <c r="Q786" s="167" t="e">
        <f t="shared" si="40"/>
        <v>#DIV/0!</v>
      </c>
    </row>
    <row r="787" spans="2:17">
      <c r="B787" s="63"/>
      <c r="C787" s="65"/>
      <c r="D787" s="65"/>
      <c r="E787" s="66"/>
      <c r="F787" s="67"/>
      <c r="G787" s="65"/>
      <c r="H787" s="70"/>
      <c r="I787" s="71"/>
      <c r="J787" s="68">
        <v>0</v>
      </c>
      <c r="K787" s="68">
        <v>0</v>
      </c>
      <c r="L787" s="68">
        <v>0</v>
      </c>
      <c r="M787" s="89">
        <f t="shared" si="38"/>
        <v>0</v>
      </c>
      <c r="N787" s="100">
        <f t="shared" si="39"/>
        <v>0</v>
      </c>
      <c r="O787" s="166" t="str">
        <f>IFERROR(INDEX(ITC!$B$21:$B$1020,MATCH(D787,ITC!$D$21:$D$1020,0)),"Unclaimed")</f>
        <v>Unclaimed</v>
      </c>
      <c r="P787" s="73">
        <f>IFERROR(VLOOKUP(D787,ITC!$D$19:$N$1020,11,0)-N787,SUM(K787:M787))</f>
        <v>0</v>
      </c>
      <c r="Q787" s="167" t="e">
        <f t="shared" si="40"/>
        <v>#DIV/0!</v>
      </c>
    </row>
    <row r="788" spans="2:17">
      <c r="B788" s="63"/>
      <c r="C788" s="65"/>
      <c r="D788" s="65"/>
      <c r="E788" s="66"/>
      <c r="F788" s="67"/>
      <c r="G788" s="65"/>
      <c r="H788" s="70"/>
      <c r="I788" s="71"/>
      <c r="J788" s="68">
        <v>0</v>
      </c>
      <c r="K788" s="68">
        <v>0</v>
      </c>
      <c r="L788" s="68">
        <v>0</v>
      </c>
      <c r="M788" s="89">
        <f t="shared" si="38"/>
        <v>0</v>
      </c>
      <c r="N788" s="100">
        <f t="shared" si="39"/>
        <v>0</v>
      </c>
      <c r="O788" s="166" t="str">
        <f>IFERROR(INDEX(ITC!$B$21:$B$1020,MATCH(D788,ITC!$D$21:$D$1020,0)),"Unclaimed")</f>
        <v>Unclaimed</v>
      </c>
      <c r="P788" s="73">
        <f>IFERROR(VLOOKUP(D788,ITC!$D$19:$N$1020,11,0)-N788,SUM(K788:M788))</f>
        <v>0</v>
      </c>
      <c r="Q788" s="167" t="e">
        <f t="shared" si="40"/>
        <v>#DIV/0!</v>
      </c>
    </row>
    <row r="789" spans="2:17">
      <c r="B789" s="63"/>
      <c r="C789" s="65"/>
      <c r="D789" s="65"/>
      <c r="E789" s="66"/>
      <c r="F789" s="67"/>
      <c r="G789" s="65"/>
      <c r="H789" s="70"/>
      <c r="I789" s="71"/>
      <c r="J789" s="68">
        <v>0</v>
      </c>
      <c r="K789" s="68">
        <v>0</v>
      </c>
      <c r="L789" s="68">
        <v>0</v>
      </c>
      <c r="M789" s="89">
        <f t="shared" ref="M789:M852" si="41">L789</f>
        <v>0</v>
      </c>
      <c r="N789" s="100">
        <f t="shared" si="39"/>
        <v>0</v>
      </c>
      <c r="O789" s="166" t="str">
        <f>IFERROR(INDEX(ITC!$B$21:$B$1020,MATCH(D789,ITC!$D$21:$D$1020,0)),"Unclaimed")</f>
        <v>Unclaimed</v>
      </c>
      <c r="P789" s="73">
        <f>IFERROR(VLOOKUP(D789,ITC!$D$19:$N$1020,11,0)-N789,SUM(K789:M789))</f>
        <v>0</v>
      </c>
      <c r="Q789" s="167" t="e">
        <f t="shared" si="40"/>
        <v>#DIV/0!</v>
      </c>
    </row>
    <row r="790" spans="2:17">
      <c r="B790" s="63"/>
      <c r="C790" s="65"/>
      <c r="D790" s="65"/>
      <c r="E790" s="66"/>
      <c r="F790" s="67"/>
      <c r="G790" s="65"/>
      <c r="H790" s="70"/>
      <c r="I790" s="71"/>
      <c r="J790" s="68">
        <v>0</v>
      </c>
      <c r="K790" s="68">
        <v>0</v>
      </c>
      <c r="L790" s="68">
        <v>0</v>
      </c>
      <c r="M790" s="89">
        <f t="shared" si="41"/>
        <v>0</v>
      </c>
      <c r="N790" s="100">
        <f t="shared" ref="N790:N853" si="42">SUM(J790:M790)</f>
        <v>0</v>
      </c>
      <c r="O790" s="166" t="str">
        <f>IFERROR(INDEX(ITC!$B$21:$B$1020,MATCH(D790,ITC!$D$21:$D$1020,0)),"Unclaimed")</f>
        <v>Unclaimed</v>
      </c>
      <c r="P790" s="73">
        <f>IFERROR(VLOOKUP(D790,ITC!$D$19:$N$1020,11,0)-N790,SUM(K790:M790))</f>
        <v>0</v>
      </c>
      <c r="Q790" s="167" t="e">
        <f t="shared" ref="Q790:Q853" si="43">H790-(SUM(K790:M790)/J790)</f>
        <v>#DIV/0!</v>
      </c>
    </row>
    <row r="791" spans="2:17">
      <c r="B791" s="63"/>
      <c r="C791" s="65"/>
      <c r="D791" s="65"/>
      <c r="E791" s="66"/>
      <c r="F791" s="67"/>
      <c r="G791" s="65"/>
      <c r="H791" s="70"/>
      <c r="I791" s="71"/>
      <c r="J791" s="68">
        <v>0</v>
      </c>
      <c r="K791" s="68">
        <v>0</v>
      </c>
      <c r="L791" s="68">
        <v>0</v>
      </c>
      <c r="M791" s="89">
        <f t="shared" si="41"/>
        <v>0</v>
      </c>
      <c r="N791" s="100">
        <f t="shared" si="42"/>
        <v>0</v>
      </c>
      <c r="O791" s="166" t="str">
        <f>IFERROR(INDEX(ITC!$B$21:$B$1020,MATCH(D791,ITC!$D$21:$D$1020,0)),"Unclaimed")</f>
        <v>Unclaimed</v>
      </c>
      <c r="P791" s="73">
        <f>IFERROR(VLOOKUP(D791,ITC!$D$19:$N$1020,11,0)-N791,SUM(K791:M791))</f>
        <v>0</v>
      </c>
      <c r="Q791" s="167" t="e">
        <f t="shared" si="43"/>
        <v>#DIV/0!</v>
      </c>
    </row>
    <row r="792" spans="2:17">
      <c r="B792" s="63"/>
      <c r="C792" s="65"/>
      <c r="D792" s="65"/>
      <c r="E792" s="66"/>
      <c r="F792" s="67"/>
      <c r="G792" s="65"/>
      <c r="H792" s="70"/>
      <c r="I792" s="71"/>
      <c r="J792" s="68">
        <v>0</v>
      </c>
      <c r="K792" s="68">
        <v>0</v>
      </c>
      <c r="L792" s="68">
        <v>0</v>
      </c>
      <c r="M792" s="89">
        <f t="shared" si="41"/>
        <v>0</v>
      </c>
      <c r="N792" s="100">
        <f t="shared" si="42"/>
        <v>0</v>
      </c>
      <c r="O792" s="166" t="str">
        <f>IFERROR(INDEX(ITC!$B$21:$B$1020,MATCH(D792,ITC!$D$21:$D$1020,0)),"Unclaimed")</f>
        <v>Unclaimed</v>
      </c>
      <c r="P792" s="73">
        <f>IFERROR(VLOOKUP(D792,ITC!$D$19:$N$1020,11,0)-N792,SUM(K792:M792))</f>
        <v>0</v>
      </c>
      <c r="Q792" s="167" t="e">
        <f t="shared" si="43"/>
        <v>#DIV/0!</v>
      </c>
    </row>
    <row r="793" spans="2:17">
      <c r="B793" s="63"/>
      <c r="C793" s="65"/>
      <c r="D793" s="65"/>
      <c r="E793" s="66"/>
      <c r="F793" s="67"/>
      <c r="G793" s="65"/>
      <c r="H793" s="70"/>
      <c r="I793" s="71"/>
      <c r="J793" s="68">
        <v>0</v>
      </c>
      <c r="K793" s="68">
        <v>0</v>
      </c>
      <c r="L793" s="68">
        <v>0</v>
      </c>
      <c r="M793" s="89">
        <f t="shared" si="41"/>
        <v>0</v>
      </c>
      <c r="N793" s="100">
        <f t="shared" si="42"/>
        <v>0</v>
      </c>
      <c r="O793" s="166" t="str">
        <f>IFERROR(INDEX(ITC!$B$21:$B$1020,MATCH(D793,ITC!$D$21:$D$1020,0)),"Unclaimed")</f>
        <v>Unclaimed</v>
      </c>
      <c r="P793" s="73">
        <f>IFERROR(VLOOKUP(D793,ITC!$D$19:$N$1020,11,0)-N793,SUM(K793:M793))</f>
        <v>0</v>
      </c>
      <c r="Q793" s="167" t="e">
        <f t="shared" si="43"/>
        <v>#DIV/0!</v>
      </c>
    </row>
    <row r="794" spans="2:17">
      <c r="B794" s="63"/>
      <c r="C794" s="65"/>
      <c r="D794" s="65"/>
      <c r="E794" s="66"/>
      <c r="F794" s="67"/>
      <c r="G794" s="65"/>
      <c r="H794" s="70"/>
      <c r="I794" s="71"/>
      <c r="J794" s="68">
        <v>0</v>
      </c>
      <c r="K794" s="68">
        <v>0</v>
      </c>
      <c r="L794" s="68">
        <v>0</v>
      </c>
      <c r="M794" s="89">
        <f t="shared" si="41"/>
        <v>0</v>
      </c>
      <c r="N794" s="100">
        <f t="shared" si="42"/>
        <v>0</v>
      </c>
      <c r="O794" s="166" t="str">
        <f>IFERROR(INDEX(ITC!$B$21:$B$1020,MATCH(D794,ITC!$D$21:$D$1020,0)),"Unclaimed")</f>
        <v>Unclaimed</v>
      </c>
      <c r="P794" s="73">
        <f>IFERROR(VLOOKUP(D794,ITC!$D$19:$N$1020,11,0)-N794,SUM(K794:M794))</f>
        <v>0</v>
      </c>
      <c r="Q794" s="167" t="e">
        <f t="shared" si="43"/>
        <v>#DIV/0!</v>
      </c>
    </row>
    <row r="795" spans="2:17">
      <c r="B795" s="63"/>
      <c r="C795" s="65"/>
      <c r="D795" s="65"/>
      <c r="E795" s="66"/>
      <c r="F795" s="67"/>
      <c r="G795" s="65"/>
      <c r="H795" s="70"/>
      <c r="I795" s="71"/>
      <c r="J795" s="68">
        <v>0</v>
      </c>
      <c r="K795" s="68">
        <v>0</v>
      </c>
      <c r="L795" s="68">
        <v>0</v>
      </c>
      <c r="M795" s="89">
        <f t="shared" si="41"/>
        <v>0</v>
      </c>
      <c r="N795" s="100">
        <f t="shared" si="42"/>
        <v>0</v>
      </c>
      <c r="O795" s="166" t="str">
        <f>IFERROR(INDEX(ITC!$B$21:$B$1020,MATCH(D795,ITC!$D$21:$D$1020,0)),"Unclaimed")</f>
        <v>Unclaimed</v>
      </c>
      <c r="P795" s="73">
        <f>IFERROR(VLOOKUP(D795,ITC!$D$19:$N$1020,11,0)-N795,SUM(K795:M795))</f>
        <v>0</v>
      </c>
      <c r="Q795" s="167" t="e">
        <f t="shared" si="43"/>
        <v>#DIV/0!</v>
      </c>
    </row>
    <row r="796" spans="2:17">
      <c r="B796" s="63"/>
      <c r="C796" s="65"/>
      <c r="D796" s="65"/>
      <c r="E796" s="66"/>
      <c r="F796" s="67"/>
      <c r="G796" s="65"/>
      <c r="H796" s="70"/>
      <c r="I796" s="71"/>
      <c r="J796" s="68">
        <v>0</v>
      </c>
      <c r="K796" s="68">
        <v>0</v>
      </c>
      <c r="L796" s="68">
        <v>0</v>
      </c>
      <c r="M796" s="89">
        <f t="shared" si="41"/>
        <v>0</v>
      </c>
      <c r="N796" s="100">
        <f t="shared" si="42"/>
        <v>0</v>
      </c>
      <c r="O796" s="166" t="str">
        <f>IFERROR(INDEX(ITC!$B$21:$B$1020,MATCH(D796,ITC!$D$21:$D$1020,0)),"Unclaimed")</f>
        <v>Unclaimed</v>
      </c>
      <c r="P796" s="73">
        <f>IFERROR(VLOOKUP(D796,ITC!$D$19:$N$1020,11,0)-N796,SUM(K796:M796))</f>
        <v>0</v>
      </c>
      <c r="Q796" s="167" t="e">
        <f t="shared" si="43"/>
        <v>#DIV/0!</v>
      </c>
    </row>
    <row r="797" spans="2:17">
      <c r="B797" s="63"/>
      <c r="C797" s="65"/>
      <c r="D797" s="65"/>
      <c r="E797" s="66"/>
      <c r="F797" s="67"/>
      <c r="G797" s="65"/>
      <c r="H797" s="70"/>
      <c r="I797" s="71"/>
      <c r="J797" s="68">
        <v>0</v>
      </c>
      <c r="K797" s="68">
        <v>0</v>
      </c>
      <c r="L797" s="68">
        <v>0</v>
      </c>
      <c r="M797" s="89">
        <f t="shared" si="41"/>
        <v>0</v>
      </c>
      <c r="N797" s="100">
        <f t="shared" si="42"/>
        <v>0</v>
      </c>
      <c r="O797" s="166" t="str">
        <f>IFERROR(INDEX(ITC!$B$21:$B$1020,MATCH(D797,ITC!$D$21:$D$1020,0)),"Unclaimed")</f>
        <v>Unclaimed</v>
      </c>
      <c r="P797" s="73">
        <f>IFERROR(VLOOKUP(D797,ITC!$D$19:$N$1020,11,0)-N797,SUM(K797:M797))</f>
        <v>0</v>
      </c>
      <c r="Q797" s="167" t="e">
        <f t="shared" si="43"/>
        <v>#DIV/0!</v>
      </c>
    </row>
    <row r="798" spans="2:17">
      <c r="B798" s="63"/>
      <c r="C798" s="65"/>
      <c r="D798" s="65"/>
      <c r="E798" s="66"/>
      <c r="F798" s="67"/>
      <c r="G798" s="65"/>
      <c r="H798" s="70"/>
      <c r="I798" s="71"/>
      <c r="J798" s="68">
        <v>0</v>
      </c>
      <c r="K798" s="68">
        <v>0</v>
      </c>
      <c r="L798" s="68">
        <v>0</v>
      </c>
      <c r="M798" s="89">
        <f t="shared" si="41"/>
        <v>0</v>
      </c>
      <c r="N798" s="100">
        <f t="shared" si="42"/>
        <v>0</v>
      </c>
      <c r="O798" s="166" t="str">
        <f>IFERROR(INDEX(ITC!$B$21:$B$1020,MATCH(D798,ITC!$D$21:$D$1020,0)),"Unclaimed")</f>
        <v>Unclaimed</v>
      </c>
      <c r="P798" s="73">
        <f>IFERROR(VLOOKUP(D798,ITC!$D$19:$N$1020,11,0)-N798,SUM(K798:M798))</f>
        <v>0</v>
      </c>
      <c r="Q798" s="167" t="e">
        <f t="shared" si="43"/>
        <v>#DIV/0!</v>
      </c>
    </row>
    <row r="799" spans="2:17">
      <c r="B799" s="63"/>
      <c r="C799" s="65"/>
      <c r="D799" s="65"/>
      <c r="E799" s="66"/>
      <c r="F799" s="67"/>
      <c r="G799" s="65"/>
      <c r="H799" s="70"/>
      <c r="I799" s="71"/>
      <c r="J799" s="68">
        <v>0</v>
      </c>
      <c r="K799" s="68">
        <v>0</v>
      </c>
      <c r="L799" s="68">
        <v>0</v>
      </c>
      <c r="M799" s="89">
        <f t="shared" si="41"/>
        <v>0</v>
      </c>
      <c r="N799" s="100">
        <f t="shared" si="42"/>
        <v>0</v>
      </c>
      <c r="O799" s="166" t="str">
        <f>IFERROR(INDEX(ITC!$B$21:$B$1020,MATCH(D799,ITC!$D$21:$D$1020,0)),"Unclaimed")</f>
        <v>Unclaimed</v>
      </c>
      <c r="P799" s="73">
        <f>IFERROR(VLOOKUP(D799,ITC!$D$19:$N$1020,11,0)-N799,SUM(K799:M799))</f>
        <v>0</v>
      </c>
      <c r="Q799" s="167" t="e">
        <f t="shared" si="43"/>
        <v>#DIV/0!</v>
      </c>
    </row>
    <row r="800" spans="2:17">
      <c r="B800" s="63"/>
      <c r="C800" s="65"/>
      <c r="D800" s="65"/>
      <c r="E800" s="66"/>
      <c r="F800" s="67"/>
      <c r="G800" s="65"/>
      <c r="H800" s="70"/>
      <c r="I800" s="71"/>
      <c r="J800" s="68">
        <v>0</v>
      </c>
      <c r="K800" s="68">
        <v>0</v>
      </c>
      <c r="L800" s="68">
        <v>0</v>
      </c>
      <c r="M800" s="89">
        <f t="shared" si="41"/>
        <v>0</v>
      </c>
      <c r="N800" s="100">
        <f t="shared" si="42"/>
        <v>0</v>
      </c>
      <c r="O800" s="166" t="str">
        <f>IFERROR(INDEX(ITC!$B$21:$B$1020,MATCH(D800,ITC!$D$21:$D$1020,0)),"Unclaimed")</f>
        <v>Unclaimed</v>
      </c>
      <c r="P800" s="73">
        <f>IFERROR(VLOOKUP(D800,ITC!$D$19:$N$1020,11,0)-N800,SUM(K800:M800))</f>
        <v>0</v>
      </c>
      <c r="Q800" s="167" t="e">
        <f t="shared" si="43"/>
        <v>#DIV/0!</v>
      </c>
    </row>
    <row r="801" spans="2:17">
      <c r="B801" s="63"/>
      <c r="C801" s="65"/>
      <c r="D801" s="65"/>
      <c r="E801" s="66"/>
      <c r="F801" s="67"/>
      <c r="G801" s="65"/>
      <c r="H801" s="70"/>
      <c r="I801" s="71"/>
      <c r="J801" s="68">
        <v>0</v>
      </c>
      <c r="K801" s="68">
        <v>0</v>
      </c>
      <c r="L801" s="68">
        <v>0</v>
      </c>
      <c r="M801" s="89">
        <f t="shared" si="41"/>
        <v>0</v>
      </c>
      <c r="N801" s="100">
        <f t="shared" si="42"/>
        <v>0</v>
      </c>
      <c r="O801" s="166" t="str">
        <f>IFERROR(INDEX(ITC!$B$21:$B$1020,MATCH(D801,ITC!$D$21:$D$1020,0)),"Unclaimed")</f>
        <v>Unclaimed</v>
      </c>
      <c r="P801" s="73">
        <f>IFERROR(VLOOKUP(D801,ITC!$D$19:$N$1020,11,0)-N801,SUM(K801:M801))</f>
        <v>0</v>
      </c>
      <c r="Q801" s="167" t="e">
        <f t="shared" si="43"/>
        <v>#DIV/0!</v>
      </c>
    </row>
    <row r="802" spans="2:17">
      <c r="B802" s="63"/>
      <c r="C802" s="65"/>
      <c r="D802" s="65"/>
      <c r="E802" s="66"/>
      <c r="F802" s="67"/>
      <c r="G802" s="65"/>
      <c r="H802" s="70"/>
      <c r="I802" s="71"/>
      <c r="J802" s="68">
        <v>0</v>
      </c>
      <c r="K802" s="68">
        <v>0</v>
      </c>
      <c r="L802" s="68">
        <v>0</v>
      </c>
      <c r="M802" s="89">
        <f t="shared" si="41"/>
        <v>0</v>
      </c>
      <c r="N802" s="100">
        <f t="shared" si="42"/>
        <v>0</v>
      </c>
      <c r="O802" s="166" t="str">
        <f>IFERROR(INDEX(ITC!$B$21:$B$1020,MATCH(D802,ITC!$D$21:$D$1020,0)),"Unclaimed")</f>
        <v>Unclaimed</v>
      </c>
      <c r="P802" s="73">
        <f>IFERROR(VLOOKUP(D802,ITC!$D$19:$N$1020,11,0)-N802,SUM(K802:M802))</f>
        <v>0</v>
      </c>
      <c r="Q802" s="167" t="e">
        <f t="shared" si="43"/>
        <v>#DIV/0!</v>
      </c>
    </row>
    <row r="803" spans="2:17">
      <c r="B803" s="63"/>
      <c r="C803" s="65"/>
      <c r="D803" s="65"/>
      <c r="E803" s="66"/>
      <c r="F803" s="67"/>
      <c r="G803" s="65"/>
      <c r="H803" s="70"/>
      <c r="I803" s="71"/>
      <c r="J803" s="68">
        <v>0</v>
      </c>
      <c r="K803" s="68">
        <v>0</v>
      </c>
      <c r="L803" s="68">
        <v>0</v>
      </c>
      <c r="M803" s="89">
        <f t="shared" si="41"/>
        <v>0</v>
      </c>
      <c r="N803" s="100">
        <f t="shared" si="42"/>
        <v>0</v>
      </c>
      <c r="O803" s="166" t="str">
        <f>IFERROR(INDEX(ITC!$B$21:$B$1020,MATCH(D803,ITC!$D$21:$D$1020,0)),"Unclaimed")</f>
        <v>Unclaimed</v>
      </c>
      <c r="P803" s="73">
        <f>IFERROR(VLOOKUP(D803,ITC!$D$19:$N$1020,11,0)-N803,SUM(K803:M803))</f>
        <v>0</v>
      </c>
      <c r="Q803" s="167" t="e">
        <f t="shared" si="43"/>
        <v>#DIV/0!</v>
      </c>
    </row>
    <row r="804" spans="2:17">
      <c r="B804" s="63"/>
      <c r="C804" s="65"/>
      <c r="D804" s="65"/>
      <c r="E804" s="66"/>
      <c r="F804" s="67"/>
      <c r="G804" s="65"/>
      <c r="H804" s="70"/>
      <c r="I804" s="71"/>
      <c r="J804" s="68">
        <v>0</v>
      </c>
      <c r="K804" s="68">
        <v>0</v>
      </c>
      <c r="L804" s="68">
        <v>0</v>
      </c>
      <c r="M804" s="89">
        <f t="shared" si="41"/>
        <v>0</v>
      </c>
      <c r="N804" s="100">
        <f t="shared" si="42"/>
        <v>0</v>
      </c>
      <c r="O804" s="166" t="str">
        <f>IFERROR(INDEX(ITC!$B$21:$B$1020,MATCH(D804,ITC!$D$21:$D$1020,0)),"Unclaimed")</f>
        <v>Unclaimed</v>
      </c>
      <c r="P804" s="73">
        <f>IFERROR(VLOOKUP(D804,ITC!$D$19:$N$1020,11,0)-N804,SUM(K804:M804))</f>
        <v>0</v>
      </c>
      <c r="Q804" s="167" t="e">
        <f t="shared" si="43"/>
        <v>#DIV/0!</v>
      </c>
    </row>
    <row r="805" spans="2:17">
      <c r="B805" s="63"/>
      <c r="C805" s="65"/>
      <c r="D805" s="65"/>
      <c r="E805" s="66"/>
      <c r="F805" s="67"/>
      <c r="G805" s="65"/>
      <c r="H805" s="70"/>
      <c r="I805" s="71"/>
      <c r="J805" s="68">
        <v>0</v>
      </c>
      <c r="K805" s="68">
        <v>0</v>
      </c>
      <c r="L805" s="68">
        <v>0</v>
      </c>
      <c r="M805" s="89">
        <f t="shared" si="41"/>
        <v>0</v>
      </c>
      <c r="N805" s="100">
        <f t="shared" si="42"/>
        <v>0</v>
      </c>
      <c r="O805" s="166" t="str">
        <f>IFERROR(INDEX(ITC!$B$21:$B$1020,MATCH(D805,ITC!$D$21:$D$1020,0)),"Unclaimed")</f>
        <v>Unclaimed</v>
      </c>
      <c r="P805" s="73">
        <f>IFERROR(VLOOKUP(D805,ITC!$D$19:$N$1020,11,0)-N805,SUM(K805:M805))</f>
        <v>0</v>
      </c>
      <c r="Q805" s="167" t="e">
        <f t="shared" si="43"/>
        <v>#DIV/0!</v>
      </c>
    </row>
    <row r="806" spans="2:17">
      <c r="B806" s="63"/>
      <c r="C806" s="65"/>
      <c r="D806" s="65"/>
      <c r="E806" s="66"/>
      <c r="F806" s="67"/>
      <c r="G806" s="65"/>
      <c r="H806" s="70"/>
      <c r="I806" s="71"/>
      <c r="J806" s="68">
        <v>0</v>
      </c>
      <c r="K806" s="68">
        <v>0</v>
      </c>
      <c r="L806" s="68">
        <v>0</v>
      </c>
      <c r="M806" s="89">
        <f t="shared" si="41"/>
        <v>0</v>
      </c>
      <c r="N806" s="100">
        <f t="shared" si="42"/>
        <v>0</v>
      </c>
      <c r="O806" s="166" t="str">
        <f>IFERROR(INDEX(ITC!$B$21:$B$1020,MATCH(D806,ITC!$D$21:$D$1020,0)),"Unclaimed")</f>
        <v>Unclaimed</v>
      </c>
      <c r="P806" s="73">
        <f>IFERROR(VLOOKUP(D806,ITC!$D$19:$N$1020,11,0)-N806,SUM(K806:M806))</f>
        <v>0</v>
      </c>
      <c r="Q806" s="167" t="e">
        <f t="shared" si="43"/>
        <v>#DIV/0!</v>
      </c>
    </row>
    <row r="807" spans="2:17">
      <c r="B807" s="63"/>
      <c r="C807" s="65"/>
      <c r="D807" s="65"/>
      <c r="E807" s="66"/>
      <c r="F807" s="67"/>
      <c r="G807" s="65"/>
      <c r="H807" s="70"/>
      <c r="I807" s="71"/>
      <c r="J807" s="68">
        <v>0</v>
      </c>
      <c r="K807" s="68">
        <v>0</v>
      </c>
      <c r="L807" s="68">
        <v>0</v>
      </c>
      <c r="M807" s="89">
        <f t="shared" si="41"/>
        <v>0</v>
      </c>
      <c r="N807" s="100">
        <f t="shared" si="42"/>
        <v>0</v>
      </c>
      <c r="O807" s="166" t="str">
        <f>IFERROR(INDEX(ITC!$B$21:$B$1020,MATCH(D807,ITC!$D$21:$D$1020,0)),"Unclaimed")</f>
        <v>Unclaimed</v>
      </c>
      <c r="P807" s="73">
        <f>IFERROR(VLOOKUP(D807,ITC!$D$19:$N$1020,11,0)-N807,SUM(K807:M807))</f>
        <v>0</v>
      </c>
      <c r="Q807" s="167" t="e">
        <f t="shared" si="43"/>
        <v>#DIV/0!</v>
      </c>
    </row>
    <row r="808" spans="2:17">
      <c r="B808" s="63"/>
      <c r="C808" s="65"/>
      <c r="D808" s="65"/>
      <c r="E808" s="66"/>
      <c r="F808" s="67"/>
      <c r="G808" s="65"/>
      <c r="H808" s="70"/>
      <c r="I808" s="71"/>
      <c r="J808" s="68">
        <v>0</v>
      </c>
      <c r="K808" s="68">
        <v>0</v>
      </c>
      <c r="L808" s="68">
        <v>0</v>
      </c>
      <c r="M808" s="89">
        <f t="shared" si="41"/>
        <v>0</v>
      </c>
      <c r="N808" s="100">
        <f t="shared" si="42"/>
        <v>0</v>
      </c>
      <c r="O808" s="166" t="str">
        <f>IFERROR(INDEX(ITC!$B$21:$B$1020,MATCH(D808,ITC!$D$21:$D$1020,0)),"Unclaimed")</f>
        <v>Unclaimed</v>
      </c>
      <c r="P808" s="73">
        <f>IFERROR(VLOOKUP(D808,ITC!$D$19:$N$1020,11,0)-N808,SUM(K808:M808))</f>
        <v>0</v>
      </c>
      <c r="Q808" s="167" t="e">
        <f t="shared" si="43"/>
        <v>#DIV/0!</v>
      </c>
    </row>
    <row r="809" spans="2:17">
      <c r="B809" s="63"/>
      <c r="C809" s="65"/>
      <c r="D809" s="65"/>
      <c r="E809" s="66"/>
      <c r="F809" s="67"/>
      <c r="G809" s="65"/>
      <c r="H809" s="70"/>
      <c r="I809" s="71"/>
      <c r="J809" s="68">
        <v>0</v>
      </c>
      <c r="K809" s="68">
        <v>0</v>
      </c>
      <c r="L809" s="68">
        <v>0</v>
      </c>
      <c r="M809" s="89">
        <f t="shared" si="41"/>
        <v>0</v>
      </c>
      <c r="N809" s="100">
        <f t="shared" si="42"/>
        <v>0</v>
      </c>
      <c r="O809" s="166" t="str">
        <f>IFERROR(INDEX(ITC!$B$21:$B$1020,MATCH(D809,ITC!$D$21:$D$1020,0)),"Unclaimed")</f>
        <v>Unclaimed</v>
      </c>
      <c r="P809" s="73">
        <f>IFERROR(VLOOKUP(D809,ITC!$D$19:$N$1020,11,0)-N809,SUM(K809:M809))</f>
        <v>0</v>
      </c>
      <c r="Q809" s="167" t="e">
        <f t="shared" si="43"/>
        <v>#DIV/0!</v>
      </c>
    </row>
    <row r="810" spans="2:17">
      <c r="B810" s="63"/>
      <c r="C810" s="65"/>
      <c r="D810" s="65"/>
      <c r="E810" s="66"/>
      <c r="F810" s="67"/>
      <c r="G810" s="65"/>
      <c r="H810" s="70"/>
      <c r="I810" s="71"/>
      <c r="J810" s="68">
        <v>0</v>
      </c>
      <c r="K810" s="68">
        <v>0</v>
      </c>
      <c r="L810" s="68">
        <v>0</v>
      </c>
      <c r="M810" s="89">
        <f t="shared" si="41"/>
        <v>0</v>
      </c>
      <c r="N810" s="100">
        <f t="shared" si="42"/>
        <v>0</v>
      </c>
      <c r="O810" s="166" t="str">
        <f>IFERROR(INDEX(ITC!$B$21:$B$1020,MATCH(D810,ITC!$D$21:$D$1020,0)),"Unclaimed")</f>
        <v>Unclaimed</v>
      </c>
      <c r="P810" s="73">
        <f>IFERROR(VLOOKUP(D810,ITC!$D$19:$N$1020,11,0)-N810,SUM(K810:M810))</f>
        <v>0</v>
      </c>
      <c r="Q810" s="167" t="e">
        <f t="shared" si="43"/>
        <v>#DIV/0!</v>
      </c>
    </row>
    <row r="811" spans="2:17">
      <c r="B811" s="63"/>
      <c r="C811" s="65"/>
      <c r="D811" s="65"/>
      <c r="E811" s="66"/>
      <c r="F811" s="67"/>
      <c r="G811" s="65"/>
      <c r="H811" s="70"/>
      <c r="I811" s="71"/>
      <c r="J811" s="68">
        <v>0</v>
      </c>
      <c r="K811" s="68">
        <v>0</v>
      </c>
      <c r="L811" s="68">
        <v>0</v>
      </c>
      <c r="M811" s="89">
        <f t="shared" si="41"/>
        <v>0</v>
      </c>
      <c r="N811" s="100">
        <f t="shared" si="42"/>
        <v>0</v>
      </c>
      <c r="O811" s="166" t="str">
        <f>IFERROR(INDEX(ITC!$B$21:$B$1020,MATCH(D811,ITC!$D$21:$D$1020,0)),"Unclaimed")</f>
        <v>Unclaimed</v>
      </c>
      <c r="P811" s="73">
        <f>IFERROR(VLOOKUP(D811,ITC!$D$19:$N$1020,11,0)-N811,SUM(K811:M811))</f>
        <v>0</v>
      </c>
      <c r="Q811" s="167" t="e">
        <f t="shared" si="43"/>
        <v>#DIV/0!</v>
      </c>
    </row>
    <row r="812" spans="2:17">
      <c r="B812" s="63"/>
      <c r="C812" s="65"/>
      <c r="D812" s="65"/>
      <c r="E812" s="66"/>
      <c r="F812" s="67"/>
      <c r="G812" s="65"/>
      <c r="H812" s="70"/>
      <c r="I812" s="71"/>
      <c r="J812" s="68">
        <v>0</v>
      </c>
      <c r="K812" s="68">
        <v>0</v>
      </c>
      <c r="L812" s="68">
        <v>0</v>
      </c>
      <c r="M812" s="89">
        <f t="shared" si="41"/>
        <v>0</v>
      </c>
      <c r="N812" s="100">
        <f t="shared" si="42"/>
        <v>0</v>
      </c>
      <c r="O812" s="166" t="str">
        <f>IFERROR(INDEX(ITC!$B$21:$B$1020,MATCH(D812,ITC!$D$21:$D$1020,0)),"Unclaimed")</f>
        <v>Unclaimed</v>
      </c>
      <c r="P812" s="73">
        <f>IFERROR(VLOOKUP(D812,ITC!$D$19:$N$1020,11,0)-N812,SUM(K812:M812))</f>
        <v>0</v>
      </c>
      <c r="Q812" s="167" t="e">
        <f t="shared" si="43"/>
        <v>#DIV/0!</v>
      </c>
    </row>
    <row r="813" spans="2:17">
      <c r="B813" s="63"/>
      <c r="C813" s="65"/>
      <c r="D813" s="65"/>
      <c r="E813" s="66"/>
      <c r="F813" s="67"/>
      <c r="G813" s="65"/>
      <c r="H813" s="70"/>
      <c r="I813" s="71"/>
      <c r="J813" s="68">
        <v>0</v>
      </c>
      <c r="K813" s="68">
        <v>0</v>
      </c>
      <c r="L813" s="68">
        <v>0</v>
      </c>
      <c r="M813" s="89">
        <f t="shared" si="41"/>
        <v>0</v>
      </c>
      <c r="N813" s="100">
        <f t="shared" si="42"/>
        <v>0</v>
      </c>
      <c r="O813" s="166" t="str">
        <f>IFERROR(INDEX(ITC!$B$21:$B$1020,MATCH(D813,ITC!$D$21:$D$1020,0)),"Unclaimed")</f>
        <v>Unclaimed</v>
      </c>
      <c r="P813" s="73">
        <f>IFERROR(VLOOKUP(D813,ITC!$D$19:$N$1020,11,0)-N813,SUM(K813:M813))</f>
        <v>0</v>
      </c>
      <c r="Q813" s="167" t="e">
        <f t="shared" si="43"/>
        <v>#DIV/0!</v>
      </c>
    </row>
    <row r="814" spans="2:17">
      <c r="B814" s="63"/>
      <c r="C814" s="65"/>
      <c r="D814" s="65"/>
      <c r="E814" s="66"/>
      <c r="F814" s="67"/>
      <c r="G814" s="65"/>
      <c r="H814" s="70"/>
      <c r="I814" s="71"/>
      <c r="J814" s="68">
        <v>0</v>
      </c>
      <c r="K814" s="68">
        <v>0</v>
      </c>
      <c r="L814" s="68">
        <v>0</v>
      </c>
      <c r="M814" s="89">
        <f t="shared" si="41"/>
        <v>0</v>
      </c>
      <c r="N814" s="100">
        <f t="shared" si="42"/>
        <v>0</v>
      </c>
      <c r="O814" s="166" t="str">
        <f>IFERROR(INDEX(ITC!$B$21:$B$1020,MATCH(D814,ITC!$D$21:$D$1020,0)),"Unclaimed")</f>
        <v>Unclaimed</v>
      </c>
      <c r="P814" s="73">
        <f>IFERROR(VLOOKUP(D814,ITC!$D$19:$N$1020,11,0)-N814,SUM(K814:M814))</f>
        <v>0</v>
      </c>
      <c r="Q814" s="167" t="e">
        <f t="shared" si="43"/>
        <v>#DIV/0!</v>
      </c>
    </row>
    <row r="815" spans="2:17">
      <c r="B815" s="63"/>
      <c r="C815" s="65"/>
      <c r="D815" s="65"/>
      <c r="E815" s="66"/>
      <c r="F815" s="67"/>
      <c r="G815" s="65"/>
      <c r="H815" s="70"/>
      <c r="I815" s="71"/>
      <c r="J815" s="68">
        <v>0</v>
      </c>
      <c r="K815" s="68">
        <v>0</v>
      </c>
      <c r="L815" s="68">
        <v>0</v>
      </c>
      <c r="M815" s="89">
        <f t="shared" si="41"/>
        <v>0</v>
      </c>
      <c r="N815" s="100">
        <f t="shared" si="42"/>
        <v>0</v>
      </c>
      <c r="O815" s="166" t="str">
        <f>IFERROR(INDEX(ITC!$B$21:$B$1020,MATCH(D815,ITC!$D$21:$D$1020,0)),"Unclaimed")</f>
        <v>Unclaimed</v>
      </c>
      <c r="P815" s="73">
        <f>IFERROR(VLOOKUP(D815,ITC!$D$19:$N$1020,11,0)-N815,SUM(K815:M815))</f>
        <v>0</v>
      </c>
      <c r="Q815" s="167" t="e">
        <f t="shared" si="43"/>
        <v>#DIV/0!</v>
      </c>
    </row>
    <row r="816" spans="2:17">
      <c r="B816" s="63"/>
      <c r="C816" s="65"/>
      <c r="D816" s="65"/>
      <c r="E816" s="66"/>
      <c r="F816" s="67"/>
      <c r="G816" s="65"/>
      <c r="H816" s="70"/>
      <c r="I816" s="71"/>
      <c r="J816" s="68">
        <v>0</v>
      </c>
      <c r="K816" s="68">
        <v>0</v>
      </c>
      <c r="L816" s="68">
        <v>0</v>
      </c>
      <c r="M816" s="89">
        <f t="shared" si="41"/>
        <v>0</v>
      </c>
      <c r="N816" s="100">
        <f t="shared" si="42"/>
        <v>0</v>
      </c>
      <c r="O816" s="166" t="str">
        <f>IFERROR(INDEX(ITC!$B$21:$B$1020,MATCH(D816,ITC!$D$21:$D$1020,0)),"Unclaimed")</f>
        <v>Unclaimed</v>
      </c>
      <c r="P816" s="73">
        <f>IFERROR(VLOOKUP(D816,ITC!$D$19:$N$1020,11,0)-N816,SUM(K816:M816))</f>
        <v>0</v>
      </c>
      <c r="Q816" s="167" t="e">
        <f t="shared" si="43"/>
        <v>#DIV/0!</v>
      </c>
    </row>
    <row r="817" spans="2:17">
      <c r="B817" s="63"/>
      <c r="C817" s="65"/>
      <c r="D817" s="65"/>
      <c r="E817" s="66"/>
      <c r="F817" s="67"/>
      <c r="G817" s="65"/>
      <c r="H817" s="70"/>
      <c r="I817" s="71"/>
      <c r="J817" s="68">
        <v>0</v>
      </c>
      <c r="K817" s="68">
        <v>0</v>
      </c>
      <c r="L817" s="68">
        <v>0</v>
      </c>
      <c r="M817" s="89">
        <f t="shared" si="41"/>
        <v>0</v>
      </c>
      <c r="N817" s="100">
        <f t="shared" si="42"/>
        <v>0</v>
      </c>
      <c r="O817" s="166" t="str">
        <f>IFERROR(INDEX(ITC!$B$21:$B$1020,MATCH(D817,ITC!$D$21:$D$1020,0)),"Unclaimed")</f>
        <v>Unclaimed</v>
      </c>
      <c r="P817" s="73">
        <f>IFERROR(VLOOKUP(D817,ITC!$D$19:$N$1020,11,0)-N817,SUM(K817:M817))</f>
        <v>0</v>
      </c>
      <c r="Q817" s="167" t="e">
        <f t="shared" si="43"/>
        <v>#DIV/0!</v>
      </c>
    </row>
    <row r="818" spans="2:17">
      <c r="B818" s="63"/>
      <c r="C818" s="65"/>
      <c r="D818" s="65"/>
      <c r="E818" s="66"/>
      <c r="F818" s="67"/>
      <c r="G818" s="65"/>
      <c r="H818" s="70"/>
      <c r="I818" s="71"/>
      <c r="J818" s="68">
        <v>0</v>
      </c>
      <c r="K818" s="68">
        <v>0</v>
      </c>
      <c r="L818" s="68">
        <v>0</v>
      </c>
      <c r="M818" s="89">
        <f t="shared" si="41"/>
        <v>0</v>
      </c>
      <c r="N818" s="100">
        <f t="shared" si="42"/>
        <v>0</v>
      </c>
      <c r="O818" s="166" t="str">
        <f>IFERROR(INDEX(ITC!$B$21:$B$1020,MATCH(D818,ITC!$D$21:$D$1020,0)),"Unclaimed")</f>
        <v>Unclaimed</v>
      </c>
      <c r="P818" s="73">
        <f>IFERROR(VLOOKUP(D818,ITC!$D$19:$N$1020,11,0)-N818,SUM(K818:M818))</f>
        <v>0</v>
      </c>
      <c r="Q818" s="167" t="e">
        <f t="shared" si="43"/>
        <v>#DIV/0!</v>
      </c>
    </row>
    <row r="819" spans="2:17">
      <c r="B819" s="63"/>
      <c r="C819" s="65"/>
      <c r="D819" s="65"/>
      <c r="E819" s="66"/>
      <c r="F819" s="67"/>
      <c r="G819" s="65"/>
      <c r="H819" s="70"/>
      <c r="I819" s="71"/>
      <c r="J819" s="68">
        <v>0</v>
      </c>
      <c r="K819" s="68">
        <v>0</v>
      </c>
      <c r="L819" s="68">
        <v>0</v>
      </c>
      <c r="M819" s="89">
        <f t="shared" si="41"/>
        <v>0</v>
      </c>
      <c r="N819" s="100">
        <f t="shared" si="42"/>
        <v>0</v>
      </c>
      <c r="O819" s="166" t="str">
        <f>IFERROR(INDEX(ITC!$B$21:$B$1020,MATCH(D819,ITC!$D$21:$D$1020,0)),"Unclaimed")</f>
        <v>Unclaimed</v>
      </c>
      <c r="P819" s="73">
        <f>IFERROR(VLOOKUP(D819,ITC!$D$19:$N$1020,11,0)-N819,SUM(K819:M819))</f>
        <v>0</v>
      </c>
      <c r="Q819" s="167" t="e">
        <f t="shared" si="43"/>
        <v>#DIV/0!</v>
      </c>
    </row>
    <row r="820" spans="2:17">
      <c r="B820" s="63"/>
      <c r="C820" s="65"/>
      <c r="D820" s="65"/>
      <c r="E820" s="66"/>
      <c r="F820" s="67"/>
      <c r="G820" s="65"/>
      <c r="H820" s="70"/>
      <c r="I820" s="71"/>
      <c r="J820" s="68">
        <v>0</v>
      </c>
      <c r="K820" s="68">
        <v>0</v>
      </c>
      <c r="L820" s="68">
        <v>0</v>
      </c>
      <c r="M820" s="89">
        <f t="shared" si="41"/>
        <v>0</v>
      </c>
      <c r="N820" s="100">
        <f t="shared" si="42"/>
        <v>0</v>
      </c>
      <c r="O820" s="166" t="str">
        <f>IFERROR(INDEX(ITC!$B$21:$B$1020,MATCH(D820,ITC!$D$21:$D$1020,0)),"Unclaimed")</f>
        <v>Unclaimed</v>
      </c>
      <c r="P820" s="73">
        <f>IFERROR(VLOOKUP(D820,ITC!$D$19:$N$1020,11,0)-N820,SUM(K820:M820))</f>
        <v>0</v>
      </c>
      <c r="Q820" s="167" t="e">
        <f t="shared" si="43"/>
        <v>#DIV/0!</v>
      </c>
    </row>
    <row r="821" spans="2:17">
      <c r="B821" s="63"/>
      <c r="C821" s="65"/>
      <c r="D821" s="65"/>
      <c r="E821" s="66"/>
      <c r="F821" s="67"/>
      <c r="G821" s="65"/>
      <c r="H821" s="70"/>
      <c r="I821" s="71"/>
      <c r="J821" s="68">
        <v>0</v>
      </c>
      <c r="K821" s="68">
        <v>0</v>
      </c>
      <c r="L821" s="68">
        <v>0</v>
      </c>
      <c r="M821" s="89">
        <f t="shared" si="41"/>
        <v>0</v>
      </c>
      <c r="N821" s="100">
        <f t="shared" si="42"/>
        <v>0</v>
      </c>
      <c r="O821" s="166" t="str">
        <f>IFERROR(INDEX(ITC!$B$21:$B$1020,MATCH(D821,ITC!$D$21:$D$1020,0)),"Unclaimed")</f>
        <v>Unclaimed</v>
      </c>
      <c r="P821" s="73">
        <f>IFERROR(VLOOKUP(D821,ITC!$D$19:$N$1020,11,0)-N821,SUM(K821:M821))</f>
        <v>0</v>
      </c>
      <c r="Q821" s="167" t="e">
        <f t="shared" si="43"/>
        <v>#DIV/0!</v>
      </c>
    </row>
    <row r="822" spans="2:17">
      <c r="B822" s="63"/>
      <c r="C822" s="65"/>
      <c r="D822" s="65"/>
      <c r="E822" s="66"/>
      <c r="F822" s="67"/>
      <c r="G822" s="65"/>
      <c r="H822" s="70"/>
      <c r="I822" s="71"/>
      <c r="J822" s="68">
        <v>0</v>
      </c>
      <c r="K822" s="68">
        <v>0</v>
      </c>
      <c r="L822" s="68">
        <v>0</v>
      </c>
      <c r="M822" s="89">
        <f t="shared" si="41"/>
        <v>0</v>
      </c>
      <c r="N822" s="100">
        <f t="shared" si="42"/>
        <v>0</v>
      </c>
      <c r="O822" s="166" t="str">
        <f>IFERROR(INDEX(ITC!$B$21:$B$1020,MATCH(D822,ITC!$D$21:$D$1020,0)),"Unclaimed")</f>
        <v>Unclaimed</v>
      </c>
      <c r="P822" s="73">
        <f>IFERROR(VLOOKUP(D822,ITC!$D$19:$N$1020,11,0)-N822,SUM(K822:M822))</f>
        <v>0</v>
      </c>
      <c r="Q822" s="167" t="e">
        <f t="shared" si="43"/>
        <v>#DIV/0!</v>
      </c>
    </row>
    <row r="823" spans="2:17">
      <c r="B823" s="63"/>
      <c r="C823" s="65"/>
      <c r="D823" s="65"/>
      <c r="E823" s="66"/>
      <c r="F823" s="67"/>
      <c r="G823" s="65"/>
      <c r="H823" s="70"/>
      <c r="I823" s="71"/>
      <c r="J823" s="68">
        <v>0</v>
      </c>
      <c r="K823" s="68">
        <v>0</v>
      </c>
      <c r="L823" s="68">
        <v>0</v>
      </c>
      <c r="M823" s="89">
        <f t="shared" si="41"/>
        <v>0</v>
      </c>
      <c r="N823" s="100">
        <f t="shared" si="42"/>
        <v>0</v>
      </c>
      <c r="O823" s="166" t="str">
        <f>IFERROR(INDEX(ITC!$B$21:$B$1020,MATCH(D823,ITC!$D$21:$D$1020,0)),"Unclaimed")</f>
        <v>Unclaimed</v>
      </c>
      <c r="P823" s="73">
        <f>IFERROR(VLOOKUP(D823,ITC!$D$19:$N$1020,11,0)-N823,SUM(K823:M823))</f>
        <v>0</v>
      </c>
      <c r="Q823" s="167" t="e">
        <f t="shared" si="43"/>
        <v>#DIV/0!</v>
      </c>
    </row>
    <row r="824" spans="2:17">
      <c r="B824" s="63"/>
      <c r="C824" s="65"/>
      <c r="D824" s="65"/>
      <c r="E824" s="66"/>
      <c r="F824" s="67"/>
      <c r="G824" s="65"/>
      <c r="H824" s="70"/>
      <c r="I824" s="71"/>
      <c r="J824" s="68">
        <v>0</v>
      </c>
      <c r="K824" s="68">
        <v>0</v>
      </c>
      <c r="L824" s="68">
        <v>0</v>
      </c>
      <c r="M824" s="89">
        <f t="shared" si="41"/>
        <v>0</v>
      </c>
      <c r="N824" s="100">
        <f t="shared" si="42"/>
        <v>0</v>
      </c>
      <c r="O824" s="166" t="str">
        <f>IFERROR(INDEX(ITC!$B$21:$B$1020,MATCH(D824,ITC!$D$21:$D$1020,0)),"Unclaimed")</f>
        <v>Unclaimed</v>
      </c>
      <c r="P824" s="73">
        <f>IFERROR(VLOOKUP(D824,ITC!$D$19:$N$1020,11,0)-N824,SUM(K824:M824))</f>
        <v>0</v>
      </c>
      <c r="Q824" s="167" t="e">
        <f t="shared" si="43"/>
        <v>#DIV/0!</v>
      </c>
    </row>
    <row r="825" spans="2:17">
      <c r="B825" s="63"/>
      <c r="C825" s="65"/>
      <c r="D825" s="65"/>
      <c r="E825" s="66"/>
      <c r="F825" s="67"/>
      <c r="G825" s="65"/>
      <c r="H825" s="70"/>
      <c r="I825" s="71"/>
      <c r="J825" s="68">
        <v>0</v>
      </c>
      <c r="K825" s="68">
        <v>0</v>
      </c>
      <c r="L825" s="68">
        <v>0</v>
      </c>
      <c r="M825" s="89">
        <f t="shared" si="41"/>
        <v>0</v>
      </c>
      <c r="N825" s="100">
        <f t="shared" si="42"/>
        <v>0</v>
      </c>
      <c r="O825" s="166" t="str">
        <f>IFERROR(INDEX(ITC!$B$21:$B$1020,MATCH(D825,ITC!$D$21:$D$1020,0)),"Unclaimed")</f>
        <v>Unclaimed</v>
      </c>
      <c r="P825" s="73">
        <f>IFERROR(VLOOKUP(D825,ITC!$D$19:$N$1020,11,0)-N825,SUM(K825:M825))</f>
        <v>0</v>
      </c>
      <c r="Q825" s="167" t="e">
        <f t="shared" si="43"/>
        <v>#DIV/0!</v>
      </c>
    </row>
    <row r="826" spans="2:17">
      <c r="B826" s="63"/>
      <c r="C826" s="65"/>
      <c r="D826" s="65"/>
      <c r="E826" s="66"/>
      <c r="F826" s="67"/>
      <c r="G826" s="65"/>
      <c r="H826" s="70"/>
      <c r="I826" s="71"/>
      <c r="J826" s="68">
        <v>0</v>
      </c>
      <c r="K826" s="68">
        <v>0</v>
      </c>
      <c r="L826" s="68">
        <v>0</v>
      </c>
      <c r="M826" s="89">
        <f t="shared" si="41"/>
        <v>0</v>
      </c>
      <c r="N826" s="100">
        <f t="shared" si="42"/>
        <v>0</v>
      </c>
      <c r="O826" s="166" t="str">
        <f>IFERROR(INDEX(ITC!$B$21:$B$1020,MATCH(D826,ITC!$D$21:$D$1020,0)),"Unclaimed")</f>
        <v>Unclaimed</v>
      </c>
      <c r="P826" s="73">
        <f>IFERROR(VLOOKUP(D826,ITC!$D$19:$N$1020,11,0)-N826,SUM(K826:M826))</f>
        <v>0</v>
      </c>
      <c r="Q826" s="167" t="e">
        <f t="shared" si="43"/>
        <v>#DIV/0!</v>
      </c>
    </row>
    <row r="827" spans="2:17">
      <c r="B827" s="63"/>
      <c r="C827" s="65"/>
      <c r="D827" s="65"/>
      <c r="E827" s="66"/>
      <c r="F827" s="67"/>
      <c r="G827" s="65"/>
      <c r="H827" s="70"/>
      <c r="I827" s="71"/>
      <c r="J827" s="68">
        <v>0</v>
      </c>
      <c r="K827" s="68">
        <v>0</v>
      </c>
      <c r="L827" s="68">
        <v>0</v>
      </c>
      <c r="M827" s="89">
        <f t="shared" si="41"/>
        <v>0</v>
      </c>
      <c r="N827" s="100">
        <f t="shared" si="42"/>
        <v>0</v>
      </c>
      <c r="O827" s="166" t="str">
        <f>IFERROR(INDEX(ITC!$B$21:$B$1020,MATCH(D827,ITC!$D$21:$D$1020,0)),"Unclaimed")</f>
        <v>Unclaimed</v>
      </c>
      <c r="P827" s="73">
        <f>IFERROR(VLOOKUP(D827,ITC!$D$19:$N$1020,11,0)-N827,SUM(K827:M827))</f>
        <v>0</v>
      </c>
      <c r="Q827" s="167" t="e">
        <f t="shared" si="43"/>
        <v>#DIV/0!</v>
      </c>
    </row>
    <row r="828" spans="2:17">
      <c r="B828" s="63"/>
      <c r="C828" s="65"/>
      <c r="D828" s="65"/>
      <c r="E828" s="66"/>
      <c r="F828" s="67"/>
      <c r="G828" s="65"/>
      <c r="H828" s="70"/>
      <c r="I828" s="71"/>
      <c r="J828" s="68">
        <v>0</v>
      </c>
      <c r="K828" s="68">
        <v>0</v>
      </c>
      <c r="L828" s="68">
        <v>0</v>
      </c>
      <c r="M828" s="89">
        <f t="shared" si="41"/>
        <v>0</v>
      </c>
      <c r="N828" s="100">
        <f t="shared" si="42"/>
        <v>0</v>
      </c>
      <c r="O828" s="166" t="str">
        <f>IFERROR(INDEX(ITC!$B$21:$B$1020,MATCH(D828,ITC!$D$21:$D$1020,0)),"Unclaimed")</f>
        <v>Unclaimed</v>
      </c>
      <c r="P828" s="73">
        <f>IFERROR(VLOOKUP(D828,ITC!$D$19:$N$1020,11,0)-N828,SUM(K828:M828))</f>
        <v>0</v>
      </c>
      <c r="Q828" s="167" t="e">
        <f t="shared" si="43"/>
        <v>#DIV/0!</v>
      </c>
    </row>
    <row r="829" spans="2:17">
      <c r="B829" s="63"/>
      <c r="C829" s="65"/>
      <c r="D829" s="65"/>
      <c r="E829" s="66"/>
      <c r="F829" s="67"/>
      <c r="G829" s="65"/>
      <c r="H829" s="70"/>
      <c r="I829" s="71"/>
      <c r="J829" s="68">
        <v>0</v>
      </c>
      <c r="K829" s="68">
        <v>0</v>
      </c>
      <c r="L829" s="68">
        <v>0</v>
      </c>
      <c r="M829" s="89">
        <f t="shared" si="41"/>
        <v>0</v>
      </c>
      <c r="N829" s="100">
        <f t="shared" si="42"/>
        <v>0</v>
      </c>
      <c r="O829" s="166" t="str">
        <f>IFERROR(INDEX(ITC!$B$21:$B$1020,MATCH(D829,ITC!$D$21:$D$1020,0)),"Unclaimed")</f>
        <v>Unclaimed</v>
      </c>
      <c r="P829" s="73">
        <f>IFERROR(VLOOKUP(D829,ITC!$D$19:$N$1020,11,0)-N829,SUM(K829:M829))</f>
        <v>0</v>
      </c>
      <c r="Q829" s="167" t="e">
        <f t="shared" si="43"/>
        <v>#DIV/0!</v>
      </c>
    </row>
    <row r="830" spans="2:17">
      <c r="B830" s="63"/>
      <c r="C830" s="65"/>
      <c r="D830" s="65"/>
      <c r="E830" s="66"/>
      <c r="F830" s="67"/>
      <c r="G830" s="65"/>
      <c r="H830" s="70"/>
      <c r="I830" s="71"/>
      <c r="J830" s="68">
        <v>0</v>
      </c>
      <c r="K830" s="68">
        <v>0</v>
      </c>
      <c r="L830" s="68">
        <v>0</v>
      </c>
      <c r="M830" s="89">
        <f t="shared" si="41"/>
        <v>0</v>
      </c>
      <c r="N830" s="100">
        <f t="shared" si="42"/>
        <v>0</v>
      </c>
      <c r="O830" s="166" t="str">
        <f>IFERROR(INDEX(ITC!$B$21:$B$1020,MATCH(D830,ITC!$D$21:$D$1020,0)),"Unclaimed")</f>
        <v>Unclaimed</v>
      </c>
      <c r="P830" s="73">
        <f>IFERROR(VLOOKUP(D830,ITC!$D$19:$N$1020,11,0)-N830,SUM(K830:M830))</f>
        <v>0</v>
      </c>
      <c r="Q830" s="167" t="e">
        <f t="shared" si="43"/>
        <v>#DIV/0!</v>
      </c>
    </row>
    <row r="831" spans="2:17">
      <c r="B831" s="63"/>
      <c r="C831" s="65"/>
      <c r="D831" s="65"/>
      <c r="E831" s="66"/>
      <c r="F831" s="67"/>
      <c r="G831" s="65"/>
      <c r="H831" s="70"/>
      <c r="I831" s="71"/>
      <c r="J831" s="68">
        <v>0</v>
      </c>
      <c r="K831" s="68">
        <v>0</v>
      </c>
      <c r="L831" s="68">
        <v>0</v>
      </c>
      <c r="M831" s="89">
        <f t="shared" si="41"/>
        <v>0</v>
      </c>
      <c r="N831" s="100">
        <f t="shared" si="42"/>
        <v>0</v>
      </c>
      <c r="O831" s="166" t="str">
        <f>IFERROR(INDEX(ITC!$B$21:$B$1020,MATCH(D831,ITC!$D$21:$D$1020,0)),"Unclaimed")</f>
        <v>Unclaimed</v>
      </c>
      <c r="P831" s="73">
        <f>IFERROR(VLOOKUP(D831,ITC!$D$19:$N$1020,11,0)-N831,SUM(K831:M831))</f>
        <v>0</v>
      </c>
      <c r="Q831" s="167" t="e">
        <f t="shared" si="43"/>
        <v>#DIV/0!</v>
      </c>
    </row>
    <row r="832" spans="2:17">
      <c r="B832" s="63"/>
      <c r="C832" s="65"/>
      <c r="D832" s="65"/>
      <c r="E832" s="66"/>
      <c r="F832" s="67"/>
      <c r="G832" s="65"/>
      <c r="H832" s="70"/>
      <c r="I832" s="71"/>
      <c r="J832" s="68">
        <v>0</v>
      </c>
      <c r="K832" s="68">
        <v>0</v>
      </c>
      <c r="L832" s="68">
        <v>0</v>
      </c>
      <c r="M832" s="89">
        <f t="shared" si="41"/>
        <v>0</v>
      </c>
      <c r="N832" s="100">
        <f t="shared" si="42"/>
        <v>0</v>
      </c>
      <c r="O832" s="166" t="str">
        <f>IFERROR(INDEX(ITC!$B$21:$B$1020,MATCH(D832,ITC!$D$21:$D$1020,0)),"Unclaimed")</f>
        <v>Unclaimed</v>
      </c>
      <c r="P832" s="73">
        <f>IFERROR(VLOOKUP(D832,ITC!$D$19:$N$1020,11,0)-N832,SUM(K832:M832))</f>
        <v>0</v>
      </c>
      <c r="Q832" s="167" t="e">
        <f t="shared" si="43"/>
        <v>#DIV/0!</v>
      </c>
    </row>
    <row r="833" spans="2:17">
      <c r="B833" s="63"/>
      <c r="C833" s="65"/>
      <c r="D833" s="65"/>
      <c r="E833" s="66"/>
      <c r="F833" s="67"/>
      <c r="G833" s="65"/>
      <c r="H833" s="70"/>
      <c r="I833" s="71"/>
      <c r="J833" s="68">
        <v>0</v>
      </c>
      <c r="K833" s="68">
        <v>0</v>
      </c>
      <c r="L833" s="68">
        <v>0</v>
      </c>
      <c r="M833" s="89">
        <f t="shared" si="41"/>
        <v>0</v>
      </c>
      <c r="N833" s="100">
        <f t="shared" si="42"/>
        <v>0</v>
      </c>
      <c r="O833" s="166" t="str">
        <f>IFERROR(INDEX(ITC!$B$21:$B$1020,MATCH(D833,ITC!$D$21:$D$1020,0)),"Unclaimed")</f>
        <v>Unclaimed</v>
      </c>
      <c r="P833" s="73">
        <f>IFERROR(VLOOKUP(D833,ITC!$D$19:$N$1020,11,0)-N833,SUM(K833:M833))</f>
        <v>0</v>
      </c>
      <c r="Q833" s="167" t="e">
        <f t="shared" si="43"/>
        <v>#DIV/0!</v>
      </c>
    </row>
    <row r="834" spans="2:17">
      <c r="B834" s="63"/>
      <c r="C834" s="65"/>
      <c r="D834" s="65"/>
      <c r="E834" s="66"/>
      <c r="F834" s="67"/>
      <c r="G834" s="65"/>
      <c r="H834" s="70"/>
      <c r="I834" s="71"/>
      <c r="J834" s="68">
        <v>0</v>
      </c>
      <c r="K834" s="68">
        <v>0</v>
      </c>
      <c r="L834" s="68">
        <v>0</v>
      </c>
      <c r="M834" s="89">
        <f t="shared" si="41"/>
        <v>0</v>
      </c>
      <c r="N834" s="100">
        <f t="shared" si="42"/>
        <v>0</v>
      </c>
      <c r="O834" s="166" t="str">
        <f>IFERROR(INDEX(ITC!$B$21:$B$1020,MATCH(D834,ITC!$D$21:$D$1020,0)),"Unclaimed")</f>
        <v>Unclaimed</v>
      </c>
      <c r="P834" s="73">
        <f>IFERROR(VLOOKUP(D834,ITC!$D$19:$N$1020,11,0)-N834,SUM(K834:M834))</f>
        <v>0</v>
      </c>
      <c r="Q834" s="167" t="e">
        <f t="shared" si="43"/>
        <v>#DIV/0!</v>
      </c>
    </row>
    <row r="835" spans="2:17">
      <c r="B835" s="63"/>
      <c r="C835" s="65"/>
      <c r="D835" s="65"/>
      <c r="E835" s="66"/>
      <c r="F835" s="67"/>
      <c r="G835" s="65"/>
      <c r="H835" s="70"/>
      <c r="I835" s="71"/>
      <c r="J835" s="68">
        <v>0</v>
      </c>
      <c r="K835" s="68">
        <v>0</v>
      </c>
      <c r="L835" s="68">
        <v>0</v>
      </c>
      <c r="M835" s="89">
        <f t="shared" si="41"/>
        <v>0</v>
      </c>
      <c r="N835" s="100">
        <f t="shared" si="42"/>
        <v>0</v>
      </c>
      <c r="O835" s="166" t="str">
        <f>IFERROR(INDEX(ITC!$B$21:$B$1020,MATCH(D835,ITC!$D$21:$D$1020,0)),"Unclaimed")</f>
        <v>Unclaimed</v>
      </c>
      <c r="P835" s="73">
        <f>IFERROR(VLOOKUP(D835,ITC!$D$19:$N$1020,11,0)-N835,SUM(K835:M835))</f>
        <v>0</v>
      </c>
      <c r="Q835" s="167" t="e">
        <f t="shared" si="43"/>
        <v>#DIV/0!</v>
      </c>
    </row>
    <row r="836" spans="2:17">
      <c r="B836" s="63"/>
      <c r="C836" s="65"/>
      <c r="D836" s="65"/>
      <c r="E836" s="66"/>
      <c r="F836" s="67"/>
      <c r="G836" s="65"/>
      <c r="H836" s="70"/>
      <c r="I836" s="71"/>
      <c r="J836" s="68">
        <v>0</v>
      </c>
      <c r="K836" s="68">
        <v>0</v>
      </c>
      <c r="L836" s="68">
        <v>0</v>
      </c>
      <c r="M836" s="89">
        <f t="shared" si="41"/>
        <v>0</v>
      </c>
      <c r="N836" s="100">
        <f t="shared" si="42"/>
        <v>0</v>
      </c>
      <c r="O836" s="166" t="str">
        <f>IFERROR(INDEX(ITC!$B$21:$B$1020,MATCH(D836,ITC!$D$21:$D$1020,0)),"Unclaimed")</f>
        <v>Unclaimed</v>
      </c>
      <c r="P836" s="73">
        <f>IFERROR(VLOOKUP(D836,ITC!$D$19:$N$1020,11,0)-N836,SUM(K836:M836))</f>
        <v>0</v>
      </c>
      <c r="Q836" s="167" t="e">
        <f t="shared" si="43"/>
        <v>#DIV/0!</v>
      </c>
    </row>
    <row r="837" spans="2:17">
      <c r="B837" s="63"/>
      <c r="C837" s="65"/>
      <c r="D837" s="65"/>
      <c r="E837" s="66"/>
      <c r="F837" s="67"/>
      <c r="G837" s="65"/>
      <c r="H837" s="70"/>
      <c r="I837" s="71"/>
      <c r="J837" s="68">
        <v>0</v>
      </c>
      <c r="K837" s="68">
        <v>0</v>
      </c>
      <c r="L837" s="68">
        <v>0</v>
      </c>
      <c r="M837" s="89">
        <f t="shared" si="41"/>
        <v>0</v>
      </c>
      <c r="N837" s="100">
        <f t="shared" si="42"/>
        <v>0</v>
      </c>
      <c r="O837" s="166" t="str">
        <f>IFERROR(INDEX(ITC!$B$21:$B$1020,MATCH(D837,ITC!$D$21:$D$1020,0)),"Unclaimed")</f>
        <v>Unclaimed</v>
      </c>
      <c r="P837" s="73">
        <f>IFERROR(VLOOKUP(D837,ITC!$D$19:$N$1020,11,0)-N837,SUM(K837:M837))</f>
        <v>0</v>
      </c>
      <c r="Q837" s="167" t="e">
        <f t="shared" si="43"/>
        <v>#DIV/0!</v>
      </c>
    </row>
    <row r="838" spans="2:17">
      <c r="B838" s="63"/>
      <c r="C838" s="65"/>
      <c r="D838" s="65"/>
      <c r="E838" s="66"/>
      <c r="F838" s="67"/>
      <c r="G838" s="65"/>
      <c r="H838" s="70"/>
      <c r="I838" s="71"/>
      <c r="J838" s="68">
        <v>0</v>
      </c>
      <c r="K838" s="68">
        <v>0</v>
      </c>
      <c r="L838" s="68">
        <v>0</v>
      </c>
      <c r="M838" s="89">
        <f t="shared" si="41"/>
        <v>0</v>
      </c>
      <c r="N838" s="100">
        <f t="shared" si="42"/>
        <v>0</v>
      </c>
      <c r="O838" s="166" t="str">
        <f>IFERROR(INDEX(ITC!$B$21:$B$1020,MATCH(D838,ITC!$D$21:$D$1020,0)),"Unclaimed")</f>
        <v>Unclaimed</v>
      </c>
      <c r="P838" s="73">
        <f>IFERROR(VLOOKUP(D838,ITC!$D$19:$N$1020,11,0)-N838,SUM(K838:M838))</f>
        <v>0</v>
      </c>
      <c r="Q838" s="167" t="e">
        <f t="shared" si="43"/>
        <v>#DIV/0!</v>
      </c>
    </row>
    <row r="839" spans="2:17">
      <c r="B839" s="63"/>
      <c r="C839" s="65"/>
      <c r="D839" s="65"/>
      <c r="E839" s="66"/>
      <c r="F839" s="67"/>
      <c r="G839" s="65"/>
      <c r="H839" s="70"/>
      <c r="I839" s="71"/>
      <c r="J839" s="68">
        <v>0</v>
      </c>
      <c r="K839" s="68">
        <v>0</v>
      </c>
      <c r="L839" s="68">
        <v>0</v>
      </c>
      <c r="M839" s="89">
        <f t="shared" si="41"/>
        <v>0</v>
      </c>
      <c r="N839" s="100">
        <f t="shared" si="42"/>
        <v>0</v>
      </c>
      <c r="O839" s="166" t="str">
        <f>IFERROR(INDEX(ITC!$B$21:$B$1020,MATCH(D839,ITC!$D$21:$D$1020,0)),"Unclaimed")</f>
        <v>Unclaimed</v>
      </c>
      <c r="P839" s="73">
        <f>IFERROR(VLOOKUP(D839,ITC!$D$19:$N$1020,11,0)-N839,SUM(K839:M839))</f>
        <v>0</v>
      </c>
      <c r="Q839" s="167" t="e">
        <f t="shared" si="43"/>
        <v>#DIV/0!</v>
      </c>
    </row>
    <row r="840" spans="2:17">
      <c r="B840" s="63"/>
      <c r="C840" s="65"/>
      <c r="D840" s="65"/>
      <c r="E840" s="66"/>
      <c r="F840" s="67"/>
      <c r="G840" s="65"/>
      <c r="H840" s="70"/>
      <c r="I840" s="71"/>
      <c r="J840" s="68">
        <v>0</v>
      </c>
      <c r="K840" s="68">
        <v>0</v>
      </c>
      <c r="L840" s="68">
        <v>0</v>
      </c>
      <c r="M840" s="89">
        <f t="shared" si="41"/>
        <v>0</v>
      </c>
      <c r="N840" s="100">
        <f t="shared" si="42"/>
        <v>0</v>
      </c>
      <c r="O840" s="166" t="str">
        <f>IFERROR(INDEX(ITC!$B$21:$B$1020,MATCH(D840,ITC!$D$21:$D$1020,0)),"Unclaimed")</f>
        <v>Unclaimed</v>
      </c>
      <c r="P840" s="73">
        <f>IFERROR(VLOOKUP(D840,ITC!$D$19:$N$1020,11,0)-N840,SUM(K840:M840))</f>
        <v>0</v>
      </c>
      <c r="Q840" s="167" t="e">
        <f t="shared" si="43"/>
        <v>#DIV/0!</v>
      </c>
    </row>
    <row r="841" spans="2:17">
      <c r="B841" s="63"/>
      <c r="C841" s="65"/>
      <c r="D841" s="65"/>
      <c r="E841" s="66"/>
      <c r="F841" s="67"/>
      <c r="G841" s="65"/>
      <c r="H841" s="70"/>
      <c r="I841" s="71"/>
      <c r="J841" s="68">
        <v>0</v>
      </c>
      <c r="K841" s="68">
        <v>0</v>
      </c>
      <c r="L841" s="68">
        <v>0</v>
      </c>
      <c r="M841" s="89">
        <f t="shared" si="41"/>
        <v>0</v>
      </c>
      <c r="N841" s="100">
        <f t="shared" si="42"/>
        <v>0</v>
      </c>
      <c r="O841" s="166" t="str">
        <f>IFERROR(INDEX(ITC!$B$21:$B$1020,MATCH(D841,ITC!$D$21:$D$1020,0)),"Unclaimed")</f>
        <v>Unclaimed</v>
      </c>
      <c r="P841" s="73">
        <f>IFERROR(VLOOKUP(D841,ITC!$D$19:$N$1020,11,0)-N841,SUM(K841:M841))</f>
        <v>0</v>
      </c>
      <c r="Q841" s="167" t="e">
        <f t="shared" si="43"/>
        <v>#DIV/0!</v>
      </c>
    </row>
    <row r="842" spans="2:17">
      <c r="B842" s="63"/>
      <c r="C842" s="65"/>
      <c r="D842" s="65"/>
      <c r="E842" s="66"/>
      <c r="F842" s="67"/>
      <c r="G842" s="65"/>
      <c r="H842" s="70"/>
      <c r="I842" s="71"/>
      <c r="J842" s="68">
        <v>0</v>
      </c>
      <c r="K842" s="68">
        <v>0</v>
      </c>
      <c r="L842" s="68">
        <v>0</v>
      </c>
      <c r="M842" s="89">
        <f t="shared" si="41"/>
        <v>0</v>
      </c>
      <c r="N842" s="100">
        <f t="shared" si="42"/>
        <v>0</v>
      </c>
      <c r="O842" s="166" t="str">
        <f>IFERROR(INDEX(ITC!$B$21:$B$1020,MATCH(D842,ITC!$D$21:$D$1020,0)),"Unclaimed")</f>
        <v>Unclaimed</v>
      </c>
      <c r="P842" s="73">
        <f>IFERROR(VLOOKUP(D842,ITC!$D$19:$N$1020,11,0)-N842,SUM(K842:M842))</f>
        <v>0</v>
      </c>
      <c r="Q842" s="167" t="e">
        <f t="shared" si="43"/>
        <v>#DIV/0!</v>
      </c>
    </row>
    <row r="843" spans="2:17">
      <c r="B843" s="63"/>
      <c r="C843" s="65"/>
      <c r="D843" s="65"/>
      <c r="E843" s="66"/>
      <c r="F843" s="67"/>
      <c r="G843" s="65"/>
      <c r="H843" s="70"/>
      <c r="I843" s="71"/>
      <c r="J843" s="68">
        <v>0</v>
      </c>
      <c r="K843" s="68">
        <v>0</v>
      </c>
      <c r="L843" s="68">
        <v>0</v>
      </c>
      <c r="M843" s="89">
        <f t="shared" si="41"/>
        <v>0</v>
      </c>
      <c r="N843" s="100">
        <f t="shared" si="42"/>
        <v>0</v>
      </c>
      <c r="O843" s="166" t="str">
        <f>IFERROR(INDEX(ITC!$B$21:$B$1020,MATCH(D843,ITC!$D$21:$D$1020,0)),"Unclaimed")</f>
        <v>Unclaimed</v>
      </c>
      <c r="P843" s="73">
        <f>IFERROR(VLOOKUP(D843,ITC!$D$19:$N$1020,11,0)-N843,SUM(K843:M843))</f>
        <v>0</v>
      </c>
      <c r="Q843" s="167" t="e">
        <f t="shared" si="43"/>
        <v>#DIV/0!</v>
      </c>
    </row>
    <row r="844" spans="2:17">
      <c r="B844" s="63"/>
      <c r="C844" s="65"/>
      <c r="D844" s="65"/>
      <c r="E844" s="66"/>
      <c r="F844" s="67"/>
      <c r="G844" s="65"/>
      <c r="H844" s="70"/>
      <c r="I844" s="71"/>
      <c r="J844" s="68">
        <v>0</v>
      </c>
      <c r="K844" s="68">
        <v>0</v>
      </c>
      <c r="L844" s="68">
        <v>0</v>
      </c>
      <c r="M844" s="89">
        <f t="shared" si="41"/>
        <v>0</v>
      </c>
      <c r="N844" s="100">
        <f t="shared" si="42"/>
        <v>0</v>
      </c>
      <c r="O844" s="166" t="str">
        <f>IFERROR(INDEX(ITC!$B$21:$B$1020,MATCH(D844,ITC!$D$21:$D$1020,0)),"Unclaimed")</f>
        <v>Unclaimed</v>
      </c>
      <c r="P844" s="73">
        <f>IFERROR(VLOOKUP(D844,ITC!$D$19:$N$1020,11,0)-N844,SUM(K844:M844))</f>
        <v>0</v>
      </c>
      <c r="Q844" s="167" t="e">
        <f t="shared" si="43"/>
        <v>#DIV/0!</v>
      </c>
    </row>
    <row r="845" spans="2:17">
      <c r="B845" s="63"/>
      <c r="C845" s="65"/>
      <c r="D845" s="65"/>
      <c r="E845" s="66"/>
      <c r="F845" s="67"/>
      <c r="G845" s="65"/>
      <c r="H845" s="70"/>
      <c r="I845" s="71"/>
      <c r="J845" s="68">
        <v>0</v>
      </c>
      <c r="K845" s="68">
        <v>0</v>
      </c>
      <c r="L845" s="68">
        <v>0</v>
      </c>
      <c r="M845" s="89">
        <f t="shared" si="41"/>
        <v>0</v>
      </c>
      <c r="N845" s="100">
        <f t="shared" si="42"/>
        <v>0</v>
      </c>
      <c r="O845" s="166" t="str">
        <f>IFERROR(INDEX(ITC!$B$21:$B$1020,MATCH(D845,ITC!$D$21:$D$1020,0)),"Unclaimed")</f>
        <v>Unclaimed</v>
      </c>
      <c r="P845" s="73">
        <f>IFERROR(VLOOKUP(D845,ITC!$D$19:$N$1020,11,0)-N845,SUM(K845:M845))</f>
        <v>0</v>
      </c>
      <c r="Q845" s="167" t="e">
        <f t="shared" si="43"/>
        <v>#DIV/0!</v>
      </c>
    </row>
    <row r="846" spans="2:17">
      <c r="B846" s="63"/>
      <c r="C846" s="65"/>
      <c r="D846" s="65"/>
      <c r="E846" s="66"/>
      <c r="F846" s="67"/>
      <c r="G846" s="65"/>
      <c r="H846" s="70"/>
      <c r="I846" s="71"/>
      <c r="J846" s="68">
        <v>0</v>
      </c>
      <c r="K846" s="68">
        <v>0</v>
      </c>
      <c r="L846" s="68">
        <v>0</v>
      </c>
      <c r="M846" s="89">
        <f t="shared" si="41"/>
        <v>0</v>
      </c>
      <c r="N846" s="100">
        <f t="shared" si="42"/>
        <v>0</v>
      </c>
      <c r="O846" s="166" t="str">
        <f>IFERROR(INDEX(ITC!$B$21:$B$1020,MATCH(D846,ITC!$D$21:$D$1020,0)),"Unclaimed")</f>
        <v>Unclaimed</v>
      </c>
      <c r="P846" s="73">
        <f>IFERROR(VLOOKUP(D846,ITC!$D$19:$N$1020,11,0)-N846,SUM(K846:M846))</f>
        <v>0</v>
      </c>
      <c r="Q846" s="167" t="e">
        <f t="shared" si="43"/>
        <v>#DIV/0!</v>
      </c>
    </row>
    <row r="847" spans="2:17">
      <c r="B847" s="63"/>
      <c r="C847" s="65"/>
      <c r="D847" s="65"/>
      <c r="E847" s="66"/>
      <c r="F847" s="67"/>
      <c r="G847" s="65"/>
      <c r="H847" s="70"/>
      <c r="I847" s="71"/>
      <c r="J847" s="68">
        <v>0</v>
      </c>
      <c r="K847" s="68">
        <v>0</v>
      </c>
      <c r="L847" s="68">
        <v>0</v>
      </c>
      <c r="M847" s="89">
        <f t="shared" si="41"/>
        <v>0</v>
      </c>
      <c r="N847" s="100">
        <f t="shared" si="42"/>
        <v>0</v>
      </c>
      <c r="O847" s="166" t="str">
        <f>IFERROR(INDEX(ITC!$B$21:$B$1020,MATCH(D847,ITC!$D$21:$D$1020,0)),"Unclaimed")</f>
        <v>Unclaimed</v>
      </c>
      <c r="P847" s="73">
        <f>IFERROR(VLOOKUP(D847,ITC!$D$19:$N$1020,11,0)-N847,SUM(K847:M847))</f>
        <v>0</v>
      </c>
      <c r="Q847" s="167" t="e">
        <f t="shared" si="43"/>
        <v>#DIV/0!</v>
      </c>
    </row>
    <row r="848" spans="2:17">
      <c r="B848" s="63"/>
      <c r="C848" s="65"/>
      <c r="D848" s="65"/>
      <c r="E848" s="66"/>
      <c r="F848" s="67"/>
      <c r="G848" s="65"/>
      <c r="H848" s="70"/>
      <c r="I848" s="71"/>
      <c r="J848" s="68">
        <v>0</v>
      </c>
      <c r="K848" s="68">
        <v>0</v>
      </c>
      <c r="L848" s="68">
        <v>0</v>
      </c>
      <c r="M848" s="89">
        <f t="shared" si="41"/>
        <v>0</v>
      </c>
      <c r="N848" s="100">
        <f t="shared" si="42"/>
        <v>0</v>
      </c>
      <c r="O848" s="166" t="str">
        <f>IFERROR(INDEX(ITC!$B$21:$B$1020,MATCH(D848,ITC!$D$21:$D$1020,0)),"Unclaimed")</f>
        <v>Unclaimed</v>
      </c>
      <c r="P848" s="73">
        <f>IFERROR(VLOOKUP(D848,ITC!$D$19:$N$1020,11,0)-N848,SUM(K848:M848))</f>
        <v>0</v>
      </c>
      <c r="Q848" s="167" t="e">
        <f t="shared" si="43"/>
        <v>#DIV/0!</v>
      </c>
    </row>
    <row r="849" spans="2:17">
      <c r="B849" s="63"/>
      <c r="C849" s="65"/>
      <c r="D849" s="65"/>
      <c r="E849" s="66"/>
      <c r="F849" s="67"/>
      <c r="G849" s="65"/>
      <c r="H849" s="70"/>
      <c r="I849" s="71"/>
      <c r="J849" s="68">
        <v>0</v>
      </c>
      <c r="K849" s="68">
        <v>0</v>
      </c>
      <c r="L849" s="68">
        <v>0</v>
      </c>
      <c r="M849" s="89">
        <f t="shared" si="41"/>
        <v>0</v>
      </c>
      <c r="N849" s="100">
        <f t="shared" si="42"/>
        <v>0</v>
      </c>
      <c r="O849" s="166" t="str">
        <f>IFERROR(INDEX(ITC!$B$21:$B$1020,MATCH(D849,ITC!$D$21:$D$1020,0)),"Unclaimed")</f>
        <v>Unclaimed</v>
      </c>
      <c r="P849" s="73">
        <f>IFERROR(VLOOKUP(D849,ITC!$D$19:$N$1020,11,0)-N849,SUM(K849:M849))</f>
        <v>0</v>
      </c>
      <c r="Q849" s="167" t="e">
        <f t="shared" si="43"/>
        <v>#DIV/0!</v>
      </c>
    </row>
    <row r="850" spans="2:17">
      <c r="B850" s="63"/>
      <c r="C850" s="65"/>
      <c r="D850" s="65"/>
      <c r="E850" s="66"/>
      <c r="F850" s="67"/>
      <c r="G850" s="65"/>
      <c r="H850" s="70"/>
      <c r="I850" s="71"/>
      <c r="J850" s="68">
        <v>0</v>
      </c>
      <c r="K850" s="68">
        <v>0</v>
      </c>
      <c r="L850" s="68">
        <v>0</v>
      </c>
      <c r="M850" s="89">
        <f t="shared" si="41"/>
        <v>0</v>
      </c>
      <c r="N850" s="100">
        <f t="shared" si="42"/>
        <v>0</v>
      </c>
      <c r="O850" s="166" t="str">
        <f>IFERROR(INDEX(ITC!$B$21:$B$1020,MATCH(D850,ITC!$D$21:$D$1020,0)),"Unclaimed")</f>
        <v>Unclaimed</v>
      </c>
      <c r="P850" s="73">
        <f>IFERROR(VLOOKUP(D850,ITC!$D$19:$N$1020,11,0)-N850,SUM(K850:M850))</f>
        <v>0</v>
      </c>
      <c r="Q850" s="167" t="e">
        <f t="shared" si="43"/>
        <v>#DIV/0!</v>
      </c>
    </row>
    <row r="851" spans="2:17">
      <c r="B851" s="63"/>
      <c r="C851" s="65"/>
      <c r="D851" s="65"/>
      <c r="E851" s="66"/>
      <c r="F851" s="67"/>
      <c r="G851" s="65"/>
      <c r="H851" s="70"/>
      <c r="I851" s="71"/>
      <c r="J851" s="68">
        <v>0</v>
      </c>
      <c r="K851" s="68">
        <v>0</v>
      </c>
      <c r="L851" s="68">
        <v>0</v>
      </c>
      <c r="M851" s="89">
        <f t="shared" si="41"/>
        <v>0</v>
      </c>
      <c r="N851" s="100">
        <f t="shared" si="42"/>
        <v>0</v>
      </c>
      <c r="O851" s="166" t="str">
        <f>IFERROR(INDEX(ITC!$B$21:$B$1020,MATCH(D851,ITC!$D$21:$D$1020,0)),"Unclaimed")</f>
        <v>Unclaimed</v>
      </c>
      <c r="P851" s="73">
        <f>IFERROR(VLOOKUP(D851,ITC!$D$19:$N$1020,11,0)-N851,SUM(K851:M851))</f>
        <v>0</v>
      </c>
      <c r="Q851" s="167" t="e">
        <f t="shared" si="43"/>
        <v>#DIV/0!</v>
      </c>
    </row>
    <row r="852" spans="2:17">
      <c r="B852" s="63"/>
      <c r="C852" s="65"/>
      <c r="D852" s="65"/>
      <c r="E852" s="66"/>
      <c r="F852" s="67"/>
      <c r="G852" s="65"/>
      <c r="H852" s="70"/>
      <c r="I852" s="71"/>
      <c r="J852" s="68">
        <v>0</v>
      </c>
      <c r="K852" s="68">
        <v>0</v>
      </c>
      <c r="L852" s="68">
        <v>0</v>
      </c>
      <c r="M852" s="89">
        <f t="shared" si="41"/>
        <v>0</v>
      </c>
      <c r="N852" s="100">
        <f t="shared" si="42"/>
        <v>0</v>
      </c>
      <c r="O852" s="166" t="str">
        <f>IFERROR(INDEX(ITC!$B$21:$B$1020,MATCH(D852,ITC!$D$21:$D$1020,0)),"Unclaimed")</f>
        <v>Unclaimed</v>
      </c>
      <c r="P852" s="73">
        <f>IFERROR(VLOOKUP(D852,ITC!$D$19:$N$1020,11,0)-N852,SUM(K852:M852))</f>
        <v>0</v>
      </c>
      <c r="Q852" s="167" t="e">
        <f t="shared" si="43"/>
        <v>#DIV/0!</v>
      </c>
    </row>
    <row r="853" spans="2:17">
      <c r="B853" s="63"/>
      <c r="C853" s="65"/>
      <c r="D853" s="65"/>
      <c r="E853" s="66"/>
      <c r="F853" s="67"/>
      <c r="G853" s="65"/>
      <c r="H853" s="70"/>
      <c r="I853" s="71"/>
      <c r="J853" s="68">
        <v>0</v>
      </c>
      <c r="K853" s="68">
        <v>0</v>
      </c>
      <c r="L853" s="68">
        <v>0</v>
      </c>
      <c r="M853" s="89">
        <f t="shared" ref="M853:M916" si="44">L853</f>
        <v>0</v>
      </c>
      <c r="N853" s="100">
        <f t="shared" si="42"/>
        <v>0</v>
      </c>
      <c r="O853" s="166" t="str">
        <f>IFERROR(INDEX(ITC!$B$21:$B$1020,MATCH(D853,ITC!$D$21:$D$1020,0)),"Unclaimed")</f>
        <v>Unclaimed</v>
      </c>
      <c r="P853" s="73">
        <f>IFERROR(VLOOKUP(D853,ITC!$D$19:$N$1020,11,0)-N853,SUM(K853:M853))</f>
        <v>0</v>
      </c>
      <c r="Q853" s="167" t="e">
        <f t="shared" si="43"/>
        <v>#DIV/0!</v>
      </c>
    </row>
    <row r="854" spans="2:17">
      <c r="B854" s="63"/>
      <c r="C854" s="65"/>
      <c r="D854" s="65"/>
      <c r="E854" s="66"/>
      <c r="F854" s="67"/>
      <c r="G854" s="65"/>
      <c r="H854" s="70"/>
      <c r="I854" s="71"/>
      <c r="J854" s="68">
        <v>0</v>
      </c>
      <c r="K854" s="68">
        <v>0</v>
      </c>
      <c r="L854" s="68">
        <v>0</v>
      </c>
      <c r="M854" s="89">
        <f t="shared" si="44"/>
        <v>0</v>
      </c>
      <c r="N854" s="100">
        <f t="shared" ref="N854:N917" si="45">SUM(J854:M854)</f>
        <v>0</v>
      </c>
      <c r="O854" s="166" t="str">
        <f>IFERROR(INDEX(ITC!$B$21:$B$1020,MATCH(D854,ITC!$D$21:$D$1020,0)),"Unclaimed")</f>
        <v>Unclaimed</v>
      </c>
      <c r="P854" s="73">
        <f>IFERROR(VLOOKUP(D854,ITC!$D$19:$N$1020,11,0)-N854,SUM(K854:M854))</f>
        <v>0</v>
      </c>
      <c r="Q854" s="167" t="e">
        <f t="shared" ref="Q854:Q917" si="46">H854-(SUM(K854:M854)/J854)</f>
        <v>#DIV/0!</v>
      </c>
    </row>
    <row r="855" spans="2:17">
      <c r="B855" s="63"/>
      <c r="C855" s="65"/>
      <c r="D855" s="65"/>
      <c r="E855" s="66"/>
      <c r="F855" s="67"/>
      <c r="G855" s="65"/>
      <c r="H855" s="70"/>
      <c r="I855" s="71"/>
      <c r="J855" s="68">
        <v>0</v>
      </c>
      <c r="K855" s="68">
        <v>0</v>
      </c>
      <c r="L855" s="68">
        <v>0</v>
      </c>
      <c r="M855" s="89">
        <f t="shared" si="44"/>
        <v>0</v>
      </c>
      <c r="N855" s="100">
        <f t="shared" si="45"/>
        <v>0</v>
      </c>
      <c r="O855" s="166" t="str">
        <f>IFERROR(INDEX(ITC!$B$21:$B$1020,MATCH(D855,ITC!$D$21:$D$1020,0)),"Unclaimed")</f>
        <v>Unclaimed</v>
      </c>
      <c r="P855" s="73">
        <f>IFERROR(VLOOKUP(D855,ITC!$D$19:$N$1020,11,0)-N855,SUM(K855:M855))</f>
        <v>0</v>
      </c>
      <c r="Q855" s="167" t="e">
        <f t="shared" si="46"/>
        <v>#DIV/0!</v>
      </c>
    </row>
    <row r="856" spans="2:17">
      <c r="B856" s="63"/>
      <c r="C856" s="65"/>
      <c r="D856" s="65"/>
      <c r="E856" s="66"/>
      <c r="F856" s="67"/>
      <c r="G856" s="65"/>
      <c r="H856" s="70"/>
      <c r="I856" s="71"/>
      <c r="J856" s="68">
        <v>0</v>
      </c>
      <c r="K856" s="68">
        <v>0</v>
      </c>
      <c r="L856" s="68">
        <v>0</v>
      </c>
      <c r="M856" s="89">
        <f t="shared" si="44"/>
        <v>0</v>
      </c>
      <c r="N856" s="100">
        <f t="shared" si="45"/>
        <v>0</v>
      </c>
      <c r="O856" s="166" t="str">
        <f>IFERROR(INDEX(ITC!$B$21:$B$1020,MATCH(D856,ITC!$D$21:$D$1020,0)),"Unclaimed")</f>
        <v>Unclaimed</v>
      </c>
      <c r="P856" s="73">
        <f>IFERROR(VLOOKUP(D856,ITC!$D$19:$N$1020,11,0)-N856,SUM(K856:M856))</f>
        <v>0</v>
      </c>
      <c r="Q856" s="167" t="e">
        <f t="shared" si="46"/>
        <v>#DIV/0!</v>
      </c>
    </row>
    <row r="857" spans="2:17">
      <c r="B857" s="63"/>
      <c r="C857" s="65"/>
      <c r="D857" s="65"/>
      <c r="E857" s="66"/>
      <c r="F857" s="67"/>
      <c r="G857" s="65"/>
      <c r="H857" s="70"/>
      <c r="I857" s="71"/>
      <c r="J857" s="68">
        <v>0</v>
      </c>
      <c r="K857" s="68">
        <v>0</v>
      </c>
      <c r="L857" s="68">
        <v>0</v>
      </c>
      <c r="M857" s="89">
        <f t="shared" si="44"/>
        <v>0</v>
      </c>
      <c r="N857" s="100">
        <f t="shared" si="45"/>
        <v>0</v>
      </c>
      <c r="O857" s="166" t="str">
        <f>IFERROR(INDEX(ITC!$B$21:$B$1020,MATCH(D857,ITC!$D$21:$D$1020,0)),"Unclaimed")</f>
        <v>Unclaimed</v>
      </c>
      <c r="P857" s="73">
        <f>IFERROR(VLOOKUP(D857,ITC!$D$19:$N$1020,11,0)-N857,SUM(K857:M857))</f>
        <v>0</v>
      </c>
      <c r="Q857" s="167" t="e">
        <f t="shared" si="46"/>
        <v>#DIV/0!</v>
      </c>
    </row>
    <row r="858" spans="2:17">
      <c r="B858" s="63"/>
      <c r="C858" s="65"/>
      <c r="D858" s="65"/>
      <c r="E858" s="66"/>
      <c r="F858" s="67"/>
      <c r="G858" s="65"/>
      <c r="H858" s="70"/>
      <c r="I858" s="71"/>
      <c r="J858" s="68">
        <v>0</v>
      </c>
      <c r="K858" s="68">
        <v>0</v>
      </c>
      <c r="L858" s="68">
        <v>0</v>
      </c>
      <c r="M858" s="89">
        <f t="shared" si="44"/>
        <v>0</v>
      </c>
      <c r="N858" s="100">
        <f t="shared" si="45"/>
        <v>0</v>
      </c>
      <c r="O858" s="166" t="str">
        <f>IFERROR(INDEX(ITC!$B$21:$B$1020,MATCH(D858,ITC!$D$21:$D$1020,0)),"Unclaimed")</f>
        <v>Unclaimed</v>
      </c>
      <c r="P858" s="73">
        <f>IFERROR(VLOOKUP(D858,ITC!$D$19:$N$1020,11,0)-N858,SUM(K858:M858))</f>
        <v>0</v>
      </c>
      <c r="Q858" s="167" t="e">
        <f t="shared" si="46"/>
        <v>#DIV/0!</v>
      </c>
    </row>
    <row r="859" spans="2:17">
      <c r="B859" s="63"/>
      <c r="C859" s="65"/>
      <c r="D859" s="65"/>
      <c r="E859" s="66"/>
      <c r="F859" s="67"/>
      <c r="G859" s="65"/>
      <c r="H859" s="70"/>
      <c r="I859" s="71"/>
      <c r="J859" s="68">
        <v>0</v>
      </c>
      <c r="K859" s="68">
        <v>0</v>
      </c>
      <c r="L859" s="68">
        <v>0</v>
      </c>
      <c r="M859" s="89">
        <f t="shared" si="44"/>
        <v>0</v>
      </c>
      <c r="N859" s="100">
        <f t="shared" si="45"/>
        <v>0</v>
      </c>
      <c r="O859" s="166" t="str">
        <f>IFERROR(INDEX(ITC!$B$21:$B$1020,MATCH(D859,ITC!$D$21:$D$1020,0)),"Unclaimed")</f>
        <v>Unclaimed</v>
      </c>
      <c r="P859" s="73">
        <f>IFERROR(VLOOKUP(D859,ITC!$D$19:$N$1020,11,0)-N859,SUM(K859:M859))</f>
        <v>0</v>
      </c>
      <c r="Q859" s="167" t="e">
        <f t="shared" si="46"/>
        <v>#DIV/0!</v>
      </c>
    </row>
    <row r="860" spans="2:17">
      <c r="B860" s="63"/>
      <c r="C860" s="65"/>
      <c r="D860" s="65"/>
      <c r="E860" s="66"/>
      <c r="F860" s="67"/>
      <c r="G860" s="65"/>
      <c r="H860" s="70"/>
      <c r="I860" s="71"/>
      <c r="J860" s="68">
        <v>0</v>
      </c>
      <c r="K860" s="68">
        <v>0</v>
      </c>
      <c r="L860" s="68">
        <v>0</v>
      </c>
      <c r="M860" s="89">
        <f t="shared" si="44"/>
        <v>0</v>
      </c>
      <c r="N860" s="100">
        <f t="shared" si="45"/>
        <v>0</v>
      </c>
      <c r="O860" s="166" t="str">
        <f>IFERROR(INDEX(ITC!$B$21:$B$1020,MATCH(D860,ITC!$D$21:$D$1020,0)),"Unclaimed")</f>
        <v>Unclaimed</v>
      </c>
      <c r="P860" s="73">
        <f>IFERROR(VLOOKUP(D860,ITC!$D$19:$N$1020,11,0)-N860,SUM(K860:M860))</f>
        <v>0</v>
      </c>
      <c r="Q860" s="167" t="e">
        <f t="shared" si="46"/>
        <v>#DIV/0!</v>
      </c>
    </row>
    <row r="861" spans="2:17">
      <c r="B861" s="63"/>
      <c r="C861" s="65"/>
      <c r="D861" s="65"/>
      <c r="E861" s="66"/>
      <c r="F861" s="67"/>
      <c r="G861" s="65"/>
      <c r="H861" s="70"/>
      <c r="I861" s="71"/>
      <c r="J861" s="68">
        <v>0</v>
      </c>
      <c r="K861" s="68">
        <v>0</v>
      </c>
      <c r="L861" s="68">
        <v>0</v>
      </c>
      <c r="M861" s="89">
        <f t="shared" si="44"/>
        <v>0</v>
      </c>
      <c r="N861" s="100">
        <f t="shared" si="45"/>
        <v>0</v>
      </c>
      <c r="O861" s="166" t="str">
        <f>IFERROR(INDEX(ITC!$B$21:$B$1020,MATCH(D861,ITC!$D$21:$D$1020,0)),"Unclaimed")</f>
        <v>Unclaimed</v>
      </c>
      <c r="P861" s="73">
        <f>IFERROR(VLOOKUP(D861,ITC!$D$19:$N$1020,11,0)-N861,SUM(K861:M861))</f>
        <v>0</v>
      </c>
      <c r="Q861" s="167" t="e">
        <f t="shared" si="46"/>
        <v>#DIV/0!</v>
      </c>
    </row>
    <row r="862" spans="2:17">
      <c r="B862" s="63"/>
      <c r="C862" s="65"/>
      <c r="D862" s="65"/>
      <c r="E862" s="66"/>
      <c r="F862" s="67"/>
      <c r="G862" s="65"/>
      <c r="H862" s="70"/>
      <c r="I862" s="71"/>
      <c r="J862" s="68">
        <v>0</v>
      </c>
      <c r="K862" s="68">
        <v>0</v>
      </c>
      <c r="L862" s="68">
        <v>0</v>
      </c>
      <c r="M862" s="89">
        <f t="shared" si="44"/>
        <v>0</v>
      </c>
      <c r="N862" s="100">
        <f t="shared" si="45"/>
        <v>0</v>
      </c>
      <c r="O862" s="166" t="str">
        <f>IFERROR(INDEX(ITC!$B$21:$B$1020,MATCH(D862,ITC!$D$21:$D$1020,0)),"Unclaimed")</f>
        <v>Unclaimed</v>
      </c>
      <c r="P862" s="73">
        <f>IFERROR(VLOOKUP(D862,ITC!$D$19:$N$1020,11,0)-N862,SUM(K862:M862))</f>
        <v>0</v>
      </c>
      <c r="Q862" s="167" t="e">
        <f t="shared" si="46"/>
        <v>#DIV/0!</v>
      </c>
    </row>
    <row r="863" spans="2:17">
      <c r="B863" s="63"/>
      <c r="C863" s="65"/>
      <c r="D863" s="65"/>
      <c r="E863" s="66"/>
      <c r="F863" s="67"/>
      <c r="G863" s="65"/>
      <c r="H863" s="70"/>
      <c r="I863" s="71"/>
      <c r="J863" s="68">
        <v>0</v>
      </c>
      <c r="K863" s="68">
        <v>0</v>
      </c>
      <c r="L863" s="68">
        <v>0</v>
      </c>
      <c r="M863" s="89">
        <f t="shared" si="44"/>
        <v>0</v>
      </c>
      <c r="N863" s="100">
        <f t="shared" si="45"/>
        <v>0</v>
      </c>
      <c r="O863" s="166" t="str">
        <f>IFERROR(INDEX(ITC!$B$21:$B$1020,MATCH(D863,ITC!$D$21:$D$1020,0)),"Unclaimed")</f>
        <v>Unclaimed</v>
      </c>
      <c r="P863" s="73">
        <f>IFERROR(VLOOKUP(D863,ITC!$D$19:$N$1020,11,0)-N863,SUM(K863:M863))</f>
        <v>0</v>
      </c>
      <c r="Q863" s="167" t="e">
        <f t="shared" si="46"/>
        <v>#DIV/0!</v>
      </c>
    </row>
    <row r="864" spans="2:17">
      <c r="B864" s="63"/>
      <c r="C864" s="65"/>
      <c r="D864" s="65"/>
      <c r="E864" s="66"/>
      <c r="F864" s="67"/>
      <c r="G864" s="65"/>
      <c r="H864" s="70"/>
      <c r="I864" s="71"/>
      <c r="J864" s="68">
        <v>0</v>
      </c>
      <c r="K864" s="68">
        <v>0</v>
      </c>
      <c r="L864" s="68">
        <v>0</v>
      </c>
      <c r="M864" s="89">
        <f t="shared" si="44"/>
        <v>0</v>
      </c>
      <c r="N864" s="100">
        <f t="shared" si="45"/>
        <v>0</v>
      </c>
      <c r="O864" s="166" t="str">
        <f>IFERROR(INDEX(ITC!$B$21:$B$1020,MATCH(D864,ITC!$D$21:$D$1020,0)),"Unclaimed")</f>
        <v>Unclaimed</v>
      </c>
      <c r="P864" s="73">
        <f>IFERROR(VLOOKUP(D864,ITC!$D$19:$N$1020,11,0)-N864,SUM(K864:M864))</f>
        <v>0</v>
      </c>
      <c r="Q864" s="167" t="e">
        <f t="shared" si="46"/>
        <v>#DIV/0!</v>
      </c>
    </row>
    <row r="865" spans="2:17">
      <c r="B865" s="63"/>
      <c r="C865" s="65"/>
      <c r="D865" s="65"/>
      <c r="E865" s="66"/>
      <c r="F865" s="67"/>
      <c r="G865" s="65"/>
      <c r="H865" s="70"/>
      <c r="I865" s="71"/>
      <c r="J865" s="68">
        <v>0</v>
      </c>
      <c r="K865" s="68">
        <v>0</v>
      </c>
      <c r="L865" s="68">
        <v>0</v>
      </c>
      <c r="M865" s="89">
        <f t="shared" si="44"/>
        <v>0</v>
      </c>
      <c r="N865" s="100">
        <f t="shared" si="45"/>
        <v>0</v>
      </c>
      <c r="O865" s="166" t="str">
        <f>IFERROR(INDEX(ITC!$B$21:$B$1020,MATCH(D865,ITC!$D$21:$D$1020,0)),"Unclaimed")</f>
        <v>Unclaimed</v>
      </c>
      <c r="P865" s="73">
        <f>IFERROR(VLOOKUP(D865,ITC!$D$19:$N$1020,11,0)-N865,SUM(K865:M865))</f>
        <v>0</v>
      </c>
      <c r="Q865" s="167" t="e">
        <f t="shared" si="46"/>
        <v>#DIV/0!</v>
      </c>
    </row>
    <row r="866" spans="2:17">
      <c r="B866" s="63"/>
      <c r="C866" s="65"/>
      <c r="D866" s="65"/>
      <c r="E866" s="66"/>
      <c r="F866" s="67"/>
      <c r="G866" s="65"/>
      <c r="H866" s="70"/>
      <c r="I866" s="71"/>
      <c r="J866" s="68">
        <v>0</v>
      </c>
      <c r="K866" s="68">
        <v>0</v>
      </c>
      <c r="L866" s="68">
        <v>0</v>
      </c>
      <c r="M866" s="89">
        <f t="shared" si="44"/>
        <v>0</v>
      </c>
      <c r="N866" s="100">
        <f t="shared" si="45"/>
        <v>0</v>
      </c>
      <c r="O866" s="166" t="str">
        <f>IFERROR(INDEX(ITC!$B$21:$B$1020,MATCH(D866,ITC!$D$21:$D$1020,0)),"Unclaimed")</f>
        <v>Unclaimed</v>
      </c>
      <c r="P866" s="73">
        <f>IFERROR(VLOOKUP(D866,ITC!$D$19:$N$1020,11,0)-N866,SUM(K866:M866))</f>
        <v>0</v>
      </c>
      <c r="Q866" s="167" t="e">
        <f t="shared" si="46"/>
        <v>#DIV/0!</v>
      </c>
    </row>
    <row r="867" spans="2:17">
      <c r="B867" s="63"/>
      <c r="C867" s="65"/>
      <c r="D867" s="65"/>
      <c r="E867" s="66"/>
      <c r="F867" s="67"/>
      <c r="G867" s="65"/>
      <c r="H867" s="70"/>
      <c r="I867" s="71"/>
      <c r="J867" s="68">
        <v>0</v>
      </c>
      <c r="K867" s="68">
        <v>0</v>
      </c>
      <c r="L867" s="68">
        <v>0</v>
      </c>
      <c r="M867" s="89">
        <f t="shared" si="44"/>
        <v>0</v>
      </c>
      <c r="N867" s="100">
        <f t="shared" si="45"/>
        <v>0</v>
      </c>
      <c r="O867" s="166" t="str">
        <f>IFERROR(INDEX(ITC!$B$21:$B$1020,MATCH(D867,ITC!$D$21:$D$1020,0)),"Unclaimed")</f>
        <v>Unclaimed</v>
      </c>
      <c r="P867" s="73">
        <f>IFERROR(VLOOKUP(D867,ITC!$D$19:$N$1020,11,0)-N867,SUM(K867:M867))</f>
        <v>0</v>
      </c>
      <c r="Q867" s="167" t="e">
        <f t="shared" si="46"/>
        <v>#DIV/0!</v>
      </c>
    </row>
    <row r="868" spans="2:17">
      <c r="B868" s="63"/>
      <c r="C868" s="65"/>
      <c r="D868" s="65"/>
      <c r="E868" s="66"/>
      <c r="F868" s="67"/>
      <c r="G868" s="65"/>
      <c r="H868" s="70"/>
      <c r="I868" s="71"/>
      <c r="J868" s="68">
        <v>0</v>
      </c>
      <c r="K868" s="68">
        <v>0</v>
      </c>
      <c r="L868" s="68">
        <v>0</v>
      </c>
      <c r="M868" s="89">
        <f t="shared" si="44"/>
        <v>0</v>
      </c>
      <c r="N868" s="100">
        <f t="shared" si="45"/>
        <v>0</v>
      </c>
      <c r="O868" s="166" t="str">
        <f>IFERROR(INDEX(ITC!$B$21:$B$1020,MATCH(D868,ITC!$D$21:$D$1020,0)),"Unclaimed")</f>
        <v>Unclaimed</v>
      </c>
      <c r="P868" s="73">
        <f>IFERROR(VLOOKUP(D868,ITC!$D$19:$N$1020,11,0)-N868,SUM(K868:M868))</f>
        <v>0</v>
      </c>
      <c r="Q868" s="167" t="e">
        <f t="shared" si="46"/>
        <v>#DIV/0!</v>
      </c>
    </row>
    <row r="869" spans="2:17">
      <c r="B869" s="63"/>
      <c r="C869" s="65"/>
      <c r="D869" s="65"/>
      <c r="E869" s="66"/>
      <c r="F869" s="67"/>
      <c r="G869" s="65"/>
      <c r="H869" s="70"/>
      <c r="I869" s="71"/>
      <c r="J869" s="68">
        <v>0</v>
      </c>
      <c r="K869" s="68">
        <v>0</v>
      </c>
      <c r="L869" s="68">
        <v>0</v>
      </c>
      <c r="M869" s="89">
        <f t="shared" si="44"/>
        <v>0</v>
      </c>
      <c r="N869" s="100">
        <f t="shared" si="45"/>
        <v>0</v>
      </c>
      <c r="O869" s="166" t="str">
        <f>IFERROR(INDEX(ITC!$B$21:$B$1020,MATCH(D869,ITC!$D$21:$D$1020,0)),"Unclaimed")</f>
        <v>Unclaimed</v>
      </c>
      <c r="P869" s="73">
        <f>IFERROR(VLOOKUP(D869,ITC!$D$19:$N$1020,11,0)-N869,SUM(K869:M869))</f>
        <v>0</v>
      </c>
      <c r="Q869" s="167" t="e">
        <f t="shared" si="46"/>
        <v>#DIV/0!</v>
      </c>
    </row>
    <row r="870" spans="2:17">
      <c r="B870" s="63"/>
      <c r="C870" s="65"/>
      <c r="D870" s="65"/>
      <c r="E870" s="66"/>
      <c r="F870" s="67"/>
      <c r="G870" s="65"/>
      <c r="H870" s="70"/>
      <c r="I870" s="71"/>
      <c r="J870" s="68">
        <v>0</v>
      </c>
      <c r="K870" s="68">
        <v>0</v>
      </c>
      <c r="L870" s="68">
        <v>0</v>
      </c>
      <c r="M870" s="89">
        <f t="shared" si="44"/>
        <v>0</v>
      </c>
      <c r="N870" s="100">
        <f t="shared" si="45"/>
        <v>0</v>
      </c>
      <c r="O870" s="166" t="str">
        <f>IFERROR(INDEX(ITC!$B$21:$B$1020,MATCH(D870,ITC!$D$21:$D$1020,0)),"Unclaimed")</f>
        <v>Unclaimed</v>
      </c>
      <c r="P870" s="73">
        <f>IFERROR(VLOOKUP(D870,ITC!$D$19:$N$1020,11,0)-N870,SUM(K870:M870))</f>
        <v>0</v>
      </c>
      <c r="Q870" s="167" t="e">
        <f t="shared" si="46"/>
        <v>#DIV/0!</v>
      </c>
    </row>
    <row r="871" spans="2:17">
      <c r="B871" s="63"/>
      <c r="C871" s="65"/>
      <c r="D871" s="65"/>
      <c r="E871" s="66"/>
      <c r="F871" s="67"/>
      <c r="G871" s="65"/>
      <c r="H871" s="70"/>
      <c r="I871" s="71"/>
      <c r="J871" s="68">
        <v>0</v>
      </c>
      <c r="K871" s="68">
        <v>0</v>
      </c>
      <c r="L871" s="68">
        <v>0</v>
      </c>
      <c r="M871" s="89">
        <f t="shared" si="44"/>
        <v>0</v>
      </c>
      <c r="N871" s="100">
        <f t="shared" si="45"/>
        <v>0</v>
      </c>
      <c r="O871" s="166" t="str">
        <f>IFERROR(INDEX(ITC!$B$21:$B$1020,MATCH(D871,ITC!$D$21:$D$1020,0)),"Unclaimed")</f>
        <v>Unclaimed</v>
      </c>
      <c r="P871" s="73">
        <f>IFERROR(VLOOKUP(D871,ITC!$D$19:$N$1020,11,0)-N871,SUM(K871:M871))</f>
        <v>0</v>
      </c>
      <c r="Q871" s="167" t="e">
        <f t="shared" si="46"/>
        <v>#DIV/0!</v>
      </c>
    </row>
    <row r="872" spans="2:17">
      <c r="B872" s="63"/>
      <c r="C872" s="65"/>
      <c r="D872" s="65"/>
      <c r="E872" s="66"/>
      <c r="F872" s="67"/>
      <c r="G872" s="65"/>
      <c r="H872" s="70"/>
      <c r="I872" s="71"/>
      <c r="J872" s="68">
        <v>0</v>
      </c>
      <c r="K872" s="68">
        <v>0</v>
      </c>
      <c r="L872" s="68">
        <v>0</v>
      </c>
      <c r="M872" s="89">
        <f t="shared" si="44"/>
        <v>0</v>
      </c>
      <c r="N872" s="100">
        <f t="shared" si="45"/>
        <v>0</v>
      </c>
      <c r="O872" s="166" t="str">
        <f>IFERROR(INDEX(ITC!$B$21:$B$1020,MATCH(D872,ITC!$D$21:$D$1020,0)),"Unclaimed")</f>
        <v>Unclaimed</v>
      </c>
      <c r="P872" s="73">
        <f>IFERROR(VLOOKUP(D872,ITC!$D$19:$N$1020,11,0)-N872,SUM(K872:M872))</f>
        <v>0</v>
      </c>
      <c r="Q872" s="167" t="e">
        <f t="shared" si="46"/>
        <v>#DIV/0!</v>
      </c>
    </row>
    <row r="873" spans="2:17">
      <c r="B873" s="63"/>
      <c r="C873" s="65"/>
      <c r="D873" s="65"/>
      <c r="E873" s="66"/>
      <c r="F873" s="67"/>
      <c r="G873" s="65"/>
      <c r="H873" s="70"/>
      <c r="I873" s="71"/>
      <c r="J873" s="68">
        <v>0</v>
      </c>
      <c r="K873" s="68">
        <v>0</v>
      </c>
      <c r="L873" s="68">
        <v>0</v>
      </c>
      <c r="M873" s="89">
        <f t="shared" si="44"/>
        <v>0</v>
      </c>
      <c r="N873" s="100">
        <f t="shared" si="45"/>
        <v>0</v>
      </c>
      <c r="O873" s="166" t="str">
        <f>IFERROR(INDEX(ITC!$B$21:$B$1020,MATCH(D873,ITC!$D$21:$D$1020,0)),"Unclaimed")</f>
        <v>Unclaimed</v>
      </c>
      <c r="P873" s="73">
        <f>IFERROR(VLOOKUP(D873,ITC!$D$19:$N$1020,11,0)-N873,SUM(K873:M873))</f>
        <v>0</v>
      </c>
      <c r="Q873" s="167" t="e">
        <f t="shared" si="46"/>
        <v>#DIV/0!</v>
      </c>
    </row>
    <row r="874" spans="2:17">
      <c r="B874" s="63"/>
      <c r="C874" s="65"/>
      <c r="D874" s="65"/>
      <c r="E874" s="66"/>
      <c r="F874" s="67"/>
      <c r="G874" s="65"/>
      <c r="H874" s="70"/>
      <c r="I874" s="71"/>
      <c r="J874" s="68">
        <v>0</v>
      </c>
      <c r="K874" s="68">
        <v>0</v>
      </c>
      <c r="L874" s="68">
        <v>0</v>
      </c>
      <c r="M874" s="89">
        <f t="shared" si="44"/>
        <v>0</v>
      </c>
      <c r="N874" s="100">
        <f t="shared" si="45"/>
        <v>0</v>
      </c>
      <c r="O874" s="166" t="str">
        <f>IFERROR(INDEX(ITC!$B$21:$B$1020,MATCH(D874,ITC!$D$21:$D$1020,0)),"Unclaimed")</f>
        <v>Unclaimed</v>
      </c>
      <c r="P874" s="73">
        <f>IFERROR(VLOOKUP(D874,ITC!$D$19:$N$1020,11,0)-N874,SUM(K874:M874))</f>
        <v>0</v>
      </c>
      <c r="Q874" s="167" t="e">
        <f t="shared" si="46"/>
        <v>#DIV/0!</v>
      </c>
    </row>
    <row r="875" spans="2:17">
      <c r="B875" s="63"/>
      <c r="C875" s="65"/>
      <c r="D875" s="65"/>
      <c r="E875" s="66"/>
      <c r="F875" s="67"/>
      <c r="G875" s="65"/>
      <c r="H875" s="70"/>
      <c r="I875" s="71"/>
      <c r="J875" s="68">
        <v>0</v>
      </c>
      <c r="K875" s="68">
        <v>0</v>
      </c>
      <c r="L875" s="68">
        <v>0</v>
      </c>
      <c r="M875" s="89">
        <f t="shared" si="44"/>
        <v>0</v>
      </c>
      <c r="N875" s="100">
        <f t="shared" si="45"/>
        <v>0</v>
      </c>
      <c r="O875" s="166" t="str">
        <f>IFERROR(INDEX(ITC!$B$21:$B$1020,MATCH(D875,ITC!$D$21:$D$1020,0)),"Unclaimed")</f>
        <v>Unclaimed</v>
      </c>
      <c r="P875" s="73">
        <f>IFERROR(VLOOKUP(D875,ITC!$D$19:$N$1020,11,0)-N875,SUM(K875:M875))</f>
        <v>0</v>
      </c>
      <c r="Q875" s="167" t="e">
        <f t="shared" si="46"/>
        <v>#DIV/0!</v>
      </c>
    </row>
    <row r="876" spans="2:17">
      <c r="B876" s="63"/>
      <c r="C876" s="65"/>
      <c r="D876" s="65"/>
      <c r="E876" s="66"/>
      <c r="F876" s="67"/>
      <c r="G876" s="65"/>
      <c r="H876" s="70"/>
      <c r="I876" s="71"/>
      <c r="J876" s="68">
        <v>0</v>
      </c>
      <c r="K876" s="68">
        <v>0</v>
      </c>
      <c r="L876" s="68">
        <v>0</v>
      </c>
      <c r="M876" s="89">
        <f t="shared" si="44"/>
        <v>0</v>
      </c>
      <c r="N876" s="100">
        <f t="shared" si="45"/>
        <v>0</v>
      </c>
      <c r="O876" s="166" t="str">
        <f>IFERROR(INDEX(ITC!$B$21:$B$1020,MATCH(D876,ITC!$D$21:$D$1020,0)),"Unclaimed")</f>
        <v>Unclaimed</v>
      </c>
      <c r="P876" s="73">
        <f>IFERROR(VLOOKUP(D876,ITC!$D$19:$N$1020,11,0)-N876,SUM(K876:M876))</f>
        <v>0</v>
      </c>
      <c r="Q876" s="167" t="e">
        <f t="shared" si="46"/>
        <v>#DIV/0!</v>
      </c>
    </row>
    <row r="877" spans="2:17">
      <c r="B877" s="63"/>
      <c r="C877" s="65"/>
      <c r="D877" s="65"/>
      <c r="E877" s="66"/>
      <c r="F877" s="67"/>
      <c r="G877" s="65"/>
      <c r="H877" s="70"/>
      <c r="I877" s="71"/>
      <c r="J877" s="68">
        <v>0</v>
      </c>
      <c r="K877" s="68">
        <v>0</v>
      </c>
      <c r="L877" s="68">
        <v>0</v>
      </c>
      <c r="M877" s="89">
        <f t="shared" si="44"/>
        <v>0</v>
      </c>
      <c r="N877" s="100">
        <f t="shared" si="45"/>
        <v>0</v>
      </c>
      <c r="O877" s="166" t="str">
        <f>IFERROR(INDEX(ITC!$B$21:$B$1020,MATCH(D877,ITC!$D$21:$D$1020,0)),"Unclaimed")</f>
        <v>Unclaimed</v>
      </c>
      <c r="P877" s="73">
        <f>IFERROR(VLOOKUP(D877,ITC!$D$19:$N$1020,11,0)-N877,SUM(K877:M877))</f>
        <v>0</v>
      </c>
      <c r="Q877" s="167" t="e">
        <f t="shared" si="46"/>
        <v>#DIV/0!</v>
      </c>
    </row>
    <row r="878" spans="2:17">
      <c r="B878" s="63"/>
      <c r="C878" s="65"/>
      <c r="D878" s="65"/>
      <c r="E878" s="66"/>
      <c r="F878" s="67"/>
      <c r="G878" s="65"/>
      <c r="H878" s="70"/>
      <c r="I878" s="71"/>
      <c r="J878" s="68">
        <v>0</v>
      </c>
      <c r="K878" s="68">
        <v>0</v>
      </c>
      <c r="L878" s="68">
        <v>0</v>
      </c>
      <c r="M878" s="89">
        <f t="shared" si="44"/>
        <v>0</v>
      </c>
      <c r="N878" s="100">
        <f t="shared" si="45"/>
        <v>0</v>
      </c>
      <c r="O878" s="166" t="str">
        <f>IFERROR(INDEX(ITC!$B$21:$B$1020,MATCH(D878,ITC!$D$21:$D$1020,0)),"Unclaimed")</f>
        <v>Unclaimed</v>
      </c>
      <c r="P878" s="73">
        <f>IFERROR(VLOOKUP(D878,ITC!$D$19:$N$1020,11,0)-N878,SUM(K878:M878))</f>
        <v>0</v>
      </c>
      <c r="Q878" s="167" t="e">
        <f t="shared" si="46"/>
        <v>#DIV/0!</v>
      </c>
    </row>
    <row r="879" spans="2:17">
      <c r="B879" s="63"/>
      <c r="C879" s="65"/>
      <c r="D879" s="65"/>
      <c r="E879" s="66"/>
      <c r="F879" s="67"/>
      <c r="G879" s="65"/>
      <c r="H879" s="70"/>
      <c r="I879" s="71"/>
      <c r="J879" s="68">
        <v>0</v>
      </c>
      <c r="K879" s="68">
        <v>0</v>
      </c>
      <c r="L879" s="68">
        <v>0</v>
      </c>
      <c r="M879" s="89">
        <f t="shared" si="44"/>
        <v>0</v>
      </c>
      <c r="N879" s="100">
        <f t="shared" si="45"/>
        <v>0</v>
      </c>
      <c r="O879" s="166" t="str">
        <f>IFERROR(INDEX(ITC!$B$21:$B$1020,MATCH(D879,ITC!$D$21:$D$1020,0)),"Unclaimed")</f>
        <v>Unclaimed</v>
      </c>
      <c r="P879" s="73">
        <f>IFERROR(VLOOKUP(D879,ITC!$D$19:$N$1020,11,0)-N879,SUM(K879:M879))</f>
        <v>0</v>
      </c>
      <c r="Q879" s="167" t="e">
        <f t="shared" si="46"/>
        <v>#DIV/0!</v>
      </c>
    </row>
    <row r="880" spans="2:17">
      <c r="B880" s="63"/>
      <c r="C880" s="65"/>
      <c r="D880" s="65"/>
      <c r="E880" s="66"/>
      <c r="F880" s="67"/>
      <c r="G880" s="65"/>
      <c r="H880" s="70"/>
      <c r="I880" s="71"/>
      <c r="J880" s="68">
        <v>0</v>
      </c>
      <c r="K880" s="68">
        <v>0</v>
      </c>
      <c r="L880" s="68">
        <v>0</v>
      </c>
      <c r="M880" s="89">
        <f t="shared" si="44"/>
        <v>0</v>
      </c>
      <c r="N880" s="100">
        <f t="shared" si="45"/>
        <v>0</v>
      </c>
      <c r="O880" s="166" t="str">
        <f>IFERROR(INDEX(ITC!$B$21:$B$1020,MATCH(D880,ITC!$D$21:$D$1020,0)),"Unclaimed")</f>
        <v>Unclaimed</v>
      </c>
      <c r="P880" s="73">
        <f>IFERROR(VLOOKUP(D880,ITC!$D$19:$N$1020,11,0)-N880,SUM(K880:M880))</f>
        <v>0</v>
      </c>
      <c r="Q880" s="167" t="e">
        <f t="shared" si="46"/>
        <v>#DIV/0!</v>
      </c>
    </row>
    <row r="881" spans="2:17">
      <c r="B881" s="63"/>
      <c r="C881" s="65"/>
      <c r="D881" s="65"/>
      <c r="E881" s="66"/>
      <c r="F881" s="67"/>
      <c r="G881" s="65"/>
      <c r="H881" s="70"/>
      <c r="I881" s="71"/>
      <c r="J881" s="68">
        <v>0</v>
      </c>
      <c r="K881" s="68">
        <v>0</v>
      </c>
      <c r="L881" s="68">
        <v>0</v>
      </c>
      <c r="M881" s="89">
        <f t="shared" si="44"/>
        <v>0</v>
      </c>
      <c r="N881" s="100">
        <f t="shared" si="45"/>
        <v>0</v>
      </c>
      <c r="O881" s="166" t="str">
        <f>IFERROR(INDEX(ITC!$B$21:$B$1020,MATCH(D881,ITC!$D$21:$D$1020,0)),"Unclaimed")</f>
        <v>Unclaimed</v>
      </c>
      <c r="P881" s="73">
        <f>IFERROR(VLOOKUP(D881,ITC!$D$19:$N$1020,11,0)-N881,SUM(K881:M881))</f>
        <v>0</v>
      </c>
      <c r="Q881" s="167" t="e">
        <f t="shared" si="46"/>
        <v>#DIV/0!</v>
      </c>
    </row>
    <row r="882" spans="2:17">
      <c r="B882" s="63"/>
      <c r="C882" s="65"/>
      <c r="D882" s="65"/>
      <c r="E882" s="66"/>
      <c r="F882" s="67"/>
      <c r="G882" s="65"/>
      <c r="H882" s="70"/>
      <c r="I882" s="71"/>
      <c r="J882" s="68">
        <v>0</v>
      </c>
      <c r="K882" s="68">
        <v>0</v>
      </c>
      <c r="L882" s="68">
        <v>0</v>
      </c>
      <c r="M882" s="89">
        <f t="shared" si="44"/>
        <v>0</v>
      </c>
      <c r="N882" s="100">
        <f t="shared" si="45"/>
        <v>0</v>
      </c>
      <c r="O882" s="166" t="str">
        <f>IFERROR(INDEX(ITC!$B$21:$B$1020,MATCH(D882,ITC!$D$21:$D$1020,0)),"Unclaimed")</f>
        <v>Unclaimed</v>
      </c>
      <c r="P882" s="73">
        <f>IFERROR(VLOOKUP(D882,ITC!$D$19:$N$1020,11,0)-N882,SUM(K882:M882))</f>
        <v>0</v>
      </c>
      <c r="Q882" s="167" t="e">
        <f t="shared" si="46"/>
        <v>#DIV/0!</v>
      </c>
    </row>
    <row r="883" spans="2:17">
      <c r="B883" s="63"/>
      <c r="C883" s="65"/>
      <c r="D883" s="65"/>
      <c r="E883" s="66"/>
      <c r="F883" s="67"/>
      <c r="G883" s="65"/>
      <c r="H883" s="70"/>
      <c r="I883" s="71"/>
      <c r="J883" s="68">
        <v>0</v>
      </c>
      <c r="K883" s="68">
        <v>0</v>
      </c>
      <c r="L883" s="68">
        <v>0</v>
      </c>
      <c r="M883" s="89">
        <f t="shared" si="44"/>
        <v>0</v>
      </c>
      <c r="N883" s="100">
        <f t="shared" si="45"/>
        <v>0</v>
      </c>
      <c r="O883" s="166" t="str">
        <f>IFERROR(INDEX(ITC!$B$21:$B$1020,MATCH(D883,ITC!$D$21:$D$1020,0)),"Unclaimed")</f>
        <v>Unclaimed</v>
      </c>
      <c r="P883" s="73">
        <f>IFERROR(VLOOKUP(D883,ITC!$D$19:$N$1020,11,0)-N883,SUM(K883:M883))</f>
        <v>0</v>
      </c>
      <c r="Q883" s="167" t="e">
        <f t="shared" si="46"/>
        <v>#DIV/0!</v>
      </c>
    </row>
    <row r="884" spans="2:17">
      <c r="B884" s="63"/>
      <c r="C884" s="65"/>
      <c r="D884" s="65"/>
      <c r="E884" s="66"/>
      <c r="F884" s="67"/>
      <c r="G884" s="65"/>
      <c r="H884" s="70"/>
      <c r="I884" s="71"/>
      <c r="J884" s="68">
        <v>0</v>
      </c>
      <c r="K884" s="68">
        <v>0</v>
      </c>
      <c r="L884" s="68">
        <v>0</v>
      </c>
      <c r="M884" s="89">
        <f t="shared" si="44"/>
        <v>0</v>
      </c>
      <c r="N884" s="100">
        <f t="shared" si="45"/>
        <v>0</v>
      </c>
      <c r="O884" s="166" t="str">
        <f>IFERROR(INDEX(ITC!$B$21:$B$1020,MATCH(D884,ITC!$D$21:$D$1020,0)),"Unclaimed")</f>
        <v>Unclaimed</v>
      </c>
      <c r="P884" s="73">
        <f>IFERROR(VLOOKUP(D884,ITC!$D$19:$N$1020,11,0)-N884,SUM(K884:M884))</f>
        <v>0</v>
      </c>
      <c r="Q884" s="167" t="e">
        <f t="shared" si="46"/>
        <v>#DIV/0!</v>
      </c>
    </row>
    <row r="885" spans="2:17">
      <c r="B885" s="63"/>
      <c r="C885" s="65"/>
      <c r="D885" s="65"/>
      <c r="E885" s="66"/>
      <c r="F885" s="67"/>
      <c r="G885" s="65"/>
      <c r="H885" s="70"/>
      <c r="I885" s="71"/>
      <c r="J885" s="68">
        <v>0</v>
      </c>
      <c r="K885" s="68">
        <v>0</v>
      </c>
      <c r="L885" s="68">
        <v>0</v>
      </c>
      <c r="M885" s="89">
        <f t="shared" si="44"/>
        <v>0</v>
      </c>
      <c r="N885" s="100">
        <f t="shared" si="45"/>
        <v>0</v>
      </c>
      <c r="O885" s="166" t="str">
        <f>IFERROR(INDEX(ITC!$B$21:$B$1020,MATCH(D885,ITC!$D$21:$D$1020,0)),"Unclaimed")</f>
        <v>Unclaimed</v>
      </c>
      <c r="P885" s="73">
        <f>IFERROR(VLOOKUP(D885,ITC!$D$19:$N$1020,11,0)-N885,SUM(K885:M885))</f>
        <v>0</v>
      </c>
      <c r="Q885" s="167" t="e">
        <f t="shared" si="46"/>
        <v>#DIV/0!</v>
      </c>
    </row>
    <row r="886" spans="2:17">
      <c r="B886" s="63"/>
      <c r="C886" s="65"/>
      <c r="D886" s="65"/>
      <c r="E886" s="66"/>
      <c r="F886" s="67"/>
      <c r="G886" s="65"/>
      <c r="H886" s="70"/>
      <c r="I886" s="71"/>
      <c r="J886" s="68">
        <v>0</v>
      </c>
      <c r="K886" s="68">
        <v>0</v>
      </c>
      <c r="L886" s="68">
        <v>0</v>
      </c>
      <c r="M886" s="89">
        <f t="shared" si="44"/>
        <v>0</v>
      </c>
      <c r="N886" s="100">
        <f t="shared" si="45"/>
        <v>0</v>
      </c>
      <c r="O886" s="166" t="str">
        <f>IFERROR(INDEX(ITC!$B$21:$B$1020,MATCH(D886,ITC!$D$21:$D$1020,0)),"Unclaimed")</f>
        <v>Unclaimed</v>
      </c>
      <c r="P886" s="73">
        <f>IFERROR(VLOOKUP(D886,ITC!$D$19:$N$1020,11,0)-N886,SUM(K886:M886))</f>
        <v>0</v>
      </c>
      <c r="Q886" s="167" t="e">
        <f t="shared" si="46"/>
        <v>#DIV/0!</v>
      </c>
    </row>
    <row r="887" spans="2:17">
      <c r="B887" s="63"/>
      <c r="C887" s="65"/>
      <c r="D887" s="65"/>
      <c r="E887" s="66"/>
      <c r="F887" s="67"/>
      <c r="G887" s="65"/>
      <c r="H887" s="70"/>
      <c r="I887" s="71"/>
      <c r="J887" s="68">
        <v>0</v>
      </c>
      <c r="K887" s="68">
        <v>0</v>
      </c>
      <c r="L887" s="68">
        <v>0</v>
      </c>
      <c r="M887" s="89">
        <f t="shared" si="44"/>
        <v>0</v>
      </c>
      <c r="N887" s="100">
        <f t="shared" si="45"/>
        <v>0</v>
      </c>
      <c r="O887" s="166" t="str">
        <f>IFERROR(INDEX(ITC!$B$21:$B$1020,MATCH(D887,ITC!$D$21:$D$1020,0)),"Unclaimed")</f>
        <v>Unclaimed</v>
      </c>
      <c r="P887" s="73">
        <f>IFERROR(VLOOKUP(D887,ITC!$D$19:$N$1020,11,0)-N887,SUM(K887:M887))</f>
        <v>0</v>
      </c>
      <c r="Q887" s="167" t="e">
        <f t="shared" si="46"/>
        <v>#DIV/0!</v>
      </c>
    </row>
    <row r="888" spans="2:17">
      <c r="B888" s="63"/>
      <c r="C888" s="65"/>
      <c r="D888" s="65"/>
      <c r="E888" s="66"/>
      <c r="F888" s="67"/>
      <c r="G888" s="65"/>
      <c r="H888" s="70"/>
      <c r="I888" s="71"/>
      <c r="J888" s="68">
        <v>0</v>
      </c>
      <c r="K888" s="68">
        <v>0</v>
      </c>
      <c r="L888" s="68">
        <v>0</v>
      </c>
      <c r="M888" s="89">
        <f t="shared" si="44"/>
        <v>0</v>
      </c>
      <c r="N888" s="100">
        <f t="shared" si="45"/>
        <v>0</v>
      </c>
      <c r="O888" s="166" t="str">
        <f>IFERROR(INDEX(ITC!$B$21:$B$1020,MATCH(D888,ITC!$D$21:$D$1020,0)),"Unclaimed")</f>
        <v>Unclaimed</v>
      </c>
      <c r="P888" s="73">
        <f>IFERROR(VLOOKUP(D888,ITC!$D$19:$N$1020,11,0)-N888,SUM(K888:M888))</f>
        <v>0</v>
      </c>
      <c r="Q888" s="167" t="e">
        <f t="shared" si="46"/>
        <v>#DIV/0!</v>
      </c>
    </row>
    <row r="889" spans="2:17">
      <c r="B889" s="63"/>
      <c r="C889" s="65"/>
      <c r="D889" s="65"/>
      <c r="E889" s="66"/>
      <c r="F889" s="67"/>
      <c r="G889" s="65"/>
      <c r="H889" s="70"/>
      <c r="I889" s="71"/>
      <c r="J889" s="68">
        <v>0</v>
      </c>
      <c r="K889" s="68">
        <v>0</v>
      </c>
      <c r="L889" s="68">
        <v>0</v>
      </c>
      <c r="M889" s="89">
        <f t="shared" si="44"/>
        <v>0</v>
      </c>
      <c r="N889" s="100">
        <f t="shared" si="45"/>
        <v>0</v>
      </c>
      <c r="O889" s="166" t="str">
        <f>IFERROR(INDEX(ITC!$B$21:$B$1020,MATCH(D889,ITC!$D$21:$D$1020,0)),"Unclaimed")</f>
        <v>Unclaimed</v>
      </c>
      <c r="P889" s="73">
        <f>IFERROR(VLOOKUP(D889,ITC!$D$19:$N$1020,11,0)-N889,SUM(K889:M889))</f>
        <v>0</v>
      </c>
      <c r="Q889" s="167" t="e">
        <f t="shared" si="46"/>
        <v>#DIV/0!</v>
      </c>
    </row>
    <row r="890" spans="2:17">
      <c r="B890" s="63"/>
      <c r="C890" s="65"/>
      <c r="D890" s="65"/>
      <c r="E890" s="66"/>
      <c r="F890" s="67"/>
      <c r="G890" s="65"/>
      <c r="H890" s="70"/>
      <c r="I890" s="71"/>
      <c r="J890" s="68">
        <v>0</v>
      </c>
      <c r="K890" s="68">
        <v>0</v>
      </c>
      <c r="L890" s="68">
        <v>0</v>
      </c>
      <c r="M890" s="89">
        <f t="shared" si="44"/>
        <v>0</v>
      </c>
      <c r="N890" s="100">
        <f t="shared" si="45"/>
        <v>0</v>
      </c>
      <c r="O890" s="166" t="str">
        <f>IFERROR(INDEX(ITC!$B$21:$B$1020,MATCH(D890,ITC!$D$21:$D$1020,0)),"Unclaimed")</f>
        <v>Unclaimed</v>
      </c>
      <c r="P890" s="73">
        <f>IFERROR(VLOOKUP(D890,ITC!$D$19:$N$1020,11,0)-N890,SUM(K890:M890))</f>
        <v>0</v>
      </c>
      <c r="Q890" s="167" t="e">
        <f t="shared" si="46"/>
        <v>#DIV/0!</v>
      </c>
    </row>
    <row r="891" spans="2:17">
      <c r="B891" s="63"/>
      <c r="C891" s="65"/>
      <c r="D891" s="65"/>
      <c r="E891" s="66"/>
      <c r="F891" s="67"/>
      <c r="G891" s="65"/>
      <c r="H891" s="70"/>
      <c r="I891" s="71"/>
      <c r="J891" s="68">
        <v>0</v>
      </c>
      <c r="K891" s="68">
        <v>0</v>
      </c>
      <c r="L891" s="68">
        <v>0</v>
      </c>
      <c r="M891" s="89">
        <f t="shared" si="44"/>
        <v>0</v>
      </c>
      <c r="N891" s="100">
        <f t="shared" si="45"/>
        <v>0</v>
      </c>
      <c r="O891" s="166" t="str">
        <f>IFERROR(INDEX(ITC!$B$21:$B$1020,MATCH(D891,ITC!$D$21:$D$1020,0)),"Unclaimed")</f>
        <v>Unclaimed</v>
      </c>
      <c r="P891" s="73">
        <f>IFERROR(VLOOKUP(D891,ITC!$D$19:$N$1020,11,0)-N891,SUM(K891:M891))</f>
        <v>0</v>
      </c>
      <c r="Q891" s="167" t="e">
        <f t="shared" si="46"/>
        <v>#DIV/0!</v>
      </c>
    </row>
    <row r="892" spans="2:17">
      <c r="B892" s="63"/>
      <c r="C892" s="65"/>
      <c r="D892" s="65"/>
      <c r="E892" s="66"/>
      <c r="F892" s="67"/>
      <c r="G892" s="65"/>
      <c r="H892" s="70"/>
      <c r="I892" s="71"/>
      <c r="J892" s="68">
        <v>0</v>
      </c>
      <c r="K892" s="68">
        <v>0</v>
      </c>
      <c r="L892" s="68">
        <v>0</v>
      </c>
      <c r="M892" s="89">
        <f t="shared" si="44"/>
        <v>0</v>
      </c>
      <c r="N892" s="100">
        <f t="shared" si="45"/>
        <v>0</v>
      </c>
      <c r="O892" s="166" t="str">
        <f>IFERROR(INDEX(ITC!$B$21:$B$1020,MATCH(D892,ITC!$D$21:$D$1020,0)),"Unclaimed")</f>
        <v>Unclaimed</v>
      </c>
      <c r="P892" s="73">
        <f>IFERROR(VLOOKUP(D892,ITC!$D$19:$N$1020,11,0)-N892,SUM(K892:M892))</f>
        <v>0</v>
      </c>
      <c r="Q892" s="167" t="e">
        <f t="shared" si="46"/>
        <v>#DIV/0!</v>
      </c>
    </row>
    <row r="893" spans="2:17">
      <c r="B893" s="63"/>
      <c r="C893" s="65"/>
      <c r="D893" s="65"/>
      <c r="E893" s="66"/>
      <c r="F893" s="67"/>
      <c r="G893" s="65"/>
      <c r="H893" s="70"/>
      <c r="I893" s="71"/>
      <c r="J893" s="68">
        <v>0</v>
      </c>
      <c r="K893" s="68">
        <v>0</v>
      </c>
      <c r="L893" s="68">
        <v>0</v>
      </c>
      <c r="M893" s="89">
        <f t="shared" si="44"/>
        <v>0</v>
      </c>
      <c r="N893" s="100">
        <f t="shared" si="45"/>
        <v>0</v>
      </c>
      <c r="O893" s="166" t="str">
        <f>IFERROR(INDEX(ITC!$B$21:$B$1020,MATCH(D893,ITC!$D$21:$D$1020,0)),"Unclaimed")</f>
        <v>Unclaimed</v>
      </c>
      <c r="P893" s="73">
        <f>IFERROR(VLOOKUP(D893,ITC!$D$19:$N$1020,11,0)-N893,SUM(K893:M893))</f>
        <v>0</v>
      </c>
      <c r="Q893" s="167" t="e">
        <f t="shared" si="46"/>
        <v>#DIV/0!</v>
      </c>
    </row>
    <row r="894" spans="2:17">
      <c r="B894" s="63"/>
      <c r="C894" s="65"/>
      <c r="D894" s="65"/>
      <c r="E894" s="66"/>
      <c r="F894" s="67"/>
      <c r="G894" s="65"/>
      <c r="H894" s="70"/>
      <c r="I894" s="71"/>
      <c r="J894" s="68">
        <v>0</v>
      </c>
      <c r="K894" s="68">
        <v>0</v>
      </c>
      <c r="L894" s="68">
        <v>0</v>
      </c>
      <c r="M894" s="89">
        <f t="shared" si="44"/>
        <v>0</v>
      </c>
      <c r="N894" s="100">
        <f t="shared" si="45"/>
        <v>0</v>
      </c>
      <c r="O894" s="166" t="str">
        <f>IFERROR(INDEX(ITC!$B$21:$B$1020,MATCH(D894,ITC!$D$21:$D$1020,0)),"Unclaimed")</f>
        <v>Unclaimed</v>
      </c>
      <c r="P894" s="73">
        <f>IFERROR(VLOOKUP(D894,ITC!$D$19:$N$1020,11,0)-N894,SUM(K894:M894))</f>
        <v>0</v>
      </c>
      <c r="Q894" s="167" t="e">
        <f t="shared" si="46"/>
        <v>#DIV/0!</v>
      </c>
    </row>
    <row r="895" spans="2:17">
      <c r="B895" s="63"/>
      <c r="C895" s="65"/>
      <c r="D895" s="65"/>
      <c r="E895" s="66"/>
      <c r="F895" s="67"/>
      <c r="G895" s="65"/>
      <c r="H895" s="70"/>
      <c r="I895" s="71"/>
      <c r="J895" s="68">
        <v>0</v>
      </c>
      <c r="K895" s="68">
        <v>0</v>
      </c>
      <c r="L895" s="68">
        <v>0</v>
      </c>
      <c r="M895" s="89">
        <f t="shared" si="44"/>
        <v>0</v>
      </c>
      <c r="N895" s="100">
        <f t="shared" si="45"/>
        <v>0</v>
      </c>
      <c r="O895" s="166" t="str">
        <f>IFERROR(INDEX(ITC!$B$21:$B$1020,MATCH(D895,ITC!$D$21:$D$1020,0)),"Unclaimed")</f>
        <v>Unclaimed</v>
      </c>
      <c r="P895" s="73">
        <f>IFERROR(VLOOKUP(D895,ITC!$D$19:$N$1020,11,0)-N895,SUM(K895:M895))</f>
        <v>0</v>
      </c>
      <c r="Q895" s="167" t="e">
        <f t="shared" si="46"/>
        <v>#DIV/0!</v>
      </c>
    </row>
    <row r="896" spans="2:17">
      <c r="B896" s="63"/>
      <c r="C896" s="65"/>
      <c r="D896" s="65"/>
      <c r="E896" s="66"/>
      <c r="F896" s="67"/>
      <c r="G896" s="65"/>
      <c r="H896" s="70"/>
      <c r="I896" s="71"/>
      <c r="J896" s="68">
        <v>0</v>
      </c>
      <c r="K896" s="68">
        <v>0</v>
      </c>
      <c r="L896" s="68">
        <v>0</v>
      </c>
      <c r="M896" s="89">
        <f t="shared" si="44"/>
        <v>0</v>
      </c>
      <c r="N896" s="100">
        <f t="shared" si="45"/>
        <v>0</v>
      </c>
      <c r="O896" s="166" t="str">
        <f>IFERROR(INDEX(ITC!$B$21:$B$1020,MATCH(D896,ITC!$D$21:$D$1020,0)),"Unclaimed")</f>
        <v>Unclaimed</v>
      </c>
      <c r="P896" s="73">
        <f>IFERROR(VLOOKUP(D896,ITC!$D$19:$N$1020,11,0)-N896,SUM(K896:M896))</f>
        <v>0</v>
      </c>
      <c r="Q896" s="167" t="e">
        <f t="shared" si="46"/>
        <v>#DIV/0!</v>
      </c>
    </row>
    <row r="897" spans="2:17">
      <c r="B897" s="63"/>
      <c r="C897" s="65"/>
      <c r="D897" s="65"/>
      <c r="E897" s="66"/>
      <c r="F897" s="67"/>
      <c r="G897" s="65"/>
      <c r="H897" s="70"/>
      <c r="I897" s="71"/>
      <c r="J897" s="68">
        <v>0</v>
      </c>
      <c r="K897" s="68">
        <v>0</v>
      </c>
      <c r="L897" s="68">
        <v>0</v>
      </c>
      <c r="M897" s="89">
        <f t="shared" si="44"/>
        <v>0</v>
      </c>
      <c r="N897" s="100">
        <f t="shared" si="45"/>
        <v>0</v>
      </c>
      <c r="O897" s="166" t="str">
        <f>IFERROR(INDEX(ITC!$B$21:$B$1020,MATCH(D897,ITC!$D$21:$D$1020,0)),"Unclaimed")</f>
        <v>Unclaimed</v>
      </c>
      <c r="P897" s="73">
        <f>IFERROR(VLOOKUP(D897,ITC!$D$19:$N$1020,11,0)-N897,SUM(K897:M897))</f>
        <v>0</v>
      </c>
      <c r="Q897" s="167" t="e">
        <f t="shared" si="46"/>
        <v>#DIV/0!</v>
      </c>
    </row>
    <row r="898" spans="2:17">
      <c r="B898" s="63"/>
      <c r="C898" s="65"/>
      <c r="D898" s="65"/>
      <c r="E898" s="66"/>
      <c r="F898" s="67"/>
      <c r="G898" s="65"/>
      <c r="H898" s="70"/>
      <c r="I898" s="71"/>
      <c r="J898" s="68">
        <v>0</v>
      </c>
      <c r="K898" s="68">
        <v>0</v>
      </c>
      <c r="L898" s="68">
        <v>0</v>
      </c>
      <c r="M898" s="89">
        <f t="shared" si="44"/>
        <v>0</v>
      </c>
      <c r="N898" s="100">
        <f t="shared" si="45"/>
        <v>0</v>
      </c>
      <c r="O898" s="166" t="str">
        <f>IFERROR(INDEX(ITC!$B$21:$B$1020,MATCH(D898,ITC!$D$21:$D$1020,0)),"Unclaimed")</f>
        <v>Unclaimed</v>
      </c>
      <c r="P898" s="73">
        <f>IFERROR(VLOOKUP(D898,ITC!$D$19:$N$1020,11,0)-N898,SUM(K898:M898))</f>
        <v>0</v>
      </c>
      <c r="Q898" s="167" t="e">
        <f t="shared" si="46"/>
        <v>#DIV/0!</v>
      </c>
    </row>
    <row r="899" spans="2:17">
      <c r="B899" s="63"/>
      <c r="C899" s="65"/>
      <c r="D899" s="65"/>
      <c r="E899" s="66"/>
      <c r="F899" s="67"/>
      <c r="G899" s="65"/>
      <c r="H899" s="70"/>
      <c r="I899" s="71"/>
      <c r="J899" s="68">
        <v>0</v>
      </c>
      <c r="K899" s="68">
        <v>0</v>
      </c>
      <c r="L899" s="68">
        <v>0</v>
      </c>
      <c r="M899" s="89">
        <f t="shared" si="44"/>
        <v>0</v>
      </c>
      <c r="N899" s="100">
        <f t="shared" si="45"/>
        <v>0</v>
      </c>
      <c r="O899" s="166" t="str">
        <f>IFERROR(INDEX(ITC!$B$21:$B$1020,MATCH(D899,ITC!$D$21:$D$1020,0)),"Unclaimed")</f>
        <v>Unclaimed</v>
      </c>
      <c r="P899" s="73">
        <f>IFERROR(VLOOKUP(D899,ITC!$D$19:$N$1020,11,0)-N899,SUM(K899:M899))</f>
        <v>0</v>
      </c>
      <c r="Q899" s="167" t="e">
        <f t="shared" si="46"/>
        <v>#DIV/0!</v>
      </c>
    </row>
    <row r="900" spans="2:17">
      <c r="B900" s="63"/>
      <c r="C900" s="65"/>
      <c r="D900" s="65"/>
      <c r="E900" s="66"/>
      <c r="F900" s="67"/>
      <c r="G900" s="65"/>
      <c r="H900" s="70"/>
      <c r="I900" s="71"/>
      <c r="J900" s="68">
        <v>0</v>
      </c>
      <c r="K900" s="68">
        <v>0</v>
      </c>
      <c r="L900" s="68">
        <v>0</v>
      </c>
      <c r="M900" s="89">
        <f t="shared" si="44"/>
        <v>0</v>
      </c>
      <c r="N900" s="100">
        <f t="shared" si="45"/>
        <v>0</v>
      </c>
      <c r="O900" s="166" t="str">
        <f>IFERROR(INDEX(ITC!$B$21:$B$1020,MATCH(D900,ITC!$D$21:$D$1020,0)),"Unclaimed")</f>
        <v>Unclaimed</v>
      </c>
      <c r="P900" s="73">
        <f>IFERROR(VLOOKUP(D900,ITC!$D$19:$N$1020,11,0)-N900,SUM(K900:M900))</f>
        <v>0</v>
      </c>
      <c r="Q900" s="167" t="e">
        <f t="shared" si="46"/>
        <v>#DIV/0!</v>
      </c>
    </row>
    <row r="901" spans="2:17">
      <c r="B901" s="63"/>
      <c r="C901" s="65"/>
      <c r="D901" s="65"/>
      <c r="E901" s="66"/>
      <c r="F901" s="67"/>
      <c r="G901" s="65"/>
      <c r="H901" s="70"/>
      <c r="I901" s="71"/>
      <c r="J901" s="68">
        <v>0</v>
      </c>
      <c r="K901" s="68">
        <v>0</v>
      </c>
      <c r="L901" s="68">
        <v>0</v>
      </c>
      <c r="M901" s="89">
        <f t="shared" si="44"/>
        <v>0</v>
      </c>
      <c r="N901" s="100">
        <f t="shared" si="45"/>
        <v>0</v>
      </c>
      <c r="O901" s="166" t="str">
        <f>IFERROR(INDEX(ITC!$B$21:$B$1020,MATCH(D901,ITC!$D$21:$D$1020,0)),"Unclaimed")</f>
        <v>Unclaimed</v>
      </c>
      <c r="P901" s="73">
        <f>IFERROR(VLOOKUP(D901,ITC!$D$19:$N$1020,11,0)-N901,SUM(K901:M901))</f>
        <v>0</v>
      </c>
      <c r="Q901" s="167" t="e">
        <f t="shared" si="46"/>
        <v>#DIV/0!</v>
      </c>
    </row>
    <row r="902" spans="2:17">
      <c r="B902" s="63"/>
      <c r="C902" s="65"/>
      <c r="D902" s="65"/>
      <c r="E902" s="66"/>
      <c r="F902" s="67"/>
      <c r="G902" s="65"/>
      <c r="H902" s="70"/>
      <c r="I902" s="71"/>
      <c r="J902" s="68">
        <v>0</v>
      </c>
      <c r="K902" s="68">
        <v>0</v>
      </c>
      <c r="L902" s="68">
        <v>0</v>
      </c>
      <c r="M902" s="89">
        <f t="shared" si="44"/>
        <v>0</v>
      </c>
      <c r="N902" s="100">
        <f t="shared" si="45"/>
        <v>0</v>
      </c>
      <c r="O902" s="166" t="str">
        <f>IFERROR(INDEX(ITC!$B$21:$B$1020,MATCH(D902,ITC!$D$21:$D$1020,0)),"Unclaimed")</f>
        <v>Unclaimed</v>
      </c>
      <c r="P902" s="73">
        <f>IFERROR(VLOOKUP(D902,ITC!$D$19:$N$1020,11,0)-N902,SUM(K902:M902))</f>
        <v>0</v>
      </c>
      <c r="Q902" s="167" t="e">
        <f t="shared" si="46"/>
        <v>#DIV/0!</v>
      </c>
    </row>
    <row r="903" spans="2:17">
      <c r="B903" s="63"/>
      <c r="C903" s="65"/>
      <c r="D903" s="65"/>
      <c r="E903" s="66"/>
      <c r="F903" s="67"/>
      <c r="G903" s="65"/>
      <c r="H903" s="70"/>
      <c r="I903" s="71"/>
      <c r="J903" s="68">
        <v>0</v>
      </c>
      <c r="K903" s="68">
        <v>0</v>
      </c>
      <c r="L903" s="68">
        <v>0</v>
      </c>
      <c r="M903" s="89">
        <f t="shared" si="44"/>
        <v>0</v>
      </c>
      <c r="N903" s="100">
        <f t="shared" si="45"/>
        <v>0</v>
      </c>
      <c r="O903" s="166" t="str">
        <f>IFERROR(INDEX(ITC!$B$21:$B$1020,MATCH(D903,ITC!$D$21:$D$1020,0)),"Unclaimed")</f>
        <v>Unclaimed</v>
      </c>
      <c r="P903" s="73">
        <f>IFERROR(VLOOKUP(D903,ITC!$D$19:$N$1020,11,0)-N903,SUM(K903:M903))</f>
        <v>0</v>
      </c>
      <c r="Q903" s="167" t="e">
        <f t="shared" si="46"/>
        <v>#DIV/0!</v>
      </c>
    </row>
    <row r="904" spans="2:17">
      <c r="B904" s="63"/>
      <c r="C904" s="65"/>
      <c r="D904" s="65"/>
      <c r="E904" s="66"/>
      <c r="F904" s="67"/>
      <c r="G904" s="65"/>
      <c r="H904" s="70"/>
      <c r="I904" s="71"/>
      <c r="J904" s="68">
        <v>0</v>
      </c>
      <c r="K904" s="68">
        <v>0</v>
      </c>
      <c r="L904" s="68">
        <v>0</v>
      </c>
      <c r="M904" s="89">
        <f t="shared" si="44"/>
        <v>0</v>
      </c>
      <c r="N904" s="100">
        <f t="shared" si="45"/>
        <v>0</v>
      </c>
      <c r="O904" s="166" t="str">
        <f>IFERROR(INDEX(ITC!$B$21:$B$1020,MATCH(D904,ITC!$D$21:$D$1020,0)),"Unclaimed")</f>
        <v>Unclaimed</v>
      </c>
      <c r="P904" s="73">
        <f>IFERROR(VLOOKUP(D904,ITC!$D$19:$N$1020,11,0)-N904,SUM(K904:M904))</f>
        <v>0</v>
      </c>
      <c r="Q904" s="167" t="e">
        <f t="shared" si="46"/>
        <v>#DIV/0!</v>
      </c>
    </row>
    <row r="905" spans="2:17">
      <c r="B905" s="63"/>
      <c r="C905" s="65"/>
      <c r="D905" s="65"/>
      <c r="E905" s="66"/>
      <c r="F905" s="67"/>
      <c r="G905" s="65"/>
      <c r="H905" s="70"/>
      <c r="I905" s="71"/>
      <c r="J905" s="68">
        <v>0</v>
      </c>
      <c r="K905" s="68">
        <v>0</v>
      </c>
      <c r="L905" s="68">
        <v>0</v>
      </c>
      <c r="M905" s="89">
        <f t="shared" si="44"/>
        <v>0</v>
      </c>
      <c r="N905" s="100">
        <f t="shared" si="45"/>
        <v>0</v>
      </c>
      <c r="O905" s="166" t="str">
        <f>IFERROR(INDEX(ITC!$B$21:$B$1020,MATCH(D905,ITC!$D$21:$D$1020,0)),"Unclaimed")</f>
        <v>Unclaimed</v>
      </c>
      <c r="P905" s="73">
        <f>IFERROR(VLOOKUP(D905,ITC!$D$19:$N$1020,11,0)-N905,SUM(K905:M905))</f>
        <v>0</v>
      </c>
      <c r="Q905" s="167" t="e">
        <f t="shared" si="46"/>
        <v>#DIV/0!</v>
      </c>
    </row>
    <row r="906" spans="2:17">
      <c r="B906" s="63"/>
      <c r="C906" s="65"/>
      <c r="D906" s="65"/>
      <c r="E906" s="66"/>
      <c r="F906" s="67"/>
      <c r="G906" s="65"/>
      <c r="H906" s="70"/>
      <c r="I906" s="71"/>
      <c r="J906" s="68">
        <v>0</v>
      </c>
      <c r="K906" s="68">
        <v>0</v>
      </c>
      <c r="L906" s="68">
        <v>0</v>
      </c>
      <c r="M906" s="89">
        <f t="shared" si="44"/>
        <v>0</v>
      </c>
      <c r="N906" s="100">
        <f t="shared" si="45"/>
        <v>0</v>
      </c>
      <c r="O906" s="166" t="str">
        <f>IFERROR(INDEX(ITC!$B$21:$B$1020,MATCH(D906,ITC!$D$21:$D$1020,0)),"Unclaimed")</f>
        <v>Unclaimed</v>
      </c>
      <c r="P906" s="73">
        <f>IFERROR(VLOOKUP(D906,ITC!$D$19:$N$1020,11,0)-N906,SUM(K906:M906))</f>
        <v>0</v>
      </c>
      <c r="Q906" s="167" t="e">
        <f t="shared" si="46"/>
        <v>#DIV/0!</v>
      </c>
    </row>
    <row r="907" spans="2:17">
      <c r="B907" s="63"/>
      <c r="C907" s="65"/>
      <c r="D907" s="65"/>
      <c r="E907" s="66"/>
      <c r="F907" s="67"/>
      <c r="G907" s="65"/>
      <c r="H907" s="70"/>
      <c r="I907" s="71"/>
      <c r="J907" s="68">
        <v>0</v>
      </c>
      <c r="K907" s="68">
        <v>0</v>
      </c>
      <c r="L907" s="68">
        <v>0</v>
      </c>
      <c r="M907" s="89">
        <f t="shared" si="44"/>
        <v>0</v>
      </c>
      <c r="N907" s="100">
        <f t="shared" si="45"/>
        <v>0</v>
      </c>
      <c r="O907" s="166" t="str">
        <f>IFERROR(INDEX(ITC!$B$21:$B$1020,MATCH(D907,ITC!$D$21:$D$1020,0)),"Unclaimed")</f>
        <v>Unclaimed</v>
      </c>
      <c r="P907" s="73">
        <f>IFERROR(VLOOKUP(D907,ITC!$D$19:$N$1020,11,0)-N907,SUM(K907:M907))</f>
        <v>0</v>
      </c>
      <c r="Q907" s="167" t="e">
        <f t="shared" si="46"/>
        <v>#DIV/0!</v>
      </c>
    </row>
    <row r="908" spans="2:17">
      <c r="B908" s="63"/>
      <c r="C908" s="65"/>
      <c r="D908" s="65"/>
      <c r="E908" s="66"/>
      <c r="F908" s="67"/>
      <c r="G908" s="65"/>
      <c r="H908" s="70"/>
      <c r="I908" s="71"/>
      <c r="J908" s="68">
        <v>0</v>
      </c>
      <c r="K908" s="68">
        <v>0</v>
      </c>
      <c r="L908" s="68">
        <v>0</v>
      </c>
      <c r="M908" s="89">
        <f t="shared" si="44"/>
        <v>0</v>
      </c>
      <c r="N908" s="100">
        <f t="shared" si="45"/>
        <v>0</v>
      </c>
      <c r="O908" s="166" t="str">
        <f>IFERROR(INDEX(ITC!$B$21:$B$1020,MATCH(D908,ITC!$D$21:$D$1020,0)),"Unclaimed")</f>
        <v>Unclaimed</v>
      </c>
      <c r="P908" s="73">
        <f>IFERROR(VLOOKUP(D908,ITC!$D$19:$N$1020,11,0)-N908,SUM(K908:M908))</f>
        <v>0</v>
      </c>
      <c r="Q908" s="167" t="e">
        <f t="shared" si="46"/>
        <v>#DIV/0!</v>
      </c>
    </row>
    <row r="909" spans="2:17">
      <c r="B909" s="63"/>
      <c r="C909" s="65"/>
      <c r="D909" s="65"/>
      <c r="E909" s="66"/>
      <c r="F909" s="67"/>
      <c r="G909" s="65"/>
      <c r="H909" s="70"/>
      <c r="I909" s="71"/>
      <c r="J909" s="68">
        <v>0</v>
      </c>
      <c r="K909" s="68">
        <v>0</v>
      </c>
      <c r="L909" s="68">
        <v>0</v>
      </c>
      <c r="M909" s="89">
        <f t="shared" si="44"/>
        <v>0</v>
      </c>
      <c r="N909" s="100">
        <f t="shared" si="45"/>
        <v>0</v>
      </c>
      <c r="O909" s="166" t="str">
        <f>IFERROR(INDEX(ITC!$B$21:$B$1020,MATCH(D909,ITC!$D$21:$D$1020,0)),"Unclaimed")</f>
        <v>Unclaimed</v>
      </c>
      <c r="P909" s="73">
        <f>IFERROR(VLOOKUP(D909,ITC!$D$19:$N$1020,11,0)-N909,SUM(K909:M909))</f>
        <v>0</v>
      </c>
      <c r="Q909" s="167" t="e">
        <f t="shared" si="46"/>
        <v>#DIV/0!</v>
      </c>
    </row>
    <row r="910" spans="2:17">
      <c r="B910" s="63"/>
      <c r="C910" s="65"/>
      <c r="D910" s="65"/>
      <c r="E910" s="66"/>
      <c r="F910" s="67"/>
      <c r="G910" s="65"/>
      <c r="H910" s="70"/>
      <c r="I910" s="71"/>
      <c r="J910" s="68">
        <v>0</v>
      </c>
      <c r="K910" s="68">
        <v>0</v>
      </c>
      <c r="L910" s="68">
        <v>0</v>
      </c>
      <c r="M910" s="89">
        <f t="shared" si="44"/>
        <v>0</v>
      </c>
      <c r="N910" s="100">
        <f t="shared" si="45"/>
        <v>0</v>
      </c>
      <c r="O910" s="166" t="str">
        <f>IFERROR(INDEX(ITC!$B$21:$B$1020,MATCH(D910,ITC!$D$21:$D$1020,0)),"Unclaimed")</f>
        <v>Unclaimed</v>
      </c>
      <c r="P910" s="73">
        <f>IFERROR(VLOOKUP(D910,ITC!$D$19:$N$1020,11,0)-N910,SUM(K910:M910))</f>
        <v>0</v>
      </c>
      <c r="Q910" s="167" t="e">
        <f t="shared" si="46"/>
        <v>#DIV/0!</v>
      </c>
    </row>
    <row r="911" spans="2:17">
      <c r="B911" s="63"/>
      <c r="C911" s="65"/>
      <c r="D911" s="65"/>
      <c r="E911" s="66"/>
      <c r="F911" s="67"/>
      <c r="G911" s="65"/>
      <c r="H911" s="70"/>
      <c r="I911" s="71"/>
      <c r="J911" s="68">
        <v>0</v>
      </c>
      <c r="K911" s="68">
        <v>0</v>
      </c>
      <c r="L911" s="68">
        <v>0</v>
      </c>
      <c r="M911" s="89">
        <f t="shared" si="44"/>
        <v>0</v>
      </c>
      <c r="N911" s="100">
        <f t="shared" si="45"/>
        <v>0</v>
      </c>
      <c r="O911" s="166" t="str">
        <f>IFERROR(INDEX(ITC!$B$21:$B$1020,MATCH(D911,ITC!$D$21:$D$1020,0)),"Unclaimed")</f>
        <v>Unclaimed</v>
      </c>
      <c r="P911" s="73">
        <f>IFERROR(VLOOKUP(D911,ITC!$D$19:$N$1020,11,0)-N911,SUM(K911:M911))</f>
        <v>0</v>
      </c>
      <c r="Q911" s="167" t="e">
        <f t="shared" si="46"/>
        <v>#DIV/0!</v>
      </c>
    </row>
    <row r="912" spans="2:17">
      <c r="B912" s="63"/>
      <c r="C912" s="65"/>
      <c r="D912" s="65"/>
      <c r="E912" s="66"/>
      <c r="F912" s="67"/>
      <c r="G912" s="65"/>
      <c r="H912" s="70"/>
      <c r="I912" s="71"/>
      <c r="J912" s="68">
        <v>0</v>
      </c>
      <c r="K912" s="68">
        <v>0</v>
      </c>
      <c r="L912" s="68">
        <v>0</v>
      </c>
      <c r="M912" s="89">
        <f t="shared" si="44"/>
        <v>0</v>
      </c>
      <c r="N912" s="100">
        <f t="shared" si="45"/>
        <v>0</v>
      </c>
      <c r="O912" s="166" t="str">
        <f>IFERROR(INDEX(ITC!$B$21:$B$1020,MATCH(D912,ITC!$D$21:$D$1020,0)),"Unclaimed")</f>
        <v>Unclaimed</v>
      </c>
      <c r="P912" s="73">
        <f>IFERROR(VLOOKUP(D912,ITC!$D$19:$N$1020,11,0)-N912,SUM(K912:M912))</f>
        <v>0</v>
      </c>
      <c r="Q912" s="167" t="e">
        <f t="shared" si="46"/>
        <v>#DIV/0!</v>
      </c>
    </row>
    <row r="913" spans="2:17">
      <c r="B913" s="63"/>
      <c r="C913" s="65"/>
      <c r="D913" s="65"/>
      <c r="E913" s="66"/>
      <c r="F913" s="67"/>
      <c r="G913" s="65"/>
      <c r="H913" s="70"/>
      <c r="I913" s="71"/>
      <c r="J913" s="68">
        <v>0</v>
      </c>
      <c r="K913" s="68">
        <v>0</v>
      </c>
      <c r="L913" s="68">
        <v>0</v>
      </c>
      <c r="M913" s="89">
        <f t="shared" si="44"/>
        <v>0</v>
      </c>
      <c r="N913" s="100">
        <f t="shared" si="45"/>
        <v>0</v>
      </c>
      <c r="O913" s="166" t="str">
        <f>IFERROR(INDEX(ITC!$B$21:$B$1020,MATCH(D913,ITC!$D$21:$D$1020,0)),"Unclaimed")</f>
        <v>Unclaimed</v>
      </c>
      <c r="P913" s="73">
        <f>IFERROR(VLOOKUP(D913,ITC!$D$19:$N$1020,11,0)-N913,SUM(K913:M913))</f>
        <v>0</v>
      </c>
      <c r="Q913" s="167" t="e">
        <f t="shared" si="46"/>
        <v>#DIV/0!</v>
      </c>
    </row>
    <row r="914" spans="2:17">
      <c r="B914" s="63"/>
      <c r="C914" s="65"/>
      <c r="D914" s="65"/>
      <c r="E914" s="66"/>
      <c r="F914" s="67"/>
      <c r="G914" s="65"/>
      <c r="H914" s="70"/>
      <c r="I914" s="71"/>
      <c r="J914" s="68">
        <v>0</v>
      </c>
      <c r="K914" s="68">
        <v>0</v>
      </c>
      <c r="L914" s="68">
        <v>0</v>
      </c>
      <c r="M914" s="89">
        <f t="shared" si="44"/>
        <v>0</v>
      </c>
      <c r="N914" s="100">
        <f t="shared" si="45"/>
        <v>0</v>
      </c>
      <c r="O914" s="166" t="str">
        <f>IFERROR(INDEX(ITC!$B$21:$B$1020,MATCH(D914,ITC!$D$21:$D$1020,0)),"Unclaimed")</f>
        <v>Unclaimed</v>
      </c>
      <c r="P914" s="73">
        <f>IFERROR(VLOOKUP(D914,ITC!$D$19:$N$1020,11,0)-N914,SUM(K914:M914))</f>
        <v>0</v>
      </c>
      <c r="Q914" s="167" t="e">
        <f t="shared" si="46"/>
        <v>#DIV/0!</v>
      </c>
    </row>
    <row r="915" spans="2:17">
      <c r="B915" s="63"/>
      <c r="C915" s="65"/>
      <c r="D915" s="65"/>
      <c r="E915" s="66"/>
      <c r="F915" s="67"/>
      <c r="G915" s="65"/>
      <c r="H915" s="70"/>
      <c r="I915" s="71"/>
      <c r="J915" s="68">
        <v>0</v>
      </c>
      <c r="K915" s="68">
        <v>0</v>
      </c>
      <c r="L915" s="68">
        <v>0</v>
      </c>
      <c r="M915" s="89">
        <f t="shared" si="44"/>
        <v>0</v>
      </c>
      <c r="N915" s="100">
        <f t="shared" si="45"/>
        <v>0</v>
      </c>
      <c r="O915" s="166" t="str">
        <f>IFERROR(INDEX(ITC!$B$21:$B$1020,MATCH(D915,ITC!$D$21:$D$1020,0)),"Unclaimed")</f>
        <v>Unclaimed</v>
      </c>
      <c r="P915" s="73">
        <f>IFERROR(VLOOKUP(D915,ITC!$D$19:$N$1020,11,0)-N915,SUM(K915:M915))</f>
        <v>0</v>
      </c>
      <c r="Q915" s="167" t="e">
        <f t="shared" si="46"/>
        <v>#DIV/0!</v>
      </c>
    </row>
    <row r="916" spans="2:17">
      <c r="B916" s="63"/>
      <c r="C916" s="65"/>
      <c r="D916" s="65"/>
      <c r="E916" s="66"/>
      <c r="F916" s="67"/>
      <c r="G916" s="65"/>
      <c r="H916" s="70"/>
      <c r="I916" s="71"/>
      <c r="J916" s="68">
        <v>0</v>
      </c>
      <c r="K916" s="68">
        <v>0</v>
      </c>
      <c r="L916" s="68">
        <v>0</v>
      </c>
      <c r="M916" s="89">
        <f t="shared" si="44"/>
        <v>0</v>
      </c>
      <c r="N916" s="100">
        <f t="shared" si="45"/>
        <v>0</v>
      </c>
      <c r="O916" s="166" t="str">
        <f>IFERROR(INDEX(ITC!$B$21:$B$1020,MATCH(D916,ITC!$D$21:$D$1020,0)),"Unclaimed")</f>
        <v>Unclaimed</v>
      </c>
      <c r="P916" s="73">
        <f>IFERROR(VLOOKUP(D916,ITC!$D$19:$N$1020,11,0)-N916,SUM(K916:M916))</f>
        <v>0</v>
      </c>
      <c r="Q916" s="167" t="e">
        <f t="shared" si="46"/>
        <v>#DIV/0!</v>
      </c>
    </row>
    <row r="917" spans="2:17">
      <c r="B917" s="63"/>
      <c r="C917" s="65"/>
      <c r="D917" s="65"/>
      <c r="E917" s="66"/>
      <c r="F917" s="67"/>
      <c r="G917" s="65"/>
      <c r="H917" s="70"/>
      <c r="I917" s="71"/>
      <c r="J917" s="68">
        <v>0</v>
      </c>
      <c r="K917" s="68">
        <v>0</v>
      </c>
      <c r="L917" s="68">
        <v>0</v>
      </c>
      <c r="M917" s="89">
        <f t="shared" ref="M917:M980" si="47">L917</f>
        <v>0</v>
      </c>
      <c r="N917" s="100">
        <f t="shared" si="45"/>
        <v>0</v>
      </c>
      <c r="O917" s="166" t="str">
        <f>IFERROR(INDEX(ITC!$B$21:$B$1020,MATCH(D917,ITC!$D$21:$D$1020,0)),"Unclaimed")</f>
        <v>Unclaimed</v>
      </c>
      <c r="P917" s="73">
        <f>IFERROR(VLOOKUP(D917,ITC!$D$19:$N$1020,11,0)-N917,SUM(K917:M917))</f>
        <v>0</v>
      </c>
      <c r="Q917" s="167" t="e">
        <f t="shared" si="46"/>
        <v>#DIV/0!</v>
      </c>
    </row>
    <row r="918" spans="2:17">
      <c r="B918" s="63"/>
      <c r="C918" s="65"/>
      <c r="D918" s="65"/>
      <c r="E918" s="66"/>
      <c r="F918" s="67"/>
      <c r="G918" s="65"/>
      <c r="H918" s="70"/>
      <c r="I918" s="71"/>
      <c r="J918" s="68">
        <v>0</v>
      </c>
      <c r="K918" s="68">
        <v>0</v>
      </c>
      <c r="L918" s="68">
        <v>0</v>
      </c>
      <c r="M918" s="89">
        <f t="shared" si="47"/>
        <v>0</v>
      </c>
      <c r="N918" s="100">
        <f t="shared" ref="N918:N981" si="48">SUM(J918:M918)</f>
        <v>0</v>
      </c>
      <c r="O918" s="166" t="str">
        <f>IFERROR(INDEX(ITC!$B$21:$B$1020,MATCH(D918,ITC!$D$21:$D$1020,0)),"Unclaimed")</f>
        <v>Unclaimed</v>
      </c>
      <c r="P918" s="73">
        <f>IFERROR(VLOOKUP(D918,ITC!$D$19:$N$1020,11,0)-N918,SUM(K918:M918))</f>
        <v>0</v>
      </c>
      <c r="Q918" s="167" t="e">
        <f t="shared" ref="Q918:Q981" si="49">H918-(SUM(K918:M918)/J918)</f>
        <v>#DIV/0!</v>
      </c>
    </row>
    <row r="919" spans="2:17">
      <c r="B919" s="63"/>
      <c r="C919" s="65"/>
      <c r="D919" s="65"/>
      <c r="E919" s="66"/>
      <c r="F919" s="67"/>
      <c r="G919" s="65"/>
      <c r="H919" s="70"/>
      <c r="I919" s="71"/>
      <c r="J919" s="68">
        <v>0</v>
      </c>
      <c r="K919" s="68">
        <v>0</v>
      </c>
      <c r="L919" s="68">
        <v>0</v>
      </c>
      <c r="M919" s="89">
        <f t="shared" si="47"/>
        <v>0</v>
      </c>
      <c r="N919" s="100">
        <f t="shared" si="48"/>
        <v>0</v>
      </c>
      <c r="O919" s="166" t="str">
        <f>IFERROR(INDEX(ITC!$B$21:$B$1020,MATCH(D919,ITC!$D$21:$D$1020,0)),"Unclaimed")</f>
        <v>Unclaimed</v>
      </c>
      <c r="P919" s="73">
        <f>IFERROR(VLOOKUP(D919,ITC!$D$19:$N$1020,11,0)-N919,SUM(K919:M919))</f>
        <v>0</v>
      </c>
      <c r="Q919" s="167" t="e">
        <f t="shared" si="49"/>
        <v>#DIV/0!</v>
      </c>
    </row>
    <row r="920" spans="2:17">
      <c r="B920" s="63"/>
      <c r="C920" s="65"/>
      <c r="D920" s="65"/>
      <c r="E920" s="66"/>
      <c r="F920" s="67"/>
      <c r="G920" s="65"/>
      <c r="H920" s="70"/>
      <c r="I920" s="71"/>
      <c r="J920" s="68">
        <v>0</v>
      </c>
      <c r="K920" s="68">
        <v>0</v>
      </c>
      <c r="L920" s="68">
        <v>0</v>
      </c>
      <c r="M920" s="89">
        <f t="shared" si="47"/>
        <v>0</v>
      </c>
      <c r="N920" s="100">
        <f t="shared" si="48"/>
        <v>0</v>
      </c>
      <c r="O920" s="166" t="str">
        <f>IFERROR(INDEX(ITC!$B$21:$B$1020,MATCH(D920,ITC!$D$21:$D$1020,0)),"Unclaimed")</f>
        <v>Unclaimed</v>
      </c>
      <c r="P920" s="73">
        <f>IFERROR(VLOOKUP(D920,ITC!$D$19:$N$1020,11,0)-N920,SUM(K920:M920))</f>
        <v>0</v>
      </c>
      <c r="Q920" s="167" t="e">
        <f t="shared" si="49"/>
        <v>#DIV/0!</v>
      </c>
    </row>
    <row r="921" spans="2:17">
      <c r="B921" s="63"/>
      <c r="C921" s="65"/>
      <c r="D921" s="65"/>
      <c r="E921" s="66"/>
      <c r="F921" s="67"/>
      <c r="G921" s="65"/>
      <c r="H921" s="70"/>
      <c r="I921" s="71"/>
      <c r="J921" s="68">
        <v>0</v>
      </c>
      <c r="K921" s="68">
        <v>0</v>
      </c>
      <c r="L921" s="68">
        <v>0</v>
      </c>
      <c r="M921" s="89">
        <f t="shared" si="47"/>
        <v>0</v>
      </c>
      <c r="N921" s="100">
        <f t="shared" si="48"/>
        <v>0</v>
      </c>
      <c r="O921" s="166" t="str">
        <f>IFERROR(INDEX(ITC!$B$21:$B$1020,MATCH(D921,ITC!$D$21:$D$1020,0)),"Unclaimed")</f>
        <v>Unclaimed</v>
      </c>
      <c r="P921" s="73">
        <f>IFERROR(VLOOKUP(D921,ITC!$D$19:$N$1020,11,0)-N921,SUM(K921:M921))</f>
        <v>0</v>
      </c>
      <c r="Q921" s="167" t="e">
        <f t="shared" si="49"/>
        <v>#DIV/0!</v>
      </c>
    </row>
    <row r="922" spans="2:17">
      <c r="B922" s="63"/>
      <c r="C922" s="65"/>
      <c r="D922" s="65"/>
      <c r="E922" s="66"/>
      <c r="F922" s="67"/>
      <c r="G922" s="65"/>
      <c r="H922" s="70"/>
      <c r="I922" s="71"/>
      <c r="J922" s="68">
        <v>0</v>
      </c>
      <c r="K922" s="68">
        <v>0</v>
      </c>
      <c r="L922" s="68">
        <v>0</v>
      </c>
      <c r="M922" s="89">
        <f t="shared" si="47"/>
        <v>0</v>
      </c>
      <c r="N922" s="100">
        <f t="shared" si="48"/>
        <v>0</v>
      </c>
      <c r="O922" s="166" t="str">
        <f>IFERROR(INDEX(ITC!$B$21:$B$1020,MATCH(D922,ITC!$D$21:$D$1020,0)),"Unclaimed")</f>
        <v>Unclaimed</v>
      </c>
      <c r="P922" s="73">
        <f>IFERROR(VLOOKUP(D922,ITC!$D$19:$N$1020,11,0)-N922,SUM(K922:M922))</f>
        <v>0</v>
      </c>
      <c r="Q922" s="167" t="e">
        <f t="shared" si="49"/>
        <v>#DIV/0!</v>
      </c>
    </row>
    <row r="923" spans="2:17">
      <c r="B923" s="63"/>
      <c r="C923" s="65"/>
      <c r="D923" s="65"/>
      <c r="E923" s="66"/>
      <c r="F923" s="67"/>
      <c r="G923" s="65"/>
      <c r="H923" s="70"/>
      <c r="I923" s="71"/>
      <c r="J923" s="68">
        <v>0</v>
      </c>
      <c r="K923" s="68">
        <v>0</v>
      </c>
      <c r="L923" s="68">
        <v>0</v>
      </c>
      <c r="M923" s="89">
        <f t="shared" si="47"/>
        <v>0</v>
      </c>
      <c r="N923" s="100">
        <f t="shared" si="48"/>
        <v>0</v>
      </c>
      <c r="O923" s="166" t="str">
        <f>IFERROR(INDEX(ITC!$B$21:$B$1020,MATCH(D923,ITC!$D$21:$D$1020,0)),"Unclaimed")</f>
        <v>Unclaimed</v>
      </c>
      <c r="P923" s="73">
        <f>IFERROR(VLOOKUP(D923,ITC!$D$19:$N$1020,11,0)-N923,SUM(K923:M923))</f>
        <v>0</v>
      </c>
      <c r="Q923" s="167" t="e">
        <f t="shared" si="49"/>
        <v>#DIV/0!</v>
      </c>
    </row>
    <row r="924" spans="2:17">
      <c r="B924" s="63"/>
      <c r="C924" s="65"/>
      <c r="D924" s="65"/>
      <c r="E924" s="66"/>
      <c r="F924" s="67"/>
      <c r="G924" s="65"/>
      <c r="H924" s="70"/>
      <c r="I924" s="71"/>
      <c r="J924" s="68">
        <v>0</v>
      </c>
      <c r="K924" s="68">
        <v>0</v>
      </c>
      <c r="L924" s="68">
        <v>0</v>
      </c>
      <c r="M924" s="89">
        <f t="shared" si="47"/>
        <v>0</v>
      </c>
      <c r="N924" s="100">
        <f t="shared" si="48"/>
        <v>0</v>
      </c>
      <c r="O924" s="166" t="str">
        <f>IFERROR(INDEX(ITC!$B$21:$B$1020,MATCH(D924,ITC!$D$21:$D$1020,0)),"Unclaimed")</f>
        <v>Unclaimed</v>
      </c>
      <c r="P924" s="73">
        <f>IFERROR(VLOOKUP(D924,ITC!$D$19:$N$1020,11,0)-N924,SUM(K924:M924))</f>
        <v>0</v>
      </c>
      <c r="Q924" s="167" t="e">
        <f t="shared" si="49"/>
        <v>#DIV/0!</v>
      </c>
    </row>
    <row r="925" spans="2:17">
      <c r="B925" s="63"/>
      <c r="C925" s="65"/>
      <c r="D925" s="65"/>
      <c r="E925" s="66"/>
      <c r="F925" s="67"/>
      <c r="G925" s="65"/>
      <c r="H925" s="70"/>
      <c r="I925" s="71"/>
      <c r="J925" s="68">
        <v>0</v>
      </c>
      <c r="K925" s="68">
        <v>0</v>
      </c>
      <c r="L925" s="68">
        <v>0</v>
      </c>
      <c r="M925" s="89">
        <f t="shared" si="47"/>
        <v>0</v>
      </c>
      <c r="N925" s="100">
        <f t="shared" si="48"/>
        <v>0</v>
      </c>
      <c r="O925" s="166" t="str">
        <f>IFERROR(INDEX(ITC!$B$21:$B$1020,MATCH(D925,ITC!$D$21:$D$1020,0)),"Unclaimed")</f>
        <v>Unclaimed</v>
      </c>
      <c r="P925" s="73">
        <f>IFERROR(VLOOKUP(D925,ITC!$D$19:$N$1020,11,0)-N925,SUM(K925:M925))</f>
        <v>0</v>
      </c>
      <c r="Q925" s="167" t="e">
        <f t="shared" si="49"/>
        <v>#DIV/0!</v>
      </c>
    </row>
    <row r="926" spans="2:17">
      <c r="B926" s="63"/>
      <c r="C926" s="65"/>
      <c r="D926" s="65"/>
      <c r="E926" s="66"/>
      <c r="F926" s="67"/>
      <c r="G926" s="65"/>
      <c r="H926" s="70"/>
      <c r="I926" s="71"/>
      <c r="J926" s="68">
        <v>0</v>
      </c>
      <c r="K926" s="68">
        <v>0</v>
      </c>
      <c r="L926" s="68">
        <v>0</v>
      </c>
      <c r="M926" s="89">
        <f t="shared" si="47"/>
        <v>0</v>
      </c>
      <c r="N926" s="100">
        <f t="shared" si="48"/>
        <v>0</v>
      </c>
      <c r="O926" s="166" t="str">
        <f>IFERROR(INDEX(ITC!$B$21:$B$1020,MATCH(D926,ITC!$D$21:$D$1020,0)),"Unclaimed")</f>
        <v>Unclaimed</v>
      </c>
      <c r="P926" s="73">
        <f>IFERROR(VLOOKUP(D926,ITC!$D$19:$N$1020,11,0)-N926,SUM(K926:M926))</f>
        <v>0</v>
      </c>
      <c r="Q926" s="167" t="e">
        <f t="shared" si="49"/>
        <v>#DIV/0!</v>
      </c>
    </row>
    <row r="927" spans="2:17">
      <c r="B927" s="63"/>
      <c r="C927" s="65"/>
      <c r="D927" s="65"/>
      <c r="E927" s="66"/>
      <c r="F927" s="67"/>
      <c r="G927" s="65"/>
      <c r="H927" s="70"/>
      <c r="I927" s="71"/>
      <c r="J927" s="68">
        <v>0</v>
      </c>
      <c r="K927" s="68">
        <v>0</v>
      </c>
      <c r="L927" s="68">
        <v>0</v>
      </c>
      <c r="M927" s="89">
        <f t="shared" si="47"/>
        <v>0</v>
      </c>
      <c r="N927" s="100">
        <f t="shared" si="48"/>
        <v>0</v>
      </c>
      <c r="O927" s="166" t="str">
        <f>IFERROR(INDEX(ITC!$B$21:$B$1020,MATCH(D927,ITC!$D$21:$D$1020,0)),"Unclaimed")</f>
        <v>Unclaimed</v>
      </c>
      <c r="P927" s="73">
        <f>IFERROR(VLOOKUP(D927,ITC!$D$19:$N$1020,11,0)-N927,SUM(K927:M927))</f>
        <v>0</v>
      </c>
      <c r="Q927" s="167" t="e">
        <f t="shared" si="49"/>
        <v>#DIV/0!</v>
      </c>
    </row>
    <row r="928" spans="2:17">
      <c r="B928" s="63"/>
      <c r="C928" s="65"/>
      <c r="D928" s="65"/>
      <c r="E928" s="66"/>
      <c r="F928" s="67"/>
      <c r="G928" s="65"/>
      <c r="H928" s="70"/>
      <c r="I928" s="71"/>
      <c r="J928" s="68">
        <v>0</v>
      </c>
      <c r="K928" s="68">
        <v>0</v>
      </c>
      <c r="L928" s="68">
        <v>0</v>
      </c>
      <c r="M928" s="89">
        <f t="shared" si="47"/>
        <v>0</v>
      </c>
      <c r="N928" s="100">
        <f t="shared" si="48"/>
        <v>0</v>
      </c>
      <c r="O928" s="166" t="str">
        <f>IFERROR(INDEX(ITC!$B$21:$B$1020,MATCH(D928,ITC!$D$21:$D$1020,0)),"Unclaimed")</f>
        <v>Unclaimed</v>
      </c>
      <c r="P928" s="73">
        <f>IFERROR(VLOOKUP(D928,ITC!$D$19:$N$1020,11,0)-N928,SUM(K928:M928))</f>
        <v>0</v>
      </c>
      <c r="Q928" s="167" t="e">
        <f t="shared" si="49"/>
        <v>#DIV/0!</v>
      </c>
    </row>
    <row r="929" spans="2:17">
      <c r="B929" s="63"/>
      <c r="C929" s="65"/>
      <c r="D929" s="65"/>
      <c r="E929" s="66"/>
      <c r="F929" s="67"/>
      <c r="G929" s="65"/>
      <c r="H929" s="70"/>
      <c r="I929" s="71"/>
      <c r="J929" s="68">
        <v>0</v>
      </c>
      <c r="K929" s="68">
        <v>0</v>
      </c>
      <c r="L929" s="68">
        <v>0</v>
      </c>
      <c r="M929" s="89">
        <f t="shared" si="47"/>
        <v>0</v>
      </c>
      <c r="N929" s="100">
        <f t="shared" si="48"/>
        <v>0</v>
      </c>
      <c r="O929" s="166" t="str">
        <f>IFERROR(INDEX(ITC!$B$21:$B$1020,MATCH(D929,ITC!$D$21:$D$1020,0)),"Unclaimed")</f>
        <v>Unclaimed</v>
      </c>
      <c r="P929" s="73">
        <f>IFERROR(VLOOKUP(D929,ITC!$D$19:$N$1020,11,0)-N929,SUM(K929:M929))</f>
        <v>0</v>
      </c>
      <c r="Q929" s="167" t="e">
        <f t="shared" si="49"/>
        <v>#DIV/0!</v>
      </c>
    </row>
    <row r="930" spans="2:17">
      <c r="B930" s="63"/>
      <c r="C930" s="65"/>
      <c r="D930" s="65"/>
      <c r="E930" s="66"/>
      <c r="F930" s="67"/>
      <c r="G930" s="65"/>
      <c r="H930" s="70"/>
      <c r="I930" s="71"/>
      <c r="J930" s="68">
        <v>0</v>
      </c>
      <c r="K930" s="68">
        <v>0</v>
      </c>
      <c r="L930" s="68">
        <v>0</v>
      </c>
      <c r="M930" s="89">
        <f t="shared" si="47"/>
        <v>0</v>
      </c>
      <c r="N930" s="100">
        <f t="shared" si="48"/>
        <v>0</v>
      </c>
      <c r="O930" s="166" t="str">
        <f>IFERROR(INDEX(ITC!$B$21:$B$1020,MATCH(D930,ITC!$D$21:$D$1020,0)),"Unclaimed")</f>
        <v>Unclaimed</v>
      </c>
      <c r="P930" s="73">
        <f>IFERROR(VLOOKUP(D930,ITC!$D$19:$N$1020,11,0)-N930,SUM(K930:M930))</f>
        <v>0</v>
      </c>
      <c r="Q930" s="167" t="e">
        <f t="shared" si="49"/>
        <v>#DIV/0!</v>
      </c>
    </row>
    <row r="931" spans="2:17">
      <c r="B931" s="63"/>
      <c r="C931" s="65"/>
      <c r="D931" s="65"/>
      <c r="E931" s="66"/>
      <c r="F931" s="67"/>
      <c r="G931" s="65"/>
      <c r="H931" s="70"/>
      <c r="I931" s="71"/>
      <c r="J931" s="68">
        <v>0</v>
      </c>
      <c r="K931" s="68">
        <v>0</v>
      </c>
      <c r="L931" s="68">
        <v>0</v>
      </c>
      <c r="M931" s="89">
        <f t="shared" si="47"/>
        <v>0</v>
      </c>
      <c r="N931" s="100">
        <f t="shared" si="48"/>
        <v>0</v>
      </c>
      <c r="O931" s="166" t="str">
        <f>IFERROR(INDEX(ITC!$B$21:$B$1020,MATCH(D931,ITC!$D$21:$D$1020,0)),"Unclaimed")</f>
        <v>Unclaimed</v>
      </c>
      <c r="P931" s="73">
        <f>IFERROR(VLOOKUP(D931,ITC!$D$19:$N$1020,11,0)-N931,SUM(K931:M931))</f>
        <v>0</v>
      </c>
      <c r="Q931" s="167" t="e">
        <f t="shared" si="49"/>
        <v>#DIV/0!</v>
      </c>
    </row>
    <row r="932" spans="2:17">
      <c r="B932" s="63"/>
      <c r="C932" s="65"/>
      <c r="D932" s="65"/>
      <c r="E932" s="66"/>
      <c r="F932" s="67"/>
      <c r="G932" s="65"/>
      <c r="H932" s="70"/>
      <c r="I932" s="71"/>
      <c r="J932" s="68">
        <v>0</v>
      </c>
      <c r="K932" s="68">
        <v>0</v>
      </c>
      <c r="L932" s="68">
        <v>0</v>
      </c>
      <c r="M932" s="89">
        <f t="shared" si="47"/>
        <v>0</v>
      </c>
      <c r="N932" s="100">
        <f t="shared" si="48"/>
        <v>0</v>
      </c>
      <c r="O932" s="166" t="str">
        <f>IFERROR(INDEX(ITC!$B$21:$B$1020,MATCH(D932,ITC!$D$21:$D$1020,0)),"Unclaimed")</f>
        <v>Unclaimed</v>
      </c>
      <c r="P932" s="73">
        <f>IFERROR(VLOOKUP(D932,ITC!$D$19:$N$1020,11,0)-N932,SUM(K932:M932))</f>
        <v>0</v>
      </c>
      <c r="Q932" s="167" t="e">
        <f t="shared" si="49"/>
        <v>#DIV/0!</v>
      </c>
    </row>
    <row r="933" spans="2:17">
      <c r="B933" s="63"/>
      <c r="C933" s="65"/>
      <c r="D933" s="65"/>
      <c r="E933" s="66"/>
      <c r="F933" s="67"/>
      <c r="G933" s="65"/>
      <c r="H933" s="70"/>
      <c r="I933" s="71"/>
      <c r="J933" s="68">
        <v>0</v>
      </c>
      <c r="K933" s="68">
        <v>0</v>
      </c>
      <c r="L933" s="68">
        <v>0</v>
      </c>
      <c r="M933" s="89">
        <f t="shared" si="47"/>
        <v>0</v>
      </c>
      <c r="N933" s="100">
        <f t="shared" si="48"/>
        <v>0</v>
      </c>
      <c r="O933" s="166" t="str">
        <f>IFERROR(INDEX(ITC!$B$21:$B$1020,MATCH(D933,ITC!$D$21:$D$1020,0)),"Unclaimed")</f>
        <v>Unclaimed</v>
      </c>
      <c r="P933" s="73">
        <f>IFERROR(VLOOKUP(D933,ITC!$D$19:$N$1020,11,0)-N933,SUM(K933:M933))</f>
        <v>0</v>
      </c>
      <c r="Q933" s="167" t="e">
        <f t="shared" si="49"/>
        <v>#DIV/0!</v>
      </c>
    </row>
    <row r="934" spans="2:17">
      <c r="B934" s="63"/>
      <c r="C934" s="65"/>
      <c r="D934" s="65"/>
      <c r="E934" s="66"/>
      <c r="F934" s="67"/>
      <c r="G934" s="65"/>
      <c r="H934" s="70"/>
      <c r="I934" s="71"/>
      <c r="J934" s="68">
        <v>0</v>
      </c>
      <c r="K934" s="68">
        <v>0</v>
      </c>
      <c r="L934" s="68">
        <v>0</v>
      </c>
      <c r="M934" s="89">
        <f t="shared" si="47"/>
        <v>0</v>
      </c>
      <c r="N934" s="100">
        <f t="shared" si="48"/>
        <v>0</v>
      </c>
      <c r="O934" s="166" t="str">
        <f>IFERROR(INDEX(ITC!$B$21:$B$1020,MATCH(D934,ITC!$D$21:$D$1020,0)),"Unclaimed")</f>
        <v>Unclaimed</v>
      </c>
      <c r="P934" s="73">
        <f>IFERROR(VLOOKUP(D934,ITC!$D$19:$N$1020,11,0)-N934,SUM(K934:M934))</f>
        <v>0</v>
      </c>
      <c r="Q934" s="167" t="e">
        <f t="shared" si="49"/>
        <v>#DIV/0!</v>
      </c>
    </row>
    <row r="935" spans="2:17">
      <c r="B935" s="63"/>
      <c r="C935" s="65"/>
      <c r="D935" s="65"/>
      <c r="E935" s="66"/>
      <c r="F935" s="67"/>
      <c r="G935" s="65"/>
      <c r="H935" s="70"/>
      <c r="I935" s="71"/>
      <c r="J935" s="68">
        <v>0</v>
      </c>
      <c r="K935" s="68">
        <v>0</v>
      </c>
      <c r="L935" s="68">
        <v>0</v>
      </c>
      <c r="M935" s="89">
        <f t="shared" si="47"/>
        <v>0</v>
      </c>
      <c r="N935" s="100">
        <f t="shared" si="48"/>
        <v>0</v>
      </c>
      <c r="O935" s="166" t="str">
        <f>IFERROR(INDEX(ITC!$B$21:$B$1020,MATCH(D935,ITC!$D$21:$D$1020,0)),"Unclaimed")</f>
        <v>Unclaimed</v>
      </c>
      <c r="P935" s="73">
        <f>IFERROR(VLOOKUP(D935,ITC!$D$19:$N$1020,11,0)-N935,SUM(K935:M935))</f>
        <v>0</v>
      </c>
      <c r="Q935" s="167" t="e">
        <f t="shared" si="49"/>
        <v>#DIV/0!</v>
      </c>
    </row>
    <row r="936" spans="2:17">
      <c r="B936" s="63"/>
      <c r="C936" s="65"/>
      <c r="D936" s="65"/>
      <c r="E936" s="66"/>
      <c r="F936" s="67"/>
      <c r="G936" s="65"/>
      <c r="H936" s="70"/>
      <c r="I936" s="71"/>
      <c r="J936" s="68">
        <v>0</v>
      </c>
      <c r="K936" s="68">
        <v>0</v>
      </c>
      <c r="L936" s="68">
        <v>0</v>
      </c>
      <c r="M936" s="89">
        <f t="shared" si="47"/>
        <v>0</v>
      </c>
      <c r="N936" s="100">
        <f t="shared" si="48"/>
        <v>0</v>
      </c>
      <c r="O936" s="166" t="str">
        <f>IFERROR(INDEX(ITC!$B$21:$B$1020,MATCH(D936,ITC!$D$21:$D$1020,0)),"Unclaimed")</f>
        <v>Unclaimed</v>
      </c>
      <c r="P936" s="73">
        <f>IFERROR(VLOOKUP(D936,ITC!$D$19:$N$1020,11,0)-N936,SUM(K936:M936))</f>
        <v>0</v>
      </c>
      <c r="Q936" s="167" t="e">
        <f t="shared" si="49"/>
        <v>#DIV/0!</v>
      </c>
    </row>
    <row r="937" spans="2:17">
      <c r="B937" s="63"/>
      <c r="C937" s="65"/>
      <c r="D937" s="65"/>
      <c r="E937" s="66"/>
      <c r="F937" s="67"/>
      <c r="G937" s="65"/>
      <c r="H937" s="70"/>
      <c r="I937" s="71"/>
      <c r="J937" s="68">
        <v>0</v>
      </c>
      <c r="K937" s="68">
        <v>0</v>
      </c>
      <c r="L937" s="68">
        <v>0</v>
      </c>
      <c r="M937" s="89">
        <f t="shared" si="47"/>
        <v>0</v>
      </c>
      <c r="N937" s="100">
        <f t="shared" si="48"/>
        <v>0</v>
      </c>
      <c r="O937" s="166" t="str">
        <f>IFERROR(INDEX(ITC!$B$21:$B$1020,MATCH(D937,ITC!$D$21:$D$1020,0)),"Unclaimed")</f>
        <v>Unclaimed</v>
      </c>
      <c r="P937" s="73">
        <f>IFERROR(VLOOKUP(D937,ITC!$D$19:$N$1020,11,0)-N937,SUM(K937:M937))</f>
        <v>0</v>
      </c>
      <c r="Q937" s="167" t="e">
        <f t="shared" si="49"/>
        <v>#DIV/0!</v>
      </c>
    </row>
    <row r="938" spans="2:17">
      <c r="B938" s="63"/>
      <c r="C938" s="65"/>
      <c r="D938" s="65"/>
      <c r="E938" s="66"/>
      <c r="F938" s="67"/>
      <c r="G938" s="65"/>
      <c r="H938" s="70"/>
      <c r="I938" s="71"/>
      <c r="J938" s="68">
        <v>0</v>
      </c>
      <c r="K938" s="68">
        <v>0</v>
      </c>
      <c r="L938" s="68">
        <v>0</v>
      </c>
      <c r="M938" s="89">
        <f t="shared" si="47"/>
        <v>0</v>
      </c>
      <c r="N938" s="100">
        <f t="shared" si="48"/>
        <v>0</v>
      </c>
      <c r="O938" s="166" t="str">
        <f>IFERROR(INDEX(ITC!$B$21:$B$1020,MATCH(D938,ITC!$D$21:$D$1020,0)),"Unclaimed")</f>
        <v>Unclaimed</v>
      </c>
      <c r="P938" s="73">
        <f>IFERROR(VLOOKUP(D938,ITC!$D$19:$N$1020,11,0)-N938,SUM(K938:M938))</f>
        <v>0</v>
      </c>
      <c r="Q938" s="167" t="e">
        <f t="shared" si="49"/>
        <v>#DIV/0!</v>
      </c>
    </row>
    <row r="939" spans="2:17">
      <c r="B939" s="63"/>
      <c r="C939" s="65"/>
      <c r="D939" s="65"/>
      <c r="E939" s="66"/>
      <c r="F939" s="67"/>
      <c r="G939" s="65"/>
      <c r="H939" s="70"/>
      <c r="I939" s="71"/>
      <c r="J939" s="68">
        <v>0</v>
      </c>
      <c r="K939" s="68">
        <v>0</v>
      </c>
      <c r="L939" s="68">
        <v>0</v>
      </c>
      <c r="M939" s="89">
        <f t="shared" si="47"/>
        <v>0</v>
      </c>
      <c r="N939" s="100">
        <f t="shared" si="48"/>
        <v>0</v>
      </c>
      <c r="O939" s="166" t="str">
        <f>IFERROR(INDEX(ITC!$B$21:$B$1020,MATCH(D939,ITC!$D$21:$D$1020,0)),"Unclaimed")</f>
        <v>Unclaimed</v>
      </c>
      <c r="P939" s="73">
        <f>IFERROR(VLOOKUP(D939,ITC!$D$19:$N$1020,11,0)-N939,SUM(K939:M939))</f>
        <v>0</v>
      </c>
      <c r="Q939" s="167" t="e">
        <f t="shared" si="49"/>
        <v>#DIV/0!</v>
      </c>
    </row>
    <row r="940" spans="2:17">
      <c r="B940" s="63"/>
      <c r="C940" s="65"/>
      <c r="D940" s="65"/>
      <c r="E940" s="66"/>
      <c r="F940" s="67"/>
      <c r="G940" s="65"/>
      <c r="H940" s="70"/>
      <c r="I940" s="71"/>
      <c r="J940" s="68">
        <v>0</v>
      </c>
      <c r="K940" s="68">
        <v>0</v>
      </c>
      <c r="L940" s="68">
        <v>0</v>
      </c>
      <c r="M940" s="89">
        <f t="shared" si="47"/>
        <v>0</v>
      </c>
      <c r="N940" s="100">
        <f t="shared" si="48"/>
        <v>0</v>
      </c>
      <c r="O940" s="166" t="str">
        <f>IFERROR(INDEX(ITC!$B$21:$B$1020,MATCH(D940,ITC!$D$21:$D$1020,0)),"Unclaimed")</f>
        <v>Unclaimed</v>
      </c>
      <c r="P940" s="73">
        <f>IFERROR(VLOOKUP(D940,ITC!$D$19:$N$1020,11,0)-N940,SUM(K940:M940))</f>
        <v>0</v>
      </c>
      <c r="Q940" s="167" t="e">
        <f t="shared" si="49"/>
        <v>#DIV/0!</v>
      </c>
    </row>
    <row r="941" spans="2:17">
      <c r="B941" s="63"/>
      <c r="C941" s="65"/>
      <c r="D941" s="65"/>
      <c r="E941" s="66"/>
      <c r="F941" s="67"/>
      <c r="G941" s="65"/>
      <c r="H941" s="70"/>
      <c r="I941" s="71"/>
      <c r="J941" s="68">
        <v>0</v>
      </c>
      <c r="K941" s="68">
        <v>0</v>
      </c>
      <c r="L941" s="68">
        <v>0</v>
      </c>
      <c r="M941" s="89">
        <f t="shared" si="47"/>
        <v>0</v>
      </c>
      <c r="N941" s="100">
        <f t="shared" si="48"/>
        <v>0</v>
      </c>
      <c r="O941" s="166" t="str">
        <f>IFERROR(INDEX(ITC!$B$21:$B$1020,MATCH(D941,ITC!$D$21:$D$1020,0)),"Unclaimed")</f>
        <v>Unclaimed</v>
      </c>
      <c r="P941" s="73">
        <f>IFERROR(VLOOKUP(D941,ITC!$D$19:$N$1020,11,0)-N941,SUM(K941:M941))</f>
        <v>0</v>
      </c>
      <c r="Q941" s="167" t="e">
        <f t="shared" si="49"/>
        <v>#DIV/0!</v>
      </c>
    </row>
    <row r="942" spans="2:17">
      <c r="B942" s="63"/>
      <c r="C942" s="65"/>
      <c r="D942" s="65"/>
      <c r="E942" s="66"/>
      <c r="F942" s="67"/>
      <c r="G942" s="65"/>
      <c r="H942" s="70"/>
      <c r="I942" s="71"/>
      <c r="J942" s="68">
        <v>0</v>
      </c>
      <c r="K942" s="68">
        <v>0</v>
      </c>
      <c r="L942" s="68">
        <v>0</v>
      </c>
      <c r="M942" s="89">
        <f t="shared" si="47"/>
        <v>0</v>
      </c>
      <c r="N942" s="100">
        <f t="shared" si="48"/>
        <v>0</v>
      </c>
      <c r="O942" s="166" t="str">
        <f>IFERROR(INDEX(ITC!$B$21:$B$1020,MATCH(D942,ITC!$D$21:$D$1020,0)),"Unclaimed")</f>
        <v>Unclaimed</v>
      </c>
      <c r="P942" s="73">
        <f>IFERROR(VLOOKUP(D942,ITC!$D$19:$N$1020,11,0)-N942,SUM(K942:M942))</f>
        <v>0</v>
      </c>
      <c r="Q942" s="167" t="e">
        <f t="shared" si="49"/>
        <v>#DIV/0!</v>
      </c>
    </row>
    <row r="943" spans="2:17">
      <c r="B943" s="63"/>
      <c r="C943" s="65"/>
      <c r="D943" s="65"/>
      <c r="E943" s="66"/>
      <c r="F943" s="67"/>
      <c r="G943" s="65"/>
      <c r="H943" s="70"/>
      <c r="I943" s="71"/>
      <c r="J943" s="68">
        <v>0</v>
      </c>
      <c r="K943" s="68">
        <v>0</v>
      </c>
      <c r="L943" s="68">
        <v>0</v>
      </c>
      <c r="M943" s="89">
        <f t="shared" si="47"/>
        <v>0</v>
      </c>
      <c r="N943" s="100">
        <f t="shared" si="48"/>
        <v>0</v>
      </c>
      <c r="O943" s="166" t="str">
        <f>IFERROR(INDEX(ITC!$B$21:$B$1020,MATCH(D943,ITC!$D$21:$D$1020,0)),"Unclaimed")</f>
        <v>Unclaimed</v>
      </c>
      <c r="P943" s="73">
        <f>IFERROR(VLOOKUP(D943,ITC!$D$19:$N$1020,11,0)-N943,SUM(K943:M943))</f>
        <v>0</v>
      </c>
      <c r="Q943" s="167" t="e">
        <f t="shared" si="49"/>
        <v>#DIV/0!</v>
      </c>
    </row>
    <row r="944" spans="2:17">
      <c r="B944" s="63"/>
      <c r="C944" s="65"/>
      <c r="D944" s="65"/>
      <c r="E944" s="66"/>
      <c r="F944" s="67"/>
      <c r="G944" s="65"/>
      <c r="H944" s="70"/>
      <c r="I944" s="71"/>
      <c r="J944" s="68">
        <v>0</v>
      </c>
      <c r="K944" s="68">
        <v>0</v>
      </c>
      <c r="L944" s="68">
        <v>0</v>
      </c>
      <c r="M944" s="89">
        <f t="shared" si="47"/>
        <v>0</v>
      </c>
      <c r="N944" s="100">
        <f t="shared" si="48"/>
        <v>0</v>
      </c>
      <c r="O944" s="166" t="str">
        <f>IFERROR(INDEX(ITC!$B$21:$B$1020,MATCH(D944,ITC!$D$21:$D$1020,0)),"Unclaimed")</f>
        <v>Unclaimed</v>
      </c>
      <c r="P944" s="73">
        <f>IFERROR(VLOOKUP(D944,ITC!$D$19:$N$1020,11,0)-N944,SUM(K944:M944))</f>
        <v>0</v>
      </c>
      <c r="Q944" s="167" t="e">
        <f t="shared" si="49"/>
        <v>#DIV/0!</v>
      </c>
    </row>
    <row r="945" spans="2:17">
      <c r="B945" s="63"/>
      <c r="C945" s="65"/>
      <c r="D945" s="65"/>
      <c r="E945" s="66"/>
      <c r="F945" s="67"/>
      <c r="G945" s="65"/>
      <c r="H945" s="70"/>
      <c r="I945" s="71"/>
      <c r="J945" s="68">
        <v>0</v>
      </c>
      <c r="K945" s="68">
        <v>0</v>
      </c>
      <c r="L945" s="68">
        <v>0</v>
      </c>
      <c r="M945" s="89">
        <f t="shared" si="47"/>
        <v>0</v>
      </c>
      <c r="N945" s="100">
        <f t="shared" si="48"/>
        <v>0</v>
      </c>
      <c r="O945" s="166" t="str">
        <f>IFERROR(INDEX(ITC!$B$21:$B$1020,MATCH(D945,ITC!$D$21:$D$1020,0)),"Unclaimed")</f>
        <v>Unclaimed</v>
      </c>
      <c r="P945" s="73">
        <f>IFERROR(VLOOKUP(D945,ITC!$D$19:$N$1020,11,0)-N945,SUM(K945:M945))</f>
        <v>0</v>
      </c>
      <c r="Q945" s="167" t="e">
        <f t="shared" si="49"/>
        <v>#DIV/0!</v>
      </c>
    </row>
    <row r="946" spans="2:17">
      <c r="B946" s="63"/>
      <c r="C946" s="65"/>
      <c r="D946" s="65"/>
      <c r="E946" s="66"/>
      <c r="F946" s="67"/>
      <c r="G946" s="65"/>
      <c r="H946" s="70"/>
      <c r="I946" s="71"/>
      <c r="J946" s="68">
        <v>0</v>
      </c>
      <c r="K946" s="68">
        <v>0</v>
      </c>
      <c r="L946" s="68">
        <v>0</v>
      </c>
      <c r="M946" s="89">
        <f t="shared" si="47"/>
        <v>0</v>
      </c>
      <c r="N946" s="100">
        <f t="shared" si="48"/>
        <v>0</v>
      </c>
      <c r="O946" s="166" t="str">
        <f>IFERROR(INDEX(ITC!$B$21:$B$1020,MATCH(D946,ITC!$D$21:$D$1020,0)),"Unclaimed")</f>
        <v>Unclaimed</v>
      </c>
      <c r="P946" s="73">
        <f>IFERROR(VLOOKUP(D946,ITC!$D$19:$N$1020,11,0)-N946,SUM(K946:M946))</f>
        <v>0</v>
      </c>
      <c r="Q946" s="167" t="e">
        <f t="shared" si="49"/>
        <v>#DIV/0!</v>
      </c>
    </row>
    <row r="947" spans="2:17">
      <c r="B947" s="63"/>
      <c r="C947" s="65"/>
      <c r="D947" s="65"/>
      <c r="E947" s="66"/>
      <c r="F947" s="67"/>
      <c r="G947" s="65"/>
      <c r="H947" s="70"/>
      <c r="I947" s="71"/>
      <c r="J947" s="68">
        <v>0</v>
      </c>
      <c r="K947" s="68">
        <v>0</v>
      </c>
      <c r="L947" s="68">
        <v>0</v>
      </c>
      <c r="M947" s="89">
        <f t="shared" si="47"/>
        <v>0</v>
      </c>
      <c r="N947" s="100">
        <f t="shared" si="48"/>
        <v>0</v>
      </c>
      <c r="O947" s="166" t="str">
        <f>IFERROR(INDEX(ITC!$B$21:$B$1020,MATCH(D947,ITC!$D$21:$D$1020,0)),"Unclaimed")</f>
        <v>Unclaimed</v>
      </c>
      <c r="P947" s="73">
        <f>IFERROR(VLOOKUP(D947,ITC!$D$19:$N$1020,11,0)-N947,SUM(K947:M947))</f>
        <v>0</v>
      </c>
      <c r="Q947" s="167" t="e">
        <f t="shared" si="49"/>
        <v>#DIV/0!</v>
      </c>
    </row>
    <row r="948" spans="2:17">
      <c r="B948" s="63"/>
      <c r="C948" s="65"/>
      <c r="D948" s="65"/>
      <c r="E948" s="66"/>
      <c r="F948" s="67"/>
      <c r="G948" s="65"/>
      <c r="H948" s="70"/>
      <c r="I948" s="71"/>
      <c r="J948" s="68">
        <v>0</v>
      </c>
      <c r="K948" s="68">
        <v>0</v>
      </c>
      <c r="L948" s="68">
        <v>0</v>
      </c>
      <c r="M948" s="89">
        <f t="shared" si="47"/>
        <v>0</v>
      </c>
      <c r="N948" s="100">
        <f t="shared" si="48"/>
        <v>0</v>
      </c>
      <c r="O948" s="166" t="str">
        <f>IFERROR(INDEX(ITC!$B$21:$B$1020,MATCH(D948,ITC!$D$21:$D$1020,0)),"Unclaimed")</f>
        <v>Unclaimed</v>
      </c>
      <c r="P948" s="73">
        <f>IFERROR(VLOOKUP(D948,ITC!$D$19:$N$1020,11,0)-N948,SUM(K948:M948))</f>
        <v>0</v>
      </c>
      <c r="Q948" s="167" t="e">
        <f t="shared" si="49"/>
        <v>#DIV/0!</v>
      </c>
    </row>
    <row r="949" spans="2:17">
      <c r="B949" s="63"/>
      <c r="C949" s="65"/>
      <c r="D949" s="65"/>
      <c r="E949" s="66"/>
      <c r="F949" s="67"/>
      <c r="G949" s="65"/>
      <c r="H949" s="70"/>
      <c r="I949" s="71"/>
      <c r="J949" s="68">
        <v>0</v>
      </c>
      <c r="K949" s="68">
        <v>0</v>
      </c>
      <c r="L949" s="68">
        <v>0</v>
      </c>
      <c r="M949" s="89">
        <f t="shared" si="47"/>
        <v>0</v>
      </c>
      <c r="N949" s="100">
        <f t="shared" si="48"/>
        <v>0</v>
      </c>
      <c r="O949" s="166" t="str">
        <f>IFERROR(INDEX(ITC!$B$21:$B$1020,MATCH(D949,ITC!$D$21:$D$1020,0)),"Unclaimed")</f>
        <v>Unclaimed</v>
      </c>
      <c r="P949" s="73">
        <f>IFERROR(VLOOKUP(D949,ITC!$D$19:$N$1020,11,0)-N949,SUM(K949:M949))</f>
        <v>0</v>
      </c>
      <c r="Q949" s="167" t="e">
        <f t="shared" si="49"/>
        <v>#DIV/0!</v>
      </c>
    </row>
    <row r="950" spans="2:17">
      <c r="B950" s="63"/>
      <c r="C950" s="65"/>
      <c r="D950" s="65"/>
      <c r="E950" s="66"/>
      <c r="F950" s="67"/>
      <c r="G950" s="65"/>
      <c r="H950" s="70"/>
      <c r="I950" s="71"/>
      <c r="J950" s="68">
        <v>0</v>
      </c>
      <c r="K950" s="68">
        <v>0</v>
      </c>
      <c r="L950" s="68">
        <v>0</v>
      </c>
      <c r="M950" s="89">
        <f t="shared" si="47"/>
        <v>0</v>
      </c>
      <c r="N950" s="100">
        <f t="shared" si="48"/>
        <v>0</v>
      </c>
      <c r="O950" s="166" t="str">
        <f>IFERROR(INDEX(ITC!$B$21:$B$1020,MATCH(D950,ITC!$D$21:$D$1020,0)),"Unclaimed")</f>
        <v>Unclaimed</v>
      </c>
      <c r="P950" s="73">
        <f>IFERROR(VLOOKUP(D950,ITC!$D$19:$N$1020,11,0)-N950,SUM(K950:M950))</f>
        <v>0</v>
      </c>
      <c r="Q950" s="167" t="e">
        <f t="shared" si="49"/>
        <v>#DIV/0!</v>
      </c>
    </row>
    <row r="951" spans="2:17">
      <c r="B951" s="63"/>
      <c r="C951" s="65"/>
      <c r="D951" s="65"/>
      <c r="E951" s="66"/>
      <c r="F951" s="67"/>
      <c r="G951" s="65"/>
      <c r="H951" s="70"/>
      <c r="I951" s="71"/>
      <c r="J951" s="68">
        <v>0</v>
      </c>
      <c r="K951" s="68">
        <v>0</v>
      </c>
      <c r="L951" s="68">
        <v>0</v>
      </c>
      <c r="M951" s="89">
        <f t="shared" si="47"/>
        <v>0</v>
      </c>
      <c r="N951" s="100">
        <f t="shared" si="48"/>
        <v>0</v>
      </c>
      <c r="O951" s="166" t="str">
        <f>IFERROR(INDEX(ITC!$B$21:$B$1020,MATCH(D951,ITC!$D$21:$D$1020,0)),"Unclaimed")</f>
        <v>Unclaimed</v>
      </c>
      <c r="P951" s="73">
        <f>IFERROR(VLOOKUP(D951,ITC!$D$19:$N$1020,11,0)-N951,SUM(K951:M951))</f>
        <v>0</v>
      </c>
      <c r="Q951" s="167" t="e">
        <f t="shared" si="49"/>
        <v>#DIV/0!</v>
      </c>
    </row>
    <row r="952" spans="2:17">
      <c r="B952" s="63"/>
      <c r="C952" s="65"/>
      <c r="D952" s="65"/>
      <c r="E952" s="66"/>
      <c r="F952" s="67"/>
      <c r="G952" s="65"/>
      <c r="H952" s="70"/>
      <c r="I952" s="71"/>
      <c r="J952" s="68">
        <v>0</v>
      </c>
      <c r="K952" s="68">
        <v>0</v>
      </c>
      <c r="L952" s="68">
        <v>0</v>
      </c>
      <c r="M952" s="89">
        <f t="shared" si="47"/>
        <v>0</v>
      </c>
      <c r="N952" s="100">
        <f t="shared" si="48"/>
        <v>0</v>
      </c>
      <c r="O952" s="166" t="str">
        <f>IFERROR(INDEX(ITC!$B$21:$B$1020,MATCH(D952,ITC!$D$21:$D$1020,0)),"Unclaimed")</f>
        <v>Unclaimed</v>
      </c>
      <c r="P952" s="73">
        <f>IFERROR(VLOOKUP(D952,ITC!$D$19:$N$1020,11,0)-N952,SUM(K952:M952))</f>
        <v>0</v>
      </c>
      <c r="Q952" s="167" t="e">
        <f t="shared" si="49"/>
        <v>#DIV/0!</v>
      </c>
    </row>
    <row r="953" spans="2:17">
      <c r="B953" s="63"/>
      <c r="C953" s="65"/>
      <c r="D953" s="65"/>
      <c r="E953" s="66"/>
      <c r="F953" s="67"/>
      <c r="G953" s="65"/>
      <c r="H953" s="70"/>
      <c r="I953" s="71"/>
      <c r="J953" s="68">
        <v>0</v>
      </c>
      <c r="K953" s="68">
        <v>0</v>
      </c>
      <c r="L953" s="68">
        <v>0</v>
      </c>
      <c r="M953" s="89">
        <f t="shared" si="47"/>
        <v>0</v>
      </c>
      <c r="N953" s="100">
        <f t="shared" si="48"/>
        <v>0</v>
      </c>
      <c r="O953" s="166" t="str">
        <f>IFERROR(INDEX(ITC!$B$21:$B$1020,MATCH(D953,ITC!$D$21:$D$1020,0)),"Unclaimed")</f>
        <v>Unclaimed</v>
      </c>
      <c r="P953" s="73">
        <f>IFERROR(VLOOKUP(D953,ITC!$D$19:$N$1020,11,0)-N953,SUM(K953:M953))</f>
        <v>0</v>
      </c>
      <c r="Q953" s="167" t="e">
        <f t="shared" si="49"/>
        <v>#DIV/0!</v>
      </c>
    </row>
    <row r="954" spans="2:17">
      <c r="B954" s="63"/>
      <c r="C954" s="65"/>
      <c r="D954" s="65"/>
      <c r="E954" s="66"/>
      <c r="F954" s="67"/>
      <c r="G954" s="65"/>
      <c r="H954" s="70"/>
      <c r="I954" s="71"/>
      <c r="J954" s="68">
        <v>0</v>
      </c>
      <c r="K954" s="68">
        <v>0</v>
      </c>
      <c r="L954" s="68">
        <v>0</v>
      </c>
      <c r="M954" s="89">
        <f t="shared" si="47"/>
        <v>0</v>
      </c>
      <c r="N954" s="100">
        <f t="shared" si="48"/>
        <v>0</v>
      </c>
      <c r="O954" s="166" t="str">
        <f>IFERROR(INDEX(ITC!$B$21:$B$1020,MATCH(D954,ITC!$D$21:$D$1020,0)),"Unclaimed")</f>
        <v>Unclaimed</v>
      </c>
      <c r="P954" s="73">
        <f>IFERROR(VLOOKUP(D954,ITC!$D$19:$N$1020,11,0)-N954,SUM(K954:M954))</f>
        <v>0</v>
      </c>
      <c r="Q954" s="167" t="e">
        <f t="shared" si="49"/>
        <v>#DIV/0!</v>
      </c>
    </row>
    <row r="955" spans="2:17">
      <c r="B955" s="63"/>
      <c r="C955" s="65"/>
      <c r="D955" s="65"/>
      <c r="E955" s="66"/>
      <c r="F955" s="67"/>
      <c r="G955" s="65"/>
      <c r="H955" s="70"/>
      <c r="I955" s="71"/>
      <c r="J955" s="68">
        <v>0</v>
      </c>
      <c r="K955" s="68">
        <v>0</v>
      </c>
      <c r="L955" s="68">
        <v>0</v>
      </c>
      <c r="M955" s="89">
        <f t="shared" si="47"/>
        <v>0</v>
      </c>
      <c r="N955" s="100">
        <f t="shared" si="48"/>
        <v>0</v>
      </c>
      <c r="O955" s="166" t="str">
        <f>IFERROR(INDEX(ITC!$B$21:$B$1020,MATCH(D955,ITC!$D$21:$D$1020,0)),"Unclaimed")</f>
        <v>Unclaimed</v>
      </c>
      <c r="P955" s="73">
        <f>IFERROR(VLOOKUP(D955,ITC!$D$19:$N$1020,11,0)-N955,SUM(K955:M955))</f>
        <v>0</v>
      </c>
      <c r="Q955" s="167" t="e">
        <f t="shared" si="49"/>
        <v>#DIV/0!</v>
      </c>
    </row>
    <row r="956" spans="2:17">
      <c r="B956" s="63"/>
      <c r="C956" s="65"/>
      <c r="D956" s="65"/>
      <c r="E956" s="66"/>
      <c r="F956" s="67"/>
      <c r="G956" s="65"/>
      <c r="H956" s="70"/>
      <c r="I956" s="71"/>
      <c r="J956" s="68">
        <v>0</v>
      </c>
      <c r="K956" s="68">
        <v>0</v>
      </c>
      <c r="L956" s="68">
        <v>0</v>
      </c>
      <c r="M956" s="89">
        <f t="shared" si="47"/>
        <v>0</v>
      </c>
      <c r="N956" s="100">
        <f t="shared" si="48"/>
        <v>0</v>
      </c>
      <c r="O956" s="166" t="str">
        <f>IFERROR(INDEX(ITC!$B$21:$B$1020,MATCH(D956,ITC!$D$21:$D$1020,0)),"Unclaimed")</f>
        <v>Unclaimed</v>
      </c>
      <c r="P956" s="73">
        <f>IFERROR(VLOOKUP(D956,ITC!$D$19:$N$1020,11,0)-N956,SUM(K956:M956))</f>
        <v>0</v>
      </c>
      <c r="Q956" s="167" t="e">
        <f t="shared" si="49"/>
        <v>#DIV/0!</v>
      </c>
    </row>
    <row r="957" spans="2:17">
      <c r="B957" s="63"/>
      <c r="C957" s="65"/>
      <c r="D957" s="65"/>
      <c r="E957" s="66"/>
      <c r="F957" s="67"/>
      <c r="G957" s="65"/>
      <c r="H957" s="70"/>
      <c r="I957" s="71"/>
      <c r="J957" s="68">
        <v>0</v>
      </c>
      <c r="K957" s="68">
        <v>0</v>
      </c>
      <c r="L957" s="68">
        <v>0</v>
      </c>
      <c r="M957" s="89">
        <f t="shared" si="47"/>
        <v>0</v>
      </c>
      <c r="N957" s="100">
        <f t="shared" si="48"/>
        <v>0</v>
      </c>
      <c r="O957" s="166" t="str">
        <f>IFERROR(INDEX(ITC!$B$21:$B$1020,MATCH(D957,ITC!$D$21:$D$1020,0)),"Unclaimed")</f>
        <v>Unclaimed</v>
      </c>
      <c r="P957" s="73">
        <f>IFERROR(VLOOKUP(D957,ITC!$D$19:$N$1020,11,0)-N957,SUM(K957:M957))</f>
        <v>0</v>
      </c>
      <c r="Q957" s="167" t="e">
        <f t="shared" si="49"/>
        <v>#DIV/0!</v>
      </c>
    </row>
    <row r="958" spans="2:17">
      <c r="B958" s="63"/>
      <c r="C958" s="65"/>
      <c r="D958" s="65"/>
      <c r="E958" s="66"/>
      <c r="F958" s="67"/>
      <c r="G958" s="65"/>
      <c r="H958" s="70"/>
      <c r="I958" s="71"/>
      <c r="J958" s="68">
        <v>0</v>
      </c>
      <c r="K958" s="68">
        <v>0</v>
      </c>
      <c r="L958" s="68">
        <v>0</v>
      </c>
      <c r="M958" s="89">
        <f t="shared" si="47"/>
        <v>0</v>
      </c>
      <c r="N958" s="100">
        <f t="shared" si="48"/>
        <v>0</v>
      </c>
      <c r="O958" s="166" t="str">
        <f>IFERROR(INDEX(ITC!$B$21:$B$1020,MATCH(D958,ITC!$D$21:$D$1020,0)),"Unclaimed")</f>
        <v>Unclaimed</v>
      </c>
      <c r="P958" s="73">
        <f>IFERROR(VLOOKUP(D958,ITC!$D$19:$N$1020,11,0)-N958,SUM(K958:M958))</f>
        <v>0</v>
      </c>
      <c r="Q958" s="167" t="e">
        <f t="shared" si="49"/>
        <v>#DIV/0!</v>
      </c>
    </row>
    <row r="959" spans="2:17">
      <c r="B959" s="63"/>
      <c r="C959" s="65"/>
      <c r="D959" s="65"/>
      <c r="E959" s="66"/>
      <c r="F959" s="67"/>
      <c r="G959" s="65"/>
      <c r="H959" s="70"/>
      <c r="I959" s="71"/>
      <c r="J959" s="68">
        <v>0</v>
      </c>
      <c r="K959" s="68">
        <v>0</v>
      </c>
      <c r="L959" s="68">
        <v>0</v>
      </c>
      <c r="M959" s="89">
        <f t="shared" si="47"/>
        <v>0</v>
      </c>
      <c r="N959" s="100">
        <f t="shared" si="48"/>
        <v>0</v>
      </c>
      <c r="O959" s="166" t="str">
        <f>IFERROR(INDEX(ITC!$B$21:$B$1020,MATCH(D959,ITC!$D$21:$D$1020,0)),"Unclaimed")</f>
        <v>Unclaimed</v>
      </c>
      <c r="P959" s="73">
        <f>IFERROR(VLOOKUP(D959,ITC!$D$19:$N$1020,11,0)-N959,SUM(K959:M959))</f>
        <v>0</v>
      </c>
      <c r="Q959" s="167" t="e">
        <f t="shared" si="49"/>
        <v>#DIV/0!</v>
      </c>
    </row>
    <row r="960" spans="2:17">
      <c r="B960" s="63"/>
      <c r="C960" s="65"/>
      <c r="D960" s="65"/>
      <c r="E960" s="66"/>
      <c r="F960" s="67"/>
      <c r="G960" s="65"/>
      <c r="H960" s="70"/>
      <c r="I960" s="71"/>
      <c r="J960" s="68">
        <v>0</v>
      </c>
      <c r="K960" s="68">
        <v>0</v>
      </c>
      <c r="L960" s="68">
        <v>0</v>
      </c>
      <c r="M960" s="89">
        <f t="shared" si="47"/>
        <v>0</v>
      </c>
      <c r="N960" s="100">
        <f t="shared" si="48"/>
        <v>0</v>
      </c>
      <c r="O960" s="166" t="str">
        <f>IFERROR(INDEX(ITC!$B$21:$B$1020,MATCH(D960,ITC!$D$21:$D$1020,0)),"Unclaimed")</f>
        <v>Unclaimed</v>
      </c>
      <c r="P960" s="73">
        <f>IFERROR(VLOOKUP(D960,ITC!$D$19:$N$1020,11,0)-N960,SUM(K960:M960))</f>
        <v>0</v>
      </c>
      <c r="Q960" s="167" t="e">
        <f t="shared" si="49"/>
        <v>#DIV/0!</v>
      </c>
    </row>
    <row r="961" spans="2:17">
      <c r="B961" s="63"/>
      <c r="C961" s="65"/>
      <c r="D961" s="65"/>
      <c r="E961" s="66"/>
      <c r="F961" s="67"/>
      <c r="G961" s="65"/>
      <c r="H961" s="70"/>
      <c r="I961" s="71"/>
      <c r="J961" s="68">
        <v>0</v>
      </c>
      <c r="K961" s="68">
        <v>0</v>
      </c>
      <c r="L961" s="68">
        <v>0</v>
      </c>
      <c r="M961" s="89">
        <f t="shared" si="47"/>
        <v>0</v>
      </c>
      <c r="N961" s="100">
        <f t="shared" si="48"/>
        <v>0</v>
      </c>
      <c r="O961" s="166" t="str">
        <f>IFERROR(INDEX(ITC!$B$21:$B$1020,MATCH(D961,ITC!$D$21:$D$1020,0)),"Unclaimed")</f>
        <v>Unclaimed</v>
      </c>
      <c r="P961" s="73">
        <f>IFERROR(VLOOKUP(D961,ITC!$D$19:$N$1020,11,0)-N961,SUM(K961:M961))</f>
        <v>0</v>
      </c>
      <c r="Q961" s="167" t="e">
        <f t="shared" si="49"/>
        <v>#DIV/0!</v>
      </c>
    </row>
    <row r="962" spans="2:17">
      <c r="B962" s="63"/>
      <c r="C962" s="65"/>
      <c r="D962" s="65"/>
      <c r="E962" s="66"/>
      <c r="F962" s="67"/>
      <c r="G962" s="65"/>
      <c r="H962" s="70"/>
      <c r="I962" s="71"/>
      <c r="J962" s="68">
        <v>0</v>
      </c>
      <c r="K962" s="68">
        <v>0</v>
      </c>
      <c r="L962" s="68">
        <v>0</v>
      </c>
      <c r="M962" s="89">
        <f t="shared" si="47"/>
        <v>0</v>
      </c>
      <c r="N962" s="100">
        <f t="shared" si="48"/>
        <v>0</v>
      </c>
      <c r="O962" s="166" t="str">
        <f>IFERROR(INDEX(ITC!$B$21:$B$1020,MATCH(D962,ITC!$D$21:$D$1020,0)),"Unclaimed")</f>
        <v>Unclaimed</v>
      </c>
      <c r="P962" s="73">
        <f>IFERROR(VLOOKUP(D962,ITC!$D$19:$N$1020,11,0)-N962,SUM(K962:M962))</f>
        <v>0</v>
      </c>
      <c r="Q962" s="167" t="e">
        <f t="shared" si="49"/>
        <v>#DIV/0!</v>
      </c>
    </row>
    <row r="963" spans="2:17">
      <c r="B963" s="63"/>
      <c r="C963" s="65"/>
      <c r="D963" s="65"/>
      <c r="E963" s="66"/>
      <c r="F963" s="67"/>
      <c r="G963" s="65"/>
      <c r="H963" s="70"/>
      <c r="I963" s="71"/>
      <c r="J963" s="68">
        <v>0</v>
      </c>
      <c r="K963" s="68">
        <v>0</v>
      </c>
      <c r="L963" s="68">
        <v>0</v>
      </c>
      <c r="M963" s="89">
        <f t="shared" si="47"/>
        <v>0</v>
      </c>
      <c r="N963" s="100">
        <f t="shared" si="48"/>
        <v>0</v>
      </c>
      <c r="O963" s="166" t="str">
        <f>IFERROR(INDEX(ITC!$B$21:$B$1020,MATCH(D963,ITC!$D$21:$D$1020,0)),"Unclaimed")</f>
        <v>Unclaimed</v>
      </c>
      <c r="P963" s="73">
        <f>IFERROR(VLOOKUP(D963,ITC!$D$19:$N$1020,11,0)-N963,SUM(K963:M963))</f>
        <v>0</v>
      </c>
      <c r="Q963" s="167" t="e">
        <f t="shared" si="49"/>
        <v>#DIV/0!</v>
      </c>
    </row>
    <row r="964" spans="2:17">
      <c r="B964" s="63"/>
      <c r="C964" s="65"/>
      <c r="D964" s="65"/>
      <c r="E964" s="66"/>
      <c r="F964" s="67"/>
      <c r="G964" s="65"/>
      <c r="H964" s="70"/>
      <c r="I964" s="71"/>
      <c r="J964" s="68">
        <v>0</v>
      </c>
      <c r="K964" s="68">
        <v>0</v>
      </c>
      <c r="L964" s="68">
        <v>0</v>
      </c>
      <c r="M964" s="89">
        <f t="shared" si="47"/>
        <v>0</v>
      </c>
      <c r="N964" s="100">
        <f t="shared" si="48"/>
        <v>0</v>
      </c>
      <c r="O964" s="166" t="str">
        <f>IFERROR(INDEX(ITC!$B$21:$B$1020,MATCH(D964,ITC!$D$21:$D$1020,0)),"Unclaimed")</f>
        <v>Unclaimed</v>
      </c>
      <c r="P964" s="73">
        <f>IFERROR(VLOOKUP(D964,ITC!$D$19:$N$1020,11,0)-N964,SUM(K964:M964))</f>
        <v>0</v>
      </c>
      <c r="Q964" s="167" t="e">
        <f t="shared" si="49"/>
        <v>#DIV/0!</v>
      </c>
    </row>
    <row r="965" spans="2:17">
      <c r="B965" s="63"/>
      <c r="C965" s="65"/>
      <c r="D965" s="65"/>
      <c r="E965" s="66"/>
      <c r="F965" s="67"/>
      <c r="G965" s="65"/>
      <c r="H965" s="70"/>
      <c r="I965" s="71"/>
      <c r="J965" s="68">
        <v>0</v>
      </c>
      <c r="K965" s="68">
        <v>0</v>
      </c>
      <c r="L965" s="68">
        <v>0</v>
      </c>
      <c r="M965" s="89">
        <f t="shared" si="47"/>
        <v>0</v>
      </c>
      <c r="N965" s="100">
        <f t="shared" si="48"/>
        <v>0</v>
      </c>
      <c r="O965" s="166" t="str">
        <f>IFERROR(INDEX(ITC!$B$21:$B$1020,MATCH(D965,ITC!$D$21:$D$1020,0)),"Unclaimed")</f>
        <v>Unclaimed</v>
      </c>
      <c r="P965" s="73">
        <f>IFERROR(VLOOKUP(D965,ITC!$D$19:$N$1020,11,0)-N965,SUM(K965:M965))</f>
        <v>0</v>
      </c>
      <c r="Q965" s="167" t="e">
        <f t="shared" si="49"/>
        <v>#DIV/0!</v>
      </c>
    </row>
    <row r="966" spans="2:17">
      <c r="B966" s="63"/>
      <c r="C966" s="65"/>
      <c r="D966" s="65"/>
      <c r="E966" s="66"/>
      <c r="F966" s="67"/>
      <c r="G966" s="65"/>
      <c r="H966" s="70"/>
      <c r="I966" s="71"/>
      <c r="J966" s="68">
        <v>0</v>
      </c>
      <c r="K966" s="68">
        <v>0</v>
      </c>
      <c r="L966" s="68">
        <v>0</v>
      </c>
      <c r="M966" s="89">
        <f t="shared" si="47"/>
        <v>0</v>
      </c>
      <c r="N966" s="100">
        <f t="shared" si="48"/>
        <v>0</v>
      </c>
      <c r="O966" s="166" t="str">
        <f>IFERROR(INDEX(ITC!$B$21:$B$1020,MATCH(D966,ITC!$D$21:$D$1020,0)),"Unclaimed")</f>
        <v>Unclaimed</v>
      </c>
      <c r="P966" s="73">
        <f>IFERROR(VLOOKUP(D966,ITC!$D$19:$N$1020,11,0)-N966,SUM(K966:M966))</f>
        <v>0</v>
      </c>
      <c r="Q966" s="167" t="e">
        <f t="shared" si="49"/>
        <v>#DIV/0!</v>
      </c>
    </row>
    <row r="967" spans="2:17">
      <c r="B967" s="63"/>
      <c r="C967" s="65"/>
      <c r="D967" s="65"/>
      <c r="E967" s="66"/>
      <c r="F967" s="67"/>
      <c r="G967" s="65"/>
      <c r="H967" s="70"/>
      <c r="I967" s="71"/>
      <c r="J967" s="68">
        <v>0</v>
      </c>
      <c r="K967" s="68">
        <v>0</v>
      </c>
      <c r="L967" s="68">
        <v>0</v>
      </c>
      <c r="M967" s="89">
        <f t="shared" si="47"/>
        <v>0</v>
      </c>
      <c r="N967" s="100">
        <f t="shared" si="48"/>
        <v>0</v>
      </c>
      <c r="O967" s="166" t="str">
        <f>IFERROR(INDEX(ITC!$B$21:$B$1020,MATCH(D967,ITC!$D$21:$D$1020,0)),"Unclaimed")</f>
        <v>Unclaimed</v>
      </c>
      <c r="P967" s="73">
        <f>IFERROR(VLOOKUP(D967,ITC!$D$19:$N$1020,11,0)-N967,SUM(K967:M967))</f>
        <v>0</v>
      </c>
      <c r="Q967" s="167" t="e">
        <f t="shared" si="49"/>
        <v>#DIV/0!</v>
      </c>
    </row>
    <row r="968" spans="2:17">
      <c r="B968" s="63"/>
      <c r="C968" s="65"/>
      <c r="D968" s="65"/>
      <c r="E968" s="66"/>
      <c r="F968" s="67"/>
      <c r="G968" s="65"/>
      <c r="H968" s="70"/>
      <c r="I968" s="71"/>
      <c r="J968" s="68">
        <v>0</v>
      </c>
      <c r="K968" s="68">
        <v>0</v>
      </c>
      <c r="L968" s="68">
        <v>0</v>
      </c>
      <c r="M968" s="89">
        <f t="shared" si="47"/>
        <v>0</v>
      </c>
      <c r="N968" s="100">
        <f t="shared" si="48"/>
        <v>0</v>
      </c>
      <c r="O968" s="166" t="str">
        <f>IFERROR(INDEX(ITC!$B$21:$B$1020,MATCH(D968,ITC!$D$21:$D$1020,0)),"Unclaimed")</f>
        <v>Unclaimed</v>
      </c>
      <c r="P968" s="73">
        <f>IFERROR(VLOOKUP(D968,ITC!$D$19:$N$1020,11,0)-N968,SUM(K968:M968))</f>
        <v>0</v>
      </c>
      <c r="Q968" s="167" t="e">
        <f t="shared" si="49"/>
        <v>#DIV/0!</v>
      </c>
    </row>
    <row r="969" spans="2:17">
      <c r="B969" s="63"/>
      <c r="C969" s="65"/>
      <c r="D969" s="65"/>
      <c r="E969" s="66"/>
      <c r="F969" s="67"/>
      <c r="G969" s="65"/>
      <c r="H969" s="70"/>
      <c r="I969" s="71"/>
      <c r="J969" s="68">
        <v>0</v>
      </c>
      <c r="K969" s="68">
        <v>0</v>
      </c>
      <c r="L969" s="68">
        <v>0</v>
      </c>
      <c r="M969" s="89">
        <f t="shared" si="47"/>
        <v>0</v>
      </c>
      <c r="N969" s="100">
        <f t="shared" si="48"/>
        <v>0</v>
      </c>
      <c r="O969" s="166" t="str">
        <f>IFERROR(INDEX(ITC!$B$21:$B$1020,MATCH(D969,ITC!$D$21:$D$1020,0)),"Unclaimed")</f>
        <v>Unclaimed</v>
      </c>
      <c r="P969" s="73">
        <f>IFERROR(VLOOKUP(D969,ITC!$D$19:$N$1020,11,0)-N969,SUM(K969:M969))</f>
        <v>0</v>
      </c>
      <c r="Q969" s="167" t="e">
        <f t="shared" si="49"/>
        <v>#DIV/0!</v>
      </c>
    </row>
    <row r="970" spans="2:17">
      <c r="B970" s="63"/>
      <c r="C970" s="65"/>
      <c r="D970" s="65"/>
      <c r="E970" s="66"/>
      <c r="F970" s="67"/>
      <c r="G970" s="65"/>
      <c r="H970" s="70"/>
      <c r="I970" s="71"/>
      <c r="J970" s="68">
        <v>0</v>
      </c>
      <c r="K970" s="68">
        <v>0</v>
      </c>
      <c r="L970" s="68">
        <v>0</v>
      </c>
      <c r="M970" s="89">
        <f t="shared" si="47"/>
        <v>0</v>
      </c>
      <c r="N970" s="100">
        <f t="shared" si="48"/>
        <v>0</v>
      </c>
      <c r="O970" s="166" t="str">
        <f>IFERROR(INDEX(ITC!$B$21:$B$1020,MATCH(D970,ITC!$D$21:$D$1020,0)),"Unclaimed")</f>
        <v>Unclaimed</v>
      </c>
      <c r="P970" s="73">
        <f>IFERROR(VLOOKUP(D970,ITC!$D$19:$N$1020,11,0)-N970,SUM(K970:M970))</f>
        <v>0</v>
      </c>
      <c r="Q970" s="167" t="e">
        <f t="shared" si="49"/>
        <v>#DIV/0!</v>
      </c>
    </row>
    <row r="971" spans="2:17">
      <c r="B971" s="63"/>
      <c r="C971" s="65"/>
      <c r="D971" s="65"/>
      <c r="E971" s="66"/>
      <c r="F971" s="67"/>
      <c r="G971" s="65"/>
      <c r="H971" s="70"/>
      <c r="I971" s="71"/>
      <c r="J971" s="68">
        <v>0</v>
      </c>
      <c r="K971" s="68">
        <v>0</v>
      </c>
      <c r="L971" s="68">
        <v>0</v>
      </c>
      <c r="M971" s="89">
        <f t="shared" si="47"/>
        <v>0</v>
      </c>
      <c r="N971" s="100">
        <f t="shared" si="48"/>
        <v>0</v>
      </c>
      <c r="O971" s="166" t="str">
        <f>IFERROR(INDEX(ITC!$B$21:$B$1020,MATCH(D971,ITC!$D$21:$D$1020,0)),"Unclaimed")</f>
        <v>Unclaimed</v>
      </c>
      <c r="P971" s="73">
        <f>IFERROR(VLOOKUP(D971,ITC!$D$19:$N$1020,11,0)-N971,SUM(K971:M971))</f>
        <v>0</v>
      </c>
      <c r="Q971" s="167" t="e">
        <f t="shared" si="49"/>
        <v>#DIV/0!</v>
      </c>
    </row>
    <row r="972" spans="2:17">
      <c r="B972" s="63"/>
      <c r="C972" s="65"/>
      <c r="D972" s="65"/>
      <c r="E972" s="66"/>
      <c r="F972" s="67"/>
      <c r="G972" s="65"/>
      <c r="H972" s="70"/>
      <c r="I972" s="71"/>
      <c r="J972" s="68">
        <v>0</v>
      </c>
      <c r="K972" s="68">
        <v>0</v>
      </c>
      <c r="L972" s="68">
        <v>0</v>
      </c>
      <c r="M972" s="89">
        <f t="shared" si="47"/>
        <v>0</v>
      </c>
      <c r="N972" s="100">
        <f t="shared" si="48"/>
        <v>0</v>
      </c>
      <c r="O972" s="166" t="str">
        <f>IFERROR(INDEX(ITC!$B$21:$B$1020,MATCH(D972,ITC!$D$21:$D$1020,0)),"Unclaimed")</f>
        <v>Unclaimed</v>
      </c>
      <c r="P972" s="73">
        <f>IFERROR(VLOOKUP(D972,ITC!$D$19:$N$1020,11,0)-N972,SUM(K972:M972))</f>
        <v>0</v>
      </c>
      <c r="Q972" s="167" t="e">
        <f t="shared" si="49"/>
        <v>#DIV/0!</v>
      </c>
    </row>
    <row r="973" spans="2:17">
      <c r="B973" s="63"/>
      <c r="C973" s="65"/>
      <c r="D973" s="65"/>
      <c r="E973" s="66"/>
      <c r="F973" s="67"/>
      <c r="G973" s="65"/>
      <c r="H973" s="70"/>
      <c r="I973" s="71"/>
      <c r="J973" s="68">
        <v>0</v>
      </c>
      <c r="K973" s="68">
        <v>0</v>
      </c>
      <c r="L973" s="68">
        <v>0</v>
      </c>
      <c r="M973" s="89">
        <f t="shared" si="47"/>
        <v>0</v>
      </c>
      <c r="N973" s="100">
        <f t="shared" si="48"/>
        <v>0</v>
      </c>
      <c r="O973" s="166" t="str">
        <f>IFERROR(INDEX(ITC!$B$21:$B$1020,MATCH(D973,ITC!$D$21:$D$1020,0)),"Unclaimed")</f>
        <v>Unclaimed</v>
      </c>
      <c r="P973" s="73">
        <f>IFERROR(VLOOKUP(D973,ITC!$D$19:$N$1020,11,0)-N973,SUM(K973:M973))</f>
        <v>0</v>
      </c>
      <c r="Q973" s="167" t="e">
        <f t="shared" si="49"/>
        <v>#DIV/0!</v>
      </c>
    </row>
    <row r="974" spans="2:17">
      <c r="B974" s="63"/>
      <c r="C974" s="65"/>
      <c r="D974" s="65"/>
      <c r="E974" s="66"/>
      <c r="F974" s="67"/>
      <c r="G974" s="65"/>
      <c r="H974" s="70"/>
      <c r="I974" s="71"/>
      <c r="J974" s="68">
        <v>0</v>
      </c>
      <c r="K974" s="68">
        <v>0</v>
      </c>
      <c r="L974" s="68">
        <v>0</v>
      </c>
      <c r="M974" s="89">
        <f t="shared" si="47"/>
        <v>0</v>
      </c>
      <c r="N974" s="100">
        <f t="shared" si="48"/>
        <v>0</v>
      </c>
      <c r="O974" s="166" t="str">
        <f>IFERROR(INDEX(ITC!$B$21:$B$1020,MATCH(D974,ITC!$D$21:$D$1020,0)),"Unclaimed")</f>
        <v>Unclaimed</v>
      </c>
      <c r="P974" s="73">
        <f>IFERROR(VLOOKUP(D974,ITC!$D$19:$N$1020,11,0)-N974,SUM(K974:M974))</f>
        <v>0</v>
      </c>
      <c r="Q974" s="167" t="e">
        <f t="shared" si="49"/>
        <v>#DIV/0!</v>
      </c>
    </row>
    <row r="975" spans="2:17">
      <c r="B975" s="63"/>
      <c r="C975" s="65"/>
      <c r="D975" s="65"/>
      <c r="E975" s="66"/>
      <c r="F975" s="67"/>
      <c r="G975" s="65"/>
      <c r="H975" s="70"/>
      <c r="I975" s="71"/>
      <c r="J975" s="68">
        <v>0</v>
      </c>
      <c r="K975" s="68">
        <v>0</v>
      </c>
      <c r="L975" s="68">
        <v>0</v>
      </c>
      <c r="M975" s="89">
        <f t="shared" si="47"/>
        <v>0</v>
      </c>
      <c r="N975" s="100">
        <f t="shared" si="48"/>
        <v>0</v>
      </c>
      <c r="O975" s="166" t="str">
        <f>IFERROR(INDEX(ITC!$B$21:$B$1020,MATCH(D975,ITC!$D$21:$D$1020,0)),"Unclaimed")</f>
        <v>Unclaimed</v>
      </c>
      <c r="P975" s="73">
        <f>IFERROR(VLOOKUP(D975,ITC!$D$19:$N$1020,11,0)-N975,SUM(K975:M975))</f>
        <v>0</v>
      </c>
      <c r="Q975" s="167" t="e">
        <f t="shared" si="49"/>
        <v>#DIV/0!</v>
      </c>
    </row>
    <row r="976" spans="2:17">
      <c r="B976" s="63"/>
      <c r="C976" s="65"/>
      <c r="D976" s="65"/>
      <c r="E976" s="66"/>
      <c r="F976" s="67"/>
      <c r="G976" s="65"/>
      <c r="H976" s="70"/>
      <c r="I976" s="71"/>
      <c r="J976" s="68">
        <v>0</v>
      </c>
      <c r="K976" s="68">
        <v>0</v>
      </c>
      <c r="L976" s="68">
        <v>0</v>
      </c>
      <c r="M976" s="89">
        <f t="shared" si="47"/>
        <v>0</v>
      </c>
      <c r="N976" s="100">
        <f t="shared" si="48"/>
        <v>0</v>
      </c>
      <c r="O976" s="166" t="str">
        <f>IFERROR(INDEX(ITC!$B$21:$B$1020,MATCH(D976,ITC!$D$21:$D$1020,0)),"Unclaimed")</f>
        <v>Unclaimed</v>
      </c>
      <c r="P976" s="73">
        <f>IFERROR(VLOOKUP(D976,ITC!$D$19:$N$1020,11,0)-N976,SUM(K976:M976))</f>
        <v>0</v>
      </c>
      <c r="Q976" s="167" t="e">
        <f t="shared" si="49"/>
        <v>#DIV/0!</v>
      </c>
    </row>
    <row r="977" spans="2:17">
      <c r="B977" s="63"/>
      <c r="C977" s="65"/>
      <c r="D977" s="65"/>
      <c r="E977" s="66"/>
      <c r="F977" s="67"/>
      <c r="G977" s="65"/>
      <c r="H977" s="70"/>
      <c r="I977" s="71"/>
      <c r="J977" s="68">
        <v>0</v>
      </c>
      <c r="K977" s="68">
        <v>0</v>
      </c>
      <c r="L977" s="68">
        <v>0</v>
      </c>
      <c r="M977" s="89">
        <f t="shared" si="47"/>
        <v>0</v>
      </c>
      <c r="N977" s="100">
        <f t="shared" si="48"/>
        <v>0</v>
      </c>
      <c r="O977" s="166" t="str">
        <f>IFERROR(INDEX(ITC!$B$21:$B$1020,MATCH(D977,ITC!$D$21:$D$1020,0)),"Unclaimed")</f>
        <v>Unclaimed</v>
      </c>
      <c r="P977" s="73">
        <f>IFERROR(VLOOKUP(D977,ITC!$D$19:$N$1020,11,0)-N977,SUM(K977:M977))</f>
        <v>0</v>
      </c>
      <c r="Q977" s="167" t="e">
        <f t="shared" si="49"/>
        <v>#DIV/0!</v>
      </c>
    </row>
    <row r="978" spans="2:17">
      <c r="B978" s="63"/>
      <c r="C978" s="65"/>
      <c r="D978" s="65"/>
      <c r="E978" s="66"/>
      <c r="F978" s="67"/>
      <c r="G978" s="65"/>
      <c r="H978" s="70"/>
      <c r="I978" s="71"/>
      <c r="J978" s="68">
        <v>0</v>
      </c>
      <c r="K978" s="68">
        <v>0</v>
      </c>
      <c r="L978" s="68">
        <v>0</v>
      </c>
      <c r="M978" s="89">
        <f t="shared" si="47"/>
        <v>0</v>
      </c>
      <c r="N978" s="100">
        <f t="shared" si="48"/>
        <v>0</v>
      </c>
      <c r="O978" s="166" t="str">
        <f>IFERROR(INDEX(ITC!$B$21:$B$1020,MATCH(D978,ITC!$D$21:$D$1020,0)),"Unclaimed")</f>
        <v>Unclaimed</v>
      </c>
      <c r="P978" s="73">
        <f>IFERROR(VLOOKUP(D978,ITC!$D$19:$N$1020,11,0)-N978,SUM(K978:M978))</f>
        <v>0</v>
      </c>
      <c r="Q978" s="167" t="e">
        <f t="shared" si="49"/>
        <v>#DIV/0!</v>
      </c>
    </row>
    <row r="979" spans="2:17">
      <c r="B979" s="63"/>
      <c r="C979" s="65"/>
      <c r="D979" s="65"/>
      <c r="E979" s="66"/>
      <c r="F979" s="67"/>
      <c r="G979" s="65"/>
      <c r="H979" s="70"/>
      <c r="I979" s="71"/>
      <c r="J979" s="68">
        <v>0</v>
      </c>
      <c r="K979" s="68">
        <v>0</v>
      </c>
      <c r="L979" s="68">
        <v>0</v>
      </c>
      <c r="M979" s="89">
        <f t="shared" si="47"/>
        <v>0</v>
      </c>
      <c r="N979" s="100">
        <f t="shared" si="48"/>
        <v>0</v>
      </c>
      <c r="O979" s="166" t="str">
        <f>IFERROR(INDEX(ITC!$B$21:$B$1020,MATCH(D979,ITC!$D$21:$D$1020,0)),"Unclaimed")</f>
        <v>Unclaimed</v>
      </c>
      <c r="P979" s="73">
        <f>IFERROR(VLOOKUP(D979,ITC!$D$19:$N$1020,11,0)-N979,SUM(K979:M979))</f>
        <v>0</v>
      </c>
      <c r="Q979" s="167" t="e">
        <f t="shared" si="49"/>
        <v>#DIV/0!</v>
      </c>
    </row>
    <row r="980" spans="2:17">
      <c r="B980" s="63"/>
      <c r="C980" s="65"/>
      <c r="D980" s="65"/>
      <c r="E980" s="66"/>
      <c r="F980" s="67"/>
      <c r="G980" s="65"/>
      <c r="H980" s="70"/>
      <c r="I980" s="71"/>
      <c r="J980" s="68">
        <v>0</v>
      </c>
      <c r="K980" s="68">
        <v>0</v>
      </c>
      <c r="L980" s="68">
        <v>0</v>
      </c>
      <c r="M980" s="89">
        <f t="shared" si="47"/>
        <v>0</v>
      </c>
      <c r="N980" s="100">
        <f t="shared" si="48"/>
        <v>0</v>
      </c>
      <c r="O980" s="166" t="str">
        <f>IFERROR(INDEX(ITC!$B$21:$B$1020,MATCH(D980,ITC!$D$21:$D$1020,0)),"Unclaimed")</f>
        <v>Unclaimed</v>
      </c>
      <c r="P980" s="73">
        <f>IFERROR(VLOOKUP(D980,ITC!$D$19:$N$1020,11,0)-N980,SUM(K980:M980))</f>
        <v>0</v>
      </c>
      <c r="Q980" s="167" t="e">
        <f t="shared" si="49"/>
        <v>#DIV/0!</v>
      </c>
    </row>
    <row r="981" spans="2:17">
      <c r="B981" s="63"/>
      <c r="C981" s="65"/>
      <c r="D981" s="65"/>
      <c r="E981" s="66"/>
      <c r="F981" s="67"/>
      <c r="G981" s="65"/>
      <c r="H981" s="70"/>
      <c r="I981" s="71"/>
      <c r="J981" s="68">
        <v>0</v>
      </c>
      <c r="K981" s="68">
        <v>0</v>
      </c>
      <c r="L981" s="68">
        <v>0</v>
      </c>
      <c r="M981" s="89">
        <f t="shared" ref="M981:M1020" si="50">L981</f>
        <v>0</v>
      </c>
      <c r="N981" s="100">
        <f t="shared" si="48"/>
        <v>0</v>
      </c>
      <c r="O981" s="166" t="str">
        <f>IFERROR(INDEX(ITC!$B$21:$B$1020,MATCH(D981,ITC!$D$21:$D$1020,0)),"Unclaimed")</f>
        <v>Unclaimed</v>
      </c>
      <c r="P981" s="73">
        <f>IFERROR(VLOOKUP(D981,ITC!$D$19:$N$1020,11,0)-N981,SUM(K981:M981))</f>
        <v>0</v>
      </c>
      <c r="Q981" s="167" t="e">
        <f t="shared" si="49"/>
        <v>#DIV/0!</v>
      </c>
    </row>
    <row r="982" spans="2:17">
      <c r="B982" s="63"/>
      <c r="C982" s="65"/>
      <c r="D982" s="65"/>
      <c r="E982" s="66"/>
      <c r="F982" s="67"/>
      <c r="G982" s="65"/>
      <c r="H982" s="70"/>
      <c r="I982" s="71"/>
      <c r="J982" s="68">
        <v>0</v>
      </c>
      <c r="K982" s="68">
        <v>0</v>
      </c>
      <c r="L982" s="68">
        <v>0</v>
      </c>
      <c r="M982" s="89">
        <f t="shared" si="50"/>
        <v>0</v>
      </c>
      <c r="N982" s="100">
        <f t="shared" ref="N982:N1020" si="51">SUM(J982:M982)</f>
        <v>0</v>
      </c>
      <c r="O982" s="166" t="str">
        <f>IFERROR(INDEX(ITC!$B$21:$B$1020,MATCH(D982,ITC!$D$21:$D$1020,0)),"Unclaimed")</f>
        <v>Unclaimed</v>
      </c>
      <c r="P982" s="73">
        <f>IFERROR(VLOOKUP(D982,ITC!$D$19:$N$1020,11,0)-N982,SUM(K982:M982))</f>
        <v>0</v>
      </c>
      <c r="Q982" s="167" t="e">
        <f t="shared" ref="Q982:Q1020" si="52">H982-(SUM(K982:M982)/J982)</f>
        <v>#DIV/0!</v>
      </c>
    </row>
    <row r="983" spans="2:17">
      <c r="B983" s="63"/>
      <c r="C983" s="65"/>
      <c r="D983" s="65"/>
      <c r="E983" s="66"/>
      <c r="F983" s="67"/>
      <c r="G983" s="65"/>
      <c r="H983" s="70"/>
      <c r="I983" s="71"/>
      <c r="J983" s="68">
        <v>0</v>
      </c>
      <c r="K983" s="68">
        <v>0</v>
      </c>
      <c r="L983" s="68">
        <v>0</v>
      </c>
      <c r="M983" s="89">
        <f t="shared" si="50"/>
        <v>0</v>
      </c>
      <c r="N983" s="100">
        <f t="shared" si="51"/>
        <v>0</v>
      </c>
      <c r="O983" s="166" t="str">
        <f>IFERROR(INDEX(ITC!$B$21:$B$1020,MATCH(D983,ITC!$D$21:$D$1020,0)),"Unclaimed")</f>
        <v>Unclaimed</v>
      </c>
      <c r="P983" s="73">
        <f>IFERROR(VLOOKUP(D983,ITC!$D$19:$N$1020,11,0)-N983,SUM(K983:M983))</f>
        <v>0</v>
      </c>
      <c r="Q983" s="167" t="e">
        <f t="shared" si="52"/>
        <v>#DIV/0!</v>
      </c>
    </row>
    <row r="984" spans="2:17">
      <c r="B984" s="63"/>
      <c r="C984" s="65"/>
      <c r="D984" s="65"/>
      <c r="E984" s="66"/>
      <c r="F984" s="67"/>
      <c r="G984" s="65"/>
      <c r="H984" s="70"/>
      <c r="I984" s="71"/>
      <c r="J984" s="68">
        <v>0</v>
      </c>
      <c r="K984" s="68">
        <v>0</v>
      </c>
      <c r="L984" s="68">
        <v>0</v>
      </c>
      <c r="M984" s="89">
        <f t="shared" si="50"/>
        <v>0</v>
      </c>
      <c r="N984" s="100">
        <f t="shared" si="51"/>
        <v>0</v>
      </c>
      <c r="O984" s="166" t="str">
        <f>IFERROR(INDEX(ITC!$B$21:$B$1020,MATCH(D984,ITC!$D$21:$D$1020,0)),"Unclaimed")</f>
        <v>Unclaimed</v>
      </c>
      <c r="P984" s="73">
        <f>IFERROR(VLOOKUP(D984,ITC!$D$19:$N$1020,11,0)-N984,SUM(K984:M984))</f>
        <v>0</v>
      </c>
      <c r="Q984" s="167" t="e">
        <f t="shared" si="52"/>
        <v>#DIV/0!</v>
      </c>
    </row>
    <row r="985" spans="2:17">
      <c r="B985" s="63"/>
      <c r="C985" s="65"/>
      <c r="D985" s="65"/>
      <c r="E985" s="66"/>
      <c r="F985" s="67"/>
      <c r="G985" s="65"/>
      <c r="H985" s="70"/>
      <c r="I985" s="71"/>
      <c r="J985" s="68">
        <v>0</v>
      </c>
      <c r="K985" s="68">
        <v>0</v>
      </c>
      <c r="L985" s="68">
        <v>0</v>
      </c>
      <c r="M985" s="89">
        <f t="shared" si="50"/>
        <v>0</v>
      </c>
      <c r="N985" s="100">
        <f t="shared" si="51"/>
        <v>0</v>
      </c>
      <c r="O985" s="166" t="str">
        <f>IFERROR(INDEX(ITC!$B$21:$B$1020,MATCH(D985,ITC!$D$21:$D$1020,0)),"Unclaimed")</f>
        <v>Unclaimed</v>
      </c>
      <c r="P985" s="73">
        <f>IFERROR(VLOOKUP(D985,ITC!$D$19:$N$1020,11,0)-N985,SUM(K985:M985))</f>
        <v>0</v>
      </c>
      <c r="Q985" s="167" t="e">
        <f t="shared" si="52"/>
        <v>#DIV/0!</v>
      </c>
    </row>
    <row r="986" spans="2:17">
      <c r="B986" s="63"/>
      <c r="C986" s="65"/>
      <c r="D986" s="65"/>
      <c r="E986" s="66"/>
      <c r="F986" s="67"/>
      <c r="G986" s="65"/>
      <c r="H986" s="70"/>
      <c r="I986" s="71"/>
      <c r="J986" s="68">
        <v>0</v>
      </c>
      <c r="K986" s="68">
        <v>0</v>
      </c>
      <c r="L986" s="68">
        <v>0</v>
      </c>
      <c r="M986" s="89">
        <f t="shared" si="50"/>
        <v>0</v>
      </c>
      <c r="N986" s="100">
        <f t="shared" si="51"/>
        <v>0</v>
      </c>
      <c r="O986" s="166" t="str">
        <f>IFERROR(INDEX(ITC!$B$21:$B$1020,MATCH(D986,ITC!$D$21:$D$1020,0)),"Unclaimed")</f>
        <v>Unclaimed</v>
      </c>
      <c r="P986" s="73">
        <f>IFERROR(VLOOKUP(D986,ITC!$D$19:$N$1020,11,0)-N986,SUM(K986:M986))</f>
        <v>0</v>
      </c>
      <c r="Q986" s="167" t="e">
        <f t="shared" si="52"/>
        <v>#DIV/0!</v>
      </c>
    </row>
    <row r="987" spans="2:17">
      <c r="B987" s="63"/>
      <c r="C987" s="65"/>
      <c r="D987" s="65"/>
      <c r="E987" s="66"/>
      <c r="F987" s="67"/>
      <c r="G987" s="65"/>
      <c r="H987" s="70"/>
      <c r="I987" s="71"/>
      <c r="J987" s="68">
        <v>0</v>
      </c>
      <c r="K987" s="68">
        <v>0</v>
      </c>
      <c r="L987" s="68">
        <v>0</v>
      </c>
      <c r="M987" s="89">
        <f t="shared" si="50"/>
        <v>0</v>
      </c>
      <c r="N987" s="100">
        <f t="shared" si="51"/>
        <v>0</v>
      </c>
      <c r="O987" s="166" t="str">
        <f>IFERROR(INDEX(ITC!$B$21:$B$1020,MATCH(D987,ITC!$D$21:$D$1020,0)),"Unclaimed")</f>
        <v>Unclaimed</v>
      </c>
      <c r="P987" s="73">
        <f>IFERROR(VLOOKUP(D987,ITC!$D$19:$N$1020,11,0)-N987,SUM(K987:M987))</f>
        <v>0</v>
      </c>
      <c r="Q987" s="167" t="e">
        <f t="shared" si="52"/>
        <v>#DIV/0!</v>
      </c>
    </row>
    <row r="988" spans="2:17">
      <c r="B988" s="63"/>
      <c r="C988" s="65"/>
      <c r="D988" s="65"/>
      <c r="E988" s="66"/>
      <c r="F988" s="67"/>
      <c r="G988" s="65"/>
      <c r="H988" s="70"/>
      <c r="I988" s="71"/>
      <c r="J988" s="68">
        <v>0</v>
      </c>
      <c r="K988" s="68">
        <v>0</v>
      </c>
      <c r="L988" s="68">
        <v>0</v>
      </c>
      <c r="M988" s="89">
        <f t="shared" si="50"/>
        <v>0</v>
      </c>
      <c r="N988" s="100">
        <f t="shared" si="51"/>
        <v>0</v>
      </c>
      <c r="O988" s="166" t="str">
        <f>IFERROR(INDEX(ITC!$B$21:$B$1020,MATCH(D988,ITC!$D$21:$D$1020,0)),"Unclaimed")</f>
        <v>Unclaimed</v>
      </c>
      <c r="P988" s="73">
        <f>IFERROR(VLOOKUP(D988,ITC!$D$19:$N$1020,11,0)-N988,SUM(K988:M988))</f>
        <v>0</v>
      </c>
      <c r="Q988" s="167" t="e">
        <f t="shared" si="52"/>
        <v>#DIV/0!</v>
      </c>
    </row>
    <row r="989" spans="2:17">
      <c r="B989" s="63"/>
      <c r="C989" s="65"/>
      <c r="D989" s="65"/>
      <c r="E989" s="66"/>
      <c r="F989" s="67"/>
      <c r="G989" s="65"/>
      <c r="H989" s="70"/>
      <c r="I989" s="71"/>
      <c r="J989" s="68">
        <v>0</v>
      </c>
      <c r="K989" s="68">
        <v>0</v>
      </c>
      <c r="L989" s="68">
        <v>0</v>
      </c>
      <c r="M989" s="89">
        <f t="shared" si="50"/>
        <v>0</v>
      </c>
      <c r="N989" s="100">
        <f t="shared" si="51"/>
        <v>0</v>
      </c>
      <c r="O989" s="166" t="str">
        <f>IFERROR(INDEX(ITC!$B$21:$B$1020,MATCH(D989,ITC!$D$21:$D$1020,0)),"Unclaimed")</f>
        <v>Unclaimed</v>
      </c>
      <c r="P989" s="73">
        <f>IFERROR(VLOOKUP(D989,ITC!$D$19:$N$1020,11,0)-N989,SUM(K989:M989))</f>
        <v>0</v>
      </c>
      <c r="Q989" s="167" t="e">
        <f t="shared" si="52"/>
        <v>#DIV/0!</v>
      </c>
    </row>
    <row r="990" spans="2:17">
      <c r="B990" s="63"/>
      <c r="C990" s="65"/>
      <c r="D990" s="65"/>
      <c r="E990" s="66"/>
      <c r="F990" s="67"/>
      <c r="G990" s="65"/>
      <c r="H990" s="70"/>
      <c r="I990" s="71"/>
      <c r="J990" s="68">
        <v>0</v>
      </c>
      <c r="K990" s="68">
        <v>0</v>
      </c>
      <c r="L990" s="68">
        <v>0</v>
      </c>
      <c r="M990" s="89">
        <f t="shared" si="50"/>
        <v>0</v>
      </c>
      <c r="N990" s="100">
        <f t="shared" si="51"/>
        <v>0</v>
      </c>
      <c r="O990" s="166" t="str">
        <f>IFERROR(INDEX(ITC!$B$21:$B$1020,MATCH(D990,ITC!$D$21:$D$1020,0)),"Unclaimed")</f>
        <v>Unclaimed</v>
      </c>
      <c r="P990" s="73">
        <f>IFERROR(VLOOKUP(D990,ITC!$D$19:$N$1020,11,0)-N990,SUM(K990:M990))</f>
        <v>0</v>
      </c>
      <c r="Q990" s="167" t="e">
        <f t="shared" si="52"/>
        <v>#DIV/0!</v>
      </c>
    </row>
    <row r="991" spans="2:17">
      <c r="B991" s="63"/>
      <c r="C991" s="65"/>
      <c r="D991" s="65"/>
      <c r="E991" s="66"/>
      <c r="F991" s="67"/>
      <c r="G991" s="65"/>
      <c r="H991" s="70"/>
      <c r="I991" s="71"/>
      <c r="J991" s="68">
        <v>0</v>
      </c>
      <c r="K991" s="68">
        <v>0</v>
      </c>
      <c r="L991" s="68">
        <v>0</v>
      </c>
      <c r="M991" s="89">
        <f t="shared" si="50"/>
        <v>0</v>
      </c>
      <c r="N991" s="100">
        <f t="shared" si="51"/>
        <v>0</v>
      </c>
      <c r="O991" s="166" t="str">
        <f>IFERROR(INDEX(ITC!$B$21:$B$1020,MATCH(D991,ITC!$D$21:$D$1020,0)),"Unclaimed")</f>
        <v>Unclaimed</v>
      </c>
      <c r="P991" s="73">
        <f>IFERROR(VLOOKUP(D991,ITC!$D$19:$N$1020,11,0)-N991,SUM(K991:M991))</f>
        <v>0</v>
      </c>
      <c r="Q991" s="167" t="e">
        <f t="shared" si="52"/>
        <v>#DIV/0!</v>
      </c>
    </row>
    <row r="992" spans="2:17">
      <c r="B992" s="63"/>
      <c r="C992" s="65"/>
      <c r="D992" s="65"/>
      <c r="E992" s="66"/>
      <c r="F992" s="67"/>
      <c r="G992" s="65"/>
      <c r="H992" s="70"/>
      <c r="I992" s="71"/>
      <c r="J992" s="68">
        <v>0</v>
      </c>
      <c r="K992" s="68">
        <v>0</v>
      </c>
      <c r="L992" s="68">
        <v>0</v>
      </c>
      <c r="M992" s="89">
        <f t="shared" si="50"/>
        <v>0</v>
      </c>
      <c r="N992" s="100">
        <f t="shared" si="51"/>
        <v>0</v>
      </c>
      <c r="O992" s="166" t="str">
        <f>IFERROR(INDEX(ITC!$B$21:$B$1020,MATCH(D992,ITC!$D$21:$D$1020,0)),"Unclaimed")</f>
        <v>Unclaimed</v>
      </c>
      <c r="P992" s="73">
        <f>IFERROR(VLOOKUP(D992,ITC!$D$19:$N$1020,11,0)-N992,SUM(K992:M992))</f>
        <v>0</v>
      </c>
      <c r="Q992" s="167" t="e">
        <f t="shared" si="52"/>
        <v>#DIV/0!</v>
      </c>
    </row>
    <row r="993" spans="2:17">
      <c r="B993" s="63"/>
      <c r="C993" s="65"/>
      <c r="D993" s="65"/>
      <c r="E993" s="66"/>
      <c r="F993" s="67"/>
      <c r="G993" s="65"/>
      <c r="H993" s="70"/>
      <c r="I993" s="71"/>
      <c r="J993" s="68">
        <v>0</v>
      </c>
      <c r="K993" s="68">
        <v>0</v>
      </c>
      <c r="L993" s="68">
        <v>0</v>
      </c>
      <c r="M993" s="89">
        <f t="shared" si="50"/>
        <v>0</v>
      </c>
      <c r="N993" s="100">
        <f t="shared" si="51"/>
        <v>0</v>
      </c>
      <c r="O993" s="166" t="str">
        <f>IFERROR(INDEX(ITC!$B$21:$B$1020,MATCH(D993,ITC!$D$21:$D$1020,0)),"Unclaimed")</f>
        <v>Unclaimed</v>
      </c>
      <c r="P993" s="73">
        <f>IFERROR(VLOOKUP(D993,ITC!$D$19:$N$1020,11,0)-N993,SUM(K993:M993))</f>
        <v>0</v>
      </c>
      <c r="Q993" s="167" t="e">
        <f t="shared" si="52"/>
        <v>#DIV/0!</v>
      </c>
    </row>
    <row r="994" spans="2:17">
      <c r="B994" s="63"/>
      <c r="C994" s="65"/>
      <c r="D994" s="65"/>
      <c r="E994" s="66"/>
      <c r="F994" s="67"/>
      <c r="G994" s="65"/>
      <c r="H994" s="70"/>
      <c r="I994" s="71"/>
      <c r="J994" s="68">
        <v>0</v>
      </c>
      <c r="K994" s="68">
        <v>0</v>
      </c>
      <c r="L994" s="68">
        <v>0</v>
      </c>
      <c r="M994" s="89">
        <f t="shared" si="50"/>
        <v>0</v>
      </c>
      <c r="N994" s="100">
        <f t="shared" si="51"/>
        <v>0</v>
      </c>
      <c r="O994" s="166" t="str">
        <f>IFERROR(INDEX(ITC!$B$21:$B$1020,MATCH(D994,ITC!$D$21:$D$1020,0)),"Unclaimed")</f>
        <v>Unclaimed</v>
      </c>
      <c r="P994" s="73">
        <f>IFERROR(VLOOKUP(D994,ITC!$D$19:$N$1020,11,0)-N994,SUM(K994:M994))</f>
        <v>0</v>
      </c>
      <c r="Q994" s="167" t="e">
        <f t="shared" si="52"/>
        <v>#DIV/0!</v>
      </c>
    </row>
    <row r="995" spans="2:17">
      <c r="B995" s="63"/>
      <c r="C995" s="65"/>
      <c r="D995" s="65"/>
      <c r="E995" s="66"/>
      <c r="F995" s="67"/>
      <c r="G995" s="65"/>
      <c r="H995" s="70"/>
      <c r="I995" s="71"/>
      <c r="J995" s="68">
        <v>0</v>
      </c>
      <c r="K995" s="68">
        <v>0</v>
      </c>
      <c r="L995" s="68">
        <v>0</v>
      </c>
      <c r="M995" s="89">
        <f t="shared" si="50"/>
        <v>0</v>
      </c>
      <c r="N995" s="100">
        <f t="shared" si="51"/>
        <v>0</v>
      </c>
      <c r="O995" s="166" t="str">
        <f>IFERROR(INDEX(ITC!$B$21:$B$1020,MATCH(D995,ITC!$D$21:$D$1020,0)),"Unclaimed")</f>
        <v>Unclaimed</v>
      </c>
      <c r="P995" s="73">
        <f>IFERROR(VLOOKUP(D995,ITC!$D$19:$N$1020,11,0)-N995,SUM(K995:M995))</f>
        <v>0</v>
      </c>
      <c r="Q995" s="167" t="e">
        <f t="shared" si="52"/>
        <v>#DIV/0!</v>
      </c>
    </row>
    <row r="996" spans="2:17">
      <c r="B996" s="63"/>
      <c r="C996" s="65"/>
      <c r="D996" s="65"/>
      <c r="E996" s="66"/>
      <c r="F996" s="67"/>
      <c r="G996" s="65"/>
      <c r="H996" s="70"/>
      <c r="I996" s="71"/>
      <c r="J996" s="68">
        <v>0</v>
      </c>
      <c r="K996" s="68">
        <v>0</v>
      </c>
      <c r="L996" s="68">
        <v>0</v>
      </c>
      <c r="M996" s="89">
        <f t="shared" si="50"/>
        <v>0</v>
      </c>
      <c r="N996" s="100">
        <f t="shared" si="51"/>
        <v>0</v>
      </c>
      <c r="O996" s="166" t="str">
        <f>IFERROR(INDEX(ITC!$B$21:$B$1020,MATCH(D996,ITC!$D$21:$D$1020,0)),"Unclaimed")</f>
        <v>Unclaimed</v>
      </c>
      <c r="P996" s="73">
        <f>IFERROR(VLOOKUP(D996,ITC!$D$19:$N$1020,11,0)-N996,SUM(K996:M996))</f>
        <v>0</v>
      </c>
      <c r="Q996" s="167" t="e">
        <f t="shared" si="52"/>
        <v>#DIV/0!</v>
      </c>
    </row>
    <row r="997" spans="2:17">
      <c r="B997" s="63"/>
      <c r="C997" s="65"/>
      <c r="D997" s="65"/>
      <c r="E997" s="66"/>
      <c r="F997" s="67"/>
      <c r="G997" s="65"/>
      <c r="H997" s="70"/>
      <c r="I997" s="71"/>
      <c r="J997" s="68">
        <v>0</v>
      </c>
      <c r="K997" s="68">
        <v>0</v>
      </c>
      <c r="L997" s="68">
        <v>0</v>
      </c>
      <c r="M997" s="89">
        <f t="shared" si="50"/>
        <v>0</v>
      </c>
      <c r="N997" s="100">
        <f t="shared" si="51"/>
        <v>0</v>
      </c>
      <c r="O997" s="166" t="str">
        <f>IFERROR(INDEX(ITC!$B$21:$B$1020,MATCH(D997,ITC!$D$21:$D$1020,0)),"Unclaimed")</f>
        <v>Unclaimed</v>
      </c>
      <c r="P997" s="73">
        <f>IFERROR(VLOOKUP(D997,ITC!$D$19:$N$1020,11,0)-N997,SUM(K997:M997))</f>
        <v>0</v>
      </c>
      <c r="Q997" s="167" t="e">
        <f t="shared" si="52"/>
        <v>#DIV/0!</v>
      </c>
    </row>
    <row r="998" spans="2:17">
      <c r="B998" s="63"/>
      <c r="C998" s="65"/>
      <c r="D998" s="65"/>
      <c r="E998" s="66"/>
      <c r="F998" s="67"/>
      <c r="G998" s="65"/>
      <c r="H998" s="70"/>
      <c r="I998" s="71"/>
      <c r="J998" s="68">
        <v>0</v>
      </c>
      <c r="K998" s="68">
        <v>0</v>
      </c>
      <c r="L998" s="68">
        <v>0</v>
      </c>
      <c r="M998" s="89">
        <f t="shared" si="50"/>
        <v>0</v>
      </c>
      <c r="N998" s="100">
        <f t="shared" si="51"/>
        <v>0</v>
      </c>
      <c r="O998" s="166" t="str">
        <f>IFERROR(INDEX(ITC!$B$21:$B$1020,MATCH(D998,ITC!$D$21:$D$1020,0)),"Unclaimed")</f>
        <v>Unclaimed</v>
      </c>
      <c r="P998" s="73">
        <f>IFERROR(VLOOKUP(D998,ITC!$D$19:$N$1020,11,0)-N998,SUM(K998:M998))</f>
        <v>0</v>
      </c>
      <c r="Q998" s="167" t="e">
        <f t="shared" si="52"/>
        <v>#DIV/0!</v>
      </c>
    </row>
    <row r="999" spans="2:17">
      <c r="B999" s="63"/>
      <c r="C999" s="65"/>
      <c r="D999" s="65"/>
      <c r="E999" s="66"/>
      <c r="F999" s="67"/>
      <c r="G999" s="65"/>
      <c r="H999" s="70"/>
      <c r="I999" s="71"/>
      <c r="J999" s="68">
        <v>0</v>
      </c>
      <c r="K999" s="68">
        <v>0</v>
      </c>
      <c r="L999" s="68">
        <v>0</v>
      </c>
      <c r="M999" s="89">
        <f t="shared" si="50"/>
        <v>0</v>
      </c>
      <c r="N999" s="100">
        <f t="shared" si="51"/>
        <v>0</v>
      </c>
      <c r="O999" s="166" t="str">
        <f>IFERROR(INDEX(ITC!$B$21:$B$1020,MATCH(D999,ITC!$D$21:$D$1020,0)),"Unclaimed")</f>
        <v>Unclaimed</v>
      </c>
      <c r="P999" s="73">
        <f>IFERROR(VLOOKUP(D999,ITC!$D$19:$N$1020,11,0)-N999,SUM(K999:M999))</f>
        <v>0</v>
      </c>
      <c r="Q999" s="167" t="e">
        <f t="shared" si="52"/>
        <v>#DIV/0!</v>
      </c>
    </row>
    <row r="1000" spans="2:17">
      <c r="B1000" s="63"/>
      <c r="C1000" s="65"/>
      <c r="D1000" s="65"/>
      <c r="E1000" s="66"/>
      <c r="F1000" s="67"/>
      <c r="G1000" s="65"/>
      <c r="H1000" s="70"/>
      <c r="I1000" s="71"/>
      <c r="J1000" s="68">
        <v>0</v>
      </c>
      <c r="K1000" s="68">
        <v>0</v>
      </c>
      <c r="L1000" s="68">
        <v>0</v>
      </c>
      <c r="M1000" s="89">
        <f t="shared" si="50"/>
        <v>0</v>
      </c>
      <c r="N1000" s="100">
        <f t="shared" si="51"/>
        <v>0</v>
      </c>
      <c r="O1000" s="166" t="str">
        <f>IFERROR(INDEX(ITC!$B$21:$B$1020,MATCH(D1000,ITC!$D$21:$D$1020,0)),"Unclaimed")</f>
        <v>Unclaimed</v>
      </c>
      <c r="P1000" s="73">
        <f>IFERROR(VLOOKUP(D1000,ITC!$D$19:$N$1020,11,0)-N1000,SUM(K1000:M1000))</f>
        <v>0</v>
      </c>
      <c r="Q1000" s="167" t="e">
        <f t="shared" si="52"/>
        <v>#DIV/0!</v>
      </c>
    </row>
    <row r="1001" spans="2:17">
      <c r="B1001" s="63"/>
      <c r="C1001" s="65"/>
      <c r="D1001" s="65"/>
      <c r="E1001" s="66"/>
      <c r="F1001" s="67"/>
      <c r="G1001" s="65"/>
      <c r="H1001" s="70"/>
      <c r="I1001" s="71"/>
      <c r="J1001" s="68">
        <v>0</v>
      </c>
      <c r="K1001" s="68">
        <v>0</v>
      </c>
      <c r="L1001" s="68">
        <v>0</v>
      </c>
      <c r="M1001" s="89">
        <f t="shared" si="50"/>
        <v>0</v>
      </c>
      <c r="N1001" s="100">
        <f t="shared" si="51"/>
        <v>0</v>
      </c>
      <c r="O1001" s="166" t="str">
        <f>IFERROR(INDEX(ITC!$B$21:$B$1020,MATCH(D1001,ITC!$D$21:$D$1020,0)),"Unclaimed")</f>
        <v>Unclaimed</v>
      </c>
      <c r="P1001" s="73">
        <f>IFERROR(VLOOKUP(D1001,ITC!$D$19:$N$1020,11,0)-N1001,SUM(K1001:M1001))</f>
        <v>0</v>
      </c>
      <c r="Q1001" s="167" t="e">
        <f t="shared" si="52"/>
        <v>#DIV/0!</v>
      </c>
    </row>
    <row r="1002" spans="2:17">
      <c r="B1002" s="63"/>
      <c r="C1002" s="65"/>
      <c r="D1002" s="65"/>
      <c r="E1002" s="66"/>
      <c r="F1002" s="67"/>
      <c r="G1002" s="65"/>
      <c r="H1002" s="70"/>
      <c r="I1002" s="71"/>
      <c r="J1002" s="68">
        <v>0</v>
      </c>
      <c r="K1002" s="68">
        <v>0</v>
      </c>
      <c r="L1002" s="68">
        <v>0</v>
      </c>
      <c r="M1002" s="89">
        <f t="shared" si="50"/>
        <v>0</v>
      </c>
      <c r="N1002" s="100">
        <f t="shared" si="51"/>
        <v>0</v>
      </c>
      <c r="O1002" s="166" t="str">
        <f>IFERROR(INDEX(ITC!$B$21:$B$1020,MATCH(D1002,ITC!$D$21:$D$1020,0)),"Unclaimed")</f>
        <v>Unclaimed</v>
      </c>
      <c r="P1002" s="73">
        <f>IFERROR(VLOOKUP(D1002,ITC!$D$19:$N$1020,11,0)-N1002,SUM(K1002:M1002))</f>
        <v>0</v>
      </c>
      <c r="Q1002" s="167" t="e">
        <f t="shared" si="52"/>
        <v>#DIV/0!</v>
      </c>
    </row>
    <row r="1003" spans="2:17">
      <c r="B1003" s="63"/>
      <c r="C1003" s="65"/>
      <c r="D1003" s="65"/>
      <c r="E1003" s="66"/>
      <c r="F1003" s="67"/>
      <c r="G1003" s="65"/>
      <c r="H1003" s="70"/>
      <c r="I1003" s="71"/>
      <c r="J1003" s="68">
        <v>0</v>
      </c>
      <c r="K1003" s="68">
        <v>0</v>
      </c>
      <c r="L1003" s="68">
        <v>0</v>
      </c>
      <c r="M1003" s="89">
        <f t="shared" si="50"/>
        <v>0</v>
      </c>
      <c r="N1003" s="100">
        <f t="shared" si="51"/>
        <v>0</v>
      </c>
      <c r="O1003" s="166" t="str">
        <f>IFERROR(INDEX(ITC!$B$21:$B$1020,MATCH(D1003,ITC!$D$21:$D$1020,0)),"Unclaimed")</f>
        <v>Unclaimed</v>
      </c>
      <c r="P1003" s="73">
        <f>IFERROR(VLOOKUP(D1003,ITC!$D$19:$N$1020,11,0)-N1003,SUM(K1003:M1003))</f>
        <v>0</v>
      </c>
      <c r="Q1003" s="167" t="e">
        <f t="shared" si="52"/>
        <v>#DIV/0!</v>
      </c>
    </row>
    <row r="1004" spans="2:17">
      <c r="B1004" s="63"/>
      <c r="C1004" s="65"/>
      <c r="D1004" s="65"/>
      <c r="E1004" s="66"/>
      <c r="F1004" s="67"/>
      <c r="G1004" s="65"/>
      <c r="H1004" s="70"/>
      <c r="I1004" s="71"/>
      <c r="J1004" s="68">
        <v>0</v>
      </c>
      <c r="K1004" s="68">
        <v>0</v>
      </c>
      <c r="L1004" s="68">
        <v>0</v>
      </c>
      <c r="M1004" s="89">
        <f t="shared" si="50"/>
        <v>0</v>
      </c>
      <c r="N1004" s="100">
        <f t="shared" si="51"/>
        <v>0</v>
      </c>
      <c r="O1004" s="166" t="str">
        <f>IFERROR(INDEX(ITC!$B$21:$B$1020,MATCH(D1004,ITC!$D$21:$D$1020,0)),"Unclaimed")</f>
        <v>Unclaimed</v>
      </c>
      <c r="P1004" s="73">
        <f>IFERROR(VLOOKUP(D1004,ITC!$D$19:$N$1020,11,0)-N1004,SUM(K1004:M1004))</f>
        <v>0</v>
      </c>
      <c r="Q1004" s="167" t="e">
        <f t="shared" si="52"/>
        <v>#DIV/0!</v>
      </c>
    </row>
    <row r="1005" spans="2:17">
      <c r="B1005" s="63"/>
      <c r="C1005" s="65"/>
      <c r="D1005" s="65"/>
      <c r="E1005" s="66"/>
      <c r="F1005" s="67"/>
      <c r="G1005" s="65"/>
      <c r="H1005" s="70"/>
      <c r="I1005" s="71"/>
      <c r="J1005" s="68">
        <v>0</v>
      </c>
      <c r="K1005" s="68">
        <v>0</v>
      </c>
      <c r="L1005" s="68">
        <v>0</v>
      </c>
      <c r="M1005" s="89">
        <f t="shared" si="50"/>
        <v>0</v>
      </c>
      <c r="N1005" s="100">
        <f t="shared" si="51"/>
        <v>0</v>
      </c>
      <c r="O1005" s="166" t="str">
        <f>IFERROR(INDEX(ITC!$B$21:$B$1020,MATCH(D1005,ITC!$D$21:$D$1020,0)),"Unclaimed")</f>
        <v>Unclaimed</v>
      </c>
      <c r="P1005" s="73">
        <f>IFERROR(VLOOKUP(D1005,ITC!$D$19:$N$1020,11,0)-N1005,SUM(K1005:M1005))</f>
        <v>0</v>
      </c>
      <c r="Q1005" s="167" t="e">
        <f t="shared" si="52"/>
        <v>#DIV/0!</v>
      </c>
    </row>
    <row r="1006" spans="2:17">
      <c r="B1006" s="63"/>
      <c r="C1006" s="65"/>
      <c r="D1006" s="65"/>
      <c r="E1006" s="66"/>
      <c r="F1006" s="67"/>
      <c r="G1006" s="65"/>
      <c r="H1006" s="70"/>
      <c r="I1006" s="71"/>
      <c r="J1006" s="68">
        <v>0</v>
      </c>
      <c r="K1006" s="68">
        <v>0</v>
      </c>
      <c r="L1006" s="68">
        <v>0</v>
      </c>
      <c r="M1006" s="89">
        <f t="shared" si="50"/>
        <v>0</v>
      </c>
      <c r="N1006" s="100">
        <f t="shared" si="51"/>
        <v>0</v>
      </c>
      <c r="O1006" s="166" t="str">
        <f>IFERROR(INDEX(ITC!$B$21:$B$1020,MATCH(D1006,ITC!$D$21:$D$1020,0)),"Unclaimed")</f>
        <v>Unclaimed</v>
      </c>
      <c r="P1006" s="73">
        <f>IFERROR(VLOOKUP(D1006,ITC!$D$19:$N$1020,11,0)-N1006,SUM(K1006:M1006))</f>
        <v>0</v>
      </c>
      <c r="Q1006" s="167" t="e">
        <f t="shared" si="52"/>
        <v>#DIV/0!</v>
      </c>
    </row>
    <row r="1007" spans="2:17">
      <c r="B1007" s="63"/>
      <c r="C1007" s="65"/>
      <c r="D1007" s="65"/>
      <c r="E1007" s="66"/>
      <c r="F1007" s="67"/>
      <c r="G1007" s="65"/>
      <c r="H1007" s="70"/>
      <c r="I1007" s="71"/>
      <c r="J1007" s="68">
        <v>0</v>
      </c>
      <c r="K1007" s="68">
        <v>0</v>
      </c>
      <c r="L1007" s="68">
        <v>0</v>
      </c>
      <c r="M1007" s="89">
        <f t="shared" si="50"/>
        <v>0</v>
      </c>
      <c r="N1007" s="100">
        <f t="shared" si="51"/>
        <v>0</v>
      </c>
      <c r="O1007" s="166" t="str">
        <f>IFERROR(INDEX(ITC!$B$21:$B$1020,MATCH(D1007,ITC!$D$21:$D$1020,0)),"Unclaimed")</f>
        <v>Unclaimed</v>
      </c>
      <c r="P1007" s="73">
        <f>IFERROR(VLOOKUP(D1007,ITC!$D$19:$N$1020,11,0)-N1007,SUM(K1007:M1007))</f>
        <v>0</v>
      </c>
      <c r="Q1007" s="167" t="e">
        <f t="shared" si="52"/>
        <v>#DIV/0!</v>
      </c>
    </row>
    <row r="1008" spans="2:17">
      <c r="B1008" s="63"/>
      <c r="C1008" s="65"/>
      <c r="D1008" s="65"/>
      <c r="E1008" s="66"/>
      <c r="F1008" s="67"/>
      <c r="G1008" s="65"/>
      <c r="H1008" s="70"/>
      <c r="I1008" s="71"/>
      <c r="J1008" s="68">
        <v>0</v>
      </c>
      <c r="K1008" s="68">
        <v>0</v>
      </c>
      <c r="L1008" s="68">
        <v>0</v>
      </c>
      <c r="M1008" s="89">
        <f t="shared" si="50"/>
        <v>0</v>
      </c>
      <c r="N1008" s="100">
        <f t="shared" si="51"/>
        <v>0</v>
      </c>
      <c r="O1008" s="166" t="str">
        <f>IFERROR(INDEX(ITC!$B$21:$B$1020,MATCH(D1008,ITC!$D$21:$D$1020,0)),"Unclaimed")</f>
        <v>Unclaimed</v>
      </c>
      <c r="P1008" s="73">
        <f>IFERROR(VLOOKUP(D1008,ITC!$D$19:$N$1020,11,0)-N1008,SUM(K1008:M1008))</f>
        <v>0</v>
      </c>
      <c r="Q1008" s="167" t="e">
        <f t="shared" si="52"/>
        <v>#DIV/0!</v>
      </c>
    </row>
    <row r="1009" spans="1:17">
      <c r="B1009" s="63"/>
      <c r="C1009" s="65"/>
      <c r="D1009" s="65"/>
      <c r="E1009" s="66"/>
      <c r="F1009" s="67"/>
      <c r="G1009" s="65"/>
      <c r="H1009" s="70"/>
      <c r="I1009" s="71"/>
      <c r="J1009" s="68">
        <v>0</v>
      </c>
      <c r="K1009" s="68">
        <v>0</v>
      </c>
      <c r="L1009" s="68">
        <v>0</v>
      </c>
      <c r="M1009" s="89">
        <f t="shared" si="50"/>
        <v>0</v>
      </c>
      <c r="N1009" s="100">
        <f t="shared" si="51"/>
        <v>0</v>
      </c>
      <c r="O1009" s="166" t="str">
        <f>IFERROR(INDEX(ITC!$B$21:$B$1020,MATCH(D1009,ITC!$D$21:$D$1020,0)),"Unclaimed")</f>
        <v>Unclaimed</v>
      </c>
      <c r="P1009" s="73">
        <f>IFERROR(VLOOKUP(D1009,ITC!$D$19:$N$1020,11,0)-N1009,SUM(K1009:M1009))</f>
        <v>0</v>
      </c>
      <c r="Q1009" s="167" t="e">
        <f t="shared" si="52"/>
        <v>#DIV/0!</v>
      </c>
    </row>
    <row r="1010" spans="1:17">
      <c r="B1010" s="63"/>
      <c r="C1010" s="65"/>
      <c r="D1010" s="65"/>
      <c r="E1010" s="66"/>
      <c r="F1010" s="67"/>
      <c r="G1010" s="65"/>
      <c r="H1010" s="70"/>
      <c r="I1010" s="71"/>
      <c r="J1010" s="68">
        <v>0</v>
      </c>
      <c r="K1010" s="68">
        <v>0</v>
      </c>
      <c r="L1010" s="68">
        <v>0</v>
      </c>
      <c r="M1010" s="89">
        <f t="shared" si="50"/>
        <v>0</v>
      </c>
      <c r="N1010" s="100">
        <f t="shared" si="51"/>
        <v>0</v>
      </c>
      <c r="O1010" s="166" t="str">
        <f>IFERROR(INDEX(ITC!$B$21:$B$1020,MATCH(D1010,ITC!$D$21:$D$1020,0)),"Unclaimed")</f>
        <v>Unclaimed</v>
      </c>
      <c r="P1010" s="73">
        <f>IFERROR(VLOOKUP(D1010,ITC!$D$19:$N$1020,11,0)-N1010,SUM(K1010:M1010))</f>
        <v>0</v>
      </c>
      <c r="Q1010" s="167" t="e">
        <f t="shared" si="52"/>
        <v>#DIV/0!</v>
      </c>
    </row>
    <row r="1011" spans="1:17">
      <c r="B1011" s="63"/>
      <c r="C1011" s="65"/>
      <c r="D1011" s="65"/>
      <c r="E1011" s="66"/>
      <c r="F1011" s="67"/>
      <c r="G1011" s="65"/>
      <c r="H1011" s="70"/>
      <c r="I1011" s="71"/>
      <c r="J1011" s="68">
        <v>0</v>
      </c>
      <c r="K1011" s="68">
        <v>0</v>
      </c>
      <c r="L1011" s="68">
        <v>0</v>
      </c>
      <c r="M1011" s="89">
        <f t="shared" si="50"/>
        <v>0</v>
      </c>
      <c r="N1011" s="100">
        <f t="shared" si="51"/>
        <v>0</v>
      </c>
      <c r="O1011" s="166" t="str">
        <f>IFERROR(INDEX(ITC!$B$21:$B$1020,MATCH(D1011,ITC!$D$21:$D$1020,0)),"Unclaimed")</f>
        <v>Unclaimed</v>
      </c>
      <c r="P1011" s="73">
        <f>IFERROR(VLOOKUP(D1011,ITC!$D$19:$N$1020,11,0)-N1011,SUM(K1011:M1011))</f>
        <v>0</v>
      </c>
      <c r="Q1011" s="167" t="e">
        <f t="shared" si="52"/>
        <v>#DIV/0!</v>
      </c>
    </row>
    <row r="1012" spans="1:17">
      <c r="B1012" s="63"/>
      <c r="C1012" s="65"/>
      <c r="D1012" s="65"/>
      <c r="E1012" s="66"/>
      <c r="F1012" s="67"/>
      <c r="G1012" s="65"/>
      <c r="H1012" s="70"/>
      <c r="I1012" s="71"/>
      <c r="J1012" s="68">
        <v>0</v>
      </c>
      <c r="K1012" s="68">
        <v>0</v>
      </c>
      <c r="L1012" s="68">
        <v>0</v>
      </c>
      <c r="M1012" s="89">
        <f t="shared" si="50"/>
        <v>0</v>
      </c>
      <c r="N1012" s="100">
        <f t="shared" si="51"/>
        <v>0</v>
      </c>
      <c r="O1012" s="166" t="str">
        <f>IFERROR(INDEX(ITC!$B$21:$B$1020,MATCH(D1012,ITC!$D$21:$D$1020,0)),"Unclaimed")</f>
        <v>Unclaimed</v>
      </c>
      <c r="P1012" s="73">
        <f>IFERROR(VLOOKUP(D1012,ITC!$D$19:$N$1020,11,0)-N1012,SUM(K1012:M1012))</f>
        <v>0</v>
      </c>
      <c r="Q1012" s="167" t="e">
        <f t="shared" si="52"/>
        <v>#DIV/0!</v>
      </c>
    </row>
    <row r="1013" spans="1:17">
      <c r="B1013" s="63"/>
      <c r="C1013" s="65"/>
      <c r="D1013" s="65"/>
      <c r="E1013" s="66"/>
      <c r="F1013" s="67"/>
      <c r="G1013" s="65"/>
      <c r="H1013" s="70"/>
      <c r="I1013" s="71"/>
      <c r="J1013" s="68">
        <v>0</v>
      </c>
      <c r="K1013" s="68">
        <v>0</v>
      </c>
      <c r="L1013" s="68">
        <v>0</v>
      </c>
      <c r="M1013" s="89">
        <f t="shared" si="50"/>
        <v>0</v>
      </c>
      <c r="N1013" s="100">
        <f t="shared" si="51"/>
        <v>0</v>
      </c>
      <c r="O1013" s="166" t="str">
        <f>IFERROR(INDEX(ITC!$B$21:$B$1020,MATCH(D1013,ITC!$D$21:$D$1020,0)),"Unclaimed")</f>
        <v>Unclaimed</v>
      </c>
      <c r="P1013" s="73">
        <f>IFERROR(VLOOKUP(D1013,ITC!$D$19:$N$1020,11,0)-N1013,SUM(K1013:M1013))</f>
        <v>0</v>
      </c>
      <c r="Q1013" s="167" t="e">
        <f t="shared" si="52"/>
        <v>#DIV/0!</v>
      </c>
    </row>
    <row r="1014" spans="1:17">
      <c r="B1014" s="63"/>
      <c r="C1014" s="65"/>
      <c r="D1014" s="65"/>
      <c r="E1014" s="66"/>
      <c r="F1014" s="67"/>
      <c r="G1014" s="65"/>
      <c r="H1014" s="70"/>
      <c r="I1014" s="71"/>
      <c r="J1014" s="68">
        <v>0</v>
      </c>
      <c r="K1014" s="68">
        <v>0</v>
      </c>
      <c r="L1014" s="68">
        <v>0</v>
      </c>
      <c r="M1014" s="89">
        <f t="shared" si="50"/>
        <v>0</v>
      </c>
      <c r="N1014" s="100">
        <f t="shared" si="51"/>
        <v>0</v>
      </c>
      <c r="O1014" s="166" t="str">
        <f>IFERROR(INDEX(ITC!$B$21:$B$1020,MATCH(D1014,ITC!$D$21:$D$1020,0)),"Unclaimed")</f>
        <v>Unclaimed</v>
      </c>
      <c r="P1014" s="73">
        <f>IFERROR(VLOOKUP(D1014,ITC!$D$19:$N$1020,11,0)-N1014,SUM(K1014:M1014))</f>
        <v>0</v>
      </c>
      <c r="Q1014" s="167" t="e">
        <f t="shared" si="52"/>
        <v>#DIV/0!</v>
      </c>
    </row>
    <row r="1015" spans="1:17">
      <c r="B1015" s="63"/>
      <c r="C1015" s="65"/>
      <c r="D1015" s="65"/>
      <c r="E1015" s="66"/>
      <c r="F1015" s="67"/>
      <c r="G1015" s="65"/>
      <c r="H1015" s="70"/>
      <c r="I1015" s="71"/>
      <c r="J1015" s="68">
        <v>0</v>
      </c>
      <c r="K1015" s="68">
        <v>0</v>
      </c>
      <c r="L1015" s="68">
        <v>0</v>
      </c>
      <c r="M1015" s="89">
        <f t="shared" si="50"/>
        <v>0</v>
      </c>
      <c r="N1015" s="100">
        <f t="shared" si="51"/>
        <v>0</v>
      </c>
      <c r="O1015" s="166" t="str">
        <f>IFERROR(INDEX(ITC!$B$21:$B$1020,MATCH(D1015,ITC!$D$21:$D$1020,0)),"Unclaimed")</f>
        <v>Unclaimed</v>
      </c>
      <c r="P1015" s="73">
        <f>IFERROR(VLOOKUP(D1015,ITC!$D$19:$N$1020,11,0)-N1015,SUM(K1015:M1015))</f>
        <v>0</v>
      </c>
      <c r="Q1015" s="167" t="e">
        <f t="shared" si="52"/>
        <v>#DIV/0!</v>
      </c>
    </row>
    <row r="1016" spans="1:17">
      <c r="B1016" s="63"/>
      <c r="C1016" s="65"/>
      <c r="D1016" s="65"/>
      <c r="E1016" s="66"/>
      <c r="F1016" s="67"/>
      <c r="G1016" s="65"/>
      <c r="H1016" s="70"/>
      <c r="I1016" s="71"/>
      <c r="J1016" s="68">
        <v>0</v>
      </c>
      <c r="K1016" s="68">
        <v>0</v>
      </c>
      <c r="L1016" s="68">
        <v>0</v>
      </c>
      <c r="M1016" s="89">
        <f t="shared" si="50"/>
        <v>0</v>
      </c>
      <c r="N1016" s="100">
        <f t="shared" si="51"/>
        <v>0</v>
      </c>
      <c r="O1016" s="166" t="str">
        <f>IFERROR(INDEX(ITC!$B$21:$B$1020,MATCH(D1016,ITC!$D$21:$D$1020,0)),"Unclaimed")</f>
        <v>Unclaimed</v>
      </c>
      <c r="P1016" s="73">
        <f>IFERROR(VLOOKUP(D1016,ITC!$D$19:$N$1020,11,0)-N1016,SUM(K1016:M1016))</f>
        <v>0</v>
      </c>
      <c r="Q1016" s="167" t="e">
        <f t="shared" si="52"/>
        <v>#DIV/0!</v>
      </c>
    </row>
    <row r="1017" spans="1:17">
      <c r="B1017" s="63"/>
      <c r="C1017" s="65"/>
      <c r="D1017" s="65"/>
      <c r="E1017" s="66"/>
      <c r="F1017" s="67"/>
      <c r="G1017" s="65"/>
      <c r="H1017" s="70"/>
      <c r="I1017" s="71"/>
      <c r="J1017" s="68">
        <v>0</v>
      </c>
      <c r="K1017" s="68">
        <v>0</v>
      </c>
      <c r="L1017" s="68">
        <v>0</v>
      </c>
      <c r="M1017" s="89">
        <f t="shared" si="50"/>
        <v>0</v>
      </c>
      <c r="N1017" s="100">
        <f t="shared" si="51"/>
        <v>0</v>
      </c>
      <c r="O1017" s="166" t="str">
        <f>IFERROR(INDEX(ITC!$B$21:$B$1020,MATCH(D1017,ITC!$D$21:$D$1020,0)),"Unclaimed")</f>
        <v>Unclaimed</v>
      </c>
      <c r="P1017" s="73">
        <f>IFERROR(VLOOKUP(D1017,ITC!$D$19:$N$1020,11,0)-N1017,SUM(K1017:M1017))</f>
        <v>0</v>
      </c>
      <c r="Q1017" s="167" t="e">
        <f t="shared" si="52"/>
        <v>#DIV/0!</v>
      </c>
    </row>
    <row r="1018" spans="1:17">
      <c r="B1018" s="63"/>
      <c r="C1018" s="65"/>
      <c r="D1018" s="65"/>
      <c r="E1018" s="66"/>
      <c r="F1018" s="67"/>
      <c r="G1018" s="65"/>
      <c r="H1018" s="70"/>
      <c r="I1018" s="71"/>
      <c r="J1018" s="68">
        <v>0</v>
      </c>
      <c r="K1018" s="68">
        <v>0</v>
      </c>
      <c r="L1018" s="68">
        <v>0</v>
      </c>
      <c r="M1018" s="89">
        <f t="shared" si="50"/>
        <v>0</v>
      </c>
      <c r="N1018" s="100">
        <f t="shared" si="51"/>
        <v>0</v>
      </c>
      <c r="O1018" s="166" t="str">
        <f>IFERROR(INDEX(ITC!$B$21:$B$1020,MATCH(D1018,ITC!$D$21:$D$1020,0)),"Unclaimed")</f>
        <v>Unclaimed</v>
      </c>
      <c r="P1018" s="73">
        <f>IFERROR(VLOOKUP(D1018,ITC!$D$19:$N$1020,11,0)-N1018,SUM(K1018:M1018))</f>
        <v>0</v>
      </c>
      <c r="Q1018" s="167" t="e">
        <f t="shared" si="52"/>
        <v>#DIV/0!</v>
      </c>
    </row>
    <row r="1019" spans="1:17">
      <c r="B1019" s="63"/>
      <c r="C1019" s="65"/>
      <c r="D1019" s="65"/>
      <c r="E1019" s="66"/>
      <c r="F1019" s="67"/>
      <c r="G1019" s="65"/>
      <c r="H1019" s="70"/>
      <c r="I1019" s="71"/>
      <c r="J1019" s="68">
        <v>0</v>
      </c>
      <c r="K1019" s="68">
        <v>0</v>
      </c>
      <c r="L1019" s="68">
        <v>0</v>
      </c>
      <c r="M1019" s="89">
        <f t="shared" si="50"/>
        <v>0</v>
      </c>
      <c r="N1019" s="100">
        <f t="shared" si="51"/>
        <v>0</v>
      </c>
      <c r="O1019" s="166" t="str">
        <f>IFERROR(INDEX(ITC!$B$21:$B$1020,MATCH(D1019,ITC!$D$21:$D$1020,0)),"Unclaimed")</f>
        <v>Unclaimed</v>
      </c>
      <c r="P1019" s="73">
        <f>IFERROR(VLOOKUP(D1019,ITC!$D$19:$N$1020,11,0)-N1019,SUM(K1019:M1019))</f>
        <v>0</v>
      </c>
      <c r="Q1019" s="167" t="e">
        <f t="shared" si="52"/>
        <v>#DIV/0!</v>
      </c>
    </row>
    <row r="1020" spans="1:17">
      <c r="B1020" s="63"/>
      <c r="C1020" s="65"/>
      <c r="D1020" s="65"/>
      <c r="E1020" s="66"/>
      <c r="F1020" s="67"/>
      <c r="G1020" s="65"/>
      <c r="H1020" s="70"/>
      <c r="I1020" s="71"/>
      <c r="J1020" s="68">
        <v>0</v>
      </c>
      <c r="K1020" s="68">
        <v>0</v>
      </c>
      <c r="L1020" s="68">
        <v>0</v>
      </c>
      <c r="M1020" s="89">
        <f t="shared" si="50"/>
        <v>0</v>
      </c>
      <c r="N1020" s="100">
        <f t="shared" si="51"/>
        <v>0</v>
      </c>
      <c r="O1020" s="166" t="str">
        <f>IFERROR(INDEX(ITC!$B$21:$B$1020,MATCH(D1020,ITC!$D$21:$D$1020,0)),"Unclaimed")</f>
        <v>Unclaimed</v>
      </c>
      <c r="P1020" s="73">
        <f>IFERROR(VLOOKUP(D1020,ITC!$D$19:$N$1020,11,0)-N1020,SUM(K1020:M1020))</f>
        <v>0</v>
      </c>
      <c r="Q1020" s="167" t="e">
        <f t="shared" si="52"/>
        <v>#DIV/0!</v>
      </c>
    </row>
    <row r="1021" spans="1:17">
      <c r="A1021" s="72">
        <v>0</v>
      </c>
      <c r="B1021" s="72">
        <v>0</v>
      </c>
      <c r="C1021" s="73">
        <f>C17-SUM(J21:J1020)</f>
        <v>0</v>
      </c>
      <c r="D1021" s="73">
        <f>D17-SUM(K21:K1020)</f>
        <v>0</v>
      </c>
      <c r="E1021" s="73">
        <f>E17-SUM(L21:L1020)</f>
        <v>0</v>
      </c>
      <c r="F1021" s="73">
        <f>F17-SUM(M21:M1020)</f>
        <v>0</v>
      </c>
      <c r="G1021" s="73">
        <f>G17-SUM(N21:N1020)</f>
        <v>0</v>
      </c>
      <c r="H1021" s="72">
        <v>0</v>
      </c>
      <c r="I1021" s="74">
        <v>0</v>
      </c>
      <c r="J1021" s="73">
        <f>J17-SUM(J21:J1020)</f>
        <v>0</v>
      </c>
      <c r="K1021" s="73">
        <f>K17-SUM(K21:K1020)</f>
        <v>0</v>
      </c>
      <c r="L1021" s="73">
        <f>L17-SUM(L21:L1020)</f>
        <v>0</v>
      </c>
      <c r="M1021" s="73">
        <f>M17-SUM(M21:M1020)</f>
        <v>0</v>
      </c>
      <c r="N1021" s="73">
        <f>N17-SUM(N21:N1020)</f>
        <v>0</v>
      </c>
      <c r="O1021" s="72">
        <v>0</v>
      </c>
      <c r="P1021" s="72">
        <v>0</v>
      </c>
      <c r="Q1021" s="72">
        <v>0</v>
      </c>
    </row>
  </sheetData>
  <sheetProtection password="CE28" sheet="1" objects="1" scenarios="1" insertRows="0" deleteRows="0" sort="0" autoFilter="0"/>
  <protectedRanges>
    <protectedRange sqref="G6" name="Range2"/>
    <protectedRange sqref="B21:L1020" name="Range1"/>
  </protectedRanges>
  <autoFilter ref="B20:P20">
    <filterColumn colId="13"/>
  </autoFilter>
  <mergeCells count="3">
    <mergeCell ref="B2:N2"/>
    <mergeCell ref="B3:N3"/>
    <mergeCell ref="B4:N4"/>
  </mergeCells>
  <conditionalFormatting sqref="C18">
    <cfRule type="cellIs" dxfId="345" priority="188" stopIfTrue="1" operator="equal">
      <formula>0</formula>
    </cfRule>
    <cfRule type="cellIs" dxfId="344" priority="189" stopIfTrue="1" operator="notEqual">
      <formula>0</formula>
    </cfRule>
  </conditionalFormatting>
  <conditionalFormatting sqref="C18">
    <cfRule type="cellIs" dxfId="343" priority="187" stopIfTrue="1" operator="greaterThan">
      <formula>0.1</formula>
    </cfRule>
  </conditionalFormatting>
  <conditionalFormatting sqref="D18:G18">
    <cfRule type="cellIs" dxfId="342" priority="185" stopIfTrue="1" operator="equal">
      <formula>0</formula>
    </cfRule>
    <cfRule type="cellIs" dxfId="341" priority="186" stopIfTrue="1" operator="notEqual">
      <formula>0</formula>
    </cfRule>
  </conditionalFormatting>
  <conditionalFormatting sqref="D18:G18">
    <cfRule type="cellIs" dxfId="340" priority="184" stopIfTrue="1" operator="greaterThan">
      <formula>0.1</formula>
    </cfRule>
  </conditionalFormatting>
  <conditionalFormatting sqref="J18">
    <cfRule type="cellIs" dxfId="339" priority="182" stopIfTrue="1" operator="equal">
      <formula>0</formula>
    </cfRule>
    <cfRule type="cellIs" dxfId="338" priority="183" stopIfTrue="1" operator="notEqual">
      <formula>0</formula>
    </cfRule>
  </conditionalFormatting>
  <conditionalFormatting sqref="J18">
    <cfRule type="cellIs" dxfId="337" priority="181" stopIfTrue="1" operator="greaterThan">
      <formula>0.1</formula>
    </cfRule>
  </conditionalFormatting>
  <conditionalFormatting sqref="K18:O18">
    <cfRule type="cellIs" dxfId="336" priority="179" stopIfTrue="1" operator="equal">
      <formula>0</formula>
    </cfRule>
    <cfRule type="cellIs" dxfId="335" priority="180" stopIfTrue="1" operator="notEqual">
      <formula>0</formula>
    </cfRule>
  </conditionalFormatting>
  <conditionalFormatting sqref="K18:O18">
    <cfRule type="cellIs" dxfId="334" priority="178" stopIfTrue="1" operator="greaterThan">
      <formula>0.1</formula>
    </cfRule>
  </conditionalFormatting>
  <conditionalFormatting sqref="J1021">
    <cfRule type="cellIs" dxfId="333" priority="176" stopIfTrue="1" operator="equal">
      <formula>0</formula>
    </cfRule>
    <cfRule type="cellIs" dxfId="332" priority="177" stopIfTrue="1" operator="notEqual">
      <formula>0</formula>
    </cfRule>
  </conditionalFormatting>
  <conditionalFormatting sqref="J1021">
    <cfRule type="cellIs" dxfId="331" priority="175" stopIfTrue="1" operator="greaterThan">
      <formula>0.1</formula>
    </cfRule>
  </conditionalFormatting>
  <conditionalFormatting sqref="K1021:O1021">
    <cfRule type="cellIs" dxfId="330" priority="173" stopIfTrue="1" operator="equal">
      <formula>0</formula>
    </cfRule>
    <cfRule type="cellIs" dxfId="329" priority="174" stopIfTrue="1" operator="notEqual">
      <formula>0</formula>
    </cfRule>
  </conditionalFormatting>
  <conditionalFormatting sqref="K1021:O1021">
    <cfRule type="cellIs" dxfId="328" priority="172" stopIfTrue="1" operator="greaterThan">
      <formula>0.1</formula>
    </cfRule>
  </conditionalFormatting>
  <conditionalFormatting sqref="C1021">
    <cfRule type="cellIs" dxfId="327" priority="170" stopIfTrue="1" operator="equal">
      <formula>0</formula>
    </cfRule>
    <cfRule type="cellIs" dxfId="326" priority="171" stopIfTrue="1" operator="notEqual">
      <formula>0</formula>
    </cfRule>
  </conditionalFormatting>
  <conditionalFormatting sqref="C1021">
    <cfRule type="cellIs" dxfId="325" priority="169" stopIfTrue="1" operator="greaterThan">
      <formula>0.1</formula>
    </cfRule>
  </conditionalFormatting>
  <conditionalFormatting sqref="D1021:G1021">
    <cfRule type="cellIs" dxfId="324" priority="167" stopIfTrue="1" operator="equal">
      <formula>0</formula>
    </cfRule>
    <cfRule type="cellIs" dxfId="323" priority="168" stopIfTrue="1" operator="notEqual">
      <formula>0</formula>
    </cfRule>
  </conditionalFormatting>
  <conditionalFormatting sqref="D1021:G1021">
    <cfRule type="cellIs" dxfId="322" priority="166" stopIfTrue="1" operator="greaterThan">
      <formula>0.1</formula>
    </cfRule>
  </conditionalFormatting>
  <conditionalFormatting sqref="D1021:F1021">
    <cfRule type="cellIs" dxfId="321" priority="164" stopIfTrue="1" operator="equal">
      <formula>0</formula>
    </cfRule>
    <cfRule type="cellIs" dxfId="320" priority="165" stopIfTrue="1" operator="notEqual">
      <formula>0</formula>
    </cfRule>
  </conditionalFormatting>
  <conditionalFormatting sqref="D1021:F1021">
    <cfRule type="cellIs" dxfId="319" priority="163" stopIfTrue="1" operator="greaterThan">
      <formula>0.1</formula>
    </cfRule>
  </conditionalFormatting>
  <conditionalFormatting sqref="G1021">
    <cfRule type="cellIs" dxfId="318" priority="161" stopIfTrue="1" operator="equal">
      <formula>0</formula>
    </cfRule>
    <cfRule type="cellIs" dxfId="317" priority="162" stopIfTrue="1" operator="notEqual">
      <formula>0</formula>
    </cfRule>
  </conditionalFormatting>
  <conditionalFormatting sqref="G1021">
    <cfRule type="cellIs" dxfId="316" priority="160" stopIfTrue="1" operator="greaterThan">
      <formula>0.1</formula>
    </cfRule>
  </conditionalFormatting>
  <conditionalFormatting sqref="K1021">
    <cfRule type="cellIs" dxfId="315" priority="158" stopIfTrue="1" operator="equal">
      <formula>0</formula>
    </cfRule>
    <cfRule type="cellIs" dxfId="314" priority="159" stopIfTrue="1" operator="notEqual">
      <formula>0</formula>
    </cfRule>
  </conditionalFormatting>
  <conditionalFormatting sqref="K1021">
    <cfRule type="cellIs" dxfId="313" priority="157" stopIfTrue="1" operator="greaterThan">
      <formula>0.1</formula>
    </cfRule>
  </conditionalFormatting>
  <conditionalFormatting sqref="L1021">
    <cfRule type="cellIs" dxfId="312" priority="155" stopIfTrue="1" operator="equal">
      <formula>0</formula>
    </cfRule>
    <cfRule type="cellIs" dxfId="311" priority="156" stopIfTrue="1" operator="notEqual">
      <formula>0</formula>
    </cfRule>
  </conditionalFormatting>
  <conditionalFormatting sqref="L1021">
    <cfRule type="cellIs" dxfId="310" priority="154" stopIfTrue="1" operator="greaterThan">
      <formula>0.1</formula>
    </cfRule>
  </conditionalFormatting>
  <conditionalFormatting sqref="M1021">
    <cfRule type="cellIs" dxfId="309" priority="152" stopIfTrue="1" operator="equal">
      <formula>0</formula>
    </cfRule>
    <cfRule type="cellIs" dxfId="308" priority="153" stopIfTrue="1" operator="notEqual">
      <formula>0</formula>
    </cfRule>
  </conditionalFormatting>
  <conditionalFormatting sqref="M1021">
    <cfRule type="cellIs" dxfId="307" priority="151" stopIfTrue="1" operator="greaterThan">
      <formula>0.1</formula>
    </cfRule>
  </conditionalFormatting>
  <conditionalFormatting sqref="N1021:O1021">
    <cfRule type="cellIs" dxfId="306" priority="149" stopIfTrue="1" operator="equal">
      <formula>0</formula>
    </cfRule>
    <cfRule type="cellIs" dxfId="305" priority="150" stopIfTrue="1" operator="notEqual">
      <formula>0</formula>
    </cfRule>
  </conditionalFormatting>
  <conditionalFormatting sqref="N1021:O1021">
    <cfRule type="cellIs" dxfId="304" priority="148" stopIfTrue="1" operator="greaterThan">
      <formula>0.1</formula>
    </cfRule>
  </conditionalFormatting>
  <conditionalFormatting sqref="K1021:O1021">
    <cfRule type="cellIs" dxfId="303" priority="146" stopIfTrue="1" operator="equal">
      <formula>0</formula>
    </cfRule>
    <cfRule type="cellIs" dxfId="302" priority="147" stopIfTrue="1" operator="notEqual">
      <formula>0</formula>
    </cfRule>
  </conditionalFormatting>
  <conditionalFormatting sqref="K1021:O1021">
    <cfRule type="cellIs" dxfId="301" priority="145" stopIfTrue="1" operator="greaterThan">
      <formula>0.1</formula>
    </cfRule>
  </conditionalFormatting>
  <conditionalFormatting sqref="C1021">
    <cfRule type="cellIs" dxfId="300" priority="143" stopIfTrue="1" operator="equal">
      <formula>0</formula>
    </cfRule>
    <cfRule type="cellIs" dxfId="299" priority="144" stopIfTrue="1" operator="notEqual">
      <formula>0</formula>
    </cfRule>
  </conditionalFormatting>
  <conditionalFormatting sqref="C1021">
    <cfRule type="cellIs" dxfId="298" priority="142" stopIfTrue="1" operator="greaterThan">
      <formula>0.1</formula>
    </cfRule>
  </conditionalFormatting>
  <conditionalFormatting sqref="D1021">
    <cfRule type="cellIs" dxfId="297" priority="140" stopIfTrue="1" operator="equal">
      <formula>0</formula>
    </cfRule>
    <cfRule type="cellIs" dxfId="296" priority="141" stopIfTrue="1" operator="notEqual">
      <formula>0</formula>
    </cfRule>
  </conditionalFormatting>
  <conditionalFormatting sqref="D1021">
    <cfRule type="cellIs" dxfId="295" priority="139" stopIfTrue="1" operator="greaterThan">
      <formula>0.1</formula>
    </cfRule>
  </conditionalFormatting>
  <conditionalFormatting sqref="D1021">
    <cfRule type="cellIs" dxfId="294" priority="137" stopIfTrue="1" operator="equal">
      <formula>0</formula>
    </cfRule>
    <cfRule type="cellIs" dxfId="293" priority="138" stopIfTrue="1" operator="notEqual">
      <formula>0</formula>
    </cfRule>
  </conditionalFormatting>
  <conditionalFormatting sqref="D1021">
    <cfRule type="cellIs" dxfId="292" priority="136" stopIfTrue="1" operator="greaterThan">
      <formula>0.1</formula>
    </cfRule>
  </conditionalFormatting>
  <conditionalFormatting sqref="E1021">
    <cfRule type="cellIs" dxfId="291" priority="134" stopIfTrue="1" operator="equal">
      <formula>0</formula>
    </cfRule>
    <cfRule type="cellIs" dxfId="290" priority="135" stopIfTrue="1" operator="notEqual">
      <formula>0</formula>
    </cfRule>
  </conditionalFormatting>
  <conditionalFormatting sqref="E1021">
    <cfRule type="cellIs" dxfId="289" priority="133" stopIfTrue="1" operator="greaterThan">
      <formula>0.1</formula>
    </cfRule>
  </conditionalFormatting>
  <conditionalFormatting sqref="E1021">
    <cfRule type="cellIs" dxfId="288" priority="131" stopIfTrue="1" operator="equal">
      <formula>0</formula>
    </cfRule>
    <cfRule type="cellIs" dxfId="287" priority="132" stopIfTrue="1" operator="notEqual">
      <formula>0</formula>
    </cfRule>
  </conditionalFormatting>
  <conditionalFormatting sqref="E1021">
    <cfRule type="cellIs" dxfId="286" priority="130" stopIfTrue="1" operator="greaterThan">
      <formula>0.1</formula>
    </cfRule>
  </conditionalFormatting>
  <conditionalFormatting sqref="F1021">
    <cfRule type="cellIs" dxfId="285" priority="128" stopIfTrue="1" operator="equal">
      <formula>0</formula>
    </cfRule>
    <cfRule type="cellIs" dxfId="284" priority="129" stopIfTrue="1" operator="notEqual">
      <formula>0</formula>
    </cfRule>
  </conditionalFormatting>
  <conditionalFormatting sqref="F1021">
    <cfRule type="cellIs" dxfId="283" priority="127" stopIfTrue="1" operator="greaterThan">
      <formula>0.1</formula>
    </cfRule>
  </conditionalFormatting>
  <conditionalFormatting sqref="F1021">
    <cfRule type="cellIs" dxfId="282" priority="125" stopIfTrue="1" operator="equal">
      <formula>0</formula>
    </cfRule>
    <cfRule type="cellIs" dxfId="281" priority="126" stopIfTrue="1" operator="notEqual">
      <formula>0</formula>
    </cfRule>
  </conditionalFormatting>
  <conditionalFormatting sqref="F1021">
    <cfRule type="cellIs" dxfId="280" priority="124" stopIfTrue="1" operator="greaterThan">
      <formula>0.1</formula>
    </cfRule>
  </conditionalFormatting>
  <conditionalFormatting sqref="G1021">
    <cfRule type="cellIs" dxfId="279" priority="122" stopIfTrue="1" operator="equal">
      <formula>0</formula>
    </cfRule>
    <cfRule type="cellIs" dxfId="278" priority="123" stopIfTrue="1" operator="notEqual">
      <formula>0</formula>
    </cfRule>
  </conditionalFormatting>
  <conditionalFormatting sqref="G1021">
    <cfRule type="cellIs" dxfId="277" priority="121" stopIfTrue="1" operator="greaterThan">
      <formula>0.1</formula>
    </cfRule>
  </conditionalFormatting>
  <conditionalFormatting sqref="G1021">
    <cfRule type="cellIs" dxfId="276" priority="119" stopIfTrue="1" operator="equal">
      <formula>0</formula>
    </cfRule>
    <cfRule type="cellIs" dxfId="275" priority="120" stopIfTrue="1" operator="notEqual">
      <formula>0</formula>
    </cfRule>
  </conditionalFormatting>
  <conditionalFormatting sqref="G1021">
    <cfRule type="cellIs" dxfId="274" priority="118" stopIfTrue="1" operator="greaterThan">
      <formula>0.1</formula>
    </cfRule>
  </conditionalFormatting>
  <conditionalFormatting sqref="B20">
    <cfRule type="cellIs" dxfId="273" priority="116" stopIfTrue="1" operator="equal">
      <formula>0</formula>
    </cfRule>
    <cfRule type="cellIs" dxfId="272" priority="117" stopIfTrue="1" operator="notEqual">
      <formula>0</formula>
    </cfRule>
  </conditionalFormatting>
  <conditionalFormatting sqref="B20">
    <cfRule type="cellIs" dxfId="271" priority="115" stopIfTrue="1" operator="greaterThan">
      <formula>0.1</formula>
    </cfRule>
  </conditionalFormatting>
  <conditionalFormatting sqref="B20">
    <cfRule type="cellIs" dxfId="270" priority="113" stopIfTrue="1" operator="equal">
      <formula>0</formula>
    </cfRule>
    <cfRule type="cellIs" dxfId="269" priority="114" stopIfTrue="1" operator="notEqual">
      <formula>0</formula>
    </cfRule>
  </conditionalFormatting>
  <conditionalFormatting sqref="B20">
    <cfRule type="cellIs" dxfId="268" priority="112" stopIfTrue="1" operator="greaterThan">
      <formula>0.1</formula>
    </cfRule>
  </conditionalFormatting>
  <conditionalFormatting sqref="C20:P20">
    <cfRule type="cellIs" dxfId="267" priority="110" stopIfTrue="1" operator="equal">
      <formula>0</formula>
    </cfRule>
    <cfRule type="cellIs" dxfId="266" priority="111" stopIfTrue="1" operator="notEqual">
      <formula>0</formula>
    </cfRule>
  </conditionalFormatting>
  <conditionalFormatting sqref="C20:P20">
    <cfRule type="cellIs" dxfId="265" priority="109" stopIfTrue="1" operator="greaterThan">
      <formula>0.1</formula>
    </cfRule>
  </conditionalFormatting>
  <conditionalFormatting sqref="C20:P20">
    <cfRule type="cellIs" dxfId="264" priority="107" stopIfTrue="1" operator="equal">
      <formula>0</formula>
    </cfRule>
    <cfRule type="cellIs" dxfId="263" priority="108" stopIfTrue="1" operator="notEqual">
      <formula>0</formula>
    </cfRule>
  </conditionalFormatting>
  <conditionalFormatting sqref="C20:P20">
    <cfRule type="cellIs" dxfId="262" priority="106" stopIfTrue="1" operator="greaterThan">
      <formula>0.1</formula>
    </cfRule>
  </conditionalFormatting>
  <conditionalFormatting sqref="J1021">
    <cfRule type="cellIs" dxfId="261" priority="104" stopIfTrue="1" operator="equal">
      <formula>0</formula>
    </cfRule>
    <cfRule type="cellIs" dxfId="260" priority="105" stopIfTrue="1" operator="notEqual">
      <formula>0</formula>
    </cfRule>
  </conditionalFormatting>
  <conditionalFormatting sqref="J1021">
    <cfRule type="cellIs" dxfId="259" priority="103" stopIfTrue="1" operator="greaterThan">
      <formula>0.1</formula>
    </cfRule>
  </conditionalFormatting>
  <conditionalFormatting sqref="J1021">
    <cfRule type="cellIs" dxfId="258" priority="101" stopIfTrue="1" operator="equal">
      <formula>0</formula>
    </cfRule>
    <cfRule type="cellIs" dxfId="257" priority="102" stopIfTrue="1" operator="notEqual">
      <formula>0</formula>
    </cfRule>
  </conditionalFormatting>
  <conditionalFormatting sqref="J1021">
    <cfRule type="cellIs" dxfId="256" priority="100" stopIfTrue="1" operator="greaterThan">
      <formula>0.1</formula>
    </cfRule>
  </conditionalFormatting>
  <conditionalFormatting sqref="J1021">
    <cfRule type="cellIs" dxfId="255" priority="98" stopIfTrue="1" operator="equal">
      <formula>0</formula>
    </cfRule>
    <cfRule type="cellIs" dxfId="254" priority="99" stopIfTrue="1" operator="notEqual">
      <formula>0</formula>
    </cfRule>
  </conditionalFormatting>
  <conditionalFormatting sqref="J1021">
    <cfRule type="cellIs" dxfId="253" priority="97" stopIfTrue="1" operator="greaterThan">
      <formula>0.1</formula>
    </cfRule>
  </conditionalFormatting>
  <conditionalFormatting sqref="J1021">
    <cfRule type="cellIs" dxfId="252" priority="95" stopIfTrue="1" operator="equal">
      <formula>0</formula>
    </cfRule>
    <cfRule type="cellIs" dxfId="251" priority="96" stopIfTrue="1" operator="notEqual">
      <formula>0</formula>
    </cfRule>
  </conditionalFormatting>
  <conditionalFormatting sqref="J1021">
    <cfRule type="cellIs" dxfId="250" priority="94" stopIfTrue="1" operator="greaterThan">
      <formula>0.1</formula>
    </cfRule>
  </conditionalFormatting>
  <conditionalFormatting sqref="J1021">
    <cfRule type="cellIs" dxfId="249" priority="92" stopIfTrue="1" operator="equal">
      <formula>0</formula>
    </cfRule>
    <cfRule type="cellIs" dxfId="248" priority="93" stopIfTrue="1" operator="notEqual">
      <formula>0</formula>
    </cfRule>
  </conditionalFormatting>
  <conditionalFormatting sqref="J1021">
    <cfRule type="cellIs" dxfId="247" priority="91" stopIfTrue="1" operator="greaterThan">
      <formula>0.1</formula>
    </cfRule>
  </conditionalFormatting>
  <conditionalFormatting sqref="J1021">
    <cfRule type="cellIs" dxfId="246" priority="89" stopIfTrue="1" operator="equal">
      <formula>0</formula>
    </cfRule>
    <cfRule type="cellIs" dxfId="245" priority="90" stopIfTrue="1" operator="notEqual">
      <formula>0</formula>
    </cfRule>
  </conditionalFormatting>
  <conditionalFormatting sqref="J1021">
    <cfRule type="cellIs" dxfId="244" priority="88" stopIfTrue="1" operator="greaterThan">
      <formula>0.1</formula>
    </cfRule>
  </conditionalFormatting>
  <conditionalFormatting sqref="R21">
    <cfRule type="cellIs" dxfId="243" priority="86" stopIfTrue="1" operator="equal">
      <formula>0</formula>
    </cfRule>
    <cfRule type="cellIs" dxfId="242" priority="87" stopIfTrue="1" operator="notEqual">
      <formula>0</formula>
    </cfRule>
  </conditionalFormatting>
  <conditionalFormatting sqref="R21">
    <cfRule type="cellIs" dxfId="241" priority="85" stopIfTrue="1" operator="greaterThan">
      <formula>0.1</formula>
    </cfRule>
  </conditionalFormatting>
  <conditionalFormatting sqref="R21">
    <cfRule type="cellIs" dxfId="240" priority="83" stopIfTrue="1" operator="equal">
      <formula>0</formula>
    </cfRule>
    <cfRule type="cellIs" dxfId="239" priority="84" stopIfTrue="1" operator="notEqual">
      <formula>0</formula>
    </cfRule>
  </conditionalFormatting>
  <conditionalFormatting sqref="R21">
    <cfRule type="cellIs" dxfId="238" priority="82" stopIfTrue="1" operator="greaterThan">
      <formula>0.1</formula>
    </cfRule>
  </conditionalFormatting>
  <conditionalFormatting sqref="Q21">
    <cfRule type="cellIs" dxfId="237" priority="80" stopIfTrue="1" operator="equal">
      <formula>0</formula>
    </cfRule>
    <cfRule type="cellIs" dxfId="236" priority="81" stopIfTrue="1" operator="notEqual">
      <formula>0</formula>
    </cfRule>
  </conditionalFormatting>
  <conditionalFormatting sqref="Q21">
    <cfRule type="cellIs" dxfId="235" priority="79" stopIfTrue="1" operator="greaterThan">
      <formula>0.1</formula>
    </cfRule>
  </conditionalFormatting>
  <conditionalFormatting sqref="Q21">
    <cfRule type="cellIs" dxfId="234" priority="77" stopIfTrue="1" operator="equal">
      <formula>0</formula>
    </cfRule>
    <cfRule type="cellIs" dxfId="233" priority="78" stopIfTrue="1" operator="notEqual">
      <formula>0</formula>
    </cfRule>
  </conditionalFormatting>
  <conditionalFormatting sqref="Q21">
    <cfRule type="cellIs" dxfId="232" priority="76" stopIfTrue="1" operator="greaterThan">
      <formula>0.1</formula>
    </cfRule>
  </conditionalFormatting>
  <conditionalFormatting sqref="Q22:Q1020">
    <cfRule type="cellIs" dxfId="231" priority="74" stopIfTrue="1" operator="equal">
      <formula>0</formula>
    </cfRule>
    <cfRule type="cellIs" dxfId="230" priority="75" stopIfTrue="1" operator="notEqual">
      <formula>0</formula>
    </cfRule>
  </conditionalFormatting>
  <conditionalFormatting sqref="Q22:Q1020">
    <cfRule type="cellIs" dxfId="229" priority="73" stopIfTrue="1" operator="greaterThan">
      <formula>0.1</formula>
    </cfRule>
  </conditionalFormatting>
  <conditionalFormatting sqref="Q22:Q1020">
    <cfRule type="cellIs" dxfId="228" priority="71" stopIfTrue="1" operator="equal">
      <formula>0</formula>
    </cfRule>
    <cfRule type="cellIs" dxfId="227" priority="72" stopIfTrue="1" operator="notEqual">
      <formula>0</formula>
    </cfRule>
  </conditionalFormatting>
  <conditionalFormatting sqref="Q22:Q1020">
    <cfRule type="cellIs" dxfId="226" priority="70" stopIfTrue="1" operator="greaterThan">
      <formula>0.1</formula>
    </cfRule>
  </conditionalFormatting>
  <conditionalFormatting sqref="Q22:Q1020">
    <cfRule type="cellIs" dxfId="225" priority="68" stopIfTrue="1" operator="equal">
      <formula>0</formula>
    </cfRule>
    <cfRule type="cellIs" dxfId="224" priority="69" stopIfTrue="1" operator="notEqual">
      <formula>0</formula>
    </cfRule>
  </conditionalFormatting>
  <conditionalFormatting sqref="Q22:Q1020">
    <cfRule type="cellIs" dxfId="223" priority="67" stopIfTrue="1" operator="greaterThan">
      <formula>0.1</formula>
    </cfRule>
  </conditionalFormatting>
  <conditionalFormatting sqref="Q22:Q1020">
    <cfRule type="cellIs" dxfId="222" priority="65" stopIfTrue="1" operator="equal">
      <formula>0</formula>
    </cfRule>
    <cfRule type="cellIs" dxfId="221" priority="66" stopIfTrue="1" operator="notEqual">
      <formula>0</formula>
    </cfRule>
  </conditionalFormatting>
  <conditionalFormatting sqref="Q22:Q1020">
    <cfRule type="cellIs" dxfId="220" priority="64" stopIfTrue="1" operator="greaterThan">
      <formula>0.1</formula>
    </cfRule>
  </conditionalFormatting>
  <conditionalFormatting sqref="O18 O20:P20 O1021">
    <cfRule type="cellIs" dxfId="219" priority="62" stopIfTrue="1" operator="equal">
      <formula>0</formula>
    </cfRule>
    <cfRule type="cellIs" dxfId="218" priority="63" stopIfTrue="1" operator="notEqual">
      <formula>0</formula>
    </cfRule>
  </conditionalFormatting>
  <conditionalFormatting sqref="O18 O20:P20 O1021">
    <cfRule type="cellIs" dxfId="217" priority="61" stopIfTrue="1" operator="greaterThan">
      <formula>0.1</formula>
    </cfRule>
  </conditionalFormatting>
  <conditionalFormatting sqref="P21">
    <cfRule type="cellIs" dxfId="216" priority="59" stopIfTrue="1" operator="equal">
      <formula>0</formula>
    </cfRule>
    <cfRule type="cellIs" dxfId="215" priority="60" stopIfTrue="1" operator="notEqual">
      <formula>0</formula>
    </cfRule>
  </conditionalFormatting>
  <conditionalFormatting sqref="P21">
    <cfRule type="cellIs" dxfId="214" priority="58" stopIfTrue="1" operator="greaterThan">
      <formula>0.1</formula>
    </cfRule>
  </conditionalFormatting>
  <conditionalFormatting sqref="P21">
    <cfRule type="cellIs" dxfId="213" priority="56" stopIfTrue="1" operator="equal">
      <formula>0</formula>
    </cfRule>
    <cfRule type="cellIs" dxfId="212" priority="57" stopIfTrue="1" operator="notEqual">
      <formula>0</formula>
    </cfRule>
  </conditionalFormatting>
  <conditionalFormatting sqref="P21">
    <cfRule type="cellIs" dxfId="211" priority="55" stopIfTrue="1" operator="greaterThan">
      <formula>0.1</formula>
    </cfRule>
  </conditionalFormatting>
  <conditionalFormatting sqref="P22:P1020">
    <cfRule type="cellIs" dxfId="210" priority="53" stopIfTrue="1" operator="equal">
      <formula>0</formula>
    </cfRule>
    <cfRule type="cellIs" dxfId="209" priority="54" stopIfTrue="1" operator="notEqual">
      <formula>0</formula>
    </cfRule>
  </conditionalFormatting>
  <conditionalFormatting sqref="P22:P1020">
    <cfRule type="cellIs" dxfId="208" priority="52" stopIfTrue="1" operator="greaterThan">
      <formula>0.1</formula>
    </cfRule>
  </conditionalFormatting>
  <conditionalFormatting sqref="P22:P1020">
    <cfRule type="cellIs" dxfId="207" priority="50" stopIfTrue="1" operator="equal">
      <formula>0</formula>
    </cfRule>
    <cfRule type="cellIs" dxfId="206" priority="51" stopIfTrue="1" operator="notEqual">
      <formula>0</formula>
    </cfRule>
  </conditionalFormatting>
  <conditionalFormatting sqref="P22:P1020">
    <cfRule type="cellIs" dxfId="205" priority="49" stopIfTrue="1" operator="greaterThan">
      <formula>0.1</formula>
    </cfRule>
  </conditionalFormatting>
  <conditionalFormatting sqref="Q22">
    <cfRule type="cellIs" dxfId="204" priority="47" stopIfTrue="1" operator="equal">
      <formula>0</formula>
    </cfRule>
    <cfRule type="cellIs" dxfId="203" priority="48" stopIfTrue="1" operator="notEqual">
      <formula>0</formula>
    </cfRule>
  </conditionalFormatting>
  <conditionalFormatting sqref="Q22">
    <cfRule type="cellIs" dxfId="202" priority="46" stopIfTrue="1" operator="greaterThan">
      <formula>0.1</formula>
    </cfRule>
  </conditionalFormatting>
  <conditionalFormatting sqref="Q22">
    <cfRule type="cellIs" dxfId="201" priority="44" stopIfTrue="1" operator="equal">
      <formula>0</formula>
    </cfRule>
    <cfRule type="cellIs" dxfId="200" priority="45" stopIfTrue="1" operator="notEqual">
      <formula>0</formula>
    </cfRule>
  </conditionalFormatting>
  <conditionalFormatting sqref="Q22">
    <cfRule type="cellIs" dxfId="199" priority="43" stopIfTrue="1" operator="greaterThan">
      <formula>0.1</formula>
    </cfRule>
  </conditionalFormatting>
  <conditionalFormatting sqref="Q21">
    <cfRule type="cellIs" dxfId="198" priority="41" stopIfTrue="1" operator="equal">
      <formula>0</formula>
    </cfRule>
    <cfRule type="cellIs" dxfId="197" priority="42" stopIfTrue="1" operator="notEqual">
      <formula>0</formula>
    </cfRule>
  </conditionalFormatting>
  <conditionalFormatting sqref="Q21">
    <cfRule type="cellIs" dxfId="196" priority="40" stopIfTrue="1" operator="greaterThan">
      <formula>0.1</formula>
    </cfRule>
  </conditionalFormatting>
  <conditionalFormatting sqref="Q21">
    <cfRule type="cellIs" dxfId="195" priority="38" stopIfTrue="1" operator="equal">
      <formula>0</formula>
    </cfRule>
    <cfRule type="cellIs" dxfId="194" priority="39" stopIfTrue="1" operator="notEqual">
      <formula>0</formula>
    </cfRule>
  </conditionalFormatting>
  <conditionalFormatting sqref="Q21">
    <cfRule type="cellIs" dxfId="193" priority="37" stopIfTrue="1" operator="greaterThan">
      <formula>0.1</formula>
    </cfRule>
  </conditionalFormatting>
  <conditionalFormatting sqref="Q21">
    <cfRule type="cellIs" dxfId="192" priority="35" stopIfTrue="1" operator="equal">
      <formula>0</formula>
    </cfRule>
    <cfRule type="cellIs" dxfId="191" priority="36" stopIfTrue="1" operator="notEqual">
      <formula>0</formula>
    </cfRule>
  </conditionalFormatting>
  <conditionalFormatting sqref="Q21">
    <cfRule type="cellIs" dxfId="190" priority="34" stopIfTrue="1" operator="greaterThan">
      <formula>0.1</formula>
    </cfRule>
  </conditionalFormatting>
  <conditionalFormatting sqref="Q21">
    <cfRule type="cellIs" dxfId="189" priority="32" stopIfTrue="1" operator="equal">
      <formula>0</formula>
    </cfRule>
    <cfRule type="cellIs" dxfId="188" priority="33" stopIfTrue="1" operator="notEqual">
      <formula>0</formula>
    </cfRule>
  </conditionalFormatting>
  <conditionalFormatting sqref="Q21">
    <cfRule type="cellIs" dxfId="187" priority="31" stopIfTrue="1" operator="greaterThan">
      <formula>0.1</formula>
    </cfRule>
  </conditionalFormatting>
  <conditionalFormatting sqref="Q21">
    <cfRule type="cellIs" dxfId="186" priority="29" stopIfTrue="1" operator="equal">
      <formula>0</formula>
    </cfRule>
    <cfRule type="cellIs" dxfId="185" priority="30" stopIfTrue="1" operator="notEqual">
      <formula>0</formula>
    </cfRule>
  </conditionalFormatting>
  <conditionalFormatting sqref="Q21">
    <cfRule type="cellIs" dxfId="184" priority="28" stopIfTrue="1" operator="greaterThan">
      <formula>0.1</formula>
    </cfRule>
  </conditionalFormatting>
  <conditionalFormatting sqref="Q21">
    <cfRule type="cellIs" dxfId="183" priority="26" stopIfTrue="1" operator="equal">
      <formula>0</formula>
    </cfRule>
    <cfRule type="cellIs" dxfId="182" priority="27" stopIfTrue="1" operator="notEqual">
      <formula>0</formula>
    </cfRule>
  </conditionalFormatting>
  <conditionalFormatting sqref="Q21">
    <cfRule type="cellIs" dxfId="181" priority="25" stopIfTrue="1" operator="greaterThan">
      <formula>0.1</formula>
    </cfRule>
  </conditionalFormatting>
  <conditionalFormatting sqref="Q22:Q1020">
    <cfRule type="cellIs" dxfId="180" priority="23" stopIfTrue="1" operator="equal">
      <formula>0</formula>
    </cfRule>
    <cfRule type="cellIs" dxfId="179" priority="24" stopIfTrue="1" operator="notEqual">
      <formula>0</formula>
    </cfRule>
  </conditionalFormatting>
  <conditionalFormatting sqref="Q22:Q1020">
    <cfRule type="cellIs" dxfId="178" priority="22" stopIfTrue="1" operator="greaterThan">
      <formula>0.1</formula>
    </cfRule>
  </conditionalFormatting>
  <conditionalFormatting sqref="Q22:Q1020">
    <cfRule type="cellIs" dxfId="177" priority="20" stopIfTrue="1" operator="equal">
      <formula>0</formula>
    </cfRule>
    <cfRule type="cellIs" dxfId="176" priority="21" stopIfTrue="1" operator="notEqual">
      <formula>0</formula>
    </cfRule>
  </conditionalFormatting>
  <conditionalFormatting sqref="Q22:Q1020">
    <cfRule type="cellIs" dxfId="175" priority="19" stopIfTrue="1" operator="greaterThan">
      <formula>0.1</formula>
    </cfRule>
  </conditionalFormatting>
  <conditionalFormatting sqref="Q22:Q1020">
    <cfRule type="cellIs" dxfId="174" priority="17" stopIfTrue="1" operator="equal">
      <formula>0</formula>
    </cfRule>
    <cfRule type="cellIs" dxfId="173" priority="18" stopIfTrue="1" operator="notEqual">
      <formula>0</formula>
    </cfRule>
  </conditionalFormatting>
  <conditionalFormatting sqref="Q22:Q1020">
    <cfRule type="cellIs" dxfId="172" priority="16" stopIfTrue="1" operator="greaterThan">
      <formula>0.1</formula>
    </cfRule>
  </conditionalFormatting>
  <conditionalFormatting sqref="Q22:Q1020">
    <cfRule type="cellIs" dxfId="171" priority="14" stopIfTrue="1" operator="equal">
      <formula>0</formula>
    </cfRule>
    <cfRule type="cellIs" dxfId="170" priority="15" stopIfTrue="1" operator="notEqual">
      <formula>0</formula>
    </cfRule>
  </conditionalFormatting>
  <conditionalFormatting sqref="Q22:Q1020">
    <cfRule type="cellIs" dxfId="169" priority="13" stopIfTrue="1" operator="greaterThan">
      <formula>0.1</formula>
    </cfRule>
  </conditionalFormatting>
  <conditionalFormatting sqref="Q22:Q1020">
    <cfRule type="cellIs" dxfId="168" priority="11" stopIfTrue="1" operator="equal">
      <formula>0</formula>
    </cfRule>
    <cfRule type="cellIs" dxfId="167" priority="12" stopIfTrue="1" operator="notEqual">
      <formula>0</formula>
    </cfRule>
  </conditionalFormatting>
  <conditionalFormatting sqref="Q22:Q1020">
    <cfRule type="cellIs" dxfId="166" priority="10" stopIfTrue="1" operator="greaterThan">
      <formula>0.1</formula>
    </cfRule>
  </conditionalFormatting>
  <conditionalFormatting sqref="Q22:Q1020">
    <cfRule type="cellIs" dxfId="165" priority="8" stopIfTrue="1" operator="equal">
      <formula>0</formula>
    </cfRule>
    <cfRule type="cellIs" dxfId="164" priority="9" stopIfTrue="1" operator="notEqual">
      <formula>0</formula>
    </cfRule>
  </conditionalFormatting>
  <conditionalFormatting sqref="Q22:Q1020">
    <cfRule type="cellIs" dxfId="163" priority="7" stopIfTrue="1" operator="greaterThan">
      <formula>0.1</formula>
    </cfRule>
  </conditionalFormatting>
  <conditionalFormatting sqref="Q22:Q1020">
    <cfRule type="cellIs" dxfId="162" priority="5" stopIfTrue="1" operator="equal">
      <formula>0</formula>
    </cfRule>
    <cfRule type="cellIs" dxfId="161" priority="6" stopIfTrue="1" operator="notEqual">
      <formula>0</formula>
    </cfRule>
  </conditionalFormatting>
  <conditionalFormatting sqref="Q22:Q1020">
    <cfRule type="cellIs" dxfId="160" priority="4" stopIfTrue="1" operator="greaterThan">
      <formula>0.1</formula>
    </cfRule>
  </conditionalFormatting>
  <conditionalFormatting sqref="Q22:Q1020">
    <cfRule type="cellIs" dxfId="159" priority="2" stopIfTrue="1" operator="equal">
      <formula>0</formula>
    </cfRule>
    <cfRule type="cellIs" dxfId="158" priority="3" stopIfTrue="1" operator="notEqual">
      <formula>0</formula>
    </cfRule>
  </conditionalFormatting>
  <conditionalFormatting sqref="Q22:Q1020">
    <cfRule type="cellIs" dxfId="157" priority="1" stopIfTrue="1" operator="greaterThan">
      <formula>0.1</formula>
    </cfRule>
  </conditionalFormatting>
  <dataValidations count="6">
    <dataValidation type="list" allowBlank="1" showInputMessage="1" showErrorMessage="1" sqref="I21:I1020">
      <formula1>ITC_Transaction_Type</formula1>
    </dataValidation>
    <dataValidation type="list" allowBlank="1" showInputMessage="1" showErrorMessage="1" sqref="G6">
      <formula1>Months_3B</formula1>
    </dataValidation>
    <dataValidation type="date" allowBlank="1" showInputMessage="1" showErrorMessage="1" sqref="E21:E1020">
      <formula1>43556</formula1>
      <formula2>43921</formula2>
    </dataValidation>
    <dataValidation type="list" allowBlank="1" showInputMessage="1" showErrorMessage="1" sqref="B21:B1020">
      <formula1>Months</formula1>
    </dataValidation>
    <dataValidation type="list" allowBlank="1" showInputMessage="1" showErrorMessage="1" sqref="H21:H1020">
      <formula1>Rate</formula1>
    </dataValidation>
    <dataValidation type="textLength" allowBlank="1" showInputMessage="1" showErrorMessage="1" sqref="D21:D1020">
      <formula1>0</formula1>
      <formula2>16</formula2>
    </dataValidation>
  </dataValidations>
  <pageMargins left="0" right="0" top="0" bottom="0" header="0" footer="0"/>
  <pageSetup paperSize="9" scale="59" orientation="landscape" r:id="rId1"/>
  <ignoredErrors>
    <ignoredError sqref="Q25:Q1020" evalError="1"/>
  </ignoredErrors>
</worksheet>
</file>

<file path=xl/worksheets/sheet7.xml><?xml version="1.0" encoding="utf-8"?>
<worksheet xmlns="http://schemas.openxmlformats.org/spreadsheetml/2006/main" xmlns:r="http://schemas.openxmlformats.org/officeDocument/2006/relationships">
  <dimension ref="A1:Q1021"/>
  <sheetViews>
    <sheetView view="pageBreakPreview" zoomScale="75" zoomScaleNormal="75" zoomScaleSheetLayoutView="75" workbookViewId="0">
      <pane ySplit="19" topLeftCell="A20" activePane="bottomLeft" state="frozen"/>
      <selection pane="bottomLeft"/>
    </sheetView>
  </sheetViews>
  <sheetFormatPr defaultRowHeight="15"/>
  <cols>
    <col min="1" max="1" width="1.7109375" style="14" customWidth="1"/>
    <col min="2" max="2" width="14" style="18" customWidth="1"/>
    <col min="3" max="3" width="18.5703125" style="17" customWidth="1"/>
    <col min="4" max="4" width="17.42578125" style="17" bestFit="1" customWidth="1"/>
    <col min="5" max="5" width="14.42578125" style="19" bestFit="1" customWidth="1"/>
    <col min="6" max="6" width="35.7109375" style="14" customWidth="1"/>
    <col min="7" max="7" width="17.28515625" style="17" bestFit="1" customWidth="1"/>
    <col min="8" max="8" width="8.5703125" style="20" bestFit="1" customWidth="1"/>
    <col min="9" max="9" width="20" style="21" bestFit="1" customWidth="1"/>
    <col min="10" max="10" width="17.42578125" style="13" bestFit="1" customWidth="1"/>
    <col min="11" max="11" width="16.28515625" style="13" bestFit="1" customWidth="1"/>
    <col min="12" max="13" width="14.42578125" style="13" bestFit="1" customWidth="1"/>
    <col min="14" max="14" width="19.5703125" style="13" bestFit="1" customWidth="1"/>
    <col min="15" max="15" width="14.5703125" style="13" bestFit="1" customWidth="1"/>
    <col min="16" max="16" width="1.7109375" style="14" customWidth="1"/>
    <col min="17" max="17" width="11.5703125" style="14" bestFit="1" customWidth="1"/>
    <col min="18" max="16384" width="9.140625" style="14"/>
  </cols>
  <sheetData>
    <row r="1" spans="1:16" ht="11.1" customHeight="1">
      <c r="A1" s="78"/>
      <c r="B1" s="75"/>
      <c r="C1" s="76"/>
      <c r="D1" s="76"/>
      <c r="E1" s="77"/>
      <c r="F1" s="78"/>
      <c r="G1" s="76"/>
      <c r="H1" s="79"/>
      <c r="I1" s="80"/>
      <c r="J1" s="72"/>
      <c r="K1" s="72"/>
      <c r="L1" s="72"/>
      <c r="M1" s="72"/>
      <c r="N1" s="72"/>
      <c r="O1" s="72"/>
    </row>
    <row r="2" spans="1:16">
      <c r="A2" s="78"/>
      <c r="B2" s="168" t="str">
        <f>Summary!C6</f>
        <v>XYZ Pvt. Ltd.</v>
      </c>
      <c r="C2" s="168"/>
      <c r="D2" s="168"/>
      <c r="E2" s="168"/>
      <c r="F2" s="168"/>
      <c r="G2" s="168"/>
      <c r="H2" s="168"/>
      <c r="I2" s="168"/>
      <c r="J2" s="168"/>
      <c r="K2" s="168"/>
      <c r="L2" s="168"/>
      <c r="M2" s="168"/>
      <c r="N2" s="168"/>
      <c r="O2" s="81"/>
    </row>
    <row r="3" spans="1:16">
      <c r="A3" s="78"/>
      <c r="B3" s="168" t="str">
        <f>Summary!C7</f>
        <v>27AAAAA5987A1Z1</v>
      </c>
      <c r="C3" s="168"/>
      <c r="D3" s="168"/>
      <c r="E3" s="168"/>
      <c r="F3" s="168"/>
      <c r="G3" s="168"/>
      <c r="H3" s="168"/>
      <c r="I3" s="168"/>
      <c r="J3" s="168"/>
      <c r="K3" s="168"/>
      <c r="L3" s="168"/>
      <c r="M3" s="168"/>
      <c r="N3" s="168"/>
      <c r="O3" s="82"/>
      <c r="P3" s="15"/>
    </row>
    <row r="4" spans="1:16">
      <c r="A4" s="78"/>
      <c r="B4" s="169" t="s">
        <v>260</v>
      </c>
      <c r="C4" s="169"/>
      <c r="D4" s="169"/>
      <c r="E4" s="169"/>
      <c r="F4" s="169"/>
      <c r="G4" s="169"/>
      <c r="H4" s="169"/>
      <c r="I4" s="169"/>
      <c r="J4" s="169"/>
      <c r="K4" s="169"/>
      <c r="L4" s="169"/>
      <c r="M4" s="169"/>
      <c r="N4" s="169"/>
      <c r="O4" s="83"/>
      <c r="P4" s="16"/>
    </row>
    <row r="5" spans="1:16">
      <c r="A5" s="78"/>
      <c r="B5" s="126"/>
      <c r="C5" s="126"/>
      <c r="D5" s="126"/>
      <c r="E5" s="126"/>
      <c r="F5" s="126"/>
      <c r="G5" s="126"/>
      <c r="H5" s="126"/>
      <c r="I5" s="126"/>
      <c r="J5" s="126"/>
      <c r="K5" s="126"/>
      <c r="L5" s="126"/>
      <c r="M5" s="126"/>
      <c r="N5" s="126"/>
      <c r="O5" s="85"/>
      <c r="P5" s="16"/>
    </row>
    <row r="6" spans="1:16">
      <c r="A6" s="78"/>
      <c r="B6" s="86"/>
      <c r="C6" s="87" t="s">
        <v>241</v>
      </c>
      <c r="D6" s="76"/>
      <c r="E6" s="77"/>
      <c r="F6" s="78"/>
      <c r="G6" s="88" t="s">
        <v>195</v>
      </c>
      <c r="H6" s="79"/>
      <c r="I6" s="80"/>
      <c r="J6" s="89"/>
      <c r="K6" s="89"/>
      <c r="L6" s="89"/>
      <c r="M6" s="89"/>
      <c r="N6" s="89"/>
      <c r="O6" s="72"/>
    </row>
    <row r="7" spans="1:16">
      <c r="A7" s="78"/>
      <c r="B7" s="90"/>
      <c r="C7" s="87" t="s">
        <v>240</v>
      </c>
      <c r="D7" s="76"/>
      <c r="E7" s="77"/>
      <c r="F7" s="78"/>
      <c r="G7" s="76"/>
      <c r="H7" s="79"/>
      <c r="I7" s="80"/>
      <c r="J7" s="89"/>
      <c r="K7" s="89"/>
      <c r="L7" s="89"/>
      <c r="M7" s="89"/>
      <c r="N7" s="89"/>
      <c r="O7" s="72"/>
    </row>
    <row r="8" spans="1:16">
      <c r="A8" s="78"/>
      <c r="B8" s="91"/>
      <c r="C8" s="87" t="s">
        <v>242</v>
      </c>
      <c r="D8" s="76"/>
      <c r="E8" s="77"/>
      <c r="F8" s="78"/>
      <c r="G8" s="76"/>
      <c r="H8" s="79"/>
      <c r="I8" s="80" t="s">
        <v>100</v>
      </c>
      <c r="J8" s="89">
        <f>ROUND(IF($G$6="Annual",SUMIF($I$21:$I$1020,$I8,J$21:J$1020),SUMIFS(J$21:J$1020,$I$21:$I$1020,$I8,$B$21:$B$1020,$G$6)),0)</f>
        <v>0</v>
      </c>
      <c r="K8" s="89">
        <f t="shared" ref="K8:N15" si="0">ROUND(IF($G$6="Annual",SUMIF($I$21:$I$1020,$I8,K$21:K$1020),SUMIFS(K$21:K$1020,$I$21:$I$1020,$I8,$B$21:$B$1020,$G$6)),0)</f>
        <v>0</v>
      </c>
      <c r="L8" s="89">
        <f t="shared" si="0"/>
        <v>0</v>
      </c>
      <c r="M8" s="89">
        <f t="shared" si="0"/>
        <v>0</v>
      </c>
      <c r="N8" s="89">
        <f t="shared" si="0"/>
        <v>0</v>
      </c>
      <c r="O8" s="72"/>
    </row>
    <row r="9" spans="1:16">
      <c r="A9" s="78"/>
      <c r="B9" s="76"/>
      <c r="C9" s="76"/>
      <c r="D9" s="76"/>
      <c r="E9" s="77"/>
      <c r="F9" s="78"/>
      <c r="G9" s="76"/>
      <c r="H9" s="79"/>
      <c r="I9" s="80" t="s">
        <v>101</v>
      </c>
      <c r="J9" s="89">
        <f t="shared" ref="J9:J15" si="1">ROUND(IF($G$6="Annual",SUMIF($I$21:$I$1020,$I9,J$21:J$1020),SUMIFS(J$21:J$1020,$I$21:$I$1020,$I9,$B$21:$B$1020,$G$6)),0)</f>
        <v>0</v>
      </c>
      <c r="K9" s="89">
        <f t="shared" si="0"/>
        <v>0</v>
      </c>
      <c r="L9" s="89">
        <f t="shared" si="0"/>
        <v>0</v>
      </c>
      <c r="M9" s="89">
        <f t="shared" si="0"/>
        <v>0</v>
      </c>
      <c r="N9" s="89">
        <f t="shared" si="0"/>
        <v>0</v>
      </c>
      <c r="O9" s="72"/>
    </row>
    <row r="10" spans="1:16">
      <c r="A10" s="78"/>
      <c r="B10" s="75"/>
      <c r="C10" s="74" t="s">
        <v>9</v>
      </c>
      <c r="D10" s="74" t="s">
        <v>3</v>
      </c>
      <c r="E10" s="74" t="s">
        <v>10</v>
      </c>
      <c r="F10" s="74" t="s">
        <v>2</v>
      </c>
      <c r="G10" s="74" t="s">
        <v>198</v>
      </c>
      <c r="H10" s="74" t="s">
        <v>199</v>
      </c>
      <c r="I10" s="80" t="s">
        <v>20</v>
      </c>
      <c r="J10" s="89">
        <f t="shared" si="1"/>
        <v>0</v>
      </c>
      <c r="K10" s="89">
        <f t="shared" si="0"/>
        <v>0</v>
      </c>
      <c r="L10" s="89">
        <f t="shared" si="0"/>
        <v>0</v>
      </c>
      <c r="M10" s="89">
        <f t="shared" si="0"/>
        <v>0</v>
      </c>
      <c r="N10" s="89">
        <f t="shared" si="0"/>
        <v>0</v>
      </c>
      <c r="O10" s="72"/>
    </row>
    <row r="11" spans="1:16">
      <c r="A11" s="78"/>
      <c r="B11" s="75"/>
      <c r="C11" s="76"/>
      <c r="D11" s="76"/>
      <c r="E11" s="77"/>
      <c r="F11" s="78"/>
      <c r="G11" s="76"/>
      <c r="H11" s="79"/>
      <c r="I11" s="80" t="s">
        <v>254</v>
      </c>
      <c r="J11" s="89">
        <f t="shared" si="1"/>
        <v>0</v>
      </c>
      <c r="K11" s="89">
        <f t="shared" si="0"/>
        <v>0</v>
      </c>
      <c r="L11" s="89">
        <f t="shared" si="0"/>
        <v>0</v>
      </c>
      <c r="M11" s="89">
        <f t="shared" si="0"/>
        <v>0</v>
      </c>
      <c r="N11" s="89">
        <f t="shared" si="0"/>
        <v>0</v>
      </c>
      <c r="O11" s="72"/>
    </row>
    <row r="12" spans="1:16">
      <c r="A12" s="78"/>
      <c r="B12" s="75"/>
      <c r="C12" s="89">
        <f>ROUND(IF($G$6="Annual",SUMIF($H$21:$H$1020,$H12,J$21:J$1020),SUMIFS(J$21:J$1020,$H$21:$H$1020,$H12,$B$21:$B$1020,$G$6)),0)</f>
        <v>0</v>
      </c>
      <c r="D12" s="89">
        <f t="shared" ref="D12:G15" si="2">ROUND(IF($G$6="Annual",SUMIF($H$21:$H$1020,$H12,K$21:K$1020),SUMIFS(K$21:K$1020,$H$21:$H$1020,$H12,$B$21:$B$1020,$G$6)),0)</f>
        <v>0</v>
      </c>
      <c r="E12" s="89">
        <f t="shared" si="2"/>
        <v>0</v>
      </c>
      <c r="F12" s="89">
        <f t="shared" si="2"/>
        <v>0</v>
      </c>
      <c r="G12" s="89">
        <f t="shared" si="2"/>
        <v>0</v>
      </c>
      <c r="H12" s="79">
        <v>0.05</v>
      </c>
      <c r="I12" s="80" t="s">
        <v>256</v>
      </c>
      <c r="J12" s="89">
        <f t="shared" si="1"/>
        <v>0</v>
      </c>
      <c r="K12" s="89">
        <f t="shared" si="0"/>
        <v>0</v>
      </c>
      <c r="L12" s="89">
        <f t="shared" si="0"/>
        <v>0</v>
      </c>
      <c r="M12" s="89">
        <f t="shared" si="0"/>
        <v>0</v>
      </c>
      <c r="N12" s="89">
        <f t="shared" si="0"/>
        <v>0</v>
      </c>
      <c r="O12" s="72"/>
    </row>
    <row r="13" spans="1:16">
      <c r="A13" s="78"/>
      <c r="B13" s="75"/>
      <c r="C13" s="89">
        <f t="shared" ref="C13:C15" si="3">ROUND(IF($G$6="Annual",SUMIF($H$21:$H$1020,$H13,J$21:J$1020),SUMIFS(J$21:J$1020,$H$21:$H$1020,$H13,$B$21:$B$1020,$G$6)),0)</f>
        <v>0</v>
      </c>
      <c r="D13" s="89">
        <f t="shared" si="2"/>
        <v>0</v>
      </c>
      <c r="E13" s="89">
        <f t="shared" si="2"/>
        <v>0</v>
      </c>
      <c r="F13" s="89">
        <f t="shared" si="2"/>
        <v>0</v>
      </c>
      <c r="G13" s="89">
        <f t="shared" si="2"/>
        <v>0</v>
      </c>
      <c r="H13" s="79">
        <v>0.12</v>
      </c>
      <c r="I13" s="80" t="s">
        <v>252</v>
      </c>
      <c r="J13" s="89">
        <f t="shared" si="1"/>
        <v>0</v>
      </c>
      <c r="K13" s="89">
        <f t="shared" si="0"/>
        <v>0</v>
      </c>
      <c r="L13" s="89">
        <f t="shared" si="0"/>
        <v>0</v>
      </c>
      <c r="M13" s="89">
        <f t="shared" si="0"/>
        <v>0</v>
      </c>
      <c r="N13" s="89">
        <f t="shared" si="0"/>
        <v>0</v>
      </c>
      <c r="O13" s="72"/>
    </row>
    <row r="14" spans="1:16">
      <c r="A14" s="78"/>
      <c r="B14" s="75"/>
      <c r="C14" s="89">
        <f t="shared" si="3"/>
        <v>0</v>
      </c>
      <c r="D14" s="89">
        <f t="shared" si="2"/>
        <v>0</v>
      </c>
      <c r="E14" s="89">
        <f t="shared" si="2"/>
        <v>0</v>
      </c>
      <c r="F14" s="89">
        <f t="shared" si="2"/>
        <v>0</v>
      </c>
      <c r="G14" s="89">
        <f t="shared" si="2"/>
        <v>0</v>
      </c>
      <c r="H14" s="79">
        <v>0.18</v>
      </c>
      <c r="I14" s="80" t="s">
        <v>253</v>
      </c>
      <c r="J14" s="89">
        <f t="shared" si="1"/>
        <v>0</v>
      </c>
      <c r="K14" s="89">
        <f t="shared" si="0"/>
        <v>0</v>
      </c>
      <c r="L14" s="89">
        <f t="shared" si="0"/>
        <v>0</v>
      </c>
      <c r="M14" s="89">
        <f t="shared" si="0"/>
        <v>0</v>
      </c>
      <c r="N14" s="89">
        <f t="shared" si="0"/>
        <v>0</v>
      </c>
      <c r="O14" s="72"/>
    </row>
    <row r="15" spans="1:16">
      <c r="A15" s="78"/>
      <c r="B15" s="75"/>
      <c r="C15" s="89">
        <f t="shared" si="3"/>
        <v>0</v>
      </c>
      <c r="D15" s="89">
        <f t="shared" si="2"/>
        <v>0</v>
      </c>
      <c r="E15" s="89">
        <f t="shared" si="2"/>
        <v>0</v>
      </c>
      <c r="F15" s="89">
        <f t="shared" si="2"/>
        <v>0</v>
      </c>
      <c r="G15" s="89">
        <f t="shared" si="2"/>
        <v>0</v>
      </c>
      <c r="H15" s="79">
        <v>0.28000000000000003</v>
      </c>
      <c r="I15" s="80" t="s">
        <v>255</v>
      </c>
      <c r="J15" s="89">
        <f t="shared" si="1"/>
        <v>0</v>
      </c>
      <c r="K15" s="89">
        <f t="shared" si="0"/>
        <v>0</v>
      </c>
      <c r="L15" s="89">
        <f t="shared" si="0"/>
        <v>0</v>
      </c>
      <c r="M15" s="89">
        <f t="shared" si="0"/>
        <v>0</v>
      </c>
      <c r="N15" s="89">
        <f t="shared" si="0"/>
        <v>0</v>
      </c>
      <c r="O15" s="72"/>
    </row>
    <row r="16" spans="1:16" ht="11.1" customHeight="1">
      <c r="A16" s="78"/>
      <c r="B16" s="75"/>
      <c r="C16" s="76"/>
      <c r="D16" s="76"/>
      <c r="E16" s="77"/>
      <c r="F16" s="78"/>
      <c r="G16" s="76"/>
      <c r="H16" s="79"/>
      <c r="I16" s="80"/>
      <c r="J16" s="72"/>
      <c r="K16" s="72"/>
      <c r="L16" s="72"/>
      <c r="M16" s="72"/>
      <c r="N16" s="72"/>
      <c r="O16" s="72"/>
    </row>
    <row r="17" spans="1:17" ht="15.75" thickBot="1">
      <c r="A17" s="78"/>
      <c r="B17" s="75"/>
      <c r="C17" s="92">
        <f>ROUND(SUM(C12:C15),0)</f>
        <v>0</v>
      </c>
      <c r="D17" s="92">
        <f>ROUND(SUM(D12:D15),0)</f>
        <v>0</v>
      </c>
      <c r="E17" s="92">
        <f>ROUND(SUM(E12:E15),0)</f>
        <v>0</v>
      </c>
      <c r="F17" s="92">
        <f>ROUND(SUM(F12:F15),0)</f>
        <v>0</v>
      </c>
      <c r="G17" s="92">
        <f>ROUND(SUM(G12:G15),0)</f>
        <v>0</v>
      </c>
      <c r="H17" s="79"/>
      <c r="I17" s="93" t="s">
        <v>18</v>
      </c>
      <c r="J17" s="92">
        <f>ROUND(SUM(J6:J15),0)</f>
        <v>0</v>
      </c>
      <c r="K17" s="92">
        <f t="shared" ref="K17:N17" si="4">ROUND(SUM(K6:K15),0)</f>
        <v>0</v>
      </c>
      <c r="L17" s="92">
        <f t="shared" si="4"/>
        <v>0</v>
      </c>
      <c r="M17" s="92">
        <f t="shared" si="4"/>
        <v>0</v>
      </c>
      <c r="N17" s="92">
        <f t="shared" si="4"/>
        <v>0</v>
      </c>
      <c r="O17" s="72"/>
    </row>
    <row r="18" spans="1:17" ht="11.1" customHeight="1" thickTop="1">
      <c r="A18" s="78"/>
      <c r="B18" s="75"/>
      <c r="C18" s="94"/>
      <c r="D18" s="94"/>
      <c r="E18" s="94"/>
      <c r="F18" s="94"/>
      <c r="G18" s="94"/>
      <c r="H18" s="79"/>
      <c r="I18" s="80"/>
      <c r="J18" s="94"/>
      <c r="K18" s="94"/>
      <c r="L18" s="94"/>
      <c r="M18" s="94"/>
      <c r="N18" s="94"/>
      <c r="O18" s="72"/>
    </row>
    <row r="19" spans="1:17" s="17" customFormat="1">
      <c r="A19" s="76"/>
      <c r="B19" s="125" t="s">
        <v>4</v>
      </c>
      <c r="C19" s="96" t="s">
        <v>5</v>
      </c>
      <c r="D19" s="96" t="s">
        <v>6</v>
      </c>
      <c r="E19" s="97" t="s">
        <v>7</v>
      </c>
      <c r="F19" s="96" t="s">
        <v>0</v>
      </c>
      <c r="G19" s="96" t="s">
        <v>41</v>
      </c>
      <c r="H19" s="98" t="s">
        <v>8</v>
      </c>
      <c r="I19" s="99" t="s">
        <v>13</v>
      </c>
      <c r="J19" s="74" t="s">
        <v>9</v>
      </c>
      <c r="K19" s="74" t="s">
        <v>3</v>
      </c>
      <c r="L19" s="74" t="s">
        <v>10</v>
      </c>
      <c r="M19" s="74" t="s">
        <v>2</v>
      </c>
      <c r="N19" s="74" t="s">
        <v>11</v>
      </c>
      <c r="O19" s="74" t="s">
        <v>257</v>
      </c>
    </row>
    <row r="20" spans="1:17" ht="11.1" customHeight="1">
      <c r="B20" s="73">
        <v>0</v>
      </c>
      <c r="C20" s="73">
        <v>0</v>
      </c>
      <c r="D20" s="73">
        <v>0</v>
      </c>
      <c r="E20" s="73">
        <v>0</v>
      </c>
      <c r="F20" s="73">
        <v>0</v>
      </c>
      <c r="G20" s="73">
        <v>0</v>
      </c>
      <c r="H20" s="73">
        <v>0</v>
      </c>
      <c r="I20" s="73">
        <v>0</v>
      </c>
      <c r="J20" s="73">
        <v>0</v>
      </c>
      <c r="K20" s="73">
        <v>0</v>
      </c>
      <c r="L20" s="73">
        <v>0</v>
      </c>
      <c r="M20" s="73">
        <v>0</v>
      </c>
      <c r="N20" s="73">
        <v>0</v>
      </c>
      <c r="O20" s="73">
        <v>0</v>
      </c>
    </row>
    <row r="21" spans="1:17">
      <c r="B21" s="63"/>
      <c r="C21" s="64"/>
      <c r="D21" s="65"/>
      <c r="E21" s="66"/>
      <c r="F21" s="67"/>
      <c r="G21" s="65"/>
      <c r="H21" s="70"/>
      <c r="I21" s="71"/>
      <c r="J21" s="68">
        <v>0</v>
      </c>
      <c r="K21" s="68">
        <v>0</v>
      </c>
      <c r="L21" s="68">
        <v>0</v>
      </c>
      <c r="M21" s="89">
        <f t="shared" ref="M21:M84" si="5">L21</f>
        <v>0</v>
      </c>
      <c r="N21" s="100">
        <f>SUM(J21:M21)</f>
        <v>0</v>
      </c>
      <c r="O21" s="63"/>
      <c r="P21" s="167" t="e">
        <f>H21-(SUM(K21:M21)/J21)</f>
        <v>#DIV/0!</v>
      </c>
      <c r="Q21" s="73"/>
    </row>
    <row r="22" spans="1:17">
      <c r="B22" s="63"/>
      <c r="C22" s="64"/>
      <c r="D22" s="65"/>
      <c r="E22" s="66"/>
      <c r="F22" s="67"/>
      <c r="G22" s="65"/>
      <c r="H22" s="70"/>
      <c r="I22" s="71"/>
      <c r="J22" s="68">
        <v>0</v>
      </c>
      <c r="K22" s="68">
        <v>0</v>
      </c>
      <c r="L22" s="68">
        <v>0</v>
      </c>
      <c r="M22" s="89">
        <f t="shared" si="5"/>
        <v>0</v>
      </c>
      <c r="N22" s="100">
        <f t="shared" ref="N22:N85" si="6">SUM(J22:M22)</f>
        <v>0</v>
      </c>
      <c r="O22" s="63"/>
      <c r="P22" s="167" t="e">
        <f t="shared" ref="P22:P85" si="7">H22-(SUM(K22:M22)/J22)</f>
        <v>#DIV/0!</v>
      </c>
    </row>
    <row r="23" spans="1:17">
      <c r="B23" s="63"/>
      <c r="C23" s="64"/>
      <c r="D23" s="65"/>
      <c r="E23" s="66"/>
      <c r="F23" s="67"/>
      <c r="G23" s="65"/>
      <c r="H23" s="70"/>
      <c r="I23" s="71"/>
      <c r="J23" s="68">
        <v>0</v>
      </c>
      <c r="K23" s="68">
        <v>0</v>
      </c>
      <c r="L23" s="68">
        <v>0</v>
      </c>
      <c r="M23" s="89">
        <f t="shared" si="5"/>
        <v>0</v>
      </c>
      <c r="N23" s="100">
        <f t="shared" si="6"/>
        <v>0</v>
      </c>
      <c r="O23" s="63"/>
      <c r="P23" s="167" t="e">
        <f t="shared" si="7"/>
        <v>#DIV/0!</v>
      </c>
    </row>
    <row r="24" spans="1:17">
      <c r="B24" s="63"/>
      <c r="C24" s="64"/>
      <c r="D24" s="65"/>
      <c r="E24" s="66"/>
      <c r="F24" s="67"/>
      <c r="G24" s="65"/>
      <c r="H24" s="70"/>
      <c r="I24" s="71"/>
      <c r="J24" s="68">
        <v>0</v>
      </c>
      <c r="K24" s="68">
        <v>0</v>
      </c>
      <c r="L24" s="68">
        <v>0</v>
      </c>
      <c r="M24" s="89">
        <f t="shared" si="5"/>
        <v>0</v>
      </c>
      <c r="N24" s="100">
        <f t="shared" si="6"/>
        <v>0</v>
      </c>
      <c r="O24" s="63"/>
      <c r="P24" s="167" t="e">
        <f t="shared" si="7"/>
        <v>#DIV/0!</v>
      </c>
    </row>
    <row r="25" spans="1:17">
      <c r="B25" s="63"/>
      <c r="C25" s="65"/>
      <c r="D25" s="65"/>
      <c r="E25" s="66"/>
      <c r="F25" s="67"/>
      <c r="G25" s="65"/>
      <c r="H25" s="70"/>
      <c r="I25" s="71"/>
      <c r="J25" s="68">
        <v>0</v>
      </c>
      <c r="K25" s="68">
        <v>0</v>
      </c>
      <c r="L25" s="68">
        <v>0</v>
      </c>
      <c r="M25" s="89">
        <f t="shared" si="5"/>
        <v>0</v>
      </c>
      <c r="N25" s="100">
        <f t="shared" si="6"/>
        <v>0</v>
      </c>
      <c r="O25" s="63"/>
      <c r="P25" s="167" t="e">
        <f t="shared" si="7"/>
        <v>#DIV/0!</v>
      </c>
    </row>
    <row r="26" spans="1:17">
      <c r="B26" s="63"/>
      <c r="C26" s="65"/>
      <c r="D26" s="65"/>
      <c r="E26" s="66"/>
      <c r="F26" s="67"/>
      <c r="G26" s="65"/>
      <c r="H26" s="70"/>
      <c r="I26" s="71"/>
      <c r="J26" s="68">
        <v>0</v>
      </c>
      <c r="K26" s="68">
        <v>0</v>
      </c>
      <c r="L26" s="68">
        <v>0</v>
      </c>
      <c r="M26" s="89">
        <f t="shared" si="5"/>
        <v>0</v>
      </c>
      <c r="N26" s="100">
        <f t="shared" si="6"/>
        <v>0</v>
      </c>
      <c r="O26" s="63"/>
      <c r="P26" s="167" t="e">
        <f t="shared" si="7"/>
        <v>#DIV/0!</v>
      </c>
    </row>
    <row r="27" spans="1:17">
      <c r="B27" s="63"/>
      <c r="C27" s="65"/>
      <c r="D27" s="65"/>
      <c r="E27" s="66"/>
      <c r="F27" s="67"/>
      <c r="G27" s="65"/>
      <c r="H27" s="70"/>
      <c r="I27" s="71"/>
      <c r="J27" s="68">
        <v>0</v>
      </c>
      <c r="K27" s="68">
        <v>0</v>
      </c>
      <c r="L27" s="68">
        <v>0</v>
      </c>
      <c r="M27" s="89">
        <f t="shared" si="5"/>
        <v>0</v>
      </c>
      <c r="N27" s="100">
        <f t="shared" si="6"/>
        <v>0</v>
      </c>
      <c r="O27" s="63"/>
      <c r="P27" s="167" t="e">
        <f t="shared" si="7"/>
        <v>#DIV/0!</v>
      </c>
    </row>
    <row r="28" spans="1:17">
      <c r="B28" s="63"/>
      <c r="C28" s="65"/>
      <c r="D28" s="65"/>
      <c r="E28" s="66"/>
      <c r="F28" s="67"/>
      <c r="G28" s="65"/>
      <c r="H28" s="70"/>
      <c r="I28" s="71"/>
      <c r="J28" s="68">
        <v>0</v>
      </c>
      <c r="K28" s="68">
        <v>0</v>
      </c>
      <c r="L28" s="68">
        <v>0</v>
      </c>
      <c r="M28" s="89">
        <f t="shared" si="5"/>
        <v>0</v>
      </c>
      <c r="N28" s="100">
        <f t="shared" si="6"/>
        <v>0</v>
      </c>
      <c r="O28" s="63"/>
      <c r="P28" s="167" t="e">
        <f t="shared" si="7"/>
        <v>#DIV/0!</v>
      </c>
    </row>
    <row r="29" spans="1:17">
      <c r="B29" s="63"/>
      <c r="C29" s="65"/>
      <c r="D29" s="65"/>
      <c r="E29" s="66"/>
      <c r="F29" s="67"/>
      <c r="G29" s="65"/>
      <c r="H29" s="70"/>
      <c r="I29" s="71"/>
      <c r="J29" s="68">
        <v>0</v>
      </c>
      <c r="K29" s="68">
        <v>0</v>
      </c>
      <c r="L29" s="68">
        <v>0</v>
      </c>
      <c r="M29" s="89">
        <f t="shared" si="5"/>
        <v>0</v>
      </c>
      <c r="N29" s="100">
        <f t="shared" si="6"/>
        <v>0</v>
      </c>
      <c r="O29" s="63"/>
      <c r="P29" s="167" t="e">
        <f t="shared" si="7"/>
        <v>#DIV/0!</v>
      </c>
    </row>
    <row r="30" spans="1:17">
      <c r="B30" s="63"/>
      <c r="C30" s="65"/>
      <c r="D30" s="65"/>
      <c r="E30" s="66"/>
      <c r="F30" s="67"/>
      <c r="G30" s="65"/>
      <c r="H30" s="70"/>
      <c r="I30" s="71"/>
      <c r="J30" s="68">
        <v>0</v>
      </c>
      <c r="K30" s="68">
        <v>0</v>
      </c>
      <c r="L30" s="68">
        <v>0</v>
      </c>
      <c r="M30" s="89">
        <f t="shared" si="5"/>
        <v>0</v>
      </c>
      <c r="N30" s="100">
        <f t="shared" si="6"/>
        <v>0</v>
      </c>
      <c r="O30" s="63"/>
      <c r="P30" s="167" t="e">
        <f t="shared" si="7"/>
        <v>#DIV/0!</v>
      </c>
    </row>
    <row r="31" spans="1:17">
      <c r="B31" s="63"/>
      <c r="C31" s="65"/>
      <c r="D31" s="65"/>
      <c r="E31" s="66"/>
      <c r="F31" s="67"/>
      <c r="G31" s="65"/>
      <c r="H31" s="70"/>
      <c r="I31" s="71"/>
      <c r="J31" s="68">
        <v>0</v>
      </c>
      <c r="K31" s="68">
        <v>0</v>
      </c>
      <c r="L31" s="68">
        <v>0</v>
      </c>
      <c r="M31" s="89">
        <f t="shared" si="5"/>
        <v>0</v>
      </c>
      <c r="N31" s="100">
        <f t="shared" si="6"/>
        <v>0</v>
      </c>
      <c r="O31" s="63"/>
      <c r="P31" s="167" t="e">
        <f t="shared" si="7"/>
        <v>#DIV/0!</v>
      </c>
    </row>
    <row r="32" spans="1:17">
      <c r="B32" s="63"/>
      <c r="C32" s="64"/>
      <c r="D32" s="65"/>
      <c r="E32" s="66"/>
      <c r="F32" s="67"/>
      <c r="G32" s="65"/>
      <c r="H32" s="70"/>
      <c r="I32" s="71"/>
      <c r="J32" s="68">
        <v>0</v>
      </c>
      <c r="K32" s="68">
        <v>0</v>
      </c>
      <c r="L32" s="68">
        <v>0</v>
      </c>
      <c r="M32" s="89">
        <f t="shared" si="5"/>
        <v>0</v>
      </c>
      <c r="N32" s="100">
        <f t="shared" si="6"/>
        <v>0</v>
      </c>
      <c r="O32" s="63"/>
      <c r="P32" s="167" t="e">
        <f t="shared" si="7"/>
        <v>#DIV/0!</v>
      </c>
    </row>
    <row r="33" spans="2:16">
      <c r="B33" s="63"/>
      <c r="C33" s="65"/>
      <c r="D33" s="65"/>
      <c r="E33" s="66"/>
      <c r="F33" s="67"/>
      <c r="G33" s="65"/>
      <c r="H33" s="70"/>
      <c r="I33" s="71"/>
      <c r="J33" s="68">
        <v>0</v>
      </c>
      <c r="K33" s="68">
        <v>0</v>
      </c>
      <c r="L33" s="68">
        <v>0</v>
      </c>
      <c r="M33" s="89">
        <f t="shared" si="5"/>
        <v>0</v>
      </c>
      <c r="N33" s="100">
        <f t="shared" si="6"/>
        <v>0</v>
      </c>
      <c r="O33" s="63"/>
      <c r="P33" s="167" t="e">
        <f t="shared" si="7"/>
        <v>#DIV/0!</v>
      </c>
    </row>
    <row r="34" spans="2:16">
      <c r="B34" s="63"/>
      <c r="C34" s="65"/>
      <c r="D34" s="65"/>
      <c r="E34" s="66"/>
      <c r="F34" s="67"/>
      <c r="G34" s="65"/>
      <c r="H34" s="70"/>
      <c r="I34" s="71"/>
      <c r="J34" s="68">
        <v>0</v>
      </c>
      <c r="K34" s="68">
        <v>0</v>
      </c>
      <c r="L34" s="68">
        <v>0</v>
      </c>
      <c r="M34" s="89">
        <f t="shared" si="5"/>
        <v>0</v>
      </c>
      <c r="N34" s="100">
        <f t="shared" si="6"/>
        <v>0</v>
      </c>
      <c r="O34" s="63"/>
      <c r="P34" s="167" t="e">
        <f t="shared" si="7"/>
        <v>#DIV/0!</v>
      </c>
    </row>
    <row r="35" spans="2:16">
      <c r="B35" s="63"/>
      <c r="C35" s="65"/>
      <c r="D35" s="65"/>
      <c r="E35" s="66"/>
      <c r="F35" s="67"/>
      <c r="G35" s="65"/>
      <c r="H35" s="70"/>
      <c r="I35" s="71"/>
      <c r="J35" s="68">
        <v>0</v>
      </c>
      <c r="K35" s="68">
        <v>0</v>
      </c>
      <c r="L35" s="68">
        <v>0</v>
      </c>
      <c r="M35" s="89">
        <f t="shared" si="5"/>
        <v>0</v>
      </c>
      <c r="N35" s="100">
        <f t="shared" si="6"/>
        <v>0</v>
      </c>
      <c r="O35" s="63"/>
      <c r="P35" s="167" t="e">
        <f t="shared" si="7"/>
        <v>#DIV/0!</v>
      </c>
    </row>
    <row r="36" spans="2:16">
      <c r="B36" s="63"/>
      <c r="C36" s="65"/>
      <c r="D36" s="65"/>
      <c r="E36" s="66"/>
      <c r="F36" s="67"/>
      <c r="G36" s="65"/>
      <c r="H36" s="70"/>
      <c r="I36" s="71"/>
      <c r="J36" s="68">
        <v>0</v>
      </c>
      <c r="K36" s="68">
        <v>0</v>
      </c>
      <c r="L36" s="68">
        <v>0</v>
      </c>
      <c r="M36" s="89">
        <f t="shared" si="5"/>
        <v>0</v>
      </c>
      <c r="N36" s="100">
        <f t="shared" si="6"/>
        <v>0</v>
      </c>
      <c r="O36" s="63"/>
      <c r="P36" s="167" t="e">
        <f t="shared" si="7"/>
        <v>#DIV/0!</v>
      </c>
    </row>
    <row r="37" spans="2:16">
      <c r="B37" s="63"/>
      <c r="C37" s="65"/>
      <c r="D37" s="65"/>
      <c r="E37" s="66"/>
      <c r="F37" s="67"/>
      <c r="G37" s="65"/>
      <c r="H37" s="70"/>
      <c r="I37" s="71"/>
      <c r="J37" s="68">
        <v>0</v>
      </c>
      <c r="K37" s="68">
        <v>0</v>
      </c>
      <c r="L37" s="68">
        <v>0</v>
      </c>
      <c r="M37" s="89">
        <f t="shared" si="5"/>
        <v>0</v>
      </c>
      <c r="N37" s="100">
        <f t="shared" si="6"/>
        <v>0</v>
      </c>
      <c r="O37" s="63"/>
      <c r="P37" s="167" t="e">
        <f t="shared" si="7"/>
        <v>#DIV/0!</v>
      </c>
    </row>
    <row r="38" spans="2:16">
      <c r="B38" s="63"/>
      <c r="C38" s="65"/>
      <c r="D38" s="65"/>
      <c r="E38" s="66"/>
      <c r="F38" s="67"/>
      <c r="G38" s="65"/>
      <c r="H38" s="70"/>
      <c r="I38" s="71"/>
      <c r="J38" s="68">
        <v>0</v>
      </c>
      <c r="K38" s="68">
        <v>0</v>
      </c>
      <c r="L38" s="68">
        <v>0</v>
      </c>
      <c r="M38" s="89">
        <f t="shared" si="5"/>
        <v>0</v>
      </c>
      <c r="N38" s="100">
        <f t="shared" si="6"/>
        <v>0</v>
      </c>
      <c r="O38" s="63"/>
      <c r="P38" s="167" t="e">
        <f t="shared" si="7"/>
        <v>#DIV/0!</v>
      </c>
    </row>
    <row r="39" spans="2:16">
      <c r="B39" s="63"/>
      <c r="C39" s="65"/>
      <c r="D39" s="65"/>
      <c r="E39" s="66"/>
      <c r="F39" s="67"/>
      <c r="G39" s="65"/>
      <c r="H39" s="70"/>
      <c r="I39" s="71"/>
      <c r="J39" s="68">
        <v>0</v>
      </c>
      <c r="K39" s="68">
        <v>0</v>
      </c>
      <c r="L39" s="68">
        <v>0</v>
      </c>
      <c r="M39" s="89">
        <f t="shared" si="5"/>
        <v>0</v>
      </c>
      <c r="N39" s="100">
        <f t="shared" si="6"/>
        <v>0</v>
      </c>
      <c r="O39" s="63"/>
      <c r="P39" s="167" t="e">
        <f t="shared" si="7"/>
        <v>#DIV/0!</v>
      </c>
    </row>
    <row r="40" spans="2:16">
      <c r="B40" s="63"/>
      <c r="C40" s="65"/>
      <c r="D40" s="65"/>
      <c r="E40" s="66"/>
      <c r="F40" s="67"/>
      <c r="G40" s="65"/>
      <c r="H40" s="70"/>
      <c r="I40" s="71"/>
      <c r="J40" s="68">
        <v>0</v>
      </c>
      <c r="K40" s="68">
        <v>0</v>
      </c>
      <c r="L40" s="68">
        <v>0</v>
      </c>
      <c r="M40" s="89">
        <f t="shared" si="5"/>
        <v>0</v>
      </c>
      <c r="N40" s="100">
        <f t="shared" si="6"/>
        <v>0</v>
      </c>
      <c r="O40" s="63"/>
      <c r="P40" s="167" t="e">
        <f t="shared" si="7"/>
        <v>#DIV/0!</v>
      </c>
    </row>
    <row r="41" spans="2:16">
      <c r="B41" s="63"/>
      <c r="C41" s="65"/>
      <c r="D41" s="65"/>
      <c r="E41" s="66"/>
      <c r="F41" s="67"/>
      <c r="G41" s="65"/>
      <c r="H41" s="70"/>
      <c r="I41" s="71"/>
      <c r="J41" s="68">
        <v>0</v>
      </c>
      <c r="K41" s="68">
        <v>0</v>
      </c>
      <c r="L41" s="68">
        <v>0</v>
      </c>
      <c r="M41" s="89">
        <f t="shared" si="5"/>
        <v>0</v>
      </c>
      <c r="N41" s="100">
        <f t="shared" si="6"/>
        <v>0</v>
      </c>
      <c r="O41" s="63"/>
      <c r="P41" s="167" t="e">
        <f t="shared" si="7"/>
        <v>#DIV/0!</v>
      </c>
    </row>
    <row r="42" spans="2:16">
      <c r="B42" s="63"/>
      <c r="C42" s="65"/>
      <c r="D42" s="65"/>
      <c r="E42" s="66"/>
      <c r="F42" s="67"/>
      <c r="G42" s="65"/>
      <c r="H42" s="70"/>
      <c r="I42" s="71"/>
      <c r="J42" s="68">
        <v>0</v>
      </c>
      <c r="K42" s="68">
        <v>0</v>
      </c>
      <c r="L42" s="68">
        <v>0</v>
      </c>
      <c r="M42" s="89">
        <f t="shared" si="5"/>
        <v>0</v>
      </c>
      <c r="N42" s="100">
        <f t="shared" si="6"/>
        <v>0</v>
      </c>
      <c r="O42" s="63"/>
      <c r="P42" s="167" t="e">
        <f t="shared" si="7"/>
        <v>#DIV/0!</v>
      </c>
    </row>
    <row r="43" spans="2:16">
      <c r="B43" s="63"/>
      <c r="C43" s="65"/>
      <c r="D43" s="65"/>
      <c r="E43" s="66"/>
      <c r="F43" s="67"/>
      <c r="G43" s="65"/>
      <c r="H43" s="70"/>
      <c r="I43" s="71"/>
      <c r="J43" s="68">
        <v>0</v>
      </c>
      <c r="K43" s="68">
        <v>0</v>
      </c>
      <c r="L43" s="68">
        <v>0</v>
      </c>
      <c r="M43" s="89">
        <f t="shared" si="5"/>
        <v>0</v>
      </c>
      <c r="N43" s="100">
        <f t="shared" si="6"/>
        <v>0</v>
      </c>
      <c r="O43" s="63"/>
      <c r="P43" s="167" t="e">
        <f t="shared" si="7"/>
        <v>#DIV/0!</v>
      </c>
    </row>
    <row r="44" spans="2:16">
      <c r="B44" s="63"/>
      <c r="C44" s="65"/>
      <c r="D44" s="65"/>
      <c r="E44" s="66"/>
      <c r="F44" s="67"/>
      <c r="G44" s="65"/>
      <c r="H44" s="70"/>
      <c r="I44" s="71"/>
      <c r="J44" s="68">
        <v>0</v>
      </c>
      <c r="K44" s="68">
        <v>0</v>
      </c>
      <c r="L44" s="68">
        <v>0</v>
      </c>
      <c r="M44" s="89">
        <f t="shared" si="5"/>
        <v>0</v>
      </c>
      <c r="N44" s="100">
        <f t="shared" si="6"/>
        <v>0</v>
      </c>
      <c r="O44" s="63"/>
      <c r="P44" s="167" t="e">
        <f t="shared" si="7"/>
        <v>#DIV/0!</v>
      </c>
    </row>
    <row r="45" spans="2:16">
      <c r="B45" s="63"/>
      <c r="C45" s="65"/>
      <c r="D45" s="65"/>
      <c r="E45" s="66"/>
      <c r="F45" s="67"/>
      <c r="G45" s="65"/>
      <c r="H45" s="70"/>
      <c r="I45" s="71"/>
      <c r="J45" s="68">
        <v>0</v>
      </c>
      <c r="K45" s="68">
        <v>0</v>
      </c>
      <c r="L45" s="68">
        <v>0</v>
      </c>
      <c r="M45" s="89">
        <f t="shared" si="5"/>
        <v>0</v>
      </c>
      <c r="N45" s="100">
        <f t="shared" si="6"/>
        <v>0</v>
      </c>
      <c r="O45" s="63"/>
      <c r="P45" s="167" t="e">
        <f t="shared" si="7"/>
        <v>#DIV/0!</v>
      </c>
    </row>
    <row r="46" spans="2:16">
      <c r="B46" s="63"/>
      <c r="C46" s="65"/>
      <c r="D46" s="65"/>
      <c r="E46" s="66"/>
      <c r="F46" s="67"/>
      <c r="G46" s="65"/>
      <c r="H46" s="70"/>
      <c r="I46" s="71"/>
      <c r="J46" s="68">
        <v>0</v>
      </c>
      <c r="K46" s="68">
        <v>0</v>
      </c>
      <c r="L46" s="68">
        <v>0</v>
      </c>
      <c r="M46" s="89">
        <f t="shared" si="5"/>
        <v>0</v>
      </c>
      <c r="N46" s="100">
        <f t="shared" si="6"/>
        <v>0</v>
      </c>
      <c r="O46" s="63"/>
      <c r="P46" s="167" t="e">
        <f t="shared" si="7"/>
        <v>#DIV/0!</v>
      </c>
    </row>
    <row r="47" spans="2:16">
      <c r="B47" s="63"/>
      <c r="C47" s="65"/>
      <c r="D47" s="65"/>
      <c r="E47" s="66"/>
      <c r="F47" s="67"/>
      <c r="G47" s="65"/>
      <c r="H47" s="70"/>
      <c r="I47" s="71"/>
      <c r="J47" s="68">
        <v>0</v>
      </c>
      <c r="K47" s="68">
        <v>0</v>
      </c>
      <c r="L47" s="68">
        <v>0</v>
      </c>
      <c r="M47" s="89">
        <f t="shared" si="5"/>
        <v>0</v>
      </c>
      <c r="N47" s="100">
        <f t="shared" si="6"/>
        <v>0</v>
      </c>
      <c r="O47" s="63"/>
      <c r="P47" s="167" t="e">
        <f t="shared" si="7"/>
        <v>#DIV/0!</v>
      </c>
    </row>
    <row r="48" spans="2:16">
      <c r="B48" s="63"/>
      <c r="C48" s="65"/>
      <c r="D48" s="65"/>
      <c r="E48" s="66"/>
      <c r="F48" s="67"/>
      <c r="G48" s="65"/>
      <c r="H48" s="70"/>
      <c r="I48" s="71"/>
      <c r="J48" s="68">
        <v>0</v>
      </c>
      <c r="K48" s="68">
        <v>0</v>
      </c>
      <c r="L48" s="68">
        <v>0</v>
      </c>
      <c r="M48" s="89">
        <f t="shared" si="5"/>
        <v>0</v>
      </c>
      <c r="N48" s="100">
        <f t="shared" si="6"/>
        <v>0</v>
      </c>
      <c r="O48" s="63"/>
      <c r="P48" s="167" t="e">
        <f t="shared" si="7"/>
        <v>#DIV/0!</v>
      </c>
    </row>
    <row r="49" spans="2:16">
      <c r="B49" s="63"/>
      <c r="C49" s="65"/>
      <c r="D49" s="65"/>
      <c r="E49" s="66"/>
      <c r="F49" s="67"/>
      <c r="G49" s="65"/>
      <c r="H49" s="70"/>
      <c r="I49" s="71"/>
      <c r="J49" s="68">
        <v>0</v>
      </c>
      <c r="K49" s="68">
        <v>0</v>
      </c>
      <c r="L49" s="68">
        <v>0</v>
      </c>
      <c r="M49" s="89">
        <f t="shared" si="5"/>
        <v>0</v>
      </c>
      <c r="N49" s="100">
        <f t="shared" si="6"/>
        <v>0</v>
      </c>
      <c r="O49" s="63"/>
      <c r="P49" s="167" t="e">
        <f t="shared" si="7"/>
        <v>#DIV/0!</v>
      </c>
    </row>
    <row r="50" spans="2:16">
      <c r="B50" s="63"/>
      <c r="C50" s="65"/>
      <c r="D50" s="65"/>
      <c r="E50" s="66"/>
      <c r="F50" s="67"/>
      <c r="G50" s="65"/>
      <c r="H50" s="70"/>
      <c r="I50" s="71"/>
      <c r="J50" s="68">
        <v>0</v>
      </c>
      <c r="K50" s="68">
        <v>0</v>
      </c>
      <c r="L50" s="68">
        <v>0</v>
      </c>
      <c r="M50" s="89">
        <f t="shared" si="5"/>
        <v>0</v>
      </c>
      <c r="N50" s="100">
        <f t="shared" si="6"/>
        <v>0</v>
      </c>
      <c r="O50" s="63"/>
      <c r="P50" s="167" t="e">
        <f t="shared" si="7"/>
        <v>#DIV/0!</v>
      </c>
    </row>
    <row r="51" spans="2:16">
      <c r="B51" s="63"/>
      <c r="C51" s="65"/>
      <c r="D51" s="65"/>
      <c r="E51" s="66"/>
      <c r="F51" s="67"/>
      <c r="G51" s="65"/>
      <c r="H51" s="70"/>
      <c r="I51" s="71"/>
      <c r="J51" s="68">
        <v>0</v>
      </c>
      <c r="K51" s="68">
        <v>0</v>
      </c>
      <c r="L51" s="68">
        <v>0</v>
      </c>
      <c r="M51" s="89">
        <f t="shared" si="5"/>
        <v>0</v>
      </c>
      <c r="N51" s="100">
        <f t="shared" si="6"/>
        <v>0</v>
      </c>
      <c r="O51" s="63"/>
      <c r="P51" s="167" t="e">
        <f t="shared" si="7"/>
        <v>#DIV/0!</v>
      </c>
    </row>
    <row r="52" spans="2:16">
      <c r="B52" s="63"/>
      <c r="C52" s="65"/>
      <c r="D52" s="65"/>
      <c r="E52" s="66"/>
      <c r="F52" s="67"/>
      <c r="G52" s="65"/>
      <c r="H52" s="70"/>
      <c r="I52" s="71"/>
      <c r="J52" s="68">
        <v>0</v>
      </c>
      <c r="K52" s="68">
        <v>0</v>
      </c>
      <c r="L52" s="68">
        <v>0</v>
      </c>
      <c r="M52" s="89">
        <f t="shared" si="5"/>
        <v>0</v>
      </c>
      <c r="N52" s="100">
        <f t="shared" si="6"/>
        <v>0</v>
      </c>
      <c r="O52" s="63"/>
      <c r="P52" s="167" t="e">
        <f t="shared" si="7"/>
        <v>#DIV/0!</v>
      </c>
    </row>
    <row r="53" spans="2:16">
      <c r="B53" s="63"/>
      <c r="C53" s="65"/>
      <c r="D53" s="65"/>
      <c r="E53" s="66"/>
      <c r="F53" s="67"/>
      <c r="G53" s="65"/>
      <c r="H53" s="70"/>
      <c r="I53" s="71"/>
      <c r="J53" s="68">
        <v>0</v>
      </c>
      <c r="K53" s="68">
        <v>0</v>
      </c>
      <c r="L53" s="68">
        <v>0</v>
      </c>
      <c r="M53" s="89">
        <f t="shared" si="5"/>
        <v>0</v>
      </c>
      <c r="N53" s="100">
        <f t="shared" si="6"/>
        <v>0</v>
      </c>
      <c r="O53" s="63"/>
      <c r="P53" s="167" t="e">
        <f t="shared" si="7"/>
        <v>#DIV/0!</v>
      </c>
    </row>
    <row r="54" spans="2:16">
      <c r="B54" s="63"/>
      <c r="C54" s="65"/>
      <c r="D54" s="65"/>
      <c r="E54" s="66"/>
      <c r="F54" s="67"/>
      <c r="G54" s="65"/>
      <c r="H54" s="70"/>
      <c r="I54" s="71"/>
      <c r="J54" s="68">
        <v>0</v>
      </c>
      <c r="K54" s="68">
        <v>0</v>
      </c>
      <c r="L54" s="68">
        <v>0</v>
      </c>
      <c r="M54" s="89">
        <f t="shared" si="5"/>
        <v>0</v>
      </c>
      <c r="N54" s="100">
        <f t="shared" si="6"/>
        <v>0</v>
      </c>
      <c r="O54" s="63"/>
      <c r="P54" s="167" t="e">
        <f t="shared" si="7"/>
        <v>#DIV/0!</v>
      </c>
    </row>
    <row r="55" spans="2:16">
      <c r="B55" s="63"/>
      <c r="C55" s="65"/>
      <c r="D55" s="65"/>
      <c r="E55" s="66"/>
      <c r="F55" s="67"/>
      <c r="G55" s="65"/>
      <c r="H55" s="70"/>
      <c r="I55" s="71"/>
      <c r="J55" s="68">
        <v>0</v>
      </c>
      <c r="K55" s="68">
        <v>0</v>
      </c>
      <c r="L55" s="68">
        <v>0</v>
      </c>
      <c r="M55" s="89">
        <f t="shared" si="5"/>
        <v>0</v>
      </c>
      <c r="N55" s="100">
        <f t="shared" si="6"/>
        <v>0</v>
      </c>
      <c r="O55" s="63"/>
      <c r="P55" s="167" t="e">
        <f t="shared" si="7"/>
        <v>#DIV/0!</v>
      </c>
    </row>
    <row r="56" spans="2:16">
      <c r="B56" s="63"/>
      <c r="C56" s="65"/>
      <c r="D56" s="65"/>
      <c r="E56" s="66"/>
      <c r="F56" s="67"/>
      <c r="G56" s="65"/>
      <c r="H56" s="70"/>
      <c r="I56" s="71"/>
      <c r="J56" s="68">
        <v>0</v>
      </c>
      <c r="K56" s="68">
        <v>0</v>
      </c>
      <c r="L56" s="68">
        <v>0</v>
      </c>
      <c r="M56" s="89">
        <f t="shared" si="5"/>
        <v>0</v>
      </c>
      <c r="N56" s="100">
        <f t="shared" si="6"/>
        <v>0</v>
      </c>
      <c r="O56" s="63"/>
      <c r="P56" s="167" t="e">
        <f t="shared" si="7"/>
        <v>#DIV/0!</v>
      </c>
    </row>
    <row r="57" spans="2:16">
      <c r="B57" s="63"/>
      <c r="C57" s="65"/>
      <c r="D57" s="65"/>
      <c r="E57" s="66"/>
      <c r="F57" s="67"/>
      <c r="G57" s="65"/>
      <c r="H57" s="70"/>
      <c r="I57" s="71"/>
      <c r="J57" s="68">
        <v>0</v>
      </c>
      <c r="K57" s="68">
        <v>0</v>
      </c>
      <c r="L57" s="68">
        <v>0</v>
      </c>
      <c r="M57" s="89">
        <f t="shared" si="5"/>
        <v>0</v>
      </c>
      <c r="N57" s="100">
        <f t="shared" si="6"/>
        <v>0</v>
      </c>
      <c r="O57" s="63"/>
      <c r="P57" s="167" t="e">
        <f t="shared" si="7"/>
        <v>#DIV/0!</v>
      </c>
    </row>
    <row r="58" spans="2:16">
      <c r="B58" s="63"/>
      <c r="C58" s="65"/>
      <c r="D58" s="65"/>
      <c r="E58" s="66"/>
      <c r="F58" s="67"/>
      <c r="G58" s="65"/>
      <c r="H58" s="70"/>
      <c r="I58" s="71"/>
      <c r="J58" s="68">
        <v>0</v>
      </c>
      <c r="K58" s="68">
        <v>0</v>
      </c>
      <c r="L58" s="68">
        <v>0</v>
      </c>
      <c r="M58" s="89">
        <f t="shared" si="5"/>
        <v>0</v>
      </c>
      <c r="N58" s="100">
        <f t="shared" si="6"/>
        <v>0</v>
      </c>
      <c r="O58" s="63"/>
      <c r="P58" s="167" t="e">
        <f t="shared" si="7"/>
        <v>#DIV/0!</v>
      </c>
    </row>
    <row r="59" spans="2:16">
      <c r="B59" s="63"/>
      <c r="C59" s="65"/>
      <c r="D59" s="65"/>
      <c r="E59" s="66"/>
      <c r="F59" s="67"/>
      <c r="G59" s="65"/>
      <c r="H59" s="70"/>
      <c r="I59" s="71"/>
      <c r="J59" s="68">
        <v>0</v>
      </c>
      <c r="K59" s="68">
        <v>0</v>
      </c>
      <c r="L59" s="68">
        <v>0</v>
      </c>
      <c r="M59" s="89">
        <f t="shared" si="5"/>
        <v>0</v>
      </c>
      <c r="N59" s="100">
        <f t="shared" si="6"/>
        <v>0</v>
      </c>
      <c r="O59" s="63"/>
      <c r="P59" s="167" t="e">
        <f t="shared" si="7"/>
        <v>#DIV/0!</v>
      </c>
    </row>
    <row r="60" spans="2:16">
      <c r="B60" s="63"/>
      <c r="C60" s="65"/>
      <c r="D60" s="65"/>
      <c r="E60" s="66"/>
      <c r="F60" s="67"/>
      <c r="G60" s="65"/>
      <c r="H60" s="70"/>
      <c r="I60" s="71"/>
      <c r="J60" s="68">
        <v>0</v>
      </c>
      <c r="K60" s="68">
        <v>0</v>
      </c>
      <c r="L60" s="68">
        <v>0</v>
      </c>
      <c r="M60" s="89">
        <f t="shared" si="5"/>
        <v>0</v>
      </c>
      <c r="N60" s="100">
        <f t="shared" si="6"/>
        <v>0</v>
      </c>
      <c r="O60" s="63"/>
      <c r="P60" s="167" t="e">
        <f t="shared" si="7"/>
        <v>#DIV/0!</v>
      </c>
    </row>
    <row r="61" spans="2:16">
      <c r="B61" s="63"/>
      <c r="C61" s="65"/>
      <c r="D61" s="65"/>
      <c r="E61" s="66"/>
      <c r="F61" s="67"/>
      <c r="G61" s="65"/>
      <c r="H61" s="70"/>
      <c r="I61" s="71"/>
      <c r="J61" s="68">
        <v>0</v>
      </c>
      <c r="K61" s="68">
        <v>0</v>
      </c>
      <c r="L61" s="68">
        <v>0</v>
      </c>
      <c r="M61" s="89">
        <f t="shared" si="5"/>
        <v>0</v>
      </c>
      <c r="N61" s="100">
        <f t="shared" si="6"/>
        <v>0</v>
      </c>
      <c r="O61" s="63"/>
      <c r="P61" s="167" t="e">
        <f t="shared" si="7"/>
        <v>#DIV/0!</v>
      </c>
    </row>
    <row r="62" spans="2:16">
      <c r="B62" s="63"/>
      <c r="C62" s="65"/>
      <c r="D62" s="65"/>
      <c r="E62" s="66"/>
      <c r="F62" s="67"/>
      <c r="G62" s="65"/>
      <c r="H62" s="70"/>
      <c r="I62" s="71"/>
      <c r="J62" s="68">
        <v>0</v>
      </c>
      <c r="K62" s="68">
        <v>0</v>
      </c>
      <c r="L62" s="68">
        <v>0</v>
      </c>
      <c r="M62" s="89">
        <f t="shared" si="5"/>
        <v>0</v>
      </c>
      <c r="N62" s="100">
        <f t="shared" si="6"/>
        <v>0</v>
      </c>
      <c r="O62" s="63"/>
      <c r="P62" s="167" t="e">
        <f t="shared" si="7"/>
        <v>#DIV/0!</v>
      </c>
    </row>
    <row r="63" spans="2:16">
      <c r="B63" s="63"/>
      <c r="C63" s="65"/>
      <c r="D63" s="65"/>
      <c r="E63" s="66"/>
      <c r="F63" s="67"/>
      <c r="G63" s="65"/>
      <c r="H63" s="70"/>
      <c r="I63" s="71"/>
      <c r="J63" s="68">
        <v>0</v>
      </c>
      <c r="K63" s="68">
        <v>0</v>
      </c>
      <c r="L63" s="68">
        <v>0</v>
      </c>
      <c r="M63" s="89">
        <f t="shared" si="5"/>
        <v>0</v>
      </c>
      <c r="N63" s="100">
        <f t="shared" si="6"/>
        <v>0</v>
      </c>
      <c r="O63" s="63"/>
      <c r="P63" s="167" t="e">
        <f t="shared" si="7"/>
        <v>#DIV/0!</v>
      </c>
    </row>
    <row r="64" spans="2:16">
      <c r="B64" s="63"/>
      <c r="C64" s="65"/>
      <c r="D64" s="65"/>
      <c r="E64" s="66"/>
      <c r="F64" s="67"/>
      <c r="G64" s="65"/>
      <c r="H64" s="70"/>
      <c r="I64" s="71"/>
      <c r="J64" s="68">
        <v>0</v>
      </c>
      <c r="K64" s="68">
        <v>0</v>
      </c>
      <c r="L64" s="68">
        <v>0</v>
      </c>
      <c r="M64" s="89">
        <f t="shared" si="5"/>
        <v>0</v>
      </c>
      <c r="N64" s="100">
        <f t="shared" si="6"/>
        <v>0</v>
      </c>
      <c r="O64" s="63"/>
      <c r="P64" s="167" t="e">
        <f t="shared" si="7"/>
        <v>#DIV/0!</v>
      </c>
    </row>
    <row r="65" spans="2:16">
      <c r="B65" s="63"/>
      <c r="C65" s="65"/>
      <c r="D65" s="65"/>
      <c r="E65" s="66"/>
      <c r="F65" s="67"/>
      <c r="G65" s="65"/>
      <c r="H65" s="70"/>
      <c r="I65" s="71"/>
      <c r="J65" s="68">
        <v>0</v>
      </c>
      <c r="K65" s="68">
        <v>0</v>
      </c>
      <c r="L65" s="68">
        <v>0</v>
      </c>
      <c r="M65" s="89">
        <f t="shared" si="5"/>
        <v>0</v>
      </c>
      <c r="N65" s="100">
        <f t="shared" si="6"/>
        <v>0</v>
      </c>
      <c r="O65" s="63"/>
      <c r="P65" s="167" t="e">
        <f t="shared" si="7"/>
        <v>#DIV/0!</v>
      </c>
    </row>
    <row r="66" spans="2:16">
      <c r="B66" s="63"/>
      <c r="C66" s="65"/>
      <c r="D66" s="65"/>
      <c r="E66" s="66"/>
      <c r="F66" s="67"/>
      <c r="G66" s="65"/>
      <c r="H66" s="70"/>
      <c r="I66" s="71"/>
      <c r="J66" s="68">
        <v>0</v>
      </c>
      <c r="K66" s="68">
        <v>0</v>
      </c>
      <c r="L66" s="68">
        <v>0</v>
      </c>
      <c r="M66" s="89">
        <f t="shared" si="5"/>
        <v>0</v>
      </c>
      <c r="N66" s="100">
        <f t="shared" si="6"/>
        <v>0</v>
      </c>
      <c r="O66" s="63"/>
      <c r="P66" s="167" t="e">
        <f t="shared" si="7"/>
        <v>#DIV/0!</v>
      </c>
    </row>
    <row r="67" spans="2:16">
      <c r="B67" s="63"/>
      <c r="C67" s="65"/>
      <c r="D67" s="65"/>
      <c r="E67" s="66"/>
      <c r="F67" s="67"/>
      <c r="G67" s="65"/>
      <c r="H67" s="70"/>
      <c r="I67" s="71"/>
      <c r="J67" s="68">
        <v>0</v>
      </c>
      <c r="K67" s="68">
        <v>0</v>
      </c>
      <c r="L67" s="68">
        <v>0</v>
      </c>
      <c r="M67" s="89">
        <f t="shared" si="5"/>
        <v>0</v>
      </c>
      <c r="N67" s="100">
        <f t="shared" si="6"/>
        <v>0</v>
      </c>
      <c r="O67" s="63"/>
      <c r="P67" s="167" t="e">
        <f t="shared" si="7"/>
        <v>#DIV/0!</v>
      </c>
    </row>
    <row r="68" spans="2:16">
      <c r="B68" s="63"/>
      <c r="C68" s="65"/>
      <c r="D68" s="65"/>
      <c r="E68" s="66"/>
      <c r="F68" s="67"/>
      <c r="G68" s="65"/>
      <c r="H68" s="70"/>
      <c r="I68" s="71"/>
      <c r="J68" s="68">
        <v>0</v>
      </c>
      <c r="K68" s="68">
        <v>0</v>
      </c>
      <c r="L68" s="68">
        <v>0</v>
      </c>
      <c r="M68" s="89">
        <f t="shared" si="5"/>
        <v>0</v>
      </c>
      <c r="N68" s="100">
        <f t="shared" si="6"/>
        <v>0</v>
      </c>
      <c r="O68" s="63"/>
      <c r="P68" s="167" t="e">
        <f t="shared" si="7"/>
        <v>#DIV/0!</v>
      </c>
    </row>
    <row r="69" spans="2:16">
      <c r="B69" s="63"/>
      <c r="C69" s="65"/>
      <c r="D69" s="65"/>
      <c r="E69" s="66"/>
      <c r="F69" s="67"/>
      <c r="G69" s="65"/>
      <c r="H69" s="70"/>
      <c r="I69" s="71"/>
      <c r="J69" s="68">
        <v>0</v>
      </c>
      <c r="K69" s="68">
        <v>0</v>
      </c>
      <c r="L69" s="68">
        <v>0</v>
      </c>
      <c r="M69" s="89">
        <f t="shared" si="5"/>
        <v>0</v>
      </c>
      <c r="N69" s="100">
        <f t="shared" si="6"/>
        <v>0</v>
      </c>
      <c r="O69" s="63"/>
      <c r="P69" s="167" t="e">
        <f t="shared" si="7"/>
        <v>#DIV/0!</v>
      </c>
    </row>
    <row r="70" spans="2:16">
      <c r="B70" s="63"/>
      <c r="C70" s="65"/>
      <c r="D70" s="65"/>
      <c r="E70" s="66"/>
      <c r="F70" s="67"/>
      <c r="G70" s="65"/>
      <c r="H70" s="70"/>
      <c r="I70" s="71"/>
      <c r="J70" s="68">
        <v>0</v>
      </c>
      <c r="K70" s="68">
        <v>0</v>
      </c>
      <c r="L70" s="68">
        <v>0</v>
      </c>
      <c r="M70" s="89">
        <f t="shared" si="5"/>
        <v>0</v>
      </c>
      <c r="N70" s="100">
        <f t="shared" si="6"/>
        <v>0</v>
      </c>
      <c r="O70" s="63"/>
      <c r="P70" s="167" t="e">
        <f t="shared" si="7"/>
        <v>#DIV/0!</v>
      </c>
    </row>
    <row r="71" spans="2:16">
      <c r="B71" s="63"/>
      <c r="C71" s="65"/>
      <c r="D71" s="65"/>
      <c r="E71" s="66"/>
      <c r="F71" s="67"/>
      <c r="G71" s="65"/>
      <c r="H71" s="70"/>
      <c r="I71" s="71"/>
      <c r="J71" s="68">
        <v>0</v>
      </c>
      <c r="K71" s="68">
        <v>0</v>
      </c>
      <c r="L71" s="68">
        <v>0</v>
      </c>
      <c r="M71" s="89">
        <f t="shared" si="5"/>
        <v>0</v>
      </c>
      <c r="N71" s="100">
        <f t="shared" si="6"/>
        <v>0</v>
      </c>
      <c r="O71" s="63"/>
      <c r="P71" s="167" t="e">
        <f t="shared" si="7"/>
        <v>#DIV/0!</v>
      </c>
    </row>
    <row r="72" spans="2:16">
      <c r="B72" s="63"/>
      <c r="C72" s="65"/>
      <c r="D72" s="65"/>
      <c r="E72" s="66"/>
      <c r="F72" s="67"/>
      <c r="G72" s="65"/>
      <c r="H72" s="70"/>
      <c r="I72" s="71"/>
      <c r="J72" s="68">
        <v>0</v>
      </c>
      <c r="K72" s="68">
        <v>0</v>
      </c>
      <c r="L72" s="68">
        <v>0</v>
      </c>
      <c r="M72" s="89">
        <f t="shared" si="5"/>
        <v>0</v>
      </c>
      <c r="N72" s="100">
        <f t="shared" si="6"/>
        <v>0</v>
      </c>
      <c r="O72" s="63"/>
      <c r="P72" s="167" t="e">
        <f t="shared" si="7"/>
        <v>#DIV/0!</v>
      </c>
    </row>
    <row r="73" spans="2:16">
      <c r="B73" s="63"/>
      <c r="C73" s="65"/>
      <c r="D73" s="65"/>
      <c r="E73" s="66"/>
      <c r="F73" s="67"/>
      <c r="G73" s="65"/>
      <c r="H73" s="70"/>
      <c r="I73" s="71"/>
      <c r="J73" s="68">
        <v>0</v>
      </c>
      <c r="K73" s="68">
        <v>0</v>
      </c>
      <c r="L73" s="68">
        <v>0</v>
      </c>
      <c r="M73" s="89">
        <f t="shared" si="5"/>
        <v>0</v>
      </c>
      <c r="N73" s="100">
        <f t="shared" si="6"/>
        <v>0</v>
      </c>
      <c r="O73" s="63"/>
      <c r="P73" s="167" t="e">
        <f t="shared" si="7"/>
        <v>#DIV/0!</v>
      </c>
    </row>
    <row r="74" spans="2:16">
      <c r="B74" s="63"/>
      <c r="C74" s="65"/>
      <c r="D74" s="65"/>
      <c r="E74" s="66"/>
      <c r="F74" s="67"/>
      <c r="G74" s="65"/>
      <c r="H74" s="70"/>
      <c r="I74" s="71"/>
      <c r="J74" s="68">
        <v>0</v>
      </c>
      <c r="K74" s="68">
        <v>0</v>
      </c>
      <c r="L74" s="68">
        <v>0</v>
      </c>
      <c r="M74" s="89">
        <f t="shared" si="5"/>
        <v>0</v>
      </c>
      <c r="N74" s="100">
        <f t="shared" si="6"/>
        <v>0</v>
      </c>
      <c r="O74" s="63"/>
      <c r="P74" s="167" t="e">
        <f t="shared" si="7"/>
        <v>#DIV/0!</v>
      </c>
    </row>
    <row r="75" spans="2:16">
      <c r="B75" s="63"/>
      <c r="C75" s="65"/>
      <c r="D75" s="65"/>
      <c r="E75" s="66"/>
      <c r="F75" s="67"/>
      <c r="G75" s="65"/>
      <c r="H75" s="70"/>
      <c r="I75" s="71"/>
      <c r="J75" s="68">
        <v>0</v>
      </c>
      <c r="K75" s="68">
        <v>0</v>
      </c>
      <c r="L75" s="68">
        <v>0</v>
      </c>
      <c r="M75" s="89">
        <f t="shared" si="5"/>
        <v>0</v>
      </c>
      <c r="N75" s="100">
        <f t="shared" si="6"/>
        <v>0</v>
      </c>
      <c r="O75" s="63"/>
      <c r="P75" s="167" t="e">
        <f t="shared" si="7"/>
        <v>#DIV/0!</v>
      </c>
    </row>
    <row r="76" spans="2:16">
      <c r="B76" s="63"/>
      <c r="C76" s="65"/>
      <c r="D76" s="65"/>
      <c r="E76" s="66"/>
      <c r="F76" s="67"/>
      <c r="G76" s="65"/>
      <c r="H76" s="70"/>
      <c r="I76" s="71"/>
      <c r="J76" s="68">
        <v>0</v>
      </c>
      <c r="K76" s="68">
        <v>0</v>
      </c>
      <c r="L76" s="68">
        <v>0</v>
      </c>
      <c r="M76" s="89">
        <f t="shared" si="5"/>
        <v>0</v>
      </c>
      <c r="N76" s="100">
        <f t="shared" si="6"/>
        <v>0</v>
      </c>
      <c r="O76" s="63"/>
      <c r="P76" s="167" t="e">
        <f t="shared" si="7"/>
        <v>#DIV/0!</v>
      </c>
    </row>
    <row r="77" spans="2:16">
      <c r="B77" s="63"/>
      <c r="C77" s="65"/>
      <c r="D77" s="65"/>
      <c r="E77" s="66"/>
      <c r="F77" s="67"/>
      <c r="G77" s="65"/>
      <c r="H77" s="70"/>
      <c r="I77" s="71"/>
      <c r="J77" s="68">
        <v>0</v>
      </c>
      <c r="K77" s="68">
        <v>0</v>
      </c>
      <c r="L77" s="68">
        <v>0</v>
      </c>
      <c r="M77" s="89">
        <f t="shared" si="5"/>
        <v>0</v>
      </c>
      <c r="N77" s="100">
        <f t="shared" si="6"/>
        <v>0</v>
      </c>
      <c r="O77" s="63"/>
      <c r="P77" s="167" t="e">
        <f t="shared" si="7"/>
        <v>#DIV/0!</v>
      </c>
    </row>
    <row r="78" spans="2:16">
      <c r="B78" s="63"/>
      <c r="C78" s="65"/>
      <c r="D78" s="65"/>
      <c r="E78" s="66"/>
      <c r="F78" s="67"/>
      <c r="G78" s="65"/>
      <c r="H78" s="70"/>
      <c r="I78" s="71"/>
      <c r="J78" s="68">
        <v>0</v>
      </c>
      <c r="K78" s="68">
        <v>0</v>
      </c>
      <c r="L78" s="68">
        <v>0</v>
      </c>
      <c r="M78" s="89">
        <f t="shared" si="5"/>
        <v>0</v>
      </c>
      <c r="N78" s="100">
        <f t="shared" si="6"/>
        <v>0</v>
      </c>
      <c r="O78" s="63"/>
      <c r="P78" s="167" t="e">
        <f t="shared" si="7"/>
        <v>#DIV/0!</v>
      </c>
    </row>
    <row r="79" spans="2:16">
      <c r="B79" s="63"/>
      <c r="C79" s="65"/>
      <c r="D79" s="65"/>
      <c r="E79" s="66"/>
      <c r="F79" s="67"/>
      <c r="G79" s="65"/>
      <c r="H79" s="70"/>
      <c r="I79" s="71"/>
      <c r="J79" s="68">
        <v>0</v>
      </c>
      <c r="K79" s="68">
        <v>0</v>
      </c>
      <c r="L79" s="68">
        <v>0</v>
      </c>
      <c r="M79" s="89">
        <f t="shared" si="5"/>
        <v>0</v>
      </c>
      <c r="N79" s="100">
        <f t="shared" si="6"/>
        <v>0</v>
      </c>
      <c r="O79" s="63"/>
      <c r="P79" s="167" t="e">
        <f t="shared" si="7"/>
        <v>#DIV/0!</v>
      </c>
    </row>
    <row r="80" spans="2:16">
      <c r="B80" s="63"/>
      <c r="C80" s="65"/>
      <c r="D80" s="65"/>
      <c r="E80" s="66"/>
      <c r="F80" s="67"/>
      <c r="G80" s="65"/>
      <c r="H80" s="70"/>
      <c r="I80" s="71"/>
      <c r="J80" s="68">
        <v>0</v>
      </c>
      <c r="K80" s="68">
        <v>0</v>
      </c>
      <c r="L80" s="68">
        <v>0</v>
      </c>
      <c r="M80" s="89">
        <f t="shared" si="5"/>
        <v>0</v>
      </c>
      <c r="N80" s="100">
        <f t="shared" si="6"/>
        <v>0</v>
      </c>
      <c r="O80" s="63"/>
      <c r="P80" s="167" t="e">
        <f t="shared" si="7"/>
        <v>#DIV/0!</v>
      </c>
    </row>
    <row r="81" spans="2:16">
      <c r="B81" s="63"/>
      <c r="C81" s="65"/>
      <c r="D81" s="65"/>
      <c r="E81" s="66"/>
      <c r="F81" s="67"/>
      <c r="G81" s="65"/>
      <c r="H81" s="70"/>
      <c r="I81" s="71"/>
      <c r="J81" s="68">
        <v>0</v>
      </c>
      <c r="K81" s="68">
        <v>0</v>
      </c>
      <c r="L81" s="68">
        <v>0</v>
      </c>
      <c r="M81" s="89">
        <f t="shared" si="5"/>
        <v>0</v>
      </c>
      <c r="N81" s="100">
        <f t="shared" si="6"/>
        <v>0</v>
      </c>
      <c r="O81" s="63"/>
      <c r="P81" s="167" t="e">
        <f t="shared" si="7"/>
        <v>#DIV/0!</v>
      </c>
    </row>
    <row r="82" spans="2:16">
      <c r="B82" s="63"/>
      <c r="C82" s="65"/>
      <c r="D82" s="65"/>
      <c r="E82" s="66"/>
      <c r="F82" s="67"/>
      <c r="G82" s="65"/>
      <c r="H82" s="70"/>
      <c r="I82" s="71"/>
      <c r="J82" s="68">
        <v>0</v>
      </c>
      <c r="K82" s="68">
        <v>0</v>
      </c>
      <c r="L82" s="68">
        <v>0</v>
      </c>
      <c r="M82" s="89">
        <f t="shared" si="5"/>
        <v>0</v>
      </c>
      <c r="N82" s="100">
        <f t="shared" si="6"/>
        <v>0</v>
      </c>
      <c r="O82" s="63"/>
      <c r="P82" s="167" t="e">
        <f t="shared" si="7"/>
        <v>#DIV/0!</v>
      </c>
    </row>
    <row r="83" spans="2:16">
      <c r="B83" s="63"/>
      <c r="C83" s="65"/>
      <c r="D83" s="65"/>
      <c r="E83" s="66"/>
      <c r="F83" s="67"/>
      <c r="G83" s="65"/>
      <c r="H83" s="70"/>
      <c r="I83" s="71"/>
      <c r="J83" s="68">
        <v>0</v>
      </c>
      <c r="K83" s="68">
        <v>0</v>
      </c>
      <c r="L83" s="68">
        <v>0</v>
      </c>
      <c r="M83" s="89">
        <f t="shared" si="5"/>
        <v>0</v>
      </c>
      <c r="N83" s="100">
        <f t="shared" si="6"/>
        <v>0</v>
      </c>
      <c r="O83" s="63"/>
      <c r="P83" s="167" t="e">
        <f t="shared" si="7"/>
        <v>#DIV/0!</v>
      </c>
    </row>
    <row r="84" spans="2:16">
      <c r="B84" s="63"/>
      <c r="C84" s="65"/>
      <c r="D84" s="65"/>
      <c r="E84" s="66"/>
      <c r="F84" s="67"/>
      <c r="G84" s="65"/>
      <c r="H84" s="70"/>
      <c r="I84" s="71"/>
      <c r="J84" s="68">
        <v>0</v>
      </c>
      <c r="K84" s="68">
        <v>0</v>
      </c>
      <c r="L84" s="68">
        <v>0</v>
      </c>
      <c r="M84" s="89">
        <f t="shared" si="5"/>
        <v>0</v>
      </c>
      <c r="N84" s="100">
        <f t="shared" si="6"/>
        <v>0</v>
      </c>
      <c r="O84" s="63"/>
      <c r="P84" s="167" t="e">
        <f t="shared" si="7"/>
        <v>#DIV/0!</v>
      </c>
    </row>
    <row r="85" spans="2:16">
      <c r="B85" s="63"/>
      <c r="C85" s="65"/>
      <c r="D85" s="65"/>
      <c r="E85" s="66"/>
      <c r="F85" s="67"/>
      <c r="G85" s="65"/>
      <c r="H85" s="70"/>
      <c r="I85" s="71"/>
      <c r="J85" s="68">
        <v>0</v>
      </c>
      <c r="K85" s="68">
        <v>0</v>
      </c>
      <c r="L85" s="68">
        <v>0</v>
      </c>
      <c r="M85" s="89">
        <f t="shared" ref="M85:M148" si="8">L85</f>
        <v>0</v>
      </c>
      <c r="N85" s="100">
        <f t="shared" si="6"/>
        <v>0</v>
      </c>
      <c r="O85" s="63"/>
      <c r="P85" s="167" t="e">
        <f t="shared" si="7"/>
        <v>#DIV/0!</v>
      </c>
    </row>
    <row r="86" spans="2:16">
      <c r="B86" s="63"/>
      <c r="C86" s="65"/>
      <c r="D86" s="65"/>
      <c r="E86" s="66"/>
      <c r="F86" s="67"/>
      <c r="G86" s="65"/>
      <c r="H86" s="70"/>
      <c r="I86" s="71"/>
      <c r="J86" s="68">
        <v>0</v>
      </c>
      <c r="K86" s="68">
        <v>0</v>
      </c>
      <c r="L86" s="68">
        <v>0</v>
      </c>
      <c r="M86" s="89">
        <f t="shared" si="8"/>
        <v>0</v>
      </c>
      <c r="N86" s="100">
        <f t="shared" ref="N86:N149" si="9">SUM(J86:M86)</f>
        <v>0</v>
      </c>
      <c r="O86" s="63"/>
      <c r="P86" s="167" t="e">
        <f t="shared" ref="P86:P149" si="10">H86-(SUM(K86:M86)/J86)</f>
        <v>#DIV/0!</v>
      </c>
    </row>
    <row r="87" spans="2:16">
      <c r="B87" s="63"/>
      <c r="C87" s="65"/>
      <c r="D87" s="65"/>
      <c r="E87" s="66"/>
      <c r="F87" s="67"/>
      <c r="G87" s="65"/>
      <c r="H87" s="70"/>
      <c r="I87" s="71"/>
      <c r="J87" s="68">
        <v>0</v>
      </c>
      <c r="K87" s="68">
        <v>0</v>
      </c>
      <c r="L87" s="68">
        <v>0</v>
      </c>
      <c r="M87" s="89">
        <f t="shared" si="8"/>
        <v>0</v>
      </c>
      <c r="N87" s="100">
        <f t="shared" si="9"/>
        <v>0</v>
      </c>
      <c r="O87" s="63"/>
      <c r="P87" s="167" t="e">
        <f t="shared" si="10"/>
        <v>#DIV/0!</v>
      </c>
    </row>
    <row r="88" spans="2:16">
      <c r="B88" s="63"/>
      <c r="C88" s="65"/>
      <c r="D88" s="65"/>
      <c r="E88" s="66"/>
      <c r="F88" s="67"/>
      <c r="G88" s="65"/>
      <c r="H88" s="70"/>
      <c r="I88" s="71"/>
      <c r="J88" s="68">
        <v>0</v>
      </c>
      <c r="K88" s="68">
        <v>0</v>
      </c>
      <c r="L88" s="68">
        <v>0</v>
      </c>
      <c r="M88" s="89">
        <f t="shared" si="8"/>
        <v>0</v>
      </c>
      <c r="N88" s="100">
        <f t="shared" si="9"/>
        <v>0</v>
      </c>
      <c r="O88" s="63"/>
      <c r="P88" s="167" t="e">
        <f t="shared" si="10"/>
        <v>#DIV/0!</v>
      </c>
    </row>
    <row r="89" spans="2:16">
      <c r="B89" s="63"/>
      <c r="C89" s="65"/>
      <c r="D89" s="65"/>
      <c r="E89" s="66"/>
      <c r="F89" s="67"/>
      <c r="G89" s="65"/>
      <c r="H89" s="70"/>
      <c r="I89" s="71"/>
      <c r="J89" s="68">
        <v>0</v>
      </c>
      <c r="K89" s="68">
        <v>0</v>
      </c>
      <c r="L89" s="68">
        <v>0</v>
      </c>
      <c r="M89" s="89">
        <f t="shared" si="8"/>
        <v>0</v>
      </c>
      <c r="N89" s="100">
        <f t="shared" si="9"/>
        <v>0</v>
      </c>
      <c r="O89" s="63"/>
      <c r="P89" s="167" t="e">
        <f t="shared" si="10"/>
        <v>#DIV/0!</v>
      </c>
    </row>
    <row r="90" spans="2:16">
      <c r="B90" s="63"/>
      <c r="C90" s="65"/>
      <c r="D90" s="65"/>
      <c r="E90" s="66"/>
      <c r="F90" s="67"/>
      <c r="G90" s="65"/>
      <c r="H90" s="70"/>
      <c r="I90" s="71"/>
      <c r="J90" s="68">
        <v>0</v>
      </c>
      <c r="K90" s="68">
        <v>0</v>
      </c>
      <c r="L90" s="68">
        <v>0</v>
      </c>
      <c r="M90" s="89">
        <f t="shared" si="8"/>
        <v>0</v>
      </c>
      <c r="N90" s="100">
        <f t="shared" si="9"/>
        <v>0</v>
      </c>
      <c r="O90" s="63"/>
      <c r="P90" s="167" t="e">
        <f t="shared" si="10"/>
        <v>#DIV/0!</v>
      </c>
    </row>
    <row r="91" spans="2:16">
      <c r="B91" s="63"/>
      <c r="C91" s="65"/>
      <c r="D91" s="65"/>
      <c r="E91" s="66"/>
      <c r="F91" s="67"/>
      <c r="G91" s="65"/>
      <c r="H91" s="70"/>
      <c r="I91" s="71"/>
      <c r="J91" s="68">
        <v>0</v>
      </c>
      <c r="K91" s="68">
        <v>0</v>
      </c>
      <c r="L91" s="68">
        <v>0</v>
      </c>
      <c r="M91" s="89">
        <f t="shared" si="8"/>
        <v>0</v>
      </c>
      <c r="N91" s="100">
        <f t="shared" si="9"/>
        <v>0</v>
      </c>
      <c r="O91" s="63"/>
      <c r="P91" s="167" t="e">
        <f t="shared" si="10"/>
        <v>#DIV/0!</v>
      </c>
    </row>
    <row r="92" spans="2:16">
      <c r="B92" s="63"/>
      <c r="C92" s="65"/>
      <c r="D92" s="65"/>
      <c r="E92" s="66"/>
      <c r="F92" s="67"/>
      <c r="G92" s="65"/>
      <c r="H92" s="70"/>
      <c r="I92" s="71"/>
      <c r="J92" s="68">
        <v>0</v>
      </c>
      <c r="K92" s="68">
        <v>0</v>
      </c>
      <c r="L92" s="68">
        <v>0</v>
      </c>
      <c r="M92" s="89">
        <f t="shared" si="8"/>
        <v>0</v>
      </c>
      <c r="N92" s="100">
        <f t="shared" si="9"/>
        <v>0</v>
      </c>
      <c r="O92" s="63"/>
      <c r="P92" s="167" t="e">
        <f t="shared" si="10"/>
        <v>#DIV/0!</v>
      </c>
    </row>
    <row r="93" spans="2:16">
      <c r="B93" s="63"/>
      <c r="C93" s="65"/>
      <c r="D93" s="65"/>
      <c r="E93" s="66"/>
      <c r="F93" s="67"/>
      <c r="G93" s="65"/>
      <c r="H93" s="70"/>
      <c r="I93" s="71"/>
      <c r="J93" s="68">
        <v>0</v>
      </c>
      <c r="K93" s="68">
        <v>0</v>
      </c>
      <c r="L93" s="68">
        <v>0</v>
      </c>
      <c r="M93" s="89">
        <f t="shared" si="8"/>
        <v>0</v>
      </c>
      <c r="N93" s="100">
        <f t="shared" si="9"/>
        <v>0</v>
      </c>
      <c r="O93" s="63"/>
      <c r="P93" s="167" t="e">
        <f t="shared" si="10"/>
        <v>#DIV/0!</v>
      </c>
    </row>
    <row r="94" spans="2:16">
      <c r="B94" s="63"/>
      <c r="C94" s="65"/>
      <c r="D94" s="65"/>
      <c r="E94" s="66"/>
      <c r="F94" s="67"/>
      <c r="G94" s="65"/>
      <c r="H94" s="70"/>
      <c r="I94" s="71"/>
      <c r="J94" s="68">
        <v>0</v>
      </c>
      <c r="K94" s="68">
        <v>0</v>
      </c>
      <c r="L94" s="68">
        <v>0</v>
      </c>
      <c r="M94" s="89">
        <f t="shared" si="8"/>
        <v>0</v>
      </c>
      <c r="N94" s="100">
        <f t="shared" si="9"/>
        <v>0</v>
      </c>
      <c r="O94" s="63"/>
      <c r="P94" s="167" t="e">
        <f t="shared" si="10"/>
        <v>#DIV/0!</v>
      </c>
    </row>
    <row r="95" spans="2:16">
      <c r="B95" s="63"/>
      <c r="C95" s="65"/>
      <c r="D95" s="65"/>
      <c r="E95" s="66"/>
      <c r="F95" s="67"/>
      <c r="G95" s="65"/>
      <c r="H95" s="70"/>
      <c r="I95" s="71"/>
      <c r="J95" s="68">
        <v>0</v>
      </c>
      <c r="K95" s="68">
        <v>0</v>
      </c>
      <c r="L95" s="68">
        <v>0</v>
      </c>
      <c r="M95" s="89">
        <f t="shared" si="8"/>
        <v>0</v>
      </c>
      <c r="N95" s="100">
        <f t="shared" si="9"/>
        <v>0</v>
      </c>
      <c r="O95" s="63"/>
      <c r="P95" s="167" t="e">
        <f t="shared" si="10"/>
        <v>#DIV/0!</v>
      </c>
    </row>
    <row r="96" spans="2:16">
      <c r="B96" s="63"/>
      <c r="C96" s="65"/>
      <c r="D96" s="65"/>
      <c r="E96" s="66"/>
      <c r="F96" s="67"/>
      <c r="G96" s="65"/>
      <c r="H96" s="70"/>
      <c r="I96" s="71"/>
      <c r="J96" s="68">
        <v>0</v>
      </c>
      <c r="K96" s="68">
        <v>0</v>
      </c>
      <c r="L96" s="68">
        <v>0</v>
      </c>
      <c r="M96" s="89">
        <f t="shared" si="8"/>
        <v>0</v>
      </c>
      <c r="N96" s="100">
        <f t="shared" si="9"/>
        <v>0</v>
      </c>
      <c r="O96" s="63"/>
      <c r="P96" s="167" t="e">
        <f t="shared" si="10"/>
        <v>#DIV/0!</v>
      </c>
    </row>
    <row r="97" spans="2:16">
      <c r="B97" s="63"/>
      <c r="C97" s="65"/>
      <c r="D97" s="65"/>
      <c r="E97" s="66"/>
      <c r="F97" s="67"/>
      <c r="G97" s="65"/>
      <c r="H97" s="70"/>
      <c r="I97" s="71"/>
      <c r="J97" s="68">
        <v>0</v>
      </c>
      <c r="K97" s="68">
        <v>0</v>
      </c>
      <c r="L97" s="68">
        <v>0</v>
      </c>
      <c r="M97" s="89">
        <f t="shared" si="8"/>
        <v>0</v>
      </c>
      <c r="N97" s="100">
        <f t="shared" si="9"/>
        <v>0</v>
      </c>
      <c r="O97" s="63"/>
      <c r="P97" s="167" t="e">
        <f t="shared" si="10"/>
        <v>#DIV/0!</v>
      </c>
    </row>
    <row r="98" spans="2:16">
      <c r="B98" s="63"/>
      <c r="C98" s="65"/>
      <c r="D98" s="65"/>
      <c r="E98" s="66"/>
      <c r="F98" s="67"/>
      <c r="G98" s="65"/>
      <c r="H98" s="70"/>
      <c r="I98" s="71"/>
      <c r="J98" s="68">
        <v>0</v>
      </c>
      <c r="K98" s="68">
        <v>0</v>
      </c>
      <c r="L98" s="68">
        <v>0</v>
      </c>
      <c r="M98" s="89">
        <f t="shared" si="8"/>
        <v>0</v>
      </c>
      <c r="N98" s="100">
        <f t="shared" si="9"/>
        <v>0</v>
      </c>
      <c r="O98" s="63"/>
      <c r="P98" s="167" t="e">
        <f t="shared" si="10"/>
        <v>#DIV/0!</v>
      </c>
    </row>
    <row r="99" spans="2:16">
      <c r="B99" s="63"/>
      <c r="C99" s="65"/>
      <c r="D99" s="65"/>
      <c r="E99" s="66"/>
      <c r="F99" s="67"/>
      <c r="G99" s="65"/>
      <c r="H99" s="70"/>
      <c r="I99" s="71"/>
      <c r="J99" s="68">
        <v>0</v>
      </c>
      <c r="K99" s="68">
        <v>0</v>
      </c>
      <c r="L99" s="68">
        <v>0</v>
      </c>
      <c r="M99" s="89">
        <f t="shared" si="8"/>
        <v>0</v>
      </c>
      <c r="N99" s="100">
        <f t="shared" si="9"/>
        <v>0</v>
      </c>
      <c r="O99" s="63"/>
      <c r="P99" s="167" t="e">
        <f t="shared" si="10"/>
        <v>#DIV/0!</v>
      </c>
    </row>
    <row r="100" spans="2:16">
      <c r="B100" s="63"/>
      <c r="C100" s="65"/>
      <c r="D100" s="65"/>
      <c r="E100" s="66"/>
      <c r="F100" s="67"/>
      <c r="G100" s="65"/>
      <c r="H100" s="70"/>
      <c r="I100" s="71"/>
      <c r="J100" s="68">
        <v>0</v>
      </c>
      <c r="K100" s="68">
        <v>0</v>
      </c>
      <c r="L100" s="68">
        <v>0</v>
      </c>
      <c r="M100" s="89">
        <f t="shared" si="8"/>
        <v>0</v>
      </c>
      <c r="N100" s="100">
        <f t="shared" si="9"/>
        <v>0</v>
      </c>
      <c r="O100" s="63"/>
      <c r="P100" s="167" t="e">
        <f t="shared" si="10"/>
        <v>#DIV/0!</v>
      </c>
    </row>
    <row r="101" spans="2:16">
      <c r="B101" s="63"/>
      <c r="C101" s="65"/>
      <c r="D101" s="65"/>
      <c r="E101" s="66"/>
      <c r="F101" s="67"/>
      <c r="G101" s="65"/>
      <c r="H101" s="70"/>
      <c r="I101" s="71"/>
      <c r="J101" s="68">
        <v>0</v>
      </c>
      <c r="K101" s="68">
        <v>0</v>
      </c>
      <c r="L101" s="68">
        <v>0</v>
      </c>
      <c r="M101" s="89">
        <f t="shared" si="8"/>
        <v>0</v>
      </c>
      <c r="N101" s="100">
        <f t="shared" si="9"/>
        <v>0</v>
      </c>
      <c r="O101" s="63"/>
      <c r="P101" s="167" t="e">
        <f t="shared" si="10"/>
        <v>#DIV/0!</v>
      </c>
    </row>
    <row r="102" spans="2:16">
      <c r="B102" s="63"/>
      <c r="C102" s="65"/>
      <c r="D102" s="65"/>
      <c r="E102" s="66"/>
      <c r="F102" s="67"/>
      <c r="G102" s="65"/>
      <c r="H102" s="70"/>
      <c r="I102" s="71"/>
      <c r="J102" s="68">
        <v>0</v>
      </c>
      <c r="K102" s="68">
        <v>0</v>
      </c>
      <c r="L102" s="68">
        <v>0</v>
      </c>
      <c r="M102" s="89">
        <f t="shared" si="8"/>
        <v>0</v>
      </c>
      <c r="N102" s="100">
        <f t="shared" si="9"/>
        <v>0</v>
      </c>
      <c r="O102" s="63"/>
      <c r="P102" s="167" t="e">
        <f t="shared" si="10"/>
        <v>#DIV/0!</v>
      </c>
    </row>
    <row r="103" spans="2:16">
      <c r="B103" s="63"/>
      <c r="C103" s="65"/>
      <c r="D103" s="65"/>
      <c r="E103" s="66"/>
      <c r="F103" s="67"/>
      <c r="G103" s="65"/>
      <c r="H103" s="70"/>
      <c r="I103" s="71"/>
      <c r="J103" s="68">
        <v>0</v>
      </c>
      <c r="K103" s="68">
        <v>0</v>
      </c>
      <c r="L103" s="68">
        <v>0</v>
      </c>
      <c r="M103" s="89">
        <f t="shared" si="8"/>
        <v>0</v>
      </c>
      <c r="N103" s="100">
        <f t="shared" si="9"/>
        <v>0</v>
      </c>
      <c r="O103" s="63"/>
      <c r="P103" s="167" t="e">
        <f t="shared" si="10"/>
        <v>#DIV/0!</v>
      </c>
    </row>
    <row r="104" spans="2:16">
      <c r="B104" s="63"/>
      <c r="C104" s="65"/>
      <c r="D104" s="65"/>
      <c r="E104" s="66"/>
      <c r="F104" s="67"/>
      <c r="G104" s="65"/>
      <c r="H104" s="70"/>
      <c r="I104" s="71"/>
      <c r="J104" s="68">
        <v>0</v>
      </c>
      <c r="K104" s="68">
        <v>0</v>
      </c>
      <c r="L104" s="68">
        <v>0</v>
      </c>
      <c r="M104" s="89">
        <f t="shared" si="8"/>
        <v>0</v>
      </c>
      <c r="N104" s="100">
        <f t="shared" si="9"/>
        <v>0</v>
      </c>
      <c r="O104" s="63"/>
      <c r="P104" s="167" t="e">
        <f t="shared" si="10"/>
        <v>#DIV/0!</v>
      </c>
    </row>
    <row r="105" spans="2:16">
      <c r="B105" s="63"/>
      <c r="C105" s="65"/>
      <c r="D105" s="65"/>
      <c r="E105" s="66"/>
      <c r="F105" s="67"/>
      <c r="G105" s="65"/>
      <c r="H105" s="70"/>
      <c r="I105" s="71"/>
      <c r="J105" s="68">
        <v>0</v>
      </c>
      <c r="K105" s="68">
        <v>0</v>
      </c>
      <c r="L105" s="68">
        <v>0</v>
      </c>
      <c r="M105" s="89">
        <f t="shared" si="8"/>
        <v>0</v>
      </c>
      <c r="N105" s="100">
        <f t="shared" si="9"/>
        <v>0</v>
      </c>
      <c r="O105" s="63"/>
      <c r="P105" s="167" t="e">
        <f t="shared" si="10"/>
        <v>#DIV/0!</v>
      </c>
    </row>
    <row r="106" spans="2:16">
      <c r="B106" s="63"/>
      <c r="C106" s="65"/>
      <c r="D106" s="65"/>
      <c r="E106" s="66"/>
      <c r="F106" s="67"/>
      <c r="G106" s="65"/>
      <c r="H106" s="70"/>
      <c r="I106" s="71"/>
      <c r="J106" s="68">
        <v>0</v>
      </c>
      <c r="K106" s="68">
        <v>0</v>
      </c>
      <c r="L106" s="68">
        <v>0</v>
      </c>
      <c r="M106" s="89">
        <f t="shared" si="8"/>
        <v>0</v>
      </c>
      <c r="N106" s="100">
        <f t="shared" si="9"/>
        <v>0</v>
      </c>
      <c r="O106" s="63"/>
      <c r="P106" s="167" t="e">
        <f t="shared" si="10"/>
        <v>#DIV/0!</v>
      </c>
    </row>
    <row r="107" spans="2:16">
      <c r="B107" s="63"/>
      <c r="C107" s="65"/>
      <c r="D107" s="65"/>
      <c r="E107" s="66"/>
      <c r="F107" s="67"/>
      <c r="G107" s="65"/>
      <c r="H107" s="70"/>
      <c r="I107" s="71"/>
      <c r="J107" s="68">
        <v>0</v>
      </c>
      <c r="K107" s="68">
        <v>0</v>
      </c>
      <c r="L107" s="68">
        <v>0</v>
      </c>
      <c r="M107" s="89">
        <f t="shared" si="8"/>
        <v>0</v>
      </c>
      <c r="N107" s="100">
        <f t="shared" si="9"/>
        <v>0</v>
      </c>
      <c r="O107" s="63"/>
      <c r="P107" s="167" t="e">
        <f t="shared" si="10"/>
        <v>#DIV/0!</v>
      </c>
    </row>
    <row r="108" spans="2:16">
      <c r="B108" s="63"/>
      <c r="C108" s="65"/>
      <c r="D108" s="65"/>
      <c r="E108" s="66"/>
      <c r="F108" s="67"/>
      <c r="G108" s="65"/>
      <c r="H108" s="70"/>
      <c r="I108" s="71"/>
      <c r="J108" s="68">
        <v>0</v>
      </c>
      <c r="K108" s="68">
        <v>0</v>
      </c>
      <c r="L108" s="68">
        <v>0</v>
      </c>
      <c r="M108" s="89">
        <f t="shared" si="8"/>
        <v>0</v>
      </c>
      <c r="N108" s="100">
        <f t="shared" si="9"/>
        <v>0</v>
      </c>
      <c r="O108" s="63"/>
      <c r="P108" s="167" t="e">
        <f t="shared" si="10"/>
        <v>#DIV/0!</v>
      </c>
    </row>
    <row r="109" spans="2:16">
      <c r="B109" s="63"/>
      <c r="C109" s="65"/>
      <c r="D109" s="65"/>
      <c r="E109" s="66"/>
      <c r="F109" s="67"/>
      <c r="G109" s="65"/>
      <c r="H109" s="70"/>
      <c r="I109" s="71"/>
      <c r="J109" s="68">
        <v>0</v>
      </c>
      <c r="K109" s="68">
        <v>0</v>
      </c>
      <c r="L109" s="68">
        <v>0</v>
      </c>
      <c r="M109" s="89">
        <f t="shared" si="8"/>
        <v>0</v>
      </c>
      <c r="N109" s="100">
        <f t="shared" si="9"/>
        <v>0</v>
      </c>
      <c r="O109" s="63"/>
      <c r="P109" s="167" t="e">
        <f t="shared" si="10"/>
        <v>#DIV/0!</v>
      </c>
    </row>
    <row r="110" spans="2:16">
      <c r="B110" s="63"/>
      <c r="C110" s="65"/>
      <c r="D110" s="65"/>
      <c r="E110" s="66"/>
      <c r="F110" s="67"/>
      <c r="G110" s="65"/>
      <c r="H110" s="70"/>
      <c r="I110" s="71"/>
      <c r="J110" s="68">
        <v>0</v>
      </c>
      <c r="K110" s="68">
        <v>0</v>
      </c>
      <c r="L110" s="68">
        <v>0</v>
      </c>
      <c r="M110" s="89">
        <f t="shared" si="8"/>
        <v>0</v>
      </c>
      <c r="N110" s="100">
        <f t="shared" si="9"/>
        <v>0</v>
      </c>
      <c r="O110" s="63"/>
      <c r="P110" s="167" t="e">
        <f t="shared" si="10"/>
        <v>#DIV/0!</v>
      </c>
    </row>
    <row r="111" spans="2:16">
      <c r="B111" s="63"/>
      <c r="C111" s="65"/>
      <c r="D111" s="65"/>
      <c r="E111" s="66"/>
      <c r="F111" s="67"/>
      <c r="G111" s="65"/>
      <c r="H111" s="70"/>
      <c r="I111" s="71"/>
      <c r="J111" s="68">
        <v>0</v>
      </c>
      <c r="K111" s="68">
        <v>0</v>
      </c>
      <c r="L111" s="68">
        <v>0</v>
      </c>
      <c r="M111" s="89">
        <f t="shared" si="8"/>
        <v>0</v>
      </c>
      <c r="N111" s="100">
        <f t="shared" si="9"/>
        <v>0</v>
      </c>
      <c r="O111" s="63"/>
      <c r="P111" s="167" t="e">
        <f t="shared" si="10"/>
        <v>#DIV/0!</v>
      </c>
    </row>
    <row r="112" spans="2:16">
      <c r="B112" s="63"/>
      <c r="C112" s="65"/>
      <c r="D112" s="65"/>
      <c r="E112" s="66"/>
      <c r="F112" s="67"/>
      <c r="G112" s="65"/>
      <c r="H112" s="70"/>
      <c r="I112" s="71"/>
      <c r="J112" s="68">
        <v>0</v>
      </c>
      <c r="K112" s="68">
        <v>0</v>
      </c>
      <c r="L112" s="68">
        <v>0</v>
      </c>
      <c r="M112" s="89">
        <f t="shared" si="8"/>
        <v>0</v>
      </c>
      <c r="N112" s="100">
        <f t="shared" si="9"/>
        <v>0</v>
      </c>
      <c r="O112" s="63"/>
      <c r="P112" s="167" t="e">
        <f t="shared" si="10"/>
        <v>#DIV/0!</v>
      </c>
    </row>
    <row r="113" spans="2:16">
      <c r="B113" s="63"/>
      <c r="C113" s="65"/>
      <c r="D113" s="65"/>
      <c r="E113" s="66"/>
      <c r="F113" s="67"/>
      <c r="G113" s="65"/>
      <c r="H113" s="70"/>
      <c r="I113" s="71"/>
      <c r="J113" s="68">
        <v>0</v>
      </c>
      <c r="K113" s="68">
        <v>0</v>
      </c>
      <c r="L113" s="68">
        <v>0</v>
      </c>
      <c r="M113" s="89">
        <f t="shared" si="8"/>
        <v>0</v>
      </c>
      <c r="N113" s="100">
        <f t="shared" si="9"/>
        <v>0</v>
      </c>
      <c r="O113" s="63"/>
      <c r="P113" s="167" t="e">
        <f t="shared" si="10"/>
        <v>#DIV/0!</v>
      </c>
    </row>
    <row r="114" spans="2:16">
      <c r="B114" s="63"/>
      <c r="C114" s="65"/>
      <c r="D114" s="65"/>
      <c r="E114" s="66"/>
      <c r="F114" s="67"/>
      <c r="G114" s="65"/>
      <c r="H114" s="70"/>
      <c r="I114" s="71"/>
      <c r="J114" s="68">
        <v>0</v>
      </c>
      <c r="K114" s="68">
        <v>0</v>
      </c>
      <c r="L114" s="68">
        <v>0</v>
      </c>
      <c r="M114" s="89">
        <f t="shared" si="8"/>
        <v>0</v>
      </c>
      <c r="N114" s="100">
        <f t="shared" si="9"/>
        <v>0</v>
      </c>
      <c r="O114" s="63"/>
      <c r="P114" s="167" t="e">
        <f t="shared" si="10"/>
        <v>#DIV/0!</v>
      </c>
    </row>
    <row r="115" spans="2:16">
      <c r="B115" s="63"/>
      <c r="C115" s="65"/>
      <c r="D115" s="65"/>
      <c r="E115" s="66"/>
      <c r="F115" s="67"/>
      <c r="G115" s="65"/>
      <c r="H115" s="70"/>
      <c r="I115" s="71"/>
      <c r="J115" s="68">
        <v>0</v>
      </c>
      <c r="K115" s="68">
        <v>0</v>
      </c>
      <c r="L115" s="68">
        <v>0</v>
      </c>
      <c r="M115" s="89">
        <f t="shared" si="8"/>
        <v>0</v>
      </c>
      <c r="N115" s="100">
        <f t="shared" si="9"/>
        <v>0</v>
      </c>
      <c r="O115" s="63"/>
      <c r="P115" s="167" t="e">
        <f t="shared" si="10"/>
        <v>#DIV/0!</v>
      </c>
    </row>
    <row r="116" spans="2:16">
      <c r="B116" s="63"/>
      <c r="C116" s="65"/>
      <c r="D116" s="65"/>
      <c r="E116" s="66"/>
      <c r="F116" s="67"/>
      <c r="G116" s="65"/>
      <c r="H116" s="70"/>
      <c r="I116" s="71"/>
      <c r="J116" s="68">
        <v>0</v>
      </c>
      <c r="K116" s="68">
        <v>0</v>
      </c>
      <c r="L116" s="68">
        <v>0</v>
      </c>
      <c r="M116" s="89">
        <f t="shared" si="8"/>
        <v>0</v>
      </c>
      <c r="N116" s="100">
        <f t="shared" si="9"/>
        <v>0</v>
      </c>
      <c r="O116" s="63"/>
      <c r="P116" s="167" t="e">
        <f t="shared" si="10"/>
        <v>#DIV/0!</v>
      </c>
    </row>
    <row r="117" spans="2:16">
      <c r="B117" s="63"/>
      <c r="C117" s="65"/>
      <c r="D117" s="65"/>
      <c r="E117" s="66"/>
      <c r="F117" s="67"/>
      <c r="G117" s="65"/>
      <c r="H117" s="70"/>
      <c r="I117" s="71"/>
      <c r="J117" s="68">
        <v>0</v>
      </c>
      <c r="K117" s="68">
        <v>0</v>
      </c>
      <c r="L117" s="68">
        <v>0</v>
      </c>
      <c r="M117" s="89">
        <f t="shared" si="8"/>
        <v>0</v>
      </c>
      <c r="N117" s="100">
        <f t="shared" si="9"/>
        <v>0</v>
      </c>
      <c r="O117" s="63"/>
      <c r="P117" s="167" t="e">
        <f t="shared" si="10"/>
        <v>#DIV/0!</v>
      </c>
    </row>
    <row r="118" spans="2:16">
      <c r="B118" s="63"/>
      <c r="C118" s="65"/>
      <c r="D118" s="65"/>
      <c r="E118" s="66"/>
      <c r="F118" s="67"/>
      <c r="G118" s="65"/>
      <c r="H118" s="70"/>
      <c r="I118" s="71"/>
      <c r="J118" s="68">
        <v>0</v>
      </c>
      <c r="K118" s="68">
        <v>0</v>
      </c>
      <c r="L118" s="68">
        <v>0</v>
      </c>
      <c r="M118" s="89">
        <f t="shared" si="8"/>
        <v>0</v>
      </c>
      <c r="N118" s="100">
        <f t="shared" si="9"/>
        <v>0</v>
      </c>
      <c r="O118" s="63"/>
      <c r="P118" s="167" t="e">
        <f t="shared" si="10"/>
        <v>#DIV/0!</v>
      </c>
    </row>
    <row r="119" spans="2:16">
      <c r="B119" s="63"/>
      <c r="C119" s="65"/>
      <c r="D119" s="65"/>
      <c r="E119" s="66"/>
      <c r="F119" s="67"/>
      <c r="G119" s="65"/>
      <c r="H119" s="70"/>
      <c r="I119" s="71"/>
      <c r="J119" s="68">
        <v>0</v>
      </c>
      <c r="K119" s="68">
        <v>0</v>
      </c>
      <c r="L119" s="68">
        <v>0</v>
      </c>
      <c r="M119" s="89">
        <f t="shared" si="8"/>
        <v>0</v>
      </c>
      <c r="N119" s="100">
        <f t="shared" si="9"/>
        <v>0</v>
      </c>
      <c r="O119" s="63"/>
      <c r="P119" s="167" t="e">
        <f t="shared" si="10"/>
        <v>#DIV/0!</v>
      </c>
    </row>
    <row r="120" spans="2:16">
      <c r="B120" s="63"/>
      <c r="C120" s="65"/>
      <c r="D120" s="65"/>
      <c r="E120" s="66"/>
      <c r="F120" s="67"/>
      <c r="G120" s="65"/>
      <c r="H120" s="70"/>
      <c r="I120" s="71"/>
      <c r="J120" s="68">
        <v>0</v>
      </c>
      <c r="K120" s="68">
        <v>0</v>
      </c>
      <c r="L120" s="68">
        <v>0</v>
      </c>
      <c r="M120" s="89">
        <f t="shared" si="8"/>
        <v>0</v>
      </c>
      <c r="N120" s="100">
        <f t="shared" si="9"/>
        <v>0</v>
      </c>
      <c r="O120" s="63"/>
      <c r="P120" s="167" t="e">
        <f t="shared" si="10"/>
        <v>#DIV/0!</v>
      </c>
    </row>
    <row r="121" spans="2:16">
      <c r="B121" s="63"/>
      <c r="C121" s="65"/>
      <c r="D121" s="65"/>
      <c r="E121" s="66"/>
      <c r="F121" s="67"/>
      <c r="G121" s="65"/>
      <c r="H121" s="70"/>
      <c r="I121" s="71"/>
      <c r="J121" s="68">
        <v>0</v>
      </c>
      <c r="K121" s="68">
        <v>0</v>
      </c>
      <c r="L121" s="68">
        <v>0</v>
      </c>
      <c r="M121" s="89">
        <f t="shared" si="8"/>
        <v>0</v>
      </c>
      <c r="N121" s="100">
        <f t="shared" si="9"/>
        <v>0</v>
      </c>
      <c r="O121" s="63"/>
      <c r="P121" s="167" t="e">
        <f t="shared" si="10"/>
        <v>#DIV/0!</v>
      </c>
    </row>
    <row r="122" spans="2:16">
      <c r="B122" s="63"/>
      <c r="C122" s="65"/>
      <c r="D122" s="65"/>
      <c r="E122" s="66"/>
      <c r="F122" s="67"/>
      <c r="G122" s="65"/>
      <c r="H122" s="70"/>
      <c r="I122" s="71"/>
      <c r="J122" s="68">
        <v>0</v>
      </c>
      <c r="K122" s="68">
        <v>0</v>
      </c>
      <c r="L122" s="68">
        <v>0</v>
      </c>
      <c r="M122" s="89">
        <f t="shared" si="8"/>
        <v>0</v>
      </c>
      <c r="N122" s="100">
        <f t="shared" si="9"/>
        <v>0</v>
      </c>
      <c r="O122" s="63"/>
      <c r="P122" s="167" t="e">
        <f t="shared" si="10"/>
        <v>#DIV/0!</v>
      </c>
    </row>
    <row r="123" spans="2:16">
      <c r="B123" s="63"/>
      <c r="C123" s="65"/>
      <c r="D123" s="65"/>
      <c r="E123" s="66"/>
      <c r="F123" s="67"/>
      <c r="G123" s="65"/>
      <c r="H123" s="70"/>
      <c r="I123" s="71"/>
      <c r="J123" s="68">
        <v>0</v>
      </c>
      <c r="K123" s="68">
        <v>0</v>
      </c>
      <c r="L123" s="68">
        <v>0</v>
      </c>
      <c r="M123" s="89">
        <f t="shared" si="8"/>
        <v>0</v>
      </c>
      <c r="N123" s="100">
        <f t="shared" si="9"/>
        <v>0</v>
      </c>
      <c r="O123" s="63"/>
      <c r="P123" s="167" t="e">
        <f t="shared" si="10"/>
        <v>#DIV/0!</v>
      </c>
    </row>
    <row r="124" spans="2:16">
      <c r="B124" s="63"/>
      <c r="C124" s="65"/>
      <c r="D124" s="65"/>
      <c r="E124" s="66"/>
      <c r="F124" s="67"/>
      <c r="G124" s="65"/>
      <c r="H124" s="70"/>
      <c r="I124" s="71"/>
      <c r="J124" s="68">
        <v>0</v>
      </c>
      <c r="K124" s="68">
        <v>0</v>
      </c>
      <c r="L124" s="68">
        <v>0</v>
      </c>
      <c r="M124" s="89">
        <f t="shared" si="8"/>
        <v>0</v>
      </c>
      <c r="N124" s="100">
        <f t="shared" si="9"/>
        <v>0</v>
      </c>
      <c r="O124" s="63"/>
      <c r="P124" s="167" t="e">
        <f t="shared" si="10"/>
        <v>#DIV/0!</v>
      </c>
    </row>
    <row r="125" spans="2:16">
      <c r="B125" s="63"/>
      <c r="C125" s="65"/>
      <c r="D125" s="65"/>
      <c r="E125" s="66"/>
      <c r="F125" s="67"/>
      <c r="G125" s="65"/>
      <c r="H125" s="70"/>
      <c r="I125" s="71"/>
      <c r="J125" s="68">
        <v>0</v>
      </c>
      <c r="K125" s="68">
        <v>0</v>
      </c>
      <c r="L125" s="68">
        <v>0</v>
      </c>
      <c r="M125" s="89">
        <f t="shared" si="8"/>
        <v>0</v>
      </c>
      <c r="N125" s="100">
        <f t="shared" si="9"/>
        <v>0</v>
      </c>
      <c r="O125" s="63"/>
      <c r="P125" s="167" t="e">
        <f t="shared" si="10"/>
        <v>#DIV/0!</v>
      </c>
    </row>
    <row r="126" spans="2:16">
      <c r="B126" s="63"/>
      <c r="C126" s="65"/>
      <c r="D126" s="65"/>
      <c r="E126" s="66"/>
      <c r="F126" s="67"/>
      <c r="G126" s="65"/>
      <c r="H126" s="70"/>
      <c r="I126" s="71"/>
      <c r="J126" s="68">
        <v>0</v>
      </c>
      <c r="K126" s="68">
        <v>0</v>
      </c>
      <c r="L126" s="68">
        <v>0</v>
      </c>
      <c r="M126" s="89">
        <f t="shared" si="8"/>
        <v>0</v>
      </c>
      <c r="N126" s="100">
        <f t="shared" si="9"/>
        <v>0</v>
      </c>
      <c r="O126" s="63"/>
      <c r="P126" s="167" t="e">
        <f t="shared" si="10"/>
        <v>#DIV/0!</v>
      </c>
    </row>
    <row r="127" spans="2:16">
      <c r="B127" s="63"/>
      <c r="C127" s="65"/>
      <c r="D127" s="65"/>
      <c r="E127" s="66"/>
      <c r="F127" s="67"/>
      <c r="G127" s="65"/>
      <c r="H127" s="70"/>
      <c r="I127" s="71"/>
      <c r="J127" s="68">
        <v>0</v>
      </c>
      <c r="K127" s="68">
        <v>0</v>
      </c>
      <c r="L127" s="68">
        <v>0</v>
      </c>
      <c r="M127" s="89">
        <f t="shared" si="8"/>
        <v>0</v>
      </c>
      <c r="N127" s="100">
        <f t="shared" si="9"/>
        <v>0</v>
      </c>
      <c r="O127" s="63"/>
      <c r="P127" s="167" t="e">
        <f t="shared" si="10"/>
        <v>#DIV/0!</v>
      </c>
    </row>
    <row r="128" spans="2:16">
      <c r="B128" s="63"/>
      <c r="C128" s="65"/>
      <c r="D128" s="65"/>
      <c r="E128" s="66"/>
      <c r="F128" s="67"/>
      <c r="G128" s="65"/>
      <c r="H128" s="70"/>
      <c r="I128" s="71"/>
      <c r="J128" s="68">
        <v>0</v>
      </c>
      <c r="K128" s="68">
        <v>0</v>
      </c>
      <c r="L128" s="68">
        <v>0</v>
      </c>
      <c r="M128" s="89">
        <f t="shared" si="8"/>
        <v>0</v>
      </c>
      <c r="N128" s="100">
        <f t="shared" si="9"/>
        <v>0</v>
      </c>
      <c r="O128" s="63"/>
      <c r="P128" s="167" t="e">
        <f t="shared" si="10"/>
        <v>#DIV/0!</v>
      </c>
    </row>
    <row r="129" spans="2:16">
      <c r="B129" s="63"/>
      <c r="C129" s="65"/>
      <c r="D129" s="65"/>
      <c r="E129" s="66"/>
      <c r="F129" s="67"/>
      <c r="G129" s="65"/>
      <c r="H129" s="70"/>
      <c r="I129" s="71"/>
      <c r="J129" s="68">
        <v>0</v>
      </c>
      <c r="K129" s="68">
        <v>0</v>
      </c>
      <c r="L129" s="68">
        <v>0</v>
      </c>
      <c r="M129" s="89">
        <f t="shared" si="8"/>
        <v>0</v>
      </c>
      <c r="N129" s="100">
        <f t="shared" si="9"/>
        <v>0</v>
      </c>
      <c r="O129" s="63"/>
      <c r="P129" s="167" t="e">
        <f t="shared" si="10"/>
        <v>#DIV/0!</v>
      </c>
    </row>
    <row r="130" spans="2:16">
      <c r="B130" s="63"/>
      <c r="C130" s="65"/>
      <c r="D130" s="65"/>
      <c r="E130" s="66"/>
      <c r="F130" s="67"/>
      <c r="G130" s="65"/>
      <c r="H130" s="70"/>
      <c r="I130" s="71"/>
      <c r="J130" s="68">
        <v>0</v>
      </c>
      <c r="K130" s="68">
        <v>0</v>
      </c>
      <c r="L130" s="68">
        <v>0</v>
      </c>
      <c r="M130" s="89">
        <f t="shared" si="8"/>
        <v>0</v>
      </c>
      <c r="N130" s="100">
        <f t="shared" si="9"/>
        <v>0</v>
      </c>
      <c r="O130" s="63"/>
      <c r="P130" s="167" t="e">
        <f t="shared" si="10"/>
        <v>#DIV/0!</v>
      </c>
    </row>
    <row r="131" spans="2:16">
      <c r="B131" s="63"/>
      <c r="C131" s="65"/>
      <c r="D131" s="65"/>
      <c r="E131" s="66"/>
      <c r="F131" s="67"/>
      <c r="G131" s="65"/>
      <c r="H131" s="70"/>
      <c r="I131" s="71"/>
      <c r="J131" s="68">
        <v>0</v>
      </c>
      <c r="K131" s="68">
        <v>0</v>
      </c>
      <c r="L131" s="68">
        <v>0</v>
      </c>
      <c r="M131" s="89">
        <f t="shared" si="8"/>
        <v>0</v>
      </c>
      <c r="N131" s="100">
        <f t="shared" si="9"/>
        <v>0</v>
      </c>
      <c r="O131" s="63"/>
      <c r="P131" s="167" t="e">
        <f t="shared" si="10"/>
        <v>#DIV/0!</v>
      </c>
    </row>
    <row r="132" spans="2:16">
      <c r="B132" s="63"/>
      <c r="C132" s="65"/>
      <c r="D132" s="65"/>
      <c r="E132" s="66"/>
      <c r="F132" s="67"/>
      <c r="G132" s="65"/>
      <c r="H132" s="70"/>
      <c r="I132" s="71"/>
      <c r="J132" s="68">
        <v>0</v>
      </c>
      <c r="K132" s="68">
        <v>0</v>
      </c>
      <c r="L132" s="68">
        <v>0</v>
      </c>
      <c r="M132" s="89">
        <f t="shared" si="8"/>
        <v>0</v>
      </c>
      <c r="N132" s="100">
        <f t="shared" si="9"/>
        <v>0</v>
      </c>
      <c r="O132" s="63"/>
      <c r="P132" s="167" t="e">
        <f t="shared" si="10"/>
        <v>#DIV/0!</v>
      </c>
    </row>
    <row r="133" spans="2:16">
      <c r="B133" s="63"/>
      <c r="C133" s="65"/>
      <c r="D133" s="65"/>
      <c r="E133" s="66"/>
      <c r="F133" s="67"/>
      <c r="G133" s="65"/>
      <c r="H133" s="70"/>
      <c r="I133" s="71"/>
      <c r="J133" s="68">
        <v>0</v>
      </c>
      <c r="K133" s="68">
        <v>0</v>
      </c>
      <c r="L133" s="68">
        <v>0</v>
      </c>
      <c r="M133" s="89">
        <f t="shared" si="8"/>
        <v>0</v>
      </c>
      <c r="N133" s="100">
        <f t="shared" si="9"/>
        <v>0</v>
      </c>
      <c r="O133" s="63"/>
      <c r="P133" s="167" t="e">
        <f t="shared" si="10"/>
        <v>#DIV/0!</v>
      </c>
    </row>
    <row r="134" spans="2:16">
      <c r="B134" s="63"/>
      <c r="C134" s="65"/>
      <c r="D134" s="65"/>
      <c r="E134" s="66"/>
      <c r="F134" s="67"/>
      <c r="G134" s="65"/>
      <c r="H134" s="70"/>
      <c r="I134" s="71"/>
      <c r="J134" s="68">
        <v>0</v>
      </c>
      <c r="K134" s="68">
        <v>0</v>
      </c>
      <c r="L134" s="68">
        <v>0</v>
      </c>
      <c r="M134" s="89">
        <f t="shared" si="8"/>
        <v>0</v>
      </c>
      <c r="N134" s="100">
        <f t="shared" si="9"/>
        <v>0</v>
      </c>
      <c r="O134" s="63"/>
      <c r="P134" s="167" t="e">
        <f t="shared" si="10"/>
        <v>#DIV/0!</v>
      </c>
    </row>
    <row r="135" spans="2:16">
      <c r="B135" s="63"/>
      <c r="C135" s="65"/>
      <c r="D135" s="65"/>
      <c r="E135" s="66"/>
      <c r="F135" s="67"/>
      <c r="G135" s="65"/>
      <c r="H135" s="70"/>
      <c r="I135" s="71"/>
      <c r="J135" s="68">
        <v>0</v>
      </c>
      <c r="K135" s="68">
        <v>0</v>
      </c>
      <c r="L135" s="68">
        <v>0</v>
      </c>
      <c r="M135" s="89">
        <f t="shared" si="8"/>
        <v>0</v>
      </c>
      <c r="N135" s="100">
        <f t="shared" si="9"/>
        <v>0</v>
      </c>
      <c r="O135" s="63"/>
      <c r="P135" s="167" t="e">
        <f t="shared" si="10"/>
        <v>#DIV/0!</v>
      </c>
    </row>
    <row r="136" spans="2:16">
      <c r="B136" s="63"/>
      <c r="C136" s="65"/>
      <c r="D136" s="65"/>
      <c r="E136" s="66"/>
      <c r="F136" s="67"/>
      <c r="G136" s="65"/>
      <c r="H136" s="70"/>
      <c r="I136" s="71"/>
      <c r="J136" s="68">
        <v>0</v>
      </c>
      <c r="K136" s="68">
        <v>0</v>
      </c>
      <c r="L136" s="68">
        <v>0</v>
      </c>
      <c r="M136" s="89">
        <f t="shared" si="8"/>
        <v>0</v>
      </c>
      <c r="N136" s="100">
        <f t="shared" si="9"/>
        <v>0</v>
      </c>
      <c r="O136" s="63"/>
      <c r="P136" s="167" t="e">
        <f t="shared" si="10"/>
        <v>#DIV/0!</v>
      </c>
    </row>
    <row r="137" spans="2:16">
      <c r="B137" s="63"/>
      <c r="C137" s="65"/>
      <c r="D137" s="65"/>
      <c r="E137" s="66"/>
      <c r="F137" s="67"/>
      <c r="G137" s="65"/>
      <c r="H137" s="70"/>
      <c r="I137" s="71"/>
      <c r="J137" s="68">
        <v>0</v>
      </c>
      <c r="K137" s="68">
        <v>0</v>
      </c>
      <c r="L137" s="68">
        <v>0</v>
      </c>
      <c r="M137" s="89">
        <f t="shared" si="8"/>
        <v>0</v>
      </c>
      <c r="N137" s="100">
        <f t="shared" si="9"/>
        <v>0</v>
      </c>
      <c r="O137" s="63"/>
      <c r="P137" s="167" t="e">
        <f t="shared" si="10"/>
        <v>#DIV/0!</v>
      </c>
    </row>
    <row r="138" spans="2:16">
      <c r="B138" s="63"/>
      <c r="C138" s="65"/>
      <c r="D138" s="65"/>
      <c r="E138" s="66"/>
      <c r="F138" s="67"/>
      <c r="G138" s="65"/>
      <c r="H138" s="70"/>
      <c r="I138" s="71"/>
      <c r="J138" s="68">
        <v>0</v>
      </c>
      <c r="K138" s="68">
        <v>0</v>
      </c>
      <c r="L138" s="68">
        <v>0</v>
      </c>
      <c r="M138" s="89">
        <f t="shared" si="8"/>
        <v>0</v>
      </c>
      <c r="N138" s="100">
        <f t="shared" si="9"/>
        <v>0</v>
      </c>
      <c r="O138" s="63"/>
      <c r="P138" s="167" t="e">
        <f t="shared" si="10"/>
        <v>#DIV/0!</v>
      </c>
    </row>
    <row r="139" spans="2:16">
      <c r="B139" s="63"/>
      <c r="C139" s="65"/>
      <c r="D139" s="65"/>
      <c r="E139" s="66"/>
      <c r="F139" s="67"/>
      <c r="G139" s="65"/>
      <c r="H139" s="70"/>
      <c r="I139" s="71"/>
      <c r="J139" s="68">
        <v>0</v>
      </c>
      <c r="K139" s="68">
        <v>0</v>
      </c>
      <c r="L139" s="68">
        <v>0</v>
      </c>
      <c r="M139" s="89">
        <f t="shared" si="8"/>
        <v>0</v>
      </c>
      <c r="N139" s="100">
        <f t="shared" si="9"/>
        <v>0</v>
      </c>
      <c r="O139" s="63"/>
      <c r="P139" s="167" t="e">
        <f t="shared" si="10"/>
        <v>#DIV/0!</v>
      </c>
    </row>
    <row r="140" spans="2:16">
      <c r="B140" s="63"/>
      <c r="C140" s="65"/>
      <c r="D140" s="65"/>
      <c r="E140" s="66"/>
      <c r="F140" s="67"/>
      <c r="G140" s="65"/>
      <c r="H140" s="70"/>
      <c r="I140" s="71"/>
      <c r="J140" s="68">
        <v>0</v>
      </c>
      <c r="K140" s="68">
        <v>0</v>
      </c>
      <c r="L140" s="68">
        <v>0</v>
      </c>
      <c r="M140" s="89">
        <f t="shared" si="8"/>
        <v>0</v>
      </c>
      <c r="N140" s="100">
        <f t="shared" si="9"/>
        <v>0</v>
      </c>
      <c r="O140" s="63"/>
      <c r="P140" s="167" t="e">
        <f t="shared" si="10"/>
        <v>#DIV/0!</v>
      </c>
    </row>
    <row r="141" spans="2:16">
      <c r="B141" s="63"/>
      <c r="C141" s="65"/>
      <c r="D141" s="65"/>
      <c r="E141" s="66"/>
      <c r="F141" s="67"/>
      <c r="G141" s="65"/>
      <c r="H141" s="70"/>
      <c r="I141" s="71"/>
      <c r="J141" s="68">
        <v>0</v>
      </c>
      <c r="K141" s="68">
        <v>0</v>
      </c>
      <c r="L141" s="68">
        <v>0</v>
      </c>
      <c r="M141" s="89">
        <f t="shared" si="8"/>
        <v>0</v>
      </c>
      <c r="N141" s="100">
        <f t="shared" si="9"/>
        <v>0</v>
      </c>
      <c r="O141" s="63"/>
      <c r="P141" s="167" t="e">
        <f t="shared" si="10"/>
        <v>#DIV/0!</v>
      </c>
    </row>
    <row r="142" spans="2:16">
      <c r="B142" s="63"/>
      <c r="C142" s="65"/>
      <c r="D142" s="65"/>
      <c r="E142" s="66"/>
      <c r="F142" s="67"/>
      <c r="G142" s="65"/>
      <c r="H142" s="70"/>
      <c r="I142" s="71"/>
      <c r="J142" s="68">
        <v>0</v>
      </c>
      <c r="K142" s="68">
        <v>0</v>
      </c>
      <c r="L142" s="68">
        <v>0</v>
      </c>
      <c r="M142" s="89">
        <f t="shared" si="8"/>
        <v>0</v>
      </c>
      <c r="N142" s="100">
        <f t="shared" si="9"/>
        <v>0</v>
      </c>
      <c r="O142" s="63"/>
      <c r="P142" s="167" t="e">
        <f t="shared" si="10"/>
        <v>#DIV/0!</v>
      </c>
    </row>
    <row r="143" spans="2:16">
      <c r="B143" s="63"/>
      <c r="C143" s="65"/>
      <c r="D143" s="65"/>
      <c r="E143" s="66"/>
      <c r="F143" s="67"/>
      <c r="G143" s="65"/>
      <c r="H143" s="70"/>
      <c r="I143" s="71"/>
      <c r="J143" s="68">
        <v>0</v>
      </c>
      <c r="K143" s="68">
        <v>0</v>
      </c>
      <c r="L143" s="68">
        <v>0</v>
      </c>
      <c r="M143" s="89">
        <f t="shared" si="8"/>
        <v>0</v>
      </c>
      <c r="N143" s="100">
        <f t="shared" si="9"/>
        <v>0</v>
      </c>
      <c r="O143" s="63"/>
      <c r="P143" s="167" t="e">
        <f t="shared" si="10"/>
        <v>#DIV/0!</v>
      </c>
    </row>
    <row r="144" spans="2:16">
      <c r="B144" s="63"/>
      <c r="C144" s="65"/>
      <c r="D144" s="65"/>
      <c r="E144" s="66"/>
      <c r="F144" s="67"/>
      <c r="G144" s="65"/>
      <c r="H144" s="70"/>
      <c r="I144" s="71"/>
      <c r="J144" s="68">
        <v>0</v>
      </c>
      <c r="K144" s="68">
        <v>0</v>
      </c>
      <c r="L144" s="68">
        <v>0</v>
      </c>
      <c r="M144" s="89">
        <f t="shared" si="8"/>
        <v>0</v>
      </c>
      <c r="N144" s="100">
        <f t="shared" si="9"/>
        <v>0</v>
      </c>
      <c r="O144" s="63"/>
      <c r="P144" s="167" t="e">
        <f t="shared" si="10"/>
        <v>#DIV/0!</v>
      </c>
    </row>
    <row r="145" spans="2:16">
      <c r="B145" s="63"/>
      <c r="C145" s="65"/>
      <c r="D145" s="65"/>
      <c r="E145" s="66"/>
      <c r="F145" s="67"/>
      <c r="G145" s="65"/>
      <c r="H145" s="70"/>
      <c r="I145" s="71"/>
      <c r="J145" s="68">
        <v>0</v>
      </c>
      <c r="K145" s="68">
        <v>0</v>
      </c>
      <c r="L145" s="68">
        <v>0</v>
      </c>
      <c r="M145" s="89">
        <f t="shared" si="8"/>
        <v>0</v>
      </c>
      <c r="N145" s="100">
        <f t="shared" si="9"/>
        <v>0</v>
      </c>
      <c r="O145" s="63"/>
      <c r="P145" s="167" t="e">
        <f t="shared" si="10"/>
        <v>#DIV/0!</v>
      </c>
    </row>
    <row r="146" spans="2:16">
      <c r="B146" s="63"/>
      <c r="C146" s="65"/>
      <c r="D146" s="65"/>
      <c r="E146" s="66"/>
      <c r="F146" s="67"/>
      <c r="G146" s="65"/>
      <c r="H146" s="70"/>
      <c r="I146" s="71"/>
      <c r="J146" s="68">
        <v>0</v>
      </c>
      <c r="K146" s="68">
        <v>0</v>
      </c>
      <c r="L146" s="68">
        <v>0</v>
      </c>
      <c r="M146" s="89">
        <f t="shared" si="8"/>
        <v>0</v>
      </c>
      <c r="N146" s="100">
        <f t="shared" si="9"/>
        <v>0</v>
      </c>
      <c r="O146" s="63"/>
      <c r="P146" s="167" t="e">
        <f t="shared" si="10"/>
        <v>#DIV/0!</v>
      </c>
    </row>
    <row r="147" spans="2:16">
      <c r="B147" s="63"/>
      <c r="C147" s="65"/>
      <c r="D147" s="65"/>
      <c r="E147" s="66"/>
      <c r="F147" s="67"/>
      <c r="G147" s="65"/>
      <c r="H147" s="70"/>
      <c r="I147" s="71"/>
      <c r="J147" s="68">
        <v>0</v>
      </c>
      <c r="K147" s="68">
        <v>0</v>
      </c>
      <c r="L147" s="68">
        <v>0</v>
      </c>
      <c r="M147" s="89">
        <f t="shared" si="8"/>
        <v>0</v>
      </c>
      <c r="N147" s="100">
        <f t="shared" si="9"/>
        <v>0</v>
      </c>
      <c r="O147" s="63"/>
      <c r="P147" s="167" t="e">
        <f t="shared" si="10"/>
        <v>#DIV/0!</v>
      </c>
    </row>
    <row r="148" spans="2:16">
      <c r="B148" s="63"/>
      <c r="C148" s="65"/>
      <c r="D148" s="65"/>
      <c r="E148" s="66"/>
      <c r="F148" s="67"/>
      <c r="G148" s="65"/>
      <c r="H148" s="70"/>
      <c r="I148" s="71"/>
      <c r="J148" s="68">
        <v>0</v>
      </c>
      <c r="K148" s="68">
        <v>0</v>
      </c>
      <c r="L148" s="68">
        <v>0</v>
      </c>
      <c r="M148" s="89">
        <f t="shared" si="8"/>
        <v>0</v>
      </c>
      <c r="N148" s="100">
        <f t="shared" si="9"/>
        <v>0</v>
      </c>
      <c r="O148" s="63"/>
      <c r="P148" s="167" t="e">
        <f t="shared" si="10"/>
        <v>#DIV/0!</v>
      </c>
    </row>
    <row r="149" spans="2:16">
      <c r="B149" s="63"/>
      <c r="C149" s="65"/>
      <c r="D149" s="65"/>
      <c r="E149" s="66"/>
      <c r="F149" s="67"/>
      <c r="G149" s="65"/>
      <c r="H149" s="70"/>
      <c r="I149" s="71"/>
      <c r="J149" s="68">
        <v>0</v>
      </c>
      <c r="K149" s="68">
        <v>0</v>
      </c>
      <c r="L149" s="68">
        <v>0</v>
      </c>
      <c r="M149" s="89">
        <f t="shared" ref="M149:M212" si="11">L149</f>
        <v>0</v>
      </c>
      <c r="N149" s="100">
        <f t="shared" si="9"/>
        <v>0</v>
      </c>
      <c r="O149" s="63"/>
      <c r="P149" s="167" t="e">
        <f t="shared" si="10"/>
        <v>#DIV/0!</v>
      </c>
    </row>
    <row r="150" spans="2:16">
      <c r="B150" s="63"/>
      <c r="C150" s="65"/>
      <c r="D150" s="65"/>
      <c r="E150" s="66"/>
      <c r="F150" s="67"/>
      <c r="G150" s="65"/>
      <c r="H150" s="70"/>
      <c r="I150" s="71"/>
      <c r="J150" s="68">
        <v>0</v>
      </c>
      <c r="K150" s="68">
        <v>0</v>
      </c>
      <c r="L150" s="68">
        <v>0</v>
      </c>
      <c r="M150" s="89">
        <f t="shared" si="11"/>
        <v>0</v>
      </c>
      <c r="N150" s="100">
        <f t="shared" ref="N150:N213" si="12">SUM(J150:M150)</f>
        <v>0</v>
      </c>
      <c r="O150" s="63"/>
      <c r="P150" s="167" t="e">
        <f t="shared" ref="P150:P213" si="13">H150-(SUM(K150:M150)/J150)</f>
        <v>#DIV/0!</v>
      </c>
    </row>
    <row r="151" spans="2:16">
      <c r="B151" s="63"/>
      <c r="C151" s="65"/>
      <c r="D151" s="65"/>
      <c r="E151" s="66"/>
      <c r="F151" s="67"/>
      <c r="G151" s="65"/>
      <c r="H151" s="70"/>
      <c r="I151" s="71"/>
      <c r="J151" s="68">
        <v>0</v>
      </c>
      <c r="K151" s="68">
        <v>0</v>
      </c>
      <c r="L151" s="68">
        <v>0</v>
      </c>
      <c r="M151" s="89">
        <f t="shared" si="11"/>
        <v>0</v>
      </c>
      <c r="N151" s="100">
        <f t="shared" si="12"/>
        <v>0</v>
      </c>
      <c r="O151" s="63"/>
      <c r="P151" s="167" t="e">
        <f t="shared" si="13"/>
        <v>#DIV/0!</v>
      </c>
    </row>
    <row r="152" spans="2:16">
      <c r="B152" s="63"/>
      <c r="C152" s="65"/>
      <c r="D152" s="65"/>
      <c r="E152" s="66"/>
      <c r="F152" s="67"/>
      <c r="G152" s="65"/>
      <c r="H152" s="70"/>
      <c r="I152" s="71"/>
      <c r="J152" s="68">
        <v>0</v>
      </c>
      <c r="K152" s="68">
        <v>0</v>
      </c>
      <c r="L152" s="68">
        <v>0</v>
      </c>
      <c r="M152" s="89">
        <f t="shared" si="11"/>
        <v>0</v>
      </c>
      <c r="N152" s="100">
        <f t="shared" si="12"/>
        <v>0</v>
      </c>
      <c r="O152" s="63"/>
      <c r="P152" s="167" t="e">
        <f t="shared" si="13"/>
        <v>#DIV/0!</v>
      </c>
    </row>
    <row r="153" spans="2:16">
      <c r="B153" s="63"/>
      <c r="C153" s="65"/>
      <c r="D153" s="65"/>
      <c r="E153" s="66"/>
      <c r="F153" s="67"/>
      <c r="G153" s="65"/>
      <c r="H153" s="70"/>
      <c r="I153" s="71"/>
      <c r="J153" s="68">
        <v>0</v>
      </c>
      <c r="K153" s="68">
        <v>0</v>
      </c>
      <c r="L153" s="68">
        <v>0</v>
      </c>
      <c r="M153" s="89">
        <f t="shared" si="11"/>
        <v>0</v>
      </c>
      <c r="N153" s="100">
        <f t="shared" si="12"/>
        <v>0</v>
      </c>
      <c r="O153" s="63"/>
      <c r="P153" s="167" t="e">
        <f t="shared" si="13"/>
        <v>#DIV/0!</v>
      </c>
    </row>
    <row r="154" spans="2:16">
      <c r="B154" s="63"/>
      <c r="C154" s="65"/>
      <c r="D154" s="65"/>
      <c r="E154" s="66"/>
      <c r="F154" s="67"/>
      <c r="G154" s="65"/>
      <c r="H154" s="70"/>
      <c r="I154" s="71"/>
      <c r="J154" s="68">
        <v>0</v>
      </c>
      <c r="K154" s="68">
        <v>0</v>
      </c>
      <c r="L154" s="68">
        <v>0</v>
      </c>
      <c r="M154" s="89">
        <f t="shared" si="11"/>
        <v>0</v>
      </c>
      <c r="N154" s="100">
        <f t="shared" si="12"/>
        <v>0</v>
      </c>
      <c r="O154" s="63"/>
      <c r="P154" s="167" t="e">
        <f t="shared" si="13"/>
        <v>#DIV/0!</v>
      </c>
    </row>
    <row r="155" spans="2:16">
      <c r="B155" s="63"/>
      <c r="C155" s="65"/>
      <c r="D155" s="65"/>
      <c r="E155" s="66"/>
      <c r="F155" s="67"/>
      <c r="G155" s="65"/>
      <c r="H155" s="70"/>
      <c r="I155" s="71"/>
      <c r="J155" s="68">
        <v>0</v>
      </c>
      <c r="K155" s="68">
        <v>0</v>
      </c>
      <c r="L155" s="68">
        <v>0</v>
      </c>
      <c r="M155" s="89">
        <f t="shared" si="11"/>
        <v>0</v>
      </c>
      <c r="N155" s="100">
        <f t="shared" si="12"/>
        <v>0</v>
      </c>
      <c r="O155" s="63"/>
      <c r="P155" s="167" t="e">
        <f t="shared" si="13"/>
        <v>#DIV/0!</v>
      </c>
    </row>
    <row r="156" spans="2:16">
      <c r="B156" s="63"/>
      <c r="C156" s="65"/>
      <c r="D156" s="65"/>
      <c r="E156" s="66"/>
      <c r="F156" s="67"/>
      <c r="G156" s="65"/>
      <c r="H156" s="70"/>
      <c r="I156" s="71"/>
      <c r="J156" s="68">
        <v>0</v>
      </c>
      <c r="K156" s="68">
        <v>0</v>
      </c>
      <c r="L156" s="68">
        <v>0</v>
      </c>
      <c r="M156" s="89">
        <f t="shared" si="11"/>
        <v>0</v>
      </c>
      <c r="N156" s="100">
        <f t="shared" si="12"/>
        <v>0</v>
      </c>
      <c r="O156" s="63"/>
      <c r="P156" s="167" t="e">
        <f t="shared" si="13"/>
        <v>#DIV/0!</v>
      </c>
    </row>
    <row r="157" spans="2:16">
      <c r="B157" s="63"/>
      <c r="C157" s="65"/>
      <c r="D157" s="65"/>
      <c r="E157" s="66"/>
      <c r="F157" s="67"/>
      <c r="G157" s="65"/>
      <c r="H157" s="70"/>
      <c r="I157" s="71"/>
      <c r="J157" s="68">
        <v>0</v>
      </c>
      <c r="K157" s="68">
        <v>0</v>
      </c>
      <c r="L157" s="68">
        <v>0</v>
      </c>
      <c r="M157" s="89">
        <f t="shared" si="11"/>
        <v>0</v>
      </c>
      <c r="N157" s="100">
        <f t="shared" si="12"/>
        <v>0</v>
      </c>
      <c r="O157" s="63"/>
      <c r="P157" s="167" t="e">
        <f t="shared" si="13"/>
        <v>#DIV/0!</v>
      </c>
    </row>
    <row r="158" spans="2:16">
      <c r="B158" s="63"/>
      <c r="C158" s="65"/>
      <c r="D158" s="65"/>
      <c r="E158" s="66"/>
      <c r="F158" s="67"/>
      <c r="G158" s="65"/>
      <c r="H158" s="70"/>
      <c r="I158" s="71"/>
      <c r="J158" s="68">
        <v>0</v>
      </c>
      <c r="K158" s="68">
        <v>0</v>
      </c>
      <c r="L158" s="68">
        <v>0</v>
      </c>
      <c r="M158" s="89">
        <f t="shared" si="11"/>
        <v>0</v>
      </c>
      <c r="N158" s="100">
        <f t="shared" si="12"/>
        <v>0</v>
      </c>
      <c r="O158" s="63"/>
      <c r="P158" s="167" t="e">
        <f t="shared" si="13"/>
        <v>#DIV/0!</v>
      </c>
    </row>
    <row r="159" spans="2:16">
      <c r="B159" s="63"/>
      <c r="C159" s="65"/>
      <c r="D159" s="65"/>
      <c r="E159" s="66"/>
      <c r="F159" s="67"/>
      <c r="G159" s="65"/>
      <c r="H159" s="70"/>
      <c r="I159" s="71"/>
      <c r="J159" s="68">
        <v>0</v>
      </c>
      <c r="K159" s="68">
        <v>0</v>
      </c>
      <c r="L159" s="68">
        <v>0</v>
      </c>
      <c r="M159" s="89">
        <f t="shared" si="11"/>
        <v>0</v>
      </c>
      <c r="N159" s="100">
        <f t="shared" si="12"/>
        <v>0</v>
      </c>
      <c r="O159" s="63"/>
      <c r="P159" s="167" t="e">
        <f t="shared" si="13"/>
        <v>#DIV/0!</v>
      </c>
    </row>
    <row r="160" spans="2:16">
      <c r="B160" s="63"/>
      <c r="C160" s="65"/>
      <c r="D160" s="65"/>
      <c r="E160" s="66"/>
      <c r="F160" s="67"/>
      <c r="G160" s="65"/>
      <c r="H160" s="70"/>
      <c r="I160" s="71"/>
      <c r="J160" s="68">
        <v>0</v>
      </c>
      <c r="K160" s="68">
        <v>0</v>
      </c>
      <c r="L160" s="68">
        <v>0</v>
      </c>
      <c r="M160" s="89">
        <f t="shared" si="11"/>
        <v>0</v>
      </c>
      <c r="N160" s="100">
        <f t="shared" si="12"/>
        <v>0</v>
      </c>
      <c r="O160" s="63"/>
      <c r="P160" s="167" t="e">
        <f t="shared" si="13"/>
        <v>#DIV/0!</v>
      </c>
    </row>
    <row r="161" spans="2:16">
      <c r="B161" s="63"/>
      <c r="C161" s="65"/>
      <c r="D161" s="65"/>
      <c r="E161" s="66"/>
      <c r="F161" s="67"/>
      <c r="G161" s="65"/>
      <c r="H161" s="70"/>
      <c r="I161" s="71"/>
      <c r="J161" s="68">
        <v>0</v>
      </c>
      <c r="K161" s="68">
        <v>0</v>
      </c>
      <c r="L161" s="68">
        <v>0</v>
      </c>
      <c r="M161" s="89">
        <f t="shared" si="11"/>
        <v>0</v>
      </c>
      <c r="N161" s="100">
        <f t="shared" si="12"/>
        <v>0</v>
      </c>
      <c r="O161" s="63"/>
      <c r="P161" s="167" t="e">
        <f t="shared" si="13"/>
        <v>#DIV/0!</v>
      </c>
    </row>
    <row r="162" spans="2:16">
      <c r="B162" s="63"/>
      <c r="C162" s="65"/>
      <c r="D162" s="65"/>
      <c r="E162" s="66"/>
      <c r="F162" s="67"/>
      <c r="G162" s="65"/>
      <c r="H162" s="70"/>
      <c r="I162" s="71"/>
      <c r="J162" s="68">
        <v>0</v>
      </c>
      <c r="K162" s="68">
        <v>0</v>
      </c>
      <c r="L162" s="68">
        <v>0</v>
      </c>
      <c r="M162" s="89">
        <f t="shared" si="11"/>
        <v>0</v>
      </c>
      <c r="N162" s="100">
        <f t="shared" si="12"/>
        <v>0</v>
      </c>
      <c r="O162" s="63"/>
      <c r="P162" s="167" t="e">
        <f t="shared" si="13"/>
        <v>#DIV/0!</v>
      </c>
    </row>
    <row r="163" spans="2:16">
      <c r="B163" s="63"/>
      <c r="C163" s="65"/>
      <c r="D163" s="65"/>
      <c r="E163" s="66"/>
      <c r="F163" s="67"/>
      <c r="G163" s="65"/>
      <c r="H163" s="70"/>
      <c r="I163" s="71"/>
      <c r="J163" s="68">
        <v>0</v>
      </c>
      <c r="K163" s="68">
        <v>0</v>
      </c>
      <c r="L163" s="68">
        <v>0</v>
      </c>
      <c r="M163" s="89">
        <f t="shared" si="11"/>
        <v>0</v>
      </c>
      <c r="N163" s="100">
        <f t="shared" si="12"/>
        <v>0</v>
      </c>
      <c r="O163" s="63"/>
      <c r="P163" s="167" t="e">
        <f t="shared" si="13"/>
        <v>#DIV/0!</v>
      </c>
    </row>
    <row r="164" spans="2:16">
      <c r="B164" s="63"/>
      <c r="C164" s="65"/>
      <c r="D164" s="65"/>
      <c r="E164" s="66"/>
      <c r="F164" s="67"/>
      <c r="G164" s="65"/>
      <c r="H164" s="70"/>
      <c r="I164" s="71"/>
      <c r="J164" s="68">
        <v>0</v>
      </c>
      <c r="K164" s="68">
        <v>0</v>
      </c>
      <c r="L164" s="68">
        <v>0</v>
      </c>
      <c r="M164" s="89">
        <f t="shared" si="11"/>
        <v>0</v>
      </c>
      <c r="N164" s="100">
        <f t="shared" si="12"/>
        <v>0</v>
      </c>
      <c r="O164" s="63"/>
      <c r="P164" s="167" t="e">
        <f t="shared" si="13"/>
        <v>#DIV/0!</v>
      </c>
    </row>
    <row r="165" spans="2:16">
      <c r="B165" s="63"/>
      <c r="C165" s="65"/>
      <c r="D165" s="65"/>
      <c r="E165" s="66"/>
      <c r="F165" s="67"/>
      <c r="G165" s="65"/>
      <c r="H165" s="70"/>
      <c r="I165" s="71"/>
      <c r="J165" s="68">
        <v>0</v>
      </c>
      <c r="K165" s="68">
        <v>0</v>
      </c>
      <c r="L165" s="68">
        <v>0</v>
      </c>
      <c r="M165" s="89">
        <f t="shared" si="11"/>
        <v>0</v>
      </c>
      <c r="N165" s="100">
        <f t="shared" si="12"/>
        <v>0</v>
      </c>
      <c r="O165" s="63"/>
      <c r="P165" s="167" t="e">
        <f t="shared" si="13"/>
        <v>#DIV/0!</v>
      </c>
    </row>
    <row r="166" spans="2:16">
      <c r="B166" s="63"/>
      <c r="C166" s="65"/>
      <c r="D166" s="65"/>
      <c r="E166" s="66"/>
      <c r="F166" s="67"/>
      <c r="G166" s="65"/>
      <c r="H166" s="70"/>
      <c r="I166" s="71"/>
      <c r="J166" s="68">
        <v>0</v>
      </c>
      <c r="K166" s="68">
        <v>0</v>
      </c>
      <c r="L166" s="68">
        <v>0</v>
      </c>
      <c r="M166" s="89">
        <f t="shared" si="11"/>
        <v>0</v>
      </c>
      <c r="N166" s="100">
        <f t="shared" si="12"/>
        <v>0</v>
      </c>
      <c r="O166" s="63"/>
      <c r="P166" s="167" t="e">
        <f t="shared" si="13"/>
        <v>#DIV/0!</v>
      </c>
    </row>
    <row r="167" spans="2:16">
      <c r="B167" s="63"/>
      <c r="C167" s="65"/>
      <c r="D167" s="65"/>
      <c r="E167" s="66"/>
      <c r="F167" s="67"/>
      <c r="G167" s="65"/>
      <c r="H167" s="70"/>
      <c r="I167" s="71"/>
      <c r="J167" s="68">
        <v>0</v>
      </c>
      <c r="K167" s="68">
        <v>0</v>
      </c>
      <c r="L167" s="68">
        <v>0</v>
      </c>
      <c r="M167" s="89">
        <f t="shared" si="11"/>
        <v>0</v>
      </c>
      <c r="N167" s="100">
        <f t="shared" si="12"/>
        <v>0</v>
      </c>
      <c r="O167" s="63"/>
      <c r="P167" s="167" t="e">
        <f t="shared" si="13"/>
        <v>#DIV/0!</v>
      </c>
    </row>
    <row r="168" spans="2:16">
      <c r="B168" s="63"/>
      <c r="C168" s="65"/>
      <c r="D168" s="65"/>
      <c r="E168" s="66"/>
      <c r="F168" s="67"/>
      <c r="G168" s="65"/>
      <c r="H168" s="70"/>
      <c r="I168" s="71"/>
      <c r="J168" s="68">
        <v>0</v>
      </c>
      <c r="K168" s="68">
        <v>0</v>
      </c>
      <c r="L168" s="68">
        <v>0</v>
      </c>
      <c r="M168" s="89">
        <f t="shared" si="11"/>
        <v>0</v>
      </c>
      <c r="N168" s="100">
        <f t="shared" si="12"/>
        <v>0</v>
      </c>
      <c r="O168" s="63"/>
      <c r="P168" s="167" t="e">
        <f t="shared" si="13"/>
        <v>#DIV/0!</v>
      </c>
    </row>
    <row r="169" spans="2:16">
      <c r="B169" s="63"/>
      <c r="C169" s="65"/>
      <c r="D169" s="65"/>
      <c r="E169" s="66"/>
      <c r="F169" s="67"/>
      <c r="G169" s="65"/>
      <c r="H169" s="70"/>
      <c r="I169" s="71"/>
      <c r="J169" s="68">
        <v>0</v>
      </c>
      <c r="K169" s="68">
        <v>0</v>
      </c>
      <c r="L169" s="68">
        <v>0</v>
      </c>
      <c r="M169" s="89">
        <f t="shared" si="11"/>
        <v>0</v>
      </c>
      <c r="N169" s="100">
        <f t="shared" si="12"/>
        <v>0</v>
      </c>
      <c r="O169" s="63"/>
      <c r="P169" s="167" t="e">
        <f t="shared" si="13"/>
        <v>#DIV/0!</v>
      </c>
    </row>
    <row r="170" spans="2:16">
      <c r="B170" s="63"/>
      <c r="C170" s="65"/>
      <c r="D170" s="65"/>
      <c r="E170" s="66"/>
      <c r="F170" s="67"/>
      <c r="G170" s="65"/>
      <c r="H170" s="70"/>
      <c r="I170" s="71"/>
      <c r="J170" s="68">
        <v>0</v>
      </c>
      <c r="K170" s="68">
        <v>0</v>
      </c>
      <c r="L170" s="68">
        <v>0</v>
      </c>
      <c r="M170" s="89">
        <f t="shared" si="11"/>
        <v>0</v>
      </c>
      <c r="N170" s="100">
        <f t="shared" si="12"/>
        <v>0</v>
      </c>
      <c r="O170" s="63"/>
      <c r="P170" s="167" t="e">
        <f t="shared" si="13"/>
        <v>#DIV/0!</v>
      </c>
    </row>
    <row r="171" spans="2:16">
      <c r="B171" s="63"/>
      <c r="C171" s="65"/>
      <c r="D171" s="65"/>
      <c r="E171" s="66"/>
      <c r="F171" s="67"/>
      <c r="G171" s="65"/>
      <c r="H171" s="70"/>
      <c r="I171" s="71"/>
      <c r="J171" s="68">
        <v>0</v>
      </c>
      <c r="K171" s="68">
        <v>0</v>
      </c>
      <c r="L171" s="68">
        <v>0</v>
      </c>
      <c r="M171" s="89">
        <f t="shared" si="11"/>
        <v>0</v>
      </c>
      <c r="N171" s="100">
        <f t="shared" si="12"/>
        <v>0</v>
      </c>
      <c r="O171" s="63"/>
      <c r="P171" s="167" t="e">
        <f t="shared" si="13"/>
        <v>#DIV/0!</v>
      </c>
    </row>
    <row r="172" spans="2:16">
      <c r="B172" s="63"/>
      <c r="C172" s="65"/>
      <c r="D172" s="65"/>
      <c r="E172" s="66"/>
      <c r="F172" s="67"/>
      <c r="G172" s="65"/>
      <c r="H172" s="70"/>
      <c r="I172" s="71"/>
      <c r="J172" s="68">
        <v>0</v>
      </c>
      <c r="K172" s="68">
        <v>0</v>
      </c>
      <c r="L172" s="68">
        <v>0</v>
      </c>
      <c r="M172" s="89">
        <f t="shared" si="11"/>
        <v>0</v>
      </c>
      <c r="N172" s="100">
        <f t="shared" si="12"/>
        <v>0</v>
      </c>
      <c r="O172" s="63"/>
      <c r="P172" s="167" t="e">
        <f t="shared" si="13"/>
        <v>#DIV/0!</v>
      </c>
    </row>
    <row r="173" spans="2:16">
      <c r="B173" s="63"/>
      <c r="C173" s="65"/>
      <c r="D173" s="65"/>
      <c r="E173" s="66"/>
      <c r="F173" s="67"/>
      <c r="G173" s="65"/>
      <c r="H173" s="70"/>
      <c r="I173" s="71"/>
      <c r="J173" s="68">
        <v>0</v>
      </c>
      <c r="K173" s="68">
        <v>0</v>
      </c>
      <c r="L173" s="68">
        <v>0</v>
      </c>
      <c r="M173" s="89">
        <f t="shared" si="11"/>
        <v>0</v>
      </c>
      <c r="N173" s="100">
        <f t="shared" si="12"/>
        <v>0</v>
      </c>
      <c r="O173" s="63"/>
      <c r="P173" s="167" t="e">
        <f t="shared" si="13"/>
        <v>#DIV/0!</v>
      </c>
    </row>
    <row r="174" spans="2:16">
      <c r="B174" s="63"/>
      <c r="C174" s="65"/>
      <c r="D174" s="65"/>
      <c r="E174" s="66"/>
      <c r="F174" s="67"/>
      <c r="G174" s="65"/>
      <c r="H174" s="70"/>
      <c r="I174" s="71"/>
      <c r="J174" s="68">
        <v>0</v>
      </c>
      <c r="K174" s="68">
        <v>0</v>
      </c>
      <c r="L174" s="68">
        <v>0</v>
      </c>
      <c r="M174" s="89">
        <f t="shared" si="11"/>
        <v>0</v>
      </c>
      <c r="N174" s="100">
        <f t="shared" si="12"/>
        <v>0</v>
      </c>
      <c r="O174" s="63"/>
      <c r="P174" s="167" t="e">
        <f t="shared" si="13"/>
        <v>#DIV/0!</v>
      </c>
    </row>
    <row r="175" spans="2:16">
      <c r="B175" s="63"/>
      <c r="C175" s="65"/>
      <c r="D175" s="65"/>
      <c r="E175" s="66"/>
      <c r="F175" s="67"/>
      <c r="G175" s="65"/>
      <c r="H175" s="70"/>
      <c r="I175" s="71"/>
      <c r="J175" s="68">
        <v>0</v>
      </c>
      <c r="K175" s="68">
        <v>0</v>
      </c>
      <c r="L175" s="68">
        <v>0</v>
      </c>
      <c r="M175" s="89">
        <f t="shared" si="11"/>
        <v>0</v>
      </c>
      <c r="N175" s="100">
        <f t="shared" si="12"/>
        <v>0</v>
      </c>
      <c r="O175" s="63"/>
      <c r="P175" s="167" t="e">
        <f t="shared" si="13"/>
        <v>#DIV/0!</v>
      </c>
    </row>
    <row r="176" spans="2:16">
      <c r="B176" s="63"/>
      <c r="C176" s="65"/>
      <c r="D176" s="65"/>
      <c r="E176" s="66"/>
      <c r="F176" s="67"/>
      <c r="G176" s="65"/>
      <c r="H176" s="70"/>
      <c r="I176" s="71"/>
      <c r="J176" s="68">
        <v>0</v>
      </c>
      <c r="K176" s="68">
        <v>0</v>
      </c>
      <c r="L176" s="68">
        <v>0</v>
      </c>
      <c r="M176" s="89">
        <f t="shared" si="11"/>
        <v>0</v>
      </c>
      <c r="N176" s="100">
        <f t="shared" si="12"/>
        <v>0</v>
      </c>
      <c r="O176" s="63"/>
      <c r="P176" s="167" t="e">
        <f t="shared" si="13"/>
        <v>#DIV/0!</v>
      </c>
    </row>
    <row r="177" spans="2:16">
      <c r="B177" s="63"/>
      <c r="C177" s="65"/>
      <c r="D177" s="65"/>
      <c r="E177" s="66"/>
      <c r="F177" s="67"/>
      <c r="G177" s="65"/>
      <c r="H177" s="70"/>
      <c r="I177" s="71"/>
      <c r="J177" s="68">
        <v>0</v>
      </c>
      <c r="K177" s="68">
        <v>0</v>
      </c>
      <c r="L177" s="68">
        <v>0</v>
      </c>
      <c r="M177" s="89">
        <f t="shared" si="11"/>
        <v>0</v>
      </c>
      <c r="N177" s="100">
        <f t="shared" si="12"/>
        <v>0</v>
      </c>
      <c r="O177" s="63"/>
      <c r="P177" s="167" t="e">
        <f t="shared" si="13"/>
        <v>#DIV/0!</v>
      </c>
    </row>
    <row r="178" spans="2:16">
      <c r="B178" s="63"/>
      <c r="C178" s="65"/>
      <c r="D178" s="65"/>
      <c r="E178" s="66"/>
      <c r="F178" s="67"/>
      <c r="G178" s="65"/>
      <c r="H178" s="70"/>
      <c r="I178" s="71"/>
      <c r="J178" s="68">
        <v>0</v>
      </c>
      <c r="K178" s="68">
        <v>0</v>
      </c>
      <c r="L178" s="68">
        <v>0</v>
      </c>
      <c r="M178" s="89">
        <f t="shared" si="11"/>
        <v>0</v>
      </c>
      <c r="N178" s="100">
        <f t="shared" si="12"/>
        <v>0</v>
      </c>
      <c r="O178" s="63"/>
      <c r="P178" s="167" t="e">
        <f t="shared" si="13"/>
        <v>#DIV/0!</v>
      </c>
    </row>
    <row r="179" spans="2:16">
      <c r="B179" s="63"/>
      <c r="C179" s="65"/>
      <c r="D179" s="65"/>
      <c r="E179" s="66"/>
      <c r="F179" s="67"/>
      <c r="G179" s="65"/>
      <c r="H179" s="70"/>
      <c r="I179" s="71"/>
      <c r="J179" s="68">
        <v>0</v>
      </c>
      <c r="K179" s="68">
        <v>0</v>
      </c>
      <c r="L179" s="68">
        <v>0</v>
      </c>
      <c r="M179" s="89">
        <f t="shared" si="11"/>
        <v>0</v>
      </c>
      <c r="N179" s="100">
        <f t="shared" si="12"/>
        <v>0</v>
      </c>
      <c r="O179" s="63"/>
      <c r="P179" s="167" t="e">
        <f t="shared" si="13"/>
        <v>#DIV/0!</v>
      </c>
    </row>
    <row r="180" spans="2:16">
      <c r="B180" s="63"/>
      <c r="C180" s="65"/>
      <c r="D180" s="65"/>
      <c r="E180" s="66"/>
      <c r="F180" s="67"/>
      <c r="G180" s="65"/>
      <c r="H180" s="70"/>
      <c r="I180" s="71"/>
      <c r="J180" s="68">
        <v>0</v>
      </c>
      <c r="K180" s="68">
        <v>0</v>
      </c>
      <c r="L180" s="68">
        <v>0</v>
      </c>
      <c r="M180" s="89">
        <f t="shared" si="11"/>
        <v>0</v>
      </c>
      <c r="N180" s="100">
        <f t="shared" si="12"/>
        <v>0</v>
      </c>
      <c r="O180" s="63"/>
      <c r="P180" s="167" t="e">
        <f t="shared" si="13"/>
        <v>#DIV/0!</v>
      </c>
    </row>
    <row r="181" spans="2:16">
      <c r="B181" s="63"/>
      <c r="C181" s="65"/>
      <c r="D181" s="65"/>
      <c r="E181" s="66"/>
      <c r="F181" s="67"/>
      <c r="G181" s="65"/>
      <c r="H181" s="70"/>
      <c r="I181" s="71"/>
      <c r="J181" s="68">
        <v>0</v>
      </c>
      <c r="K181" s="68">
        <v>0</v>
      </c>
      <c r="L181" s="68">
        <v>0</v>
      </c>
      <c r="M181" s="89">
        <f t="shared" si="11"/>
        <v>0</v>
      </c>
      <c r="N181" s="100">
        <f t="shared" si="12"/>
        <v>0</v>
      </c>
      <c r="O181" s="63"/>
      <c r="P181" s="167" t="e">
        <f t="shared" si="13"/>
        <v>#DIV/0!</v>
      </c>
    </row>
    <row r="182" spans="2:16">
      <c r="B182" s="63"/>
      <c r="C182" s="65"/>
      <c r="D182" s="65"/>
      <c r="E182" s="66"/>
      <c r="F182" s="67"/>
      <c r="G182" s="65"/>
      <c r="H182" s="70"/>
      <c r="I182" s="71"/>
      <c r="J182" s="68">
        <v>0</v>
      </c>
      <c r="K182" s="68">
        <v>0</v>
      </c>
      <c r="L182" s="68">
        <v>0</v>
      </c>
      <c r="M182" s="89">
        <f t="shared" si="11"/>
        <v>0</v>
      </c>
      <c r="N182" s="100">
        <f t="shared" si="12"/>
        <v>0</v>
      </c>
      <c r="O182" s="63"/>
      <c r="P182" s="167" t="e">
        <f t="shared" si="13"/>
        <v>#DIV/0!</v>
      </c>
    </row>
    <row r="183" spans="2:16">
      <c r="B183" s="63"/>
      <c r="C183" s="65"/>
      <c r="D183" s="65"/>
      <c r="E183" s="66"/>
      <c r="F183" s="67"/>
      <c r="G183" s="65"/>
      <c r="H183" s="70"/>
      <c r="I183" s="71"/>
      <c r="J183" s="68">
        <v>0</v>
      </c>
      <c r="K183" s="68">
        <v>0</v>
      </c>
      <c r="L183" s="68">
        <v>0</v>
      </c>
      <c r="M183" s="89">
        <f t="shared" si="11"/>
        <v>0</v>
      </c>
      <c r="N183" s="100">
        <f t="shared" si="12"/>
        <v>0</v>
      </c>
      <c r="O183" s="63"/>
      <c r="P183" s="167" t="e">
        <f t="shared" si="13"/>
        <v>#DIV/0!</v>
      </c>
    </row>
    <row r="184" spans="2:16">
      <c r="B184" s="63"/>
      <c r="C184" s="65"/>
      <c r="D184" s="65"/>
      <c r="E184" s="66"/>
      <c r="F184" s="67"/>
      <c r="G184" s="65"/>
      <c r="H184" s="70"/>
      <c r="I184" s="71"/>
      <c r="J184" s="68">
        <v>0</v>
      </c>
      <c r="K184" s="68">
        <v>0</v>
      </c>
      <c r="L184" s="68">
        <v>0</v>
      </c>
      <c r="M184" s="89">
        <f t="shared" si="11"/>
        <v>0</v>
      </c>
      <c r="N184" s="100">
        <f t="shared" si="12"/>
        <v>0</v>
      </c>
      <c r="O184" s="63"/>
      <c r="P184" s="167" t="e">
        <f t="shared" si="13"/>
        <v>#DIV/0!</v>
      </c>
    </row>
    <row r="185" spans="2:16">
      <c r="B185" s="63"/>
      <c r="C185" s="65"/>
      <c r="D185" s="65"/>
      <c r="E185" s="66"/>
      <c r="F185" s="67"/>
      <c r="G185" s="65"/>
      <c r="H185" s="70"/>
      <c r="I185" s="71"/>
      <c r="J185" s="68">
        <v>0</v>
      </c>
      <c r="K185" s="68">
        <v>0</v>
      </c>
      <c r="L185" s="68">
        <v>0</v>
      </c>
      <c r="M185" s="89">
        <f t="shared" si="11"/>
        <v>0</v>
      </c>
      <c r="N185" s="100">
        <f t="shared" si="12"/>
        <v>0</v>
      </c>
      <c r="O185" s="63"/>
      <c r="P185" s="167" t="e">
        <f t="shared" si="13"/>
        <v>#DIV/0!</v>
      </c>
    </row>
    <row r="186" spans="2:16">
      <c r="B186" s="63"/>
      <c r="C186" s="65"/>
      <c r="D186" s="65"/>
      <c r="E186" s="66"/>
      <c r="F186" s="67"/>
      <c r="G186" s="65"/>
      <c r="H186" s="70"/>
      <c r="I186" s="71"/>
      <c r="J186" s="68">
        <v>0</v>
      </c>
      <c r="K186" s="68">
        <v>0</v>
      </c>
      <c r="L186" s="68">
        <v>0</v>
      </c>
      <c r="M186" s="89">
        <f t="shared" si="11"/>
        <v>0</v>
      </c>
      <c r="N186" s="100">
        <f t="shared" si="12"/>
        <v>0</v>
      </c>
      <c r="O186" s="63"/>
      <c r="P186" s="167" t="e">
        <f t="shared" si="13"/>
        <v>#DIV/0!</v>
      </c>
    </row>
    <row r="187" spans="2:16">
      <c r="B187" s="63"/>
      <c r="C187" s="65"/>
      <c r="D187" s="65"/>
      <c r="E187" s="66"/>
      <c r="F187" s="67"/>
      <c r="G187" s="65"/>
      <c r="H187" s="70"/>
      <c r="I187" s="71"/>
      <c r="J187" s="68">
        <v>0</v>
      </c>
      <c r="K187" s="68">
        <v>0</v>
      </c>
      <c r="L187" s="68">
        <v>0</v>
      </c>
      <c r="M187" s="89">
        <f t="shared" si="11"/>
        <v>0</v>
      </c>
      <c r="N187" s="100">
        <f t="shared" si="12"/>
        <v>0</v>
      </c>
      <c r="O187" s="63"/>
      <c r="P187" s="167" t="e">
        <f t="shared" si="13"/>
        <v>#DIV/0!</v>
      </c>
    </row>
    <row r="188" spans="2:16">
      <c r="B188" s="63"/>
      <c r="C188" s="65"/>
      <c r="D188" s="65"/>
      <c r="E188" s="66"/>
      <c r="F188" s="67"/>
      <c r="G188" s="65"/>
      <c r="H188" s="70"/>
      <c r="I188" s="71"/>
      <c r="J188" s="68">
        <v>0</v>
      </c>
      <c r="K188" s="68">
        <v>0</v>
      </c>
      <c r="L188" s="68">
        <v>0</v>
      </c>
      <c r="M188" s="89">
        <f t="shared" si="11"/>
        <v>0</v>
      </c>
      <c r="N188" s="100">
        <f t="shared" si="12"/>
        <v>0</v>
      </c>
      <c r="O188" s="63"/>
      <c r="P188" s="167" t="e">
        <f t="shared" si="13"/>
        <v>#DIV/0!</v>
      </c>
    </row>
    <row r="189" spans="2:16">
      <c r="B189" s="63"/>
      <c r="C189" s="65"/>
      <c r="D189" s="65"/>
      <c r="E189" s="66"/>
      <c r="F189" s="67"/>
      <c r="G189" s="65"/>
      <c r="H189" s="70"/>
      <c r="I189" s="71"/>
      <c r="J189" s="68">
        <v>0</v>
      </c>
      <c r="K189" s="68">
        <v>0</v>
      </c>
      <c r="L189" s="68">
        <v>0</v>
      </c>
      <c r="M189" s="89">
        <f t="shared" si="11"/>
        <v>0</v>
      </c>
      <c r="N189" s="100">
        <f t="shared" si="12"/>
        <v>0</v>
      </c>
      <c r="O189" s="63"/>
      <c r="P189" s="167" t="e">
        <f t="shared" si="13"/>
        <v>#DIV/0!</v>
      </c>
    </row>
    <row r="190" spans="2:16">
      <c r="B190" s="63"/>
      <c r="C190" s="65"/>
      <c r="D190" s="65"/>
      <c r="E190" s="66"/>
      <c r="F190" s="67"/>
      <c r="G190" s="65"/>
      <c r="H190" s="70"/>
      <c r="I190" s="71"/>
      <c r="J190" s="68">
        <v>0</v>
      </c>
      <c r="K190" s="68">
        <v>0</v>
      </c>
      <c r="L190" s="68">
        <v>0</v>
      </c>
      <c r="M190" s="89">
        <f t="shared" si="11"/>
        <v>0</v>
      </c>
      <c r="N190" s="100">
        <f t="shared" si="12"/>
        <v>0</v>
      </c>
      <c r="O190" s="63"/>
      <c r="P190" s="167" t="e">
        <f t="shared" si="13"/>
        <v>#DIV/0!</v>
      </c>
    </row>
    <row r="191" spans="2:16">
      <c r="B191" s="63"/>
      <c r="C191" s="65"/>
      <c r="D191" s="65"/>
      <c r="E191" s="66"/>
      <c r="F191" s="67"/>
      <c r="G191" s="65"/>
      <c r="H191" s="70"/>
      <c r="I191" s="71"/>
      <c r="J191" s="68">
        <v>0</v>
      </c>
      <c r="K191" s="68">
        <v>0</v>
      </c>
      <c r="L191" s="68">
        <v>0</v>
      </c>
      <c r="M191" s="89">
        <f t="shared" si="11"/>
        <v>0</v>
      </c>
      <c r="N191" s="100">
        <f t="shared" si="12"/>
        <v>0</v>
      </c>
      <c r="O191" s="63"/>
      <c r="P191" s="167" t="e">
        <f t="shared" si="13"/>
        <v>#DIV/0!</v>
      </c>
    </row>
    <row r="192" spans="2:16">
      <c r="B192" s="63"/>
      <c r="C192" s="65"/>
      <c r="D192" s="65"/>
      <c r="E192" s="66"/>
      <c r="F192" s="67"/>
      <c r="G192" s="65"/>
      <c r="H192" s="70"/>
      <c r="I192" s="71"/>
      <c r="J192" s="68">
        <v>0</v>
      </c>
      <c r="K192" s="68">
        <v>0</v>
      </c>
      <c r="L192" s="68">
        <v>0</v>
      </c>
      <c r="M192" s="89">
        <f t="shared" si="11"/>
        <v>0</v>
      </c>
      <c r="N192" s="100">
        <f t="shared" si="12"/>
        <v>0</v>
      </c>
      <c r="O192" s="63"/>
      <c r="P192" s="167" t="e">
        <f t="shared" si="13"/>
        <v>#DIV/0!</v>
      </c>
    </row>
    <row r="193" spans="2:16">
      <c r="B193" s="63"/>
      <c r="C193" s="65"/>
      <c r="D193" s="65"/>
      <c r="E193" s="66"/>
      <c r="F193" s="67"/>
      <c r="G193" s="65"/>
      <c r="H193" s="70"/>
      <c r="I193" s="71"/>
      <c r="J193" s="68">
        <v>0</v>
      </c>
      <c r="K193" s="68">
        <v>0</v>
      </c>
      <c r="L193" s="68">
        <v>0</v>
      </c>
      <c r="M193" s="89">
        <f t="shared" si="11"/>
        <v>0</v>
      </c>
      <c r="N193" s="100">
        <f t="shared" si="12"/>
        <v>0</v>
      </c>
      <c r="O193" s="63"/>
      <c r="P193" s="167" t="e">
        <f t="shared" si="13"/>
        <v>#DIV/0!</v>
      </c>
    </row>
    <row r="194" spans="2:16">
      <c r="B194" s="63"/>
      <c r="C194" s="65"/>
      <c r="D194" s="65"/>
      <c r="E194" s="66"/>
      <c r="F194" s="67"/>
      <c r="G194" s="65"/>
      <c r="H194" s="70"/>
      <c r="I194" s="71"/>
      <c r="J194" s="68">
        <v>0</v>
      </c>
      <c r="K194" s="68">
        <v>0</v>
      </c>
      <c r="L194" s="68">
        <v>0</v>
      </c>
      <c r="M194" s="89">
        <f t="shared" si="11"/>
        <v>0</v>
      </c>
      <c r="N194" s="100">
        <f t="shared" si="12"/>
        <v>0</v>
      </c>
      <c r="O194" s="63"/>
      <c r="P194" s="167" t="e">
        <f t="shared" si="13"/>
        <v>#DIV/0!</v>
      </c>
    </row>
    <row r="195" spans="2:16">
      <c r="B195" s="63"/>
      <c r="C195" s="65"/>
      <c r="D195" s="65"/>
      <c r="E195" s="66"/>
      <c r="F195" s="67"/>
      <c r="G195" s="65"/>
      <c r="H195" s="70"/>
      <c r="I195" s="71"/>
      <c r="J195" s="68">
        <v>0</v>
      </c>
      <c r="K195" s="68">
        <v>0</v>
      </c>
      <c r="L195" s="68">
        <v>0</v>
      </c>
      <c r="M195" s="89">
        <f t="shared" si="11"/>
        <v>0</v>
      </c>
      <c r="N195" s="100">
        <f t="shared" si="12"/>
        <v>0</v>
      </c>
      <c r="O195" s="63"/>
      <c r="P195" s="167" t="e">
        <f t="shared" si="13"/>
        <v>#DIV/0!</v>
      </c>
    </row>
    <row r="196" spans="2:16">
      <c r="B196" s="63"/>
      <c r="C196" s="65"/>
      <c r="D196" s="65"/>
      <c r="E196" s="66"/>
      <c r="F196" s="67"/>
      <c r="G196" s="65"/>
      <c r="H196" s="70"/>
      <c r="I196" s="71"/>
      <c r="J196" s="68">
        <v>0</v>
      </c>
      <c r="K196" s="68">
        <v>0</v>
      </c>
      <c r="L196" s="68">
        <v>0</v>
      </c>
      <c r="M196" s="89">
        <f t="shared" si="11"/>
        <v>0</v>
      </c>
      <c r="N196" s="100">
        <f t="shared" si="12"/>
        <v>0</v>
      </c>
      <c r="O196" s="63"/>
      <c r="P196" s="167" t="e">
        <f t="shared" si="13"/>
        <v>#DIV/0!</v>
      </c>
    </row>
    <row r="197" spans="2:16">
      <c r="B197" s="63"/>
      <c r="C197" s="65"/>
      <c r="D197" s="65"/>
      <c r="E197" s="66"/>
      <c r="F197" s="67"/>
      <c r="G197" s="65"/>
      <c r="H197" s="70"/>
      <c r="I197" s="71"/>
      <c r="J197" s="68">
        <v>0</v>
      </c>
      <c r="K197" s="68">
        <v>0</v>
      </c>
      <c r="L197" s="68">
        <v>0</v>
      </c>
      <c r="M197" s="89">
        <f t="shared" si="11"/>
        <v>0</v>
      </c>
      <c r="N197" s="100">
        <f t="shared" si="12"/>
        <v>0</v>
      </c>
      <c r="O197" s="63"/>
      <c r="P197" s="167" t="e">
        <f t="shared" si="13"/>
        <v>#DIV/0!</v>
      </c>
    </row>
    <row r="198" spans="2:16">
      <c r="B198" s="63"/>
      <c r="C198" s="65"/>
      <c r="D198" s="65"/>
      <c r="E198" s="66"/>
      <c r="F198" s="67"/>
      <c r="G198" s="65"/>
      <c r="H198" s="70"/>
      <c r="I198" s="71"/>
      <c r="J198" s="68">
        <v>0</v>
      </c>
      <c r="K198" s="68">
        <v>0</v>
      </c>
      <c r="L198" s="68">
        <v>0</v>
      </c>
      <c r="M198" s="89">
        <f t="shared" si="11"/>
        <v>0</v>
      </c>
      <c r="N198" s="100">
        <f t="shared" si="12"/>
        <v>0</v>
      </c>
      <c r="O198" s="63"/>
      <c r="P198" s="167" t="e">
        <f t="shared" si="13"/>
        <v>#DIV/0!</v>
      </c>
    </row>
    <row r="199" spans="2:16">
      <c r="B199" s="63"/>
      <c r="C199" s="65"/>
      <c r="D199" s="65"/>
      <c r="E199" s="66"/>
      <c r="F199" s="67"/>
      <c r="G199" s="65"/>
      <c r="H199" s="70"/>
      <c r="I199" s="71"/>
      <c r="J199" s="68">
        <v>0</v>
      </c>
      <c r="K199" s="68">
        <v>0</v>
      </c>
      <c r="L199" s="68">
        <v>0</v>
      </c>
      <c r="M199" s="89">
        <f t="shared" si="11"/>
        <v>0</v>
      </c>
      <c r="N199" s="100">
        <f t="shared" si="12"/>
        <v>0</v>
      </c>
      <c r="O199" s="63"/>
      <c r="P199" s="167" t="e">
        <f t="shared" si="13"/>
        <v>#DIV/0!</v>
      </c>
    </row>
    <row r="200" spans="2:16">
      <c r="B200" s="63"/>
      <c r="C200" s="65"/>
      <c r="D200" s="65"/>
      <c r="E200" s="66"/>
      <c r="F200" s="67"/>
      <c r="G200" s="65"/>
      <c r="H200" s="70"/>
      <c r="I200" s="71"/>
      <c r="J200" s="68">
        <v>0</v>
      </c>
      <c r="K200" s="68">
        <v>0</v>
      </c>
      <c r="L200" s="68">
        <v>0</v>
      </c>
      <c r="M200" s="89">
        <f t="shared" si="11"/>
        <v>0</v>
      </c>
      <c r="N200" s="100">
        <f t="shared" si="12"/>
        <v>0</v>
      </c>
      <c r="O200" s="63"/>
      <c r="P200" s="167" t="e">
        <f t="shared" si="13"/>
        <v>#DIV/0!</v>
      </c>
    </row>
    <row r="201" spans="2:16">
      <c r="B201" s="63"/>
      <c r="C201" s="65"/>
      <c r="D201" s="65"/>
      <c r="E201" s="66"/>
      <c r="F201" s="67"/>
      <c r="G201" s="65"/>
      <c r="H201" s="70"/>
      <c r="I201" s="71"/>
      <c r="J201" s="68">
        <v>0</v>
      </c>
      <c r="K201" s="68">
        <v>0</v>
      </c>
      <c r="L201" s="68">
        <v>0</v>
      </c>
      <c r="M201" s="89">
        <f t="shared" si="11"/>
        <v>0</v>
      </c>
      <c r="N201" s="100">
        <f t="shared" si="12"/>
        <v>0</v>
      </c>
      <c r="O201" s="63"/>
      <c r="P201" s="167" t="e">
        <f t="shared" si="13"/>
        <v>#DIV/0!</v>
      </c>
    </row>
    <row r="202" spans="2:16">
      <c r="B202" s="63"/>
      <c r="C202" s="65"/>
      <c r="D202" s="65"/>
      <c r="E202" s="66"/>
      <c r="F202" s="67"/>
      <c r="G202" s="65"/>
      <c r="H202" s="70"/>
      <c r="I202" s="71"/>
      <c r="J202" s="68">
        <v>0</v>
      </c>
      <c r="K202" s="68">
        <v>0</v>
      </c>
      <c r="L202" s="68">
        <v>0</v>
      </c>
      <c r="M202" s="89">
        <f t="shared" si="11"/>
        <v>0</v>
      </c>
      <c r="N202" s="100">
        <f t="shared" si="12"/>
        <v>0</v>
      </c>
      <c r="O202" s="63"/>
      <c r="P202" s="167" t="e">
        <f t="shared" si="13"/>
        <v>#DIV/0!</v>
      </c>
    </row>
    <row r="203" spans="2:16">
      <c r="B203" s="63"/>
      <c r="C203" s="65"/>
      <c r="D203" s="65"/>
      <c r="E203" s="66"/>
      <c r="F203" s="67"/>
      <c r="G203" s="65"/>
      <c r="H203" s="70"/>
      <c r="I203" s="71"/>
      <c r="J203" s="68">
        <v>0</v>
      </c>
      <c r="K203" s="68">
        <v>0</v>
      </c>
      <c r="L203" s="68">
        <v>0</v>
      </c>
      <c r="M203" s="89">
        <f t="shared" si="11"/>
        <v>0</v>
      </c>
      <c r="N203" s="100">
        <f t="shared" si="12"/>
        <v>0</v>
      </c>
      <c r="O203" s="63"/>
      <c r="P203" s="167" t="e">
        <f t="shared" si="13"/>
        <v>#DIV/0!</v>
      </c>
    </row>
    <row r="204" spans="2:16">
      <c r="B204" s="63"/>
      <c r="C204" s="65"/>
      <c r="D204" s="65"/>
      <c r="E204" s="66"/>
      <c r="F204" s="67"/>
      <c r="G204" s="65"/>
      <c r="H204" s="70"/>
      <c r="I204" s="71"/>
      <c r="J204" s="68">
        <v>0</v>
      </c>
      <c r="K204" s="68">
        <v>0</v>
      </c>
      <c r="L204" s="68">
        <v>0</v>
      </c>
      <c r="M204" s="89">
        <f t="shared" si="11"/>
        <v>0</v>
      </c>
      <c r="N204" s="100">
        <f t="shared" si="12"/>
        <v>0</v>
      </c>
      <c r="O204" s="63"/>
      <c r="P204" s="167" t="e">
        <f t="shared" si="13"/>
        <v>#DIV/0!</v>
      </c>
    </row>
    <row r="205" spans="2:16">
      <c r="B205" s="63"/>
      <c r="C205" s="65"/>
      <c r="D205" s="65"/>
      <c r="E205" s="66"/>
      <c r="F205" s="67"/>
      <c r="G205" s="65"/>
      <c r="H205" s="70"/>
      <c r="I205" s="71"/>
      <c r="J205" s="68">
        <v>0</v>
      </c>
      <c r="K205" s="68">
        <v>0</v>
      </c>
      <c r="L205" s="68">
        <v>0</v>
      </c>
      <c r="M205" s="89">
        <f t="shared" si="11"/>
        <v>0</v>
      </c>
      <c r="N205" s="100">
        <f t="shared" si="12"/>
        <v>0</v>
      </c>
      <c r="O205" s="63"/>
      <c r="P205" s="167" t="e">
        <f t="shared" si="13"/>
        <v>#DIV/0!</v>
      </c>
    </row>
    <row r="206" spans="2:16">
      <c r="B206" s="63"/>
      <c r="C206" s="65"/>
      <c r="D206" s="65"/>
      <c r="E206" s="66"/>
      <c r="F206" s="67"/>
      <c r="G206" s="65"/>
      <c r="H206" s="70"/>
      <c r="I206" s="71"/>
      <c r="J206" s="68">
        <v>0</v>
      </c>
      <c r="K206" s="68">
        <v>0</v>
      </c>
      <c r="L206" s="68">
        <v>0</v>
      </c>
      <c r="M206" s="89">
        <f t="shared" si="11"/>
        <v>0</v>
      </c>
      <c r="N206" s="100">
        <f t="shared" si="12"/>
        <v>0</v>
      </c>
      <c r="O206" s="63"/>
      <c r="P206" s="167" t="e">
        <f t="shared" si="13"/>
        <v>#DIV/0!</v>
      </c>
    </row>
    <row r="207" spans="2:16">
      <c r="B207" s="63"/>
      <c r="C207" s="65"/>
      <c r="D207" s="65"/>
      <c r="E207" s="66"/>
      <c r="F207" s="67"/>
      <c r="G207" s="65"/>
      <c r="H207" s="70"/>
      <c r="I207" s="71"/>
      <c r="J207" s="68">
        <v>0</v>
      </c>
      <c r="K207" s="68">
        <v>0</v>
      </c>
      <c r="L207" s="68">
        <v>0</v>
      </c>
      <c r="M207" s="89">
        <f t="shared" si="11"/>
        <v>0</v>
      </c>
      <c r="N207" s="100">
        <f t="shared" si="12"/>
        <v>0</v>
      </c>
      <c r="O207" s="63"/>
      <c r="P207" s="167" t="e">
        <f t="shared" si="13"/>
        <v>#DIV/0!</v>
      </c>
    </row>
    <row r="208" spans="2:16">
      <c r="B208" s="63"/>
      <c r="C208" s="65"/>
      <c r="D208" s="65"/>
      <c r="E208" s="66"/>
      <c r="F208" s="67"/>
      <c r="G208" s="65"/>
      <c r="H208" s="70"/>
      <c r="I208" s="71"/>
      <c r="J208" s="68">
        <v>0</v>
      </c>
      <c r="K208" s="68">
        <v>0</v>
      </c>
      <c r="L208" s="68">
        <v>0</v>
      </c>
      <c r="M208" s="89">
        <f t="shared" si="11"/>
        <v>0</v>
      </c>
      <c r="N208" s="100">
        <f t="shared" si="12"/>
        <v>0</v>
      </c>
      <c r="O208" s="63"/>
      <c r="P208" s="167" t="e">
        <f t="shared" si="13"/>
        <v>#DIV/0!</v>
      </c>
    </row>
    <row r="209" spans="2:16">
      <c r="B209" s="63"/>
      <c r="C209" s="65"/>
      <c r="D209" s="65"/>
      <c r="E209" s="66"/>
      <c r="F209" s="67"/>
      <c r="G209" s="65"/>
      <c r="H209" s="70"/>
      <c r="I209" s="71"/>
      <c r="J209" s="68">
        <v>0</v>
      </c>
      <c r="K209" s="68">
        <v>0</v>
      </c>
      <c r="L209" s="68">
        <v>0</v>
      </c>
      <c r="M209" s="89">
        <f t="shared" si="11"/>
        <v>0</v>
      </c>
      <c r="N209" s="100">
        <f t="shared" si="12"/>
        <v>0</v>
      </c>
      <c r="O209" s="63"/>
      <c r="P209" s="167" t="e">
        <f t="shared" si="13"/>
        <v>#DIV/0!</v>
      </c>
    </row>
    <row r="210" spans="2:16">
      <c r="B210" s="63"/>
      <c r="C210" s="65"/>
      <c r="D210" s="65"/>
      <c r="E210" s="66"/>
      <c r="F210" s="67"/>
      <c r="G210" s="65"/>
      <c r="H210" s="70"/>
      <c r="I210" s="71"/>
      <c r="J210" s="68">
        <v>0</v>
      </c>
      <c r="K210" s="68">
        <v>0</v>
      </c>
      <c r="L210" s="68">
        <v>0</v>
      </c>
      <c r="M210" s="89">
        <f t="shared" si="11"/>
        <v>0</v>
      </c>
      <c r="N210" s="100">
        <f t="shared" si="12"/>
        <v>0</v>
      </c>
      <c r="O210" s="63"/>
      <c r="P210" s="167" t="e">
        <f t="shared" si="13"/>
        <v>#DIV/0!</v>
      </c>
    </row>
    <row r="211" spans="2:16">
      <c r="B211" s="63"/>
      <c r="C211" s="65"/>
      <c r="D211" s="65"/>
      <c r="E211" s="66"/>
      <c r="F211" s="67"/>
      <c r="G211" s="65"/>
      <c r="H211" s="70"/>
      <c r="I211" s="71"/>
      <c r="J211" s="68">
        <v>0</v>
      </c>
      <c r="K211" s="68">
        <v>0</v>
      </c>
      <c r="L211" s="68">
        <v>0</v>
      </c>
      <c r="M211" s="89">
        <f t="shared" si="11"/>
        <v>0</v>
      </c>
      <c r="N211" s="100">
        <f t="shared" si="12"/>
        <v>0</v>
      </c>
      <c r="O211" s="63"/>
      <c r="P211" s="167" t="e">
        <f t="shared" si="13"/>
        <v>#DIV/0!</v>
      </c>
    </row>
    <row r="212" spans="2:16">
      <c r="B212" s="63"/>
      <c r="C212" s="65"/>
      <c r="D212" s="65"/>
      <c r="E212" s="66"/>
      <c r="F212" s="67"/>
      <c r="G212" s="65"/>
      <c r="H212" s="70"/>
      <c r="I212" s="71"/>
      <c r="J212" s="68">
        <v>0</v>
      </c>
      <c r="K212" s="68">
        <v>0</v>
      </c>
      <c r="L212" s="68">
        <v>0</v>
      </c>
      <c r="M212" s="89">
        <f t="shared" si="11"/>
        <v>0</v>
      </c>
      <c r="N212" s="100">
        <f t="shared" si="12"/>
        <v>0</v>
      </c>
      <c r="O212" s="63"/>
      <c r="P212" s="167" t="e">
        <f t="shared" si="13"/>
        <v>#DIV/0!</v>
      </c>
    </row>
    <row r="213" spans="2:16">
      <c r="B213" s="63"/>
      <c r="C213" s="65"/>
      <c r="D213" s="65"/>
      <c r="E213" s="66"/>
      <c r="F213" s="67"/>
      <c r="G213" s="65"/>
      <c r="H213" s="70"/>
      <c r="I213" s="71"/>
      <c r="J213" s="68">
        <v>0</v>
      </c>
      <c r="K213" s="68">
        <v>0</v>
      </c>
      <c r="L213" s="68">
        <v>0</v>
      </c>
      <c r="M213" s="89">
        <f t="shared" ref="M213:M276" si="14">L213</f>
        <v>0</v>
      </c>
      <c r="N213" s="100">
        <f t="shared" si="12"/>
        <v>0</v>
      </c>
      <c r="O213" s="63"/>
      <c r="P213" s="167" t="e">
        <f t="shared" si="13"/>
        <v>#DIV/0!</v>
      </c>
    </row>
    <row r="214" spans="2:16">
      <c r="B214" s="63"/>
      <c r="C214" s="65"/>
      <c r="D214" s="65"/>
      <c r="E214" s="66"/>
      <c r="F214" s="67"/>
      <c r="G214" s="65"/>
      <c r="H214" s="70"/>
      <c r="I214" s="71"/>
      <c r="J214" s="68">
        <v>0</v>
      </c>
      <c r="K214" s="68">
        <v>0</v>
      </c>
      <c r="L214" s="68">
        <v>0</v>
      </c>
      <c r="M214" s="89">
        <f t="shared" si="14"/>
        <v>0</v>
      </c>
      <c r="N214" s="100">
        <f t="shared" ref="N214:N277" si="15">SUM(J214:M214)</f>
        <v>0</v>
      </c>
      <c r="O214" s="63"/>
      <c r="P214" s="167" t="e">
        <f t="shared" ref="P214:P277" si="16">H214-(SUM(K214:M214)/J214)</f>
        <v>#DIV/0!</v>
      </c>
    </row>
    <row r="215" spans="2:16">
      <c r="B215" s="63"/>
      <c r="C215" s="65"/>
      <c r="D215" s="65"/>
      <c r="E215" s="66"/>
      <c r="F215" s="67"/>
      <c r="G215" s="65"/>
      <c r="H215" s="70"/>
      <c r="I215" s="71"/>
      <c r="J215" s="68">
        <v>0</v>
      </c>
      <c r="K215" s="68">
        <v>0</v>
      </c>
      <c r="L215" s="68">
        <v>0</v>
      </c>
      <c r="M215" s="89">
        <f t="shared" si="14"/>
        <v>0</v>
      </c>
      <c r="N215" s="100">
        <f t="shared" si="15"/>
        <v>0</v>
      </c>
      <c r="O215" s="63"/>
      <c r="P215" s="167" t="e">
        <f t="shared" si="16"/>
        <v>#DIV/0!</v>
      </c>
    </row>
    <row r="216" spans="2:16">
      <c r="B216" s="63"/>
      <c r="C216" s="65"/>
      <c r="D216" s="65"/>
      <c r="E216" s="66"/>
      <c r="F216" s="67"/>
      <c r="G216" s="65"/>
      <c r="H216" s="70"/>
      <c r="I216" s="71"/>
      <c r="J216" s="68">
        <v>0</v>
      </c>
      <c r="K216" s="68">
        <v>0</v>
      </c>
      <c r="L216" s="68">
        <v>0</v>
      </c>
      <c r="M216" s="89">
        <f t="shared" si="14"/>
        <v>0</v>
      </c>
      <c r="N216" s="100">
        <f t="shared" si="15"/>
        <v>0</v>
      </c>
      <c r="O216" s="63"/>
      <c r="P216" s="167" t="e">
        <f t="shared" si="16"/>
        <v>#DIV/0!</v>
      </c>
    </row>
    <row r="217" spans="2:16">
      <c r="B217" s="63"/>
      <c r="C217" s="65"/>
      <c r="D217" s="65"/>
      <c r="E217" s="66"/>
      <c r="F217" s="67"/>
      <c r="G217" s="65"/>
      <c r="H217" s="70"/>
      <c r="I217" s="71"/>
      <c r="J217" s="68">
        <v>0</v>
      </c>
      <c r="K217" s="68">
        <v>0</v>
      </c>
      <c r="L217" s="68">
        <v>0</v>
      </c>
      <c r="M217" s="89">
        <f t="shared" si="14"/>
        <v>0</v>
      </c>
      <c r="N217" s="100">
        <f t="shared" si="15"/>
        <v>0</v>
      </c>
      <c r="O217" s="63"/>
      <c r="P217" s="167" t="e">
        <f t="shared" si="16"/>
        <v>#DIV/0!</v>
      </c>
    </row>
    <row r="218" spans="2:16">
      <c r="B218" s="63"/>
      <c r="C218" s="65"/>
      <c r="D218" s="65"/>
      <c r="E218" s="66"/>
      <c r="F218" s="67"/>
      <c r="G218" s="65"/>
      <c r="H218" s="70"/>
      <c r="I218" s="71"/>
      <c r="J218" s="68">
        <v>0</v>
      </c>
      <c r="K218" s="68">
        <v>0</v>
      </c>
      <c r="L218" s="68">
        <v>0</v>
      </c>
      <c r="M218" s="89">
        <f t="shared" si="14"/>
        <v>0</v>
      </c>
      <c r="N218" s="100">
        <f t="shared" si="15"/>
        <v>0</v>
      </c>
      <c r="O218" s="63"/>
      <c r="P218" s="167" t="e">
        <f t="shared" si="16"/>
        <v>#DIV/0!</v>
      </c>
    </row>
    <row r="219" spans="2:16">
      <c r="B219" s="63"/>
      <c r="C219" s="65"/>
      <c r="D219" s="65"/>
      <c r="E219" s="66"/>
      <c r="F219" s="67"/>
      <c r="G219" s="65"/>
      <c r="H219" s="70"/>
      <c r="I219" s="71"/>
      <c r="J219" s="68">
        <v>0</v>
      </c>
      <c r="K219" s="68">
        <v>0</v>
      </c>
      <c r="L219" s="68">
        <v>0</v>
      </c>
      <c r="M219" s="89">
        <f t="shared" si="14"/>
        <v>0</v>
      </c>
      <c r="N219" s="100">
        <f t="shared" si="15"/>
        <v>0</v>
      </c>
      <c r="O219" s="63"/>
      <c r="P219" s="167" t="e">
        <f t="shared" si="16"/>
        <v>#DIV/0!</v>
      </c>
    </row>
    <row r="220" spans="2:16">
      <c r="B220" s="63"/>
      <c r="C220" s="65"/>
      <c r="D220" s="65"/>
      <c r="E220" s="66"/>
      <c r="F220" s="67"/>
      <c r="G220" s="65"/>
      <c r="H220" s="70"/>
      <c r="I220" s="71"/>
      <c r="J220" s="68">
        <v>0</v>
      </c>
      <c r="K220" s="68">
        <v>0</v>
      </c>
      <c r="L220" s="68">
        <v>0</v>
      </c>
      <c r="M220" s="89">
        <f t="shared" si="14"/>
        <v>0</v>
      </c>
      <c r="N220" s="100">
        <f t="shared" si="15"/>
        <v>0</v>
      </c>
      <c r="O220" s="63"/>
      <c r="P220" s="167" t="e">
        <f t="shared" si="16"/>
        <v>#DIV/0!</v>
      </c>
    </row>
    <row r="221" spans="2:16">
      <c r="B221" s="63"/>
      <c r="C221" s="65"/>
      <c r="D221" s="65"/>
      <c r="E221" s="66"/>
      <c r="F221" s="67"/>
      <c r="G221" s="65"/>
      <c r="H221" s="70"/>
      <c r="I221" s="71"/>
      <c r="J221" s="68">
        <v>0</v>
      </c>
      <c r="K221" s="68">
        <v>0</v>
      </c>
      <c r="L221" s="68">
        <v>0</v>
      </c>
      <c r="M221" s="89">
        <f t="shared" si="14"/>
        <v>0</v>
      </c>
      <c r="N221" s="100">
        <f t="shared" si="15"/>
        <v>0</v>
      </c>
      <c r="O221" s="63"/>
      <c r="P221" s="167" t="e">
        <f t="shared" si="16"/>
        <v>#DIV/0!</v>
      </c>
    </row>
    <row r="222" spans="2:16">
      <c r="B222" s="63"/>
      <c r="C222" s="65"/>
      <c r="D222" s="65"/>
      <c r="E222" s="66"/>
      <c r="F222" s="67"/>
      <c r="G222" s="65"/>
      <c r="H222" s="70"/>
      <c r="I222" s="71"/>
      <c r="J222" s="68">
        <v>0</v>
      </c>
      <c r="K222" s="68">
        <v>0</v>
      </c>
      <c r="L222" s="68">
        <v>0</v>
      </c>
      <c r="M222" s="89">
        <f t="shared" si="14"/>
        <v>0</v>
      </c>
      <c r="N222" s="100">
        <f t="shared" si="15"/>
        <v>0</v>
      </c>
      <c r="O222" s="63"/>
      <c r="P222" s="167" t="e">
        <f t="shared" si="16"/>
        <v>#DIV/0!</v>
      </c>
    </row>
    <row r="223" spans="2:16">
      <c r="B223" s="63"/>
      <c r="C223" s="65"/>
      <c r="D223" s="65"/>
      <c r="E223" s="66"/>
      <c r="F223" s="67"/>
      <c r="G223" s="65"/>
      <c r="H223" s="70"/>
      <c r="I223" s="71"/>
      <c r="J223" s="68">
        <v>0</v>
      </c>
      <c r="K223" s="68">
        <v>0</v>
      </c>
      <c r="L223" s="68">
        <v>0</v>
      </c>
      <c r="M223" s="89">
        <f t="shared" si="14"/>
        <v>0</v>
      </c>
      <c r="N223" s="100">
        <f t="shared" si="15"/>
        <v>0</v>
      </c>
      <c r="O223" s="63"/>
      <c r="P223" s="167" t="e">
        <f t="shared" si="16"/>
        <v>#DIV/0!</v>
      </c>
    </row>
    <row r="224" spans="2:16">
      <c r="B224" s="63"/>
      <c r="C224" s="65"/>
      <c r="D224" s="65"/>
      <c r="E224" s="66"/>
      <c r="F224" s="67"/>
      <c r="G224" s="65"/>
      <c r="H224" s="70"/>
      <c r="I224" s="71"/>
      <c r="J224" s="68">
        <v>0</v>
      </c>
      <c r="K224" s="68">
        <v>0</v>
      </c>
      <c r="L224" s="68">
        <v>0</v>
      </c>
      <c r="M224" s="89">
        <f t="shared" si="14"/>
        <v>0</v>
      </c>
      <c r="N224" s="100">
        <f t="shared" si="15"/>
        <v>0</v>
      </c>
      <c r="O224" s="63"/>
      <c r="P224" s="167" t="e">
        <f t="shared" si="16"/>
        <v>#DIV/0!</v>
      </c>
    </row>
    <row r="225" spans="2:16">
      <c r="B225" s="63"/>
      <c r="C225" s="65"/>
      <c r="D225" s="65"/>
      <c r="E225" s="66"/>
      <c r="F225" s="67"/>
      <c r="G225" s="65"/>
      <c r="H225" s="70"/>
      <c r="I225" s="71"/>
      <c r="J225" s="68">
        <v>0</v>
      </c>
      <c r="K225" s="68">
        <v>0</v>
      </c>
      <c r="L225" s="68">
        <v>0</v>
      </c>
      <c r="M225" s="89">
        <f t="shared" si="14"/>
        <v>0</v>
      </c>
      <c r="N225" s="100">
        <f t="shared" si="15"/>
        <v>0</v>
      </c>
      <c r="O225" s="63"/>
      <c r="P225" s="167" t="e">
        <f t="shared" si="16"/>
        <v>#DIV/0!</v>
      </c>
    </row>
    <row r="226" spans="2:16">
      <c r="B226" s="63"/>
      <c r="C226" s="65"/>
      <c r="D226" s="65"/>
      <c r="E226" s="66"/>
      <c r="F226" s="67"/>
      <c r="G226" s="65"/>
      <c r="H226" s="70"/>
      <c r="I226" s="71"/>
      <c r="J226" s="68">
        <v>0</v>
      </c>
      <c r="K226" s="68">
        <v>0</v>
      </c>
      <c r="L226" s="68">
        <v>0</v>
      </c>
      <c r="M226" s="89">
        <f t="shared" si="14"/>
        <v>0</v>
      </c>
      <c r="N226" s="100">
        <f t="shared" si="15"/>
        <v>0</v>
      </c>
      <c r="O226" s="63"/>
      <c r="P226" s="167" t="e">
        <f t="shared" si="16"/>
        <v>#DIV/0!</v>
      </c>
    </row>
    <row r="227" spans="2:16">
      <c r="B227" s="63"/>
      <c r="C227" s="65"/>
      <c r="D227" s="65"/>
      <c r="E227" s="66"/>
      <c r="F227" s="67"/>
      <c r="G227" s="65"/>
      <c r="H227" s="70"/>
      <c r="I227" s="71"/>
      <c r="J227" s="68">
        <v>0</v>
      </c>
      <c r="K227" s="68">
        <v>0</v>
      </c>
      <c r="L227" s="68">
        <v>0</v>
      </c>
      <c r="M227" s="89">
        <f t="shared" si="14"/>
        <v>0</v>
      </c>
      <c r="N227" s="100">
        <f t="shared" si="15"/>
        <v>0</v>
      </c>
      <c r="O227" s="63"/>
      <c r="P227" s="167" t="e">
        <f t="shared" si="16"/>
        <v>#DIV/0!</v>
      </c>
    </row>
    <row r="228" spans="2:16">
      <c r="B228" s="63"/>
      <c r="C228" s="65"/>
      <c r="D228" s="65"/>
      <c r="E228" s="66"/>
      <c r="F228" s="67"/>
      <c r="G228" s="65"/>
      <c r="H228" s="70"/>
      <c r="I228" s="71"/>
      <c r="J228" s="68">
        <v>0</v>
      </c>
      <c r="K228" s="68">
        <v>0</v>
      </c>
      <c r="L228" s="68">
        <v>0</v>
      </c>
      <c r="M228" s="89">
        <f t="shared" si="14"/>
        <v>0</v>
      </c>
      <c r="N228" s="100">
        <f t="shared" si="15"/>
        <v>0</v>
      </c>
      <c r="O228" s="63"/>
      <c r="P228" s="167" t="e">
        <f t="shared" si="16"/>
        <v>#DIV/0!</v>
      </c>
    </row>
    <row r="229" spans="2:16">
      <c r="B229" s="63"/>
      <c r="C229" s="65"/>
      <c r="D229" s="65"/>
      <c r="E229" s="66"/>
      <c r="F229" s="67"/>
      <c r="G229" s="65"/>
      <c r="H229" s="70"/>
      <c r="I229" s="71"/>
      <c r="J229" s="68">
        <v>0</v>
      </c>
      <c r="K229" s="68">
        <v>0</v>
      </c>
      <c r="L229" s="68">
        <v>0</v>
      </c>
      <c r="M229" s="89">
        <f t="shared" si="14"/>
        <v>0</v>
      </c>
      <c r="N229" s="100">
        <f t="shared" si="15"/>
        <v>0</v>
      </c>
      <c r="O229" s="63"/>
      <c r="P229" s="167" t="e">
        <f t="shared" si="16"/>
        <v>#DIV/0!</v>
      </c>
    </row>
    <row r="230" spans="2:16">
      <c r="B230" s="63"/>
      <c r="C230" s="65"/>
      <c r="D230" s="65"/>
      <c r="E230" s="66"/>
      <c r="F230" s="67"/>
      <c r="G230" s="65"/>
      <c r="H230" s="70"/>
      <c r="I230" s="71"/>
      <c r="J230" s="68">
        <v>0</v>
      </c>
      <c r="K230" s="68">
        <v>0</v>
      </c>
      <c r="L230" s="68">
        <v>0</v>
      </c>
      <c r="M230" s="89">
        <f t="shared" si="14"/>
        <v>0</v>
      </c>
      <c r="N230" s="100">
        <f t="shared" si="15"/>
        <v>0</v>
      </c>
      <c r="O230" s="63"/>
      <c r="P230" s="167" t="e">
        <f t="shared" si="16"/>
        <v>#DIV/0!</v>
      </c>
    </row>
    <row r="231" spans="2:16">
      <c r="B231" s="63"/>
      <c r="C231" s="65"/>
      <c r="D231" s="65"/>
      <c r="E231" s="66"/>
      <c r="F231" s="67"/>
      <c r="G231" s="65"/>
      <c r="H231" s="70"/>
      <c r="I231" s="71"/>
      <c r="J231" s="68">
        <v>0</v>
      </c>
      <c r="K231" s="68">
        <v>0</v>
      </c>
      <c r="L231" s="68">
        <v>0</v>
      </c>
      <c r="M231" s="89">
        <f t="shared" si="14"/>
        <v>0</v>
      </c>
      <c r="N231" s="100">
        <f t="shared" si="15"/>
        <v>0</v>
      </c>
      <c r="O231" s="63"/>
      <c r="P231" s="167" t="e">
        <f t="shared" si="16"/>
        <v>#DIV/0!</v>
      </c>
    </row>
    <row r="232" spans="2:16">
      <c r="B232" s="63"/>
      <c r="C232" s="65"/>
      <c r="D232" s="65"/>
      <c r="E232" s="66"/>
      <c r="F232" s="67"/>
      <c r="G232" s="65"/>
      <c r="H232" s="70"/>
      <c r="I232" s="71"/>
      <c r="J232" s="68">
        <v>0</v>
      </c>
      <c r="K232" s="68">
        <v>0</v>
      </c>
      <c r="L232" s="68">
        <v>0</v>
      </c>
      <c r="M232" s="89">
        <f t="shared" si="14"/>
        <v>0</v>
      </c>
      <c r="N232" s="100">
        <f t="shared" si="15"/>
        <v>0</v>
      </c>
      <c r="O232" s="63"/>
      <c r="P232" s="167" t="e">
        <f t="shared" si="16"/>
        <v>#DIV/0!</v>
      </c>
    </row>
    <row r="233" spans="2:16">
      <c r="B233" s="63"/>
      <c r="C233" s="65"/>
      <c r="D233" s="65"/>
      <c r="E233" s="66"/>
      <c r="F233" s="67"/>
      <c r="G233" s="65"/>
      <c r="H233" s="70"/>
      <c r="I233" s="71"/>
      <c r="J233" s="68">
        <v>0</v>
      </c>
      <c r="K233" s="68">
        <v>0</v>
      </c>
      <c r="L233" s="68">
        <v>0</v>
      </c>
      <c r="M233" s="89">
        <f t="shared" si="14"/>
        <v>0</v>
      </c>
      <c r="N233" s="100">
        <f t="shared" si="15"/>
        <v>0</v>
      </c>
      <c r="O233" s="63"/>
      <c r="P233" s="167" t="e">
        <f t="shared" si="16"/>
        <v>#DIV/0!</v>
      </c>
    </row>
    <row r="234" spans="2:16">
      <c r="B234" s="63"/>
      <c r="C234" s="65"/>
      <c r="D234" s="65"/>
      <c r="E234" s="66"/>
      <c r="F234" s="67"/>
      <c r="G234" s="65"/>
      <c r="H234" s="70"/>
      <c r="I234" s="71"/>
      <c r="J234" s="68">
        <v>0</v>
      </c>
      <c r="K234" s="68">
        <v>0</v>
      </c>
      <c r="L234" s="68">
        <v>0</v>
      </c>
      <c r="M234" s="89">
        <f t="shared" si="14"/>
        <v>0</v>
      </c>
      <c r="N234" s="100">
        <f t="shared" si="15"/>
        <v>0</v>
      </c>
      <c r="O234" s="63"/>
      <c r="P234" s="167" t="e">
        <f t="shared" si="16"/>
        <v>#DIV/0!</v>
      </c>
    </row>
    <row r="235" spans="2:16">
      <c r="B235" s="63"/>
      <c r="C235" s="65"/>
      <c r="D235" s="65"/>
      <c r="E235" s="66"/>
      <c r="F235" s="67"/>
      <c r="G235" s="65"/>
      <c r="H235" s="70"/>
      <c r="I235" s="71"/>
      <c r="J235" s="68">
        <v>0</v>
      </c>
      <c r="K235" s="68">
        <v>0</v>
      </c>
      <c r="L235" s="68">
        <v>0</v>
      </c>
      <c r="M235" s="89">
        <f t="shared" si="14"/>
        <v>0</v>
      </c>
      <c r="N235" s="100">
        <f t="shared" si="15"/>
        <v>0</v>
      </c>
      <c r="O235" s="63"/>
      <c r="P235" s="167" t="e">
        <f t="shared" si="16"/>
        <v>#DIV/0!</v>
      </c>
    </row>
    <row r="236" spans="2:16">
      <c r="B236" s="63"/>
      <c r="C236" s="65"/>
      <c r="D236" s="65"/>
      <c r="E236" s="66"/>
      <c r="F236" s="67"/>
      <c r="G236" s="65"/>
      <c r="H236" s="70"/>
      <c r="I236" s="71"/>
      <c r="J236" s="68">
        <v>0</v>
      </c>
      <c r="K236" s="68">
        <v>0</v>
      </c>
      <c r="L236" s="68">
        <v>0</v>
      </c>
      <c r="M236" s="89">
        <f t="shared" si="14"/>
        <v>0</v>
      </c>
      <c r="N236" s="100">
        <f t="shared" si="15"/>
        <v>0</v>
      </c>
      <c r="O236" s="63"/>
      <c r="P236" s="167" t="e">
        <f t="shared" si="16"/>
        <v>#DIV/0!</v>
      </c>
    </row>
    <row r="237" spans="2:16">
      <c r="B237" s="63"/>
      <c r="C237" s="65"/>
      <c r="D237" s="65"/>
      <c r="E237" s="66"/>
      <c r="F237" s="67"/>
      <c r="G237" s="65"/>
      <c r="H237" s="70"/>
      <c r="I237" s="71"/>
      <c r="J237" s="68">
        <v>0</v>
      </c>
      <c r="K237" s="68">
        <v>0</v>
      </c>
      <c r="L237" s="68">
        <v>0</v>
      </c>
      <c r="M237" s="89">
        <f t="shared" si="14"/>
        <v>0</v>
      </c>
      <c r="N237" s="100">
        <f t="shared" si="15"/>
        <v>0</v>
      </c>
      <c r="O237" s="63"/>
      <c r="P237" s="167" t="e">
        <f t="shared" si="16"/>
        <v>#DIV/0!</v>
      </c>
    </row>
    <row r="238" spans="2:16">
      <c r="B238" s="63"/>
      <c r="C238" s="65"/>
      <c r="D238" s="65"/>
      <c r="E238" s="66"/>
      <c r="F238" s="67"/>
      <c r="G238" s="65"/>
      <c r="H238" s="70"/>
      <c r="I238" s="71"/>
      <c r="J238" s="68">
        <v>0</v>
      </c>
      <c r="K238" s="68">
        <v>0</v>
      </c>
      <c r="L238" s="68">
        <v>0</v>
      </c>
      <c r="M238" s="89">
        <f t="shared" si="14"/>
        <v>0</v>
      </c>
      <c r="N238" s="100">
        <f t="shared" si="15"/>
        <v>0</v>
      </c>
      <c r="O238" s="63"/>
      <c r="P238" s="167" t="e">
        <f t="shared" si="16"/>
        <v>#DIV/0!</v>
      </c>
    </row>
    <row r="239" spans="2:16">
      <c r="B239" s="63"/>
      <c r="C239" s="65"/>
      <c r="D239" s="65"/>
      <c r="E239" s="66"/>
      <c r="F239" s="67"/>
      <c r="G239" s="65"/>
      <c r="H239" s="70"/>
      <c r="I239" s="71"/>
      <c r="J239" s="68">
        <v>0</v>
      </c>
      <c r="K239" s="68">
        <v>0</v>
      </c>
      <c r="L239" s="68">
        <v>0</v>
      </c>
      <c r="M239" s="89">
        <f t="shared" si="14"/>
        <v>0</v>
      </c>
      <c r="N239" s="100">
        <f t="shared" si="15"/>
        <v>0</v>
      </c>
      <c r="O239" s="63"/>
      <c r="P239" s="167" t="e">
        <f t="shared" si="16"/>
        <v>#DIV/0!</v>
      </c>
    </row>
    <row r="240" spans="2:16">
      <c r="B240" s="63"/>
      <c r="C240" s="65"/>
      <c r="D240" s="65"/>
      <c r="E240" s="66"/>
      <c r="F240" s="67"/>
      <c r="G240" s="65"/>
      <c r="H240" s="70"/>
      <c r="I240" s="71"/>
      <c r="J240" s="68">
        <v>0</v>
      </c>
      <c r="K240" s="68">
        <v>0</v>
      </c>
      <c r="L240" s="68">
        <v>0</v>
      </c>
      <c r="M240" s="89">
        <f t="shared" si="14"/>
        <v>0</v>
      </c>
      <c r="N240" s="100">
        <f t="shared" si="15"/>
        <v>0</v>
      </c>
      <c r="O240" s="63"/>
      <c r="P240" s="167" t="e">
        <f t="shared" si="16"/>
        <v>#DIV/0!</v>
      </c>
    </row>
    <row r="241" spans="2:16">
      <c r="B241" s="63"/>
      <c r="C241" s="65"/>
      <c r="D241" s="65"/>
      <c r="E241" s="66"/>
      <c r="F241" s="67"/>
      <c r="G241" s="65"/>
      <c r="H241" s="70"/>
      <c r="I241" s="71"/>
      <c r="J241" s="68">
        <v>0</v>
      </c>
      <c r="K241" s="68">
        <v>0</v>
      </c>
      <c r="L241" s="68">
        <v>0</v>
      </c>
      <c r="M241" s="89">
        <f t="shared" si="14"/>
        <v>0</v>
      </c>
      <c r="N241" s="100">
        <f t="shared" si="15"/>
        <v>0</v>
      </c>
      <c r="O241" s="63"/>
      <c r="P241" s="167" t="e">
        <f t="shared" si="16"/>
        <v>#DIV/0!</v>
      </c>
    </row>
    <row r="242" spans="2:16">
      <c r="B242" s="63"/>
      <c r="C242" s="65"/>
      <c r="D242" s="65"/>
      <c r="E242" s="66"/>
      <c r="F242" s="67"/>
      <c r="G242" s="65"/>
      <c r="H242" s="70"/>
      <c r="I242" s="71"/>
      <c r="J242" s="68">
        <v>0</v>
      </c>
      <c r="K242" s="68">
        <v>0</v>
      </c>
      <c r="L242" s="68">
        <v>0</v>
      </c>
      <c r="M242" s="89">
        <f t="shared" si="14"/>
        <v>0</v>
      </c>
      <c r="N242" s="100">
        <f t="shared" si="15"/>
        <v>0</v>
      </c>
      <c r="O242" s="63"/>
      <c r="P242" s="167" t="e">
        <f t="shared" si="16"/>
        <v>#DIV/0!</v>
      </c>
    </row>
    <row r="243" spans="2:16">
      <c r="B243" s="63"/>
      <c r="C243" s="65"/>
      <c r="D243" s="65"/>
      <c r="E243" s="66"/>
      <c r="F243" s="67"/>
      <c r="G243" s="65"/>
      <c r="H243" s="70"/>
      <c r="I243" s="71"/>
      <c r="J243" s="68">
        <v>0</v>
      </c>
      <c r="K243" s="68">
        <v>0</v>
      </c>
      <c r="L243" s="68">
        <v>0</v>
      </c>
      <c r="M243" s="89">
        <f t="shared" si="14"/>
        <v>0</v>
      </c>
      <c r="N243" s="100">
        <f t="shared" si="15"/>
        <v>0</v>
      </c>
      <c r="O243" s="63"/>
      <c r="P243" s="167" t="e">
        <f t="shared" si="16"/>
        <v>#DIV/0!</v>
      </c>
    </row>
    <row r="244" spans="2:16">
      <c r="B244" s="63"/>
      <c r="C244" s="65"/>
      <c r="D244" s="65"/>
      <c r="E244" s="66"/>
      <c r="F244" s="67"/>
      <c r="G244" s="65"/>
      <c r="H244" s="70"/>
      <c r="I244" s="71"/>
      <c r="J244" s="68">
        <v>0</v>
      </c>
      <c r="K244" s="68">
        <v>0</v>
      </c>
      <c r="L244" s="68">
        <v>0</v>
      </c>
      <c r="M244" s="89">
        <f t="shared" si="14"/>
        <v>0</v>
      </c>
      <c r="N244" s="100">
        <f t="shared" si="15"/>
        <v>0</v>
      </c>
      <c r="O244" s="63"/>
      <c r="P244" s="167" t="e">
        <f t="shared" si="16"/>
        <v>#DIV/0!</v>
      </c>
    </row>
    <row r="245" spans="2:16">
      <c r="B245" s="63"/>
      <c r="C245" s="65"/>
      <c r="D245" s="65"/>
      <c r="E245" s="66"/>
      <c r="F245" s="67"/>
      <c r="G245" s="65"/>
      <c r="H245" s="70"/>
      <c r="I245" s="71"/>
      <c r="J245" s="68">
        <v>0</v>
      </c>
      <c r="K245" s="68">
        <v>0</v>
      </c>
      <c r="L245" s="68">
        <v>0</v>
      </c>
      <c r="M245" s="89">
        <f t="shared" si="14"/>
        <v>0</v>
      </c>
      <c r="N245" s="100">
        <f t="shared" si="15"/>
        <v>0</v>
      </c>
      <c r="O245" s="63"/>
      <c r="P245" s="167" t="e">
        <f t="shared" si="16"/>
        <v>#DIV/0!</v>
      </c>
    </row>
    <row r="246" spans="2:16">
      <c r="B246" s="63"/>
      <c r="C246" s="65"/>
      <c r="D246" s="65"/>
      <c r="E246" s="66"/>
      <c r="F246" s="67"/>
      <c r="G246" s="65"/>
      <c r="H246" s="70"/>
      <c r="I246" s="71"/>
      <c r="J246" s="68">
        <v>0</v>
      </c>
      <c r="K246" s="68">
        <v>0</v>
      </c>
      <c r="L246" s="68">
        <v>0</v>
      </c>
      <c r="M246" s="89">
        <f t="shared" si="14"/>
        <v>0</v>
      </c>
      <c r="N246" s="100">
        <f t="shared" si="15"/>
        <v>0</v>
      </c>
      <c r="O246" s="63"/>
      <c r="P246" s="167" t="e">
        <f t="shared" si="16"/>
        <v>#DIV/0!</v>
      </c>
    </row>
    <row r="247" spans="2:16">
      <c r="B247" s="63"/>
      <c r="C247" s="65"/>
      <c r="D247" s="65"/>
      <c r="E247" s="66"/>
      <c r="F247" s="67"/>
      <c r="G247" s="65"/>
      <c r="H247" s="70"/>
      <c r="I247" s="71"/>
      <c r="J247" s="68">
        <v>0</v>
      </c>
      <c r="K247" s="68">
        <v>0</v>
      </c>
      <c r="L247" s="68">
        <v>0</v>
      </c>
      <c r="M247" s="89">
        <f t="shared" si="14"/>
        <v>0</v>
      </c>
      <c r="N247" s="100">
        <f t="shared" si="15"/>
        <v>0</v>
      </c>
      <c r="O247" s="63"/>
      <c r="P247" s="167" t="e">
        <f t="shared" si="16"/>
        <v>#DIV/0!</v>
      </c>
    </row>
    <row r="248" spans="2:16">
      <c r="B248" s="63"/>
      <c r="C248" s="65"/>
      <c r="D248" s="65"/>
      <c r="E248" s="66"/>
      <c r="F248" s="67"/>
      <c r="G248" s="65"/>
      <c r="H248" s="70"/>
      <c r="I248" s="71"/>
      <c r="J248" s="68">
        <v>0</v>
      </c>
      <c r="K248" s="68">
        <v>0</v>
      </c>
      <c r="L248" s="68">
        <v>0</v>
      </c>
      <c r="M248" s="89">
        <f t="shared" si="14"/>
        <v>0</v>
      </c>
      <c r="N248" s="100">
        <f t="shared" si="15"/>
        <v>0</v>
      </c>
      <c r="O248" s="63"/>
      <c r="P248" s="167" t="e">
        <f t="shared" si="16"/>
        <v>#DIV/0!</v>
      </c>
    </row>
    <row r="249" spans="2:16">
      <c r="B249" s="63"/>
      <c r="C249" s="65"/>
      <c r="D249" s="65"/>
      <c r="E249" s="66"/>
      <c r="F249" s="67"/>
      <c r="G249" s="65"/>
      <c r="H249" s="70"/>
      <c r="I249" s="71"/>
      <c r="J249" s="68">
        <v>0</v>
      </c>
      <c r="K249" s="68">
        <v>0</v>
      </c>
      <c r="L249" s="68">
        <v>0</v>
      </c>
      <c r="M249" s="89">
        <f t="shared" si="14"/>
        <v>0</v>
      </c>
      <c r="N249" s="100">
        <f t="shared" si="15"/>
        <v>0</v>
      </c>
      <c r="O249" s="63"/>
      <c r="P249" s="167" t="e">
        <f t="shared" si="16"/>
        <v>#DIV/0!</v>
      </c>
    </row>
    <row r="250" spans="2:16">
      <c r="B250" s="63"/>
      <c r="C250" s="65"/>
      <c r="D250" s="65"/>
      <c r="E250" s="66"/>
      <c r="F250" s="67"/>
      <c r="G250" s="65"/>
      <c r="H250" s="70"/>
      <c r="I250" s="71"/>
      <c r="J250" s="68">
        <v>0</v>
      </c>
      <c r="K250" s="68">
        <v>0</v>
      </c>
      <c r="L250" s="68">
        <v>0</v>
      </c>
      <c r="M250" s="89">
        <f t="shared" si="14"/>
        <v>0</v>
      </c>
      <c r="N250" s="100">
        <f t="shared" si="15"/>
        <v>0</v>
      </c>
      <c r="O250" s="63"/>
      <c r="P250" s="167" t="e">
        <f t="shared" si="16"/>
        <v>#DIV/0!</v>
      </c>
    </row>
    <row r="251" spans="2:16">
      <c r="B251" s="63"/>
      <c r="C251" s="65"/>
      <c r="D251" s="65"/>
      <c r="E251" s="66"/>
      <c r="F251" s="67"/>
      <c r="G251" s="65"/>
      <c r="H251" s="70"/>
      <c r="I251" s="71"/>
      <c r="J251" s="68">
        <v>0</v>
      </c>
      <c r="K251" s="68">
        <v>0</v>
      </c>
      <c r="L251" s="68">
        <v>0</v>
      </c>
      <c r="M251" s="89">
        <f t="shared" si="14"/>
        <v>0</v>
      </c>
      <c r="N251" s="100">
        <f t="shared" si="15"/>
        <v>0</v>
      </c>
      <c r="O251" s="63"/>
      <c r="P251" s="167" t="e">
        <f t="shared" si="16"/>
        <v>#DIV/0!</v>
      </c>
    </row>
    <row r="252" spans="2:16">
      <c r="B252" s="63"/>
      <c r="C252" s="65"/>
      <c r="D252" s="65"/>
      <c r="E252" s="66"/>
      <c r="F252" s="67"/>
      <c r="G252" s="65"/>
      <c r="H252" s="70"/>
      <c r="I252" s="71"/>
      <c r="J252" s="68">
        <v>0</v>
      </c>
      <c r="K252" s="68">
        <v>0</v>
      </c>
      <c r="L252" s="68">
        <v>0</v>
      </c>
      <c r="M252" s="89">
        <f t="shared" si="14"/>
        <v>0</v>
      </c>
      <c r="N252" s="100">
        <f t="shared" si="15"/>
        <v>0</v>
      </c>
      <c r="O252" s="63"/>
      <c r="P252" s="167" t="e">
        <f t="shared" si="16"/>
        <v>#DIV/0!</v>
      </c>
    </row>
    <row r="253" spans="2:16">
      <c r="B253" s="63"/>
      <c r="C253" s="65"/>
      <c r="D253" s="65"/>
      <c r="E253" s="66"/>
      <c r="F253" s="67"/>
      <c r="G253" s="65"/>
      <c r="H253" s="70"/>
      <c r="I253" s="71"/>
      <c r="J253" s="68">
        <v>0</v>
      </c>
      <c r="K253" s="68">
        <v>0</v>
      </c>
      <c r="L253" s="68">
        <v>0</v>
      </c>
      <c r="M253" s="89">
        <f t="shared" si="14"/>
        <v>0</v>
      </c>
      <c r="N253" s="100">
        <f t="shared" si="15"/>
        <v>0</v>
      </c>
      <c r="O253" s="63"/>
      <c r="P253" s="167" t="e">
        <f t="shared" si="16"/>
        <v>#DIV/0!</v>
      </c>
    </row>
    <row r="254" spans="2:16">
      <c r="B254" s="63"/>
      <c r="C254" s="65"/>
      <c r="D254" s="65"/>
      <c r="E254" s="66"/>
      <c r="F254" s="67"/>
      <c r="G254" s="65"/>
      <c r="H254" s="70"/>
      <c r="I254" s="71"/>
      <c r="J254" s="68">
        <v>0</v>
      </c>
      <c r="K254" s="68">
        <v>0</v>
      </c>
      <c r="L254" s="68">
        <v>0</v>
      </c>
      <c r="M254" s="89">
        <f t="shared" si="14"/>
        <v>0</v>
      </c>
      <c r="N254" s="100">
        <f t="shared" si="15"/>
        <v>0</v>
      </c>
      <c r="O254" s="63"/>
      <c r="P254" s="167" t="e">
        <f t="shared" si="16"/>
        <v>#DIV/0!</v>
      </c>
    </row>
    <row r="255" spans="2:16">
      <c r="B255" s="63"/>
      <c r="C255" s="65"/>
      <c r="D255" s="65"/>
      <c r="E255" s="66"/>
      <c r="F255" s="67"/>
      <c r="G255" s="65"/>
      <c r="H255" s="70"/>
      <c r="I255" s="71"/>
      <c r="J255" s="68">
        <v>0</v>
      </c>
      <c r="K255" s="68">
        <v>0</v>
      </c>
      <c r="L255" s="68">
        <v>0</v>
      </c>
      <c r="M255" s="89">
        <f t="shared" si="14"/>
        <v>0</v>
      </c>
      <c r="N255" s="100">
        <f t="shared" si="15"/>
        <v>0</v>
      </c>
      <c r="O255" s="63"/>
      <c r="P255" s="167" t="e">
        <f t="shared" si="16"/>
        <v>#DIV/0!</v>
      </c>
    </row>
    <row r="256" spans="2:16">
      <c r="B256" s="63"/>
      <c r="C256" s="65"/>
      <c r="D256" s="65"/>
      <c r="E256" s="66"/>
      <c r="F256" s="67"/>
      <c r="G256" s="65"/>
      <c r="H256" s="70"/>
      <c r="I256" s="71"/>
      <c r="J256" s="68">
        <v>0</v>
      </c>
      <c r="K256" s="68">
        <v>0</v>
      </c>
      <c r="L256" s="68">
        <v>0</v>
      </c>
      <c r="M256" s="89">
        <f t="shared" si="14"/>
        <v>0</v>
      </c>
      <c r="N256" s="100">
        <f t="shared" si="15"/>
        <v>0</v>
      </c>
      <c r="O256" s="63"/>
      <c r="P256" s="167" t="e">
        <f t="shared" si="16"/>
        <v>#DIV/0!</v>
      </c>
    </row>
    <row r="257" spans="2:16">
      <c r="B257" s="63"/>
      <c r="C257" s="65"/>
      <c r="D257" s="65"/>
      <c r="E257" s="66"/>
      <c r="F257" s="67"/>
      <c r="G257" s="65"/>
      <c r="H257" s="70"/>
      <c r="I257" s="71"/>
      <c r="J257" s="68">
        <v>0</v>
      </c>
      <c r="K257" s="68">
        <v>0</v>
      </c>
      <c r="L257" s="68">
        <v>0</v>
      </c>
      <c r="M257" s="89">
        <f t="shared" si="14"/>
        <v>0</v>
      </c>
      <c r="N257" s="100">
        <f t="shared" si="15"/>
        <v>0</v>
      </c>
      <c r="O257" s="63"/>
      <c r="P257" s="167" t="e">
        <f t="shared" si="16"/>
        <v>#DIV/0!</v>
      </c>
    </row>
    <row r="258" spans="2:16">
      <c r="B258" s="63"/>
      <c r="C258" s="65"/>
      <c r="D258" s="65"/>
      <c r="E258" s="66"/>
      <c r="F258" s="67"/>
      <c r="G258" s="65"/>
      <c r="H258" s="70"/>
      <c r="I258" s="71"/>
      <c r="J258" s="68">
        <v>0</v>
      </c>
      <c r="K258" s="68">
        <v>0</v>
      </c>
      <c r="L258" s="68">
        <v>0</v>
      </c>
      <c r="M258" s="89">
        <f t="shared" si="14"/>
        <v>0</v>
      </c>
      <c r="N258" s="100">
        <f t="shared" si="15"/>
        <v>0</v>
      </c>
      <c r="O258" s="63"/>
      <c r="P258" s="167" t="e">
        <f t="shared" si="16"/>
        <v>#DIV/0!</v>
      </c>
    </row>
    <row r="259" spans="2:16">
      <c r="B259" s="63"/>
      <c r="C259" s="65"/>
      <c r="D259" s="65"/>
      <c r="E259" s="66"/>
      <c r="F259" s="67"/>
      <c r="G259" s="65"/>
      <c r="H259" s="70"/>
      <c r="I259" s="71"/>
      <c r="J259" s="68">
        <v>0</v>
      </c>
      <c r="K259" s="68">
        <v>0</v>
      </c>
      <c r="L259" s="68">
        <v>0</v>
      </c>
      <c r="M259" s="89">
        <f t="shared" si="14"/>
        <v>0</v>
      </c>
      <c r="N259" s="100">
        <f t="shared" si="15"/>
        <v>0</v>
      </c>
      <c r="O259" s="63"/>
      <c r="P259" s="167" t="e">
        <f t="shared" si="16"/>
        <v>#DIV/0!</v>
      </c>
    </row>
    <row r="260" spans="2:16">
      <c r="B260" s="63"/>
      <c r="C260" s="65"/>
      <c r="D260" s="65"/>
      <c r="E260" s="66"/>
      <c r="F260" s="67"/>
      <c r="G260" s="65"/>
      <c r="H260" s="70"/>
      <c r="I260" s="71"/>
      <c r="J260" s="68">
        <v>0</v>
      </c>
      <c r="K260" s="68">
        <v>0</v>
      </c>
      <c r="L260" s="68">
        <v>0</v>
      </c>
      <c r="M260" s="89">
        <f t="shared" si="14"/>
        <v>0</v>
      </c>
      <c r="N260" s="100">
        <f t="shared" si="15"/>
        <v>0</v>
      </c>
      <c r="O260" s="63"/>
      <c r="P260" s="167" t="e">
        <f t="shared" si="16"/>
        <v>#DIV/0!</v>
      </c>
    </row>
    <row r="261" spans="2:16">
      <c r="B261" s="63"/>
      <c r="C261" s="65"/>
      <c r="D261" s="65"/>
      <c r="E261" s="66"/>
      <c r="F261" s="67"/>
      <c r="G261" s="65"/>
      <c r="H261" s="70"/>
      <c r="I261" s="71"/>
      <c r="J261" s="68">
        <v>0</v>
      </c>
      <c r="K261" s="68">
        <v>0</v>
      </c>
      <c r="L261" s="68">
        <v>0</v>
      </c>
      <c r="M261" s="89">
        <f t="shared" si="14"/>
        <v>0</v>
      </c>
      <c r="N261" s="100">
        <f t="shared" si="15"/>
        <v>0</v>
      </c>
      <c r="O261" s="63"/>
      <c r="P261" s="167" t="e">
        <f t="shared" si="16"/>
        <v>#DIV/0!</v>
      </c>
    </row>
    <row r="262" spans="2:16">
      <c r="B262" s="63"/>
      <c r="C262" s="65"/>
      <c r="D262" s="65"/>
      <c r="E262" s="66"/>
      <c r="F262" s="67"/>
      <c r="G262" s="65"/>
      <c r="H262" s="70"/>
      <c r="I262" s="71"/>
      <c r="J262" s="68">
        <v>0</v>
      </c>
      <c r="K262" s="68">
        <v>0</v>
      </c>
      <c r="L262" s="68">
        <v>0</v>
      </c>
      <c r="M262" s="89">
        <f t="shared" si="14"/>
        <v>0</v>
      </c>
      <c r="N262" s="100">
        <f t="shared" si="15"/>
        <v>0</v>
      </c>
      <c r="O262" s="63"/>
      <c r="P262" s="167" t="e">
        <f t="shared" si="16"/>
        <v>#DIV/0!</v>
      </c>
    </row>
    <row r="263" spans="2:16">
      <c r="B263" s="63"/>
      <c r="C263" s="65"/>
      <c r="D263" s="65"/>
      <c r="E263" s="66"/>
      <c r="F263" s="67"/>
      <c r="G263" s="65"/>
      <c r="H263" s="70"/>
      <c r="I263" s="71"/>
      <c r="J263" s="68">
        <v>0</v>
      </c>
      <c r="K263" s="68">
        <v>0</v>
      </c>
      <c r="L263" s="68">
        <v>0</v>
      </c>
      <c r="M263" s="89">
        <f t="shared" si="14"/>
        <v>0</v>
      </c>
      <c r="N263" s="100">
        <f t="shared" si="15"/>
        <v>0</v>
      </c>
      <c r="O263" s="63"/>
      <c r="P263" s="167" t="e">
        <f t="shared" si="16"/>
        <v>#DIV/0!</v>
      </c>
    </row>
    <row r="264" spans="2:16">
      <c r="B264" s="63"/>
      <c r="C264" s="65"/>
      <c r="D264" s="65"/>
      <c r="E264" s="66"/>
      <c r="F264" s="67"/>
      <c r="G264" s="65"/>
      <c r="H264" s="70"/>
      <c r="I264" s="71"/>
      <c r="J264" s="68">
        <v>0</v>
      </c>
      <c r="K264" s="68">
        <v>0</v>
      </c>
      <c r="L264" s="68">
        <v>0</v>
      </c>
      <c r="M264" s="89">
        <f t="shared" si="14"/>
        <v>0</v>
      </c>
      <c r="N264" s="100">
        <f t="shared" si="15"/>
        <v>0</v>
      </c>
      <c r="O264" s="63"/>
      <c r="P264" s="167" t="e">
        <f t="shared" si="16"/>
        <v>#DIV/0!</v>
      </c>
    </row>
    <row r="265" spans="2:16">
      <c r="B265" s="63"/>
      <c r="C265" s="65"/>
      <c r="D265" s="65"/>
      <c r="E265" s="66"/>
      <c r="F265" s="67"/>
      <c r="G265" s="65"/>
      <c r="H265" s="70"/>
      <c r="I265" s="71"/>
      <c r="J265" s="68">
        <v>0</v>
      </c>
      <c r="K265" s="68">
        <v>0</v>
      </c>
      <c r="L265" s="68">
        <v>0</v>
      </c>
      <c r="M265" s="89">
        <f t="shared" si="14"/>
        <v>0</v>
      </c>
      <c r="N265" s="100">
        <f t="shared" si="15"/>
        <v>0</v>
      </c>
      <c r="O265" s="63"/>
      <c r="P265" s="167" t="e">
        <f t="shared" si="16"/>
        <v>#DIV/0!</v>
      </c>
    </row>
    <row r="266" spans="2:16">
      <c r="B266" s="63"/>
      <c r="C266" s="65"/>
      <c r="D266" s="65"/>
      <c r="E266" s="66"/>
      <c r="F266" s="67"/>
      <c r="G266" s="65"/>
      <c r="H266" s="70"/>
      <c r="I266" s="71"/>
      <c r="J266" s="68">
        <v>0</v>
      </c>
      <c r="K266" s="68">
        <v>0</v>
      </c>
      <c r="L266" s="68">
        <v>0</v>
      </c>
      <c r="M266" s="89">
        <f t="shared" si="14"/>
        <v>0</v>
      </c>
      <c r="N266" s="100">
        <f t="shared" si="15"/>
        <v>0</v>
      </c>
      <c r="O266" s="63"/>
      <c r="P266" s="167" t="e">
        <f t="shared" si="16"/>
        <v>#DIV/0!</v>
      </c>
    </row>
    <row r="267" spans="2:16">
      <c r="B267" s="63"/>
      <c r="C267" s="65"/>
      <c r="D267" s="65"/>
      <c r="E267" s="66"/>
      <c r="F267" s="67"/>
      <c r="G267" s="65"/>
      <c r="H267" s="70"/>
      <c r="I267" s="71"/>
      <c r="J267" s="68">
        <v>0</v>
      </c>
      <c r="K267" s="68">
        <v>0</v>
      </c>
      <c r="L267" s="68">
        <v>0</v>
      </c>
      <c r="M267" s="89">
        <f t="shared" si="14"/>
        <v>0</v>
      </c>
      <c r="N267" s="100">
        <f t="shared" si="15"/>
        <v>0</v>
      </c>
      <c r="O267" s="63"/>
      <c r="P267" s="167" t="e">
        <f t="shared" si="16"/>
        <v>#DIV/0!</v>
      </c>
    </row>
    <row r="268" spans="2:16">
      <c r="B268" s="63"/>
      <c r="C268" s="65"/>
      <c r="D268" s="65"/>
      <c r="E268" s="66"/>
      <c r="F268" s="67"/>
      <c r="G268" s="65"/>
      <c r="H268" s="70"/>
      <c r="I268" s="71"/>
      <c r="J268" s="68">
        <v>0</v>
      </c>
      <c r="K268" s="68">
        <v>0</v>
      </c>
      <c r="L268" s="68">
        <v>0</v>
      </c>
      <c r="M268" s="89">
        <f t="shared" si="14"/>
        <v>0</v>
      </c>
      <c r="N268" s="100">
        <f t="shared" si="15"/>
        <v>0</v>
      </c>
      <c r="O268" s="63"/>
      <c r="P268" s="167" t="e">
        <f t="shared" si="16"/>
        <v>#DIV/0!</v>
      </c>
    </row>
    <row r="269" spans="2:16">
      <c r="B269" s="63"/>
      <c r="C269" s="65"/>
      <c r="D269" s="65"/>
      <c r="E269" s="66"/>
      <c r="F269" s="67"/>
      <c r="G269" s="65"/>
      <c r="H269" s="70"/>
      <c r="I269" s="71"/>
      <c r="J269" s="68">
        <v>0</v>
      </c>
      <c r="K269" s="68">
        <v>0</v>
      </c>
      <c r="L269" s="68">
        <v>0</v>
      </c>
      <c r="M269" s="89">
        <f t="shared" si="14"/>
        <v>0</v>
      </c>
      <c r="N269" s="100">
        <f t="shared" si="15"/>
        <v>0</v>
      </c>
      <c r="O269" s="63"/>
      <c r="P269" s="167" t="e">
        <f t="shared" si="16"/>
        <v>#DIV/0!</v>
      </c>
    </row>
    <row r="270" spans="2:16">
      <c r="B270" s="63"/>
      <c r="C270" s="65"/>
      <c r="D270" s="65"/>
      <c r="E270" s="66"/>
      <c r="F270" s="67"/>
      <c r="G270" s="65"/>
      <c r="H270" s="70"/>
      <c r="I270" s="71"/>
      <c r="J270" s="68">
        <v>0</v>
      </c>
      <c r="K270" s="68">
        <v>0</v>
      </c>
      <c r="L270" s="68">
        <v>0</v>
      </c>
      <c r="M270" s="89">
        <f t="shared" si="14"/>
        <v>0</v>
      </c>
      <c r="N270" s="100">
        <f t="shared" si="15"/>
        <v>0</v>
      </c>
      <c r="O270" s="63"/>
      <c r="P270" s="167" t="e">
        <f t="shared" si="16"/>
        <v>#DIV/0!</v>
      </c>
    </row>
    <row r="271" spans="2:16">
      <c r="B271" s="63"/>
      <c r="C271" s="65"/>
      <c r="D271" s="65"/>
      <c r="E271" s="66"/>
      <c r="F271" s="67"/>
      <c r="G271" s="65"/>
      <c r="H271" s="70"/>
      <c r="I271" s="71"/>
      <c r="J271" s="68">
        <v>0</v>
      </c>
      <c r="K271" s="68">
        <v>0</v>
      </c>
      <c r="L271" s="68">
        <v>0</v>
      </c>
      <c r="M271" s="89">
        <f t="shared" si="14"/>
        <v>0</v>
      </c>
      <c r="N271" s="100">
        <f t="shared" si="15"/>
        <v>0</v>
      </c>
      <c r="O271" s="63"/>
      <c r="P271" s="167" t="e">
        <f t="shared" si="16"/>
        <v>#DIV/0!</v>
      </c>
    </row>
    <row r="272" spans="2:16">
      <c r="B272" s="63"/>
      <c r="C272" s="65"/>
      <c r="D272" s="65"/>
      <c r="E272" s="66"/>
      <c r="F272" s="67"/>
      <c r="G272" s="65"/>
      <c r="H272" s="70"/>
      <c r="I272" s="71"/>
      <c r="J272" s="68">
        <v>0</v>
      </c>
      <c r="K272" s="68">
        <v>0</v>
      </c>
      <c r="L272" s="68">
        <v>0</v>
      </c>
      <c r="M272" s="89">
        <f t="shared" si="14"/>
        <v>0</v>
      </c>
      <c r="N272" s="100">
        <f t="shared" si="15"/>
        <v>0</v>
      </c>
      <c r="O272" s="63"/>
      <c r="P272" s="167" t="e">
        <f t="shared" si="16"/>
        <v>#DIV/0!</v>
      </c>
    </row>
    <row r="273" spans="2:16">
      <c r="B273" s="63"/>
      <c r="C273" s="65"/>
      <c r="D273" s="65"/>
      <c r="E273" s="66"/>
      <c r="F273" s="67"/>
      <c r="G273" s="65"/>
      <c r="H273" s="70"/>
      <c r="I273" s="71"/>
      <c r="J273" s="68">
        <v>0</v>
      </c>
      <c r="K273" s="68">
        <v>0</v>
      </c>
      <c r="L273" s="68">
        <v>0</v>
      </c>
      <c r="M273" s="89">
        <f t="shared" si="14"/>
        <v>0</v>
      </c>
      <c r="N273" s="100">
        <f t="shared" si="15"/>
        <v>0</v>
      </c>
      <c r="O273" s="63"/>
      <c r="P273" s="167" t="e">
        <f t="shared" si="16"/>
        <v>#DIV/0!</v>
      </c>
    </row>
    <row r="274" spans="2:16">
      <c r="B274" s="63"/>
      <c r="C274" s="65"/>
      <c r="D274" s="65"/>
      <c r="E274" s="66"/>
      <c r="F274" s="67"/>
      <c r="G274" s="65"/>
      <c r="H274" s="70"/>
      <c r="I274" s="71"/>
      <c r="J274" s="68">
        <v>0</v>
      </c>
      <c r="K274" s="68">
        <v>0</v>
      </c>
      <c r="L274" s="68">
        <v>0</v>
      </c>
      <c r="M274" s="89">
        <f t="shared" si="14"/>
        <v>0</v>
      </c>
      <c r="N274" s="100">
        <f t="shared" si="15"/>
        <v>0</v>
      </c>
      <c r="O274" s="63"/>
      <c r="P274" s="167" t="e">
        <f t="shared" si="16"/>
        <v>#DIV/0!</v>
      </c>
    </row>
    <row r="275" spans="2:16">
      <c r="B275" s="63"/>
      <c r="C275" s="65"/>
      <c r="D275" s="65"/>
      <c r="E275" s="66"/>
      <c r="F275" s="67"/>
      <c r="G275" s="65"/>
      <c r="H275" s="70"/>
      <c r="I275" s="71"/>
      <c r="J275" s="68">
        <v>0</v>
      </c>
      <c r="K275" s="68">
        <v>0</v>
      </c>
      <c r="L275" s="68">
        <v>0</v>
      </c>
      <c r="M275" s="89">
        <f t="shared" si="14"/>
        <v>0</v>
      </c>
      <c r="N275" s="100">
        <f t="shared" si="15"/>
        <v>0</v>
      </c>
      <c r="O275" s="63"/>
      <c r="P275" s="167" t="e">
        <f t="shared" si="16"/>
        <v>#DIV/0!</v>
      </c>
    </row>
    <row r="276" spans="2:16">
      <c r="B276" s="63"/>
      <c r="C276" s="65"/>
      <c r="D276" s="65"/>
      <c r="E276" s="66"/>
      <c r="F276" s="67"/>
      <c r="G276" s="65"/>
      <c r="H276" s="70"/>
      <c r="I276" s="71"/>
      <c r="J276" s="68">
        <v>0</v>
      </c>
      <c r="K276" s="68">
        <v>0</v>
      </c>
      <c r="L276" s="68">
        <v>0</v>
      </c>
      <c r="M276" s="89">
        <f t="shared" si="14"/>
        <v>0</v>
      </c>
      <c r="N276" s="100">
        <f t="shared" si="15"/>
        <v>0</v>
      </c>
      <c r="O276" s="63"/>
      <c r="P276" s="167" t="e">
        <f t="shared" si="16"/>
        <v>#DIV/0!</v>
      </c>
    </row>
    <row r="277" spans="2:16">
      <c r="B277" s="63"/>
      <c r="C277" s="65"/>
      <c r="D277" s="65"/>
      <c r="E277" s="66"/>
      <c r="F277" s="67"/>
      <c r="G277" s="65"/>
      <c r="H277" s="70"/>
      <c r="I277" s="71"/>
      <c r="J277" s="68">
        <v>0</v>
      </c>
      <c r="K277" s="68">
        <v>0</v>
      </c>
      <c r="L277" s="68">
        <v>0</v>
      </c>
      <c r="M277" s="89">
        <f t="shared" ref="M277:M340" si="17">L277</f>
        <v>0</v>
      </c>
      <c r="N277" s="100">
        <f t="shared" si="15"/>
        <v>0</v>
      </c>
      <c r="O277" s="63"/>
      <c r="P277" s="167" t="e">
        <f t="shared" si="16"/>
        <v>#DIV/0!</v>
      </c>
    </row>
    <row r="278" spans="2:16">
      <c r="B278" s="63"/>
      <c r="C278" s="65"/>
      <c r="D278" s="65"/>
      <c r="E278" s="66"/>
      <c r="F278" s="67"/>
      <c r="G278" s="65"/>
      <c r="H278" s="70"/>
      <c r="I278" s="71"/>
      <c r="J278" s="68">
        <v>0</v>
      </c>
      <c r="K278" s="68">
        <v>0</v>
      </c>
      <c r="L278" s="68">
        <v>0</v>
      </c>
      <c r="M278" s="89">
        <f t="shared" si="17"/>
        <v>0</v>
      </c>
      <c r="N278" s="100">
        <f t="shared" ref="N278:N341" si="18">SUM(J278:M278)</f>
        <v>0</v>
      </c>
      <c r="O278" s="63"/>
      <c r="P278" s="167" t="e">
        <f t="shared" ref="P278:P341" si="19">H278-(SUM(K278:M278)/J278)</f>
        <v>#DIV/0!</v>
      </c>
    </row>
    <row r="279" spans="2:16">
      <c r="B279" s="63"/>
      <c r="C279" s="65"/>
      <c r="D279" s="65"/>
      <c r="E279" s="66"/>
      <c r="F279" s="67"/>
      <c r="G279" s="65"/>
      <c r="H279" s="70"/>
      <c r="I279" s="71"/>
      <c r="J279" s="68">
        <v>0</v>
      </c>
      <c r="K279" s="68">
        <v>0</v>
      </c>
      <c r="L279" s="68">
        <v>0</v>
      </c>
      <c r="M279" s="89">
        <f t="shared" si="17"/>
        <v>0</v>
      </c>
      <c r="N279" s="100">
        <f t="shared" si="18"/>
        <v>0</v>
      </c>
      <c r="O279" s="63"/>
      <c r="P279" s="167" t="e">
        <f t="shared" si="19"/>
        <v>#DIV/0!</v>
      </c>
    </row>
    <row r="280" spans="2:16">
      <c r="B280" s="63"/>
      <c r="C280" s="65"/>
      <c r="D280" s="65"/>
      <c r="E280" s="66"/>
      <c r="F280" s="67"/>
      <c r="G280" s="65"/>
      <c r="H280" s="70"/>
      <c r="I280" s="71"/>
      <c r="J280" s="68">
        <v>0</v>
      </c>
      <c r="K280" s="68">
        <v>0</v>
      </c>
      <c r="L280" s="68">
        <v>0</v>
      </c>
      <c r="M280" s="89">
        <f t="shared" si="17"/>
        <v>0</v>
      </c>
      <c r="N280" s="100">
        <f t="shared" si="18"/>
        <v>0</v>
      </c>
      <c r="O280" s="63"/>
      <c r="P280" s="167" t="e">
        <f t="shared" si="19"/>
        <v>#DIV/0!</v>
      </c>
    </row>
    <row r="281" spans="2:16">
      <c r="B281" s="63"/>
      <c r="C281" s="65"/>
      <c r="D281" s="65"/>
      <c r="E281" s="66"/>
      <c r="F281" s="67"/>
      <c r="G281" s="65"/>
      <c r="H281" s="70"/>
      <c r="I281" s="71"/>
      <c r="J281" s="68">
        <v>0</v>
      </c>
      <c r="K281" s="68">
        <v>0</v>
      </c>
      <c r="L281" s="68">
        <v>0</v>
      </c>
      <c r="M281" s="89">
        <f t="shared" si="17"/>
        <v>0</v>
      </c>
      <c r="N281" s="100">
        <f t="shared" si="18"/>
        <v>0</v>
      </c>
      <c r="O281" s="63"/>
      <c r="P281" s="167" t="e">
        <f t="shared" si="19"/>
        <v>#DIV/0!</v>
      </c>
    </row>
    <row r="282" spans="2:16">
      <c r="B282" s="63"/>
      <c r="C282" s="65"/>
      <c r="D282" s="65"/>
      <c r="E282" s="66"/>
      <c r="F282" s="67"/>
      <c r="G282" s="65"/>
      <c r="H282" s="70"/>
      <c r="I282" s="71"/>
      <c r="J282" s="68">
        <v>0</v>
      </c>
      <c r="K282" s="68">
        <v>0</v>
      </c>
      <c r="L282" s="68">
        <v>0</v>
      </c>
      <c r="M282" s="89">
        <f t="shared" si="17"/>
        <v>0</v>
      </c>
      <c r="N282" s="100">
        <f t="shared" si="18"/>
        <v>0</v>
      </c>
      <c r="O282" s="63"/>
      <c r="P282" s="167" t="e">
        <f t="shared" si="19"/>
        <v>#DIV/0!</v>
      </c>
    </row>
    <row r="283" spans="2:16">
      <c r="B283" s="63"/>
      <c r="C283" s="65"/>
      <c r="D283" s="65"/>
      <c r="E283" s="66"/>
      <c r="F283" s="67"/>
      <c r="G283" s="65"/>
      <c r="H283" s="70"/>
      <c r="I283" s="71"/>
      <c r="J283" s="68">
        <v>0</v>
      </c>
      <c r="K283" s="68">
        <v>0</v>
      </c>
      <c r="L283" s="68">
        <v>0</v>
      </c>
      <c r="M283" s="89">
        <f t="shared" si="17"/>
        <v>0</v>
      </c>
      <c r="N283" s="100">
        <f t="shared" si="18"/>
        <v>0</v>
      </c>
      <c r="O283" s="63"/>
      <c r="P283" s="167" t="e">
        <f t="shared" si="19"/>
        <v>#DIV/0!</v>
      </c>
    </row>
    <row r="284" spans="2:16">
      <c r="B284" s="63"/>
      <c r="C284" s="65"/>
      <c r="D284" s="65"/>
      <c r="E284" s="66"/>
      <c r="F284" s="67"/>
      <c r="G284" s="65"/>
      <c r="H284" s="70"/>
      <c r="I284" s="71"/>
      <c r="J284" s="68">
        <v>0</v>
      </c>
      <c r="K284" s="68">
        <v>0</v>
      </c>
      <c r="L284" s="68">
        <v>0</v>
      </c>
      <c r="M284" s="89">
        <f t="shared" si="17"/>
        <v>0</v>
      </c>
      <c r="N284" s="100">
        <f t="shared" si="18"/>
        <v>0</v>
      </c>
      <c r="O284" s="63"/>
      <c r="P284" s="167" t="e">
        <f t="shared" si="19"/>
        <v>#DIV/0!</v>
      </c>
    </row>
    <row r="285" spans="2:16">
      <c r="B285" s="63"/>
      <c r="C285" s="65"/>
      <c r="D285" s="65"/>
      <c r="E285" s="66"/>
      <c r="F285" s="67"/>
      <c r="G285" s="65"/>
      <c r="H285" s="70"/>
      <c r="I285" s="71"/>
      <c r="J285" s="68">
        <v>0</v>
      </c>
      <c r="K285" s="68">
        <v>0</v>
      </c>
      <c r="L285" s="68">
        <v>0</v>
      </c>
      <c r="M285" s="89">
        <f t="shared" si="17"/>
        <v>0</v>
      </c>
      <c r="N285" s="100">
        <f t="shared" si="18"/>
        <v>0</v>
      </c>
      <c r="O285" s="63"/>
      <c r="P285" s="167" t="e">
        <f t="shared" si="19"/>
        <v>#DIV/0!</v>
      </c>
    </row>
    <row r="286" spans="2:16">
      <c r="B286" s="63"/>
      <c r="C286" s="65"/>
      <c r="D286" s="65"/>
      <c r="E286" s="66"/>
      <c r="F286" s="67"/>
      <c r="G286" s="65"/>
      <c r="H286" s="70"/>
      <c r="I286" s="71"/>
      <c r="J286" s="68">
        <v>0</v>
      </c>
      <c r="K286" s="68">
        <v>0</v>
      </c>
      <c r="L286" s="68">
        <v>0</v>
      </c>
      <c r="M286" s="89">
        <f t="shared" si="17"/>
        <v>0</v>
      </c>
      <c r="N286" s="100">
        <f t="shared" si="18"/>
        <v>0</v>
      </c>
      <c r="O286" s="63"/>
      <c r="P286" s="167" t="e">
        <f t="shared" si="19"/>
        <v>#DIV/0!</v>
      </c>
    </row>
    <row r="287" spans="2:16">
      <c r="B287" s="63"/>
      <c r="C287" s="65"/>
      <c r="D287" s="65"/>
      <c r="E287" s="66"/>
      <c r="F287" s="67"/>
      <c r="G287" s="65"/>
      <c r="H287" s="70"/>
      <c r="I287" s="71"/>
      <c r="J287" s="68">
        <v>0</v>
      </c>
      <c r="K287" s="68">
        <v>0</v>
      </c>
      <c r="L287" s="68">
        <v>0</v>
      </c>
      <c r="M287" s="89">
        <f t="shared" si="17"/>
        <v>0</v>
      </c>
      <c r="N287" s="100">
        <f t="shared" si="18"/>
        <v>0</v>
      </c>
      <c r="O287" s="63"/>
      <c r="P287" s="167" t="e">
        <f t="shared" si="19"/>
        <v>#DIV/0!</v>
      </c>
    </row>
    <row r="288" spans="2:16">
      <c r="B288" s="63"/>
      <c r="C288" s="65"/>
      <c r="D288" s="65"/>
      <c r="E288" s="66"/>
      <c r="F288" s="67"/>
      <c r="G288" s="65"/>
      <c r="H288" s="70"/>
      <c r="I288" s="71"/>
      <c r="J288" s="68">
        <v>0</v>
      </c>
      <c r="K288" s="68">
        <v>0</v>
      </c>
      <c r="L288" s="68">
        <v>0</v>
      </c>
      <c r="M288" s="89">
        <f t="shared" si="17"/>
        <v>0</v>
      </c>
      <c r="N288" s="100">
        <f t="shared" si="18"/>
        <v>0</v>
      </c>
      <c r="O288" s="63"/>
      <c r="P288" s="167" t="e">
        <f t="shared" si="19"/>
        <v>#DIV/0!</v>
      </c>
    </row>
    <row r="289" spans="2:16">
      <c r="B289" s="63"/>
      <c r="C289" s="65"/>
      <c r="D289" s="65"/>
      <c r="E289" s="66"/>
      <c r="F289" s="67"/>
      <c r="G289" s="65"/>
      <c r="H289" s="70"/>
      <c r="I289" s="71"/>
      <c r="J289" s="68">
        <v>0</v>
      </c>
      <c r="K289" s="68">
        <v>0</v>
      </c>
      <c r="L289" s="68">
        <v>0</v>
      </c>
      <c r="M289" s="89">
        <f t="shared" si="17"/>
        <v>0</v>
      </c>
      <c r="N289" s="100">
        <f t="shared" si="18"/>
        <v>0</v>
      </c>
      <c r="O289" s="63"/>
      <c r="P289" s="167" t="e">
        <f t="shared" si="19"/>
        <v>#DIV/0!</v>
      </c>
    </row>
    <row r="290" spans="2:16">
      <c r="B290" s="63"/>
      <c r="C290" s="65"/>
      <c r="D290" s="65"/>
      <c r="E290" s="66"/>
      <c r="F290" s="67"/>
      <c r="G290" s="65"/>
      <c r="H290" s="70"/>
      <c r="I290" s="71"/>
      <c r="J290" s="68">
        <v>0</v>
      </c>
      <c r="K290" s="68">
        <v>0</v>
      </c>
      <c r="L290" s="68">
        <v>0</v>
      </c>
      <c r="M290" s="89">
        <f t="shared" si="17"/>
        <v>0</v>
      </c>
      <c r="N290" s="100">
        <f t="shared" si="18"/>
        <v>0</v>
      </c>
      <c r="O290" s="63"/>
      <c r="P290" s="167" t="e">
        <f t="shared" si="19"/>
        <v>#DIV/0!</v>
      </c>
    </row>
    <row r="291" spans="2:16">
      <c r="B291" s="63"/>
      <c r="C291" s="65"/>
      <c r="D291" s="65"/>
      <c r="E291" s="66"/>
      <c r="F291" s="67"/>
      <c r="G291" s="65"/>
      <c r="H291" s="70"/>
      <c r="I291" s="71"/>
      <c r="J291" s="68">
        <v>0</v>
      </c>
      <c r="K291" s="68">
        <v>0</v>
      </c>
      <c r="L291" s="68">
        <v>0</v>
      </c>
      <c r="M291" s="89">
        <f t="shared" si="17"/>
        <v>0</v>
      </c>
      <c r="N291" s="100">
        <f t="shared" si="18"/>
        <v>0</v>
      </c>
      <c r="O291" s="63"/>
      <c r="P291" s="167" t="e">
        <f t="shared" si="19"/>
        <v>#DIV/0!</v>
      </c>
    </row>
    <row r="292" spans="2:16">
      <c r="B292" s="63"/>
      <c r="C292" s="65"/>
      <c r="D292" s="65"/>
      <c r="E292" s="66"/>
      <c r="F292" s="67"/>
      <c r="G292" s="65"/>
      <c r="H292" s="70"/>
      <c r="I292" s="71"/>
      <c r="J292" s="68">
        <v>0</v>
      </c>
      <c r="K292" s="68">
        <v>0</v>
      </c>
      <c r="L292" s="68">
        <v>0</v>
      </c>
      <c r="M292" s="89">
        <f t="shared" si="17"/>
        <v>0</v>
      </c>
      <c r="N292" s="100">
        <f t="shared" si="18"/>
        <v>0</v>
      </c>
      <c r="O292" s="63"/>
      <c r="P292" s="167" t="e">
        <f t="shared" si="19"/>
        <v>#DIV/0!</v>
      </c>
    </row>
    <row r="293" spans="2:16">
      <c r="B293" s="63"/>
      <c r="C293" s="65"/>
      <c r="D293" s="65"/>
      <c r="E293" s="66"/>
      <c r="F293" s="67"/>
      <c r="G293" s="65"/>
      <c r="H293" s="70"/>
      <c r="I293" s="71"/>
      <c r="J293" s="68">
        <v>0</v>
      </c>
      <c r="K293" s="68">
        <v>0</v>
      </c>
      <c r="L293" s="68">
        <v>0</v>
      </c>
      <c r="M293" s="89">
        <f t="shared" si="17"/>
        <v>0</v>
      </c>
      <c r="N293" s="100">
        <f t="shared" si="18"/>
        <v>0</v>
      </c>
      <c r="O293" s="63"/>
      <c r="P293" s="167" t="e">
        <f t="shared" si="19"/>
        <v>#DIV/0!</v>
      </c>
    </row>
    <row r="294" spans="2:16">
      <c r="B294" s="63"/>
      <c r="C294" s="65"/>
      <c r="D294" s="65"/>
      <c r="E294" s="66"/>
      <c r="F294" s="67"/>
      <c r="G294" s="65"/>
      <c r="H294" s="70"/>
      <c r="I294" s="71"/>
      <c r="J294" s="68">
        <v>0</v>
      </c>
      <c r="K294" s="68">
        <v>0</v>
      </c>
      <c r="L294" s="68">
        <v>0</v>
      </c>
      <c r="M294" s="89">
        <f t="shared" si="17"/>
        <v>0</v>
      </c>
      <c r="N294" s="100">
        <f t="shared" si="18"/>
        <v>0</v>
      </c>
      <c r="O294" s="63"/>
      <c r="P294" s="167" t="e">
        <f t="shared" si="19"/>
        <v>#DIV/0!</v>
      </c>
    </row>
    <row r="295" spans="2:16">
      <c r="B295" s="63"/>
      <c r="C295" s="65"/>
      <c r="D295" s="65"/>
      <c r="E295" s="66"/>
      <c r="F295" s="67"/>
      <c r="G295" s="65"/>
      <c r="H295" s="70"/>
      <c r="I295" s="71"/>
      <c r="J295" s="68">
        <v>0</v>
      </c>
      <c r="K295" s="68">
        <v>0</v>
      </c>
      <c r="L295" s="68">
        <v>0</v>
      </c>
      <c r="M295" s="89">
        <f t="shared" si="17"/>
        <v>0</v>
      </c>
      <c r="N295" s="100">
        <f t="shared" si="18"/>
        <v>0</v>
      </c>
      <c r="O295" s="63"/>
      <c r="P295" s="167" t="e">
        <f t="shared" si="19"/>
        <v>#DIV/0!</v>
      </c>
    </row>
    <row r="296" spans="2:16">
      <c r="B296" s="63"/>
      <c r="C296" s="65"/>
      <c r="D296" s="65"/>
      <c r="E296" s="66"/>
      <c r="F296" s="67"/>
      <c r="G296" s="65"/>
      <c r="H296" s="70"/>
      <c r="I296" s="71"/>
      <c r="J296" s="68">
        <v>0</v>
      </c>
      <c r="K296" s="68">
        <v>0</v>
      </c>
      <c r="L296" s="68">
        <v>0</v>
      </c>
      <c r="M296" s="89">
        <f t="shared" si="17"/>
        <v>0</v>
      </c>
      <c r="N296" s="100">
        <f t="shared" si="18"/>
        <v>0</v>
      </c>
      <c r="O296" s="63"/>
      <c r="P296" s="167" t="e">
        <f t="shared" si="19"/>
        <v>#DIV/0!</v>
      </c>
    </row>
    <row r="297" spans="2:16">
      <c r="B297" s="63"/>
      <c r="C297" s="65"/>
      <c r="D297" s="65"/>
      <c r="E297" s="66"/>
      <c r="F297" s="67"/>
      <c r="G297" s="65"/>
      <c r="H297" s="70"/>
      <c r="I297" s="71"/>
      <c r="J297" s="68">
        <v>0</v>
      </c>
      <c r="K297" s="68">
        <v>0</v>
      </c>
      <c r="L297" s="68">
        <v>0</v>
      </c>
      <c r="M297" s="89">
        <f t="shared" si="17"/>
        <v>0</v>
      </c>
      <c r="N297" s="100">
        <f t="shared" si="18"/>
        <v>0</v>
      </c>
      <c r="O297" s="63"/>
      <c r="P297" s="167" t="e">
        <f t="shared" si="19"/>
        <v>#DIV/0!</v>
      </c>
    </row>
    <row r="298" spans="2:16">
      <c r="B298" s="63"/>
      <c r="C298" s="65"/>
      <c r="D298" s="65"/>
      <c r="E298" s="66"/>
      <c r="F298" s="67"/>
      <c r="G298" s="65"/>
      <c r="H298" s="70"/>
      <c r="I298" s="71"/>
      <c r="J298" s="68">
        <v>0</v>
      </c>
      <c r="K298" s="68">
        <v>0</v>
      </c>
      <c r="L298" s="68">
        <v>0</v>
      </c>
      <c r="M298" s="89">
        <f t="shared" si="17"/>
        <v>0</v>
      </c>
      <c r="N298" s="100">
        <f t="shared" si="18"/>
        <v>0</v>
      </c>
      <c r="O298" s="63"/>
      <c r="P298" s="167" t="e">
        <f t="shared" si="19"/>
        <v>#DIV/0!</v>
      </c>
    </row>
    <row r="299" spans="2:16">
      <c r="B299" s="63"/>
      <c r="C299" s="65"/>
      <c r="D299" s="65"/>
      <c r="E299" s="66"/>
      <c r="F299" s="67"/>
      <c r="G299" s="65"/>
      <c r="H299" s="70"/>
      <c r="I299" s="71"/>
      <c r="J299" s="68">
        <v>0</v>
      </c>
      <c r="K299" s="68">
        <v>0</v>
      </c>
      <c r="L299" s="68">
        <v>0</v>
      </c>
      <c r="M299" s="89">
        <f t="shared" si="17"/>
        <v>0</v>
      </c>
      <c r="N299" s="100">
        <f t="shared" si="18"/>
        <v>0</v>
      </c>
      <c r="O299" s="63"/>
      <c r="P299" s="167" t="e">
        <f t="shared" si="19"/>
        <v>#DIV/0!</v>
      </c>
    </row>
    <row r="300" spans="2:16">
      <c r="B300" s="63"/>
      <c r="C300" s="65"/>
      <c r="D300" s="65"/>
      <c r="E300" s="66"/>
      <c r="F300" s="67"/>
      <c r="G300" s="65"/>
      <c r="H300" s="70"/>
      <c r="I300" s="71"/>
      <c r="J300" s="68">
        <v>0</v>
      </c>
      <c r="K300" s="68">
        <v>0</v>
      </c>
      <c r="L300" s="68">
        <v>0</v>
      </c>
      <c r="M300" s="89">
        <f t="shared" si="17"/>
        <v>0</v>
      </c>
      <c r="N300" s="100">
        <f t="shared" si="18"/>
        <v>0</v>
      </c>
      <c r="O300" s="63"/>
      <c r="P300" s="167" t="e">
        <f t="shared" si="19"/>
        <v>#DIV/0!</v>
      </c>
    </row>
    <row r="301" spans="2:16">
      <c r="B301" s="63"/>
      <c r="C301" s="65"/>
      <c r="D301" s="65"/>
      <c r="E301" s="66"/>
      <c r="F301" s="67"/>
      <c r="G301" s="65"/>
      <c r="H301" s="70"/>
      <c r="I301" s="71"/>
      <c r="J301" s="68">
        <v>0</v>
      </c>
      <c r="K301" s="68">
        <v>0</v>
      </c>
      <c r="L301" s="68">
        <v>0</v>
      </c>
      <c r="M301" s="89">
        <f t="shared" si="17"/>
        <v>0</v>
      </c>
      <c r="N301" s="100">
        <f t="shared" si="18"/>
        <v>0</v>
      </c>
      <c r="O301" s="63"/>
      <c r="P301" s="167" t="e">
        <f t="shared" si="19"/>
        <v>#DIV/0!</v>
      </c>
    </row>
    <row r="302" spans="2:16">
      <c r="B302" s="63"/>
      <c r="C302" s="65"/>
      <c r="D302" s="65"/>
      <c r="E302" s="66"/>
      <c r="F302" s="67"/>
      <c r="G302" s="65"/>
      <c r="H302" s="70"/>
      <c r="I302" s="71"/>
      <c r="J302" s="68">
        <v>0</v>
      </c>
      <c r="K302" s="68">
        <v>0</v>
      </c>
      <c r="L302" s="68">
        <v>0</v>
      </c>
      <c r="M302" s="89">
        <f t="shared" si="17"/>
        <v>0</v>
      </c>
      <c r="N302" s="100">
        <f t="shared" si="18"/>
        <v>0</v>
      </c>
      <c r="O302" s="63"/>
      <c r="P302" s="167" t="e">
        <f t="shared" si="19"/>
        <v>#DIV/0!</v>
      </c>
    </row>
    <row r="303" spans="2:16">
      <c r="B303" s="63"/>
      <c r="C303" s="65"/>
      <c r="D303" s="65"/>
      <c r="E303" s="66"/>
      <c r="F303" s="67"/>
      <c r="G303" s="65"/>
      <c r="H303" s="70"/>
      <c r="I303" s="71"/>
      <c r="J303" s="68">
        <v>0</v>
      </c>
      <c r="K303" s="68">
        <v>0</v>
      </c>
      <c r="L303" s="68">
        <v>0</v>
      </c>
      <c r="M303" s="89">
        <f t="shared" si="17"/>
        <v>0</v>
      </c>
      <c r="N303" s="100">
        <f t="shared" si="18"/>
        <v>0</v>
      </c>
      <c r="O303" s="63"/>
      <c r="P303" s="167" t="e">
        <f t="shared" si="19"/>
        <v>#DIV/0!</v>
      </c>
    </row>
    <row r="304" spans="2:16">
      <c r="B304" s="63"/>
      <c r="C304" s="65"/>
      <c r="D304" s="65"/>
      <c r="E304" s="66"/>
      <c r="F304" s="67"/>
      <c r="G304" s="65"/>
      <c r="H304" s="70"/>
      <c r="I304" s="71"/>
      <c r="J304" s="68">
        <v>0</v>
      </c>
      <c r="K304" s="68">
        <v>0</v>
      </c>
      <c r="L304" s="68">
        <v>0</v>
      </c>
      <c r="M304" s="89">
        <f t="shared" si="17"/>
        <v>0</v>
      </c>
      <c r="N304" s="100">
        <f t="shared" si="18"/>
        <v>0</v>
      </c>
      <c r="O304" s="63"/>
      <c r="P304" s="167" t="e">
        <f t="shared" si="19"/>
        <v>#DIV/0!</v>
      </c>
    </row>
    <row r="305" spans="2:16">
      <c r="B305" s="63"/>
      <c r="C305" s="65"/>
      <c r="D305" s="65"/>
      <c r="E305" s="66"/>
      <c r="F305" s="67"/>
      <c r="G305" s="65"/>
      <c r="H305" s="70"/>
      <c r="I305" s="71"/>
      <c r="J305" s="68">
        <v>0</v>
      </c>
      <c r="K305" s="68">
        <v>0</v>
      </c>
      <c r="L305" s="68">
        <v>0</v>
      </c>
      <c r="M305" s="89">
        <f t="shared" si="17"/>
        <v>0</v>
      </c>
      <c r="N305" s="100">
        <f t="shared" si="18"/>
        <v>0</v>
      </c>
      <c r="O305" s="63"/>
      <c r="P305" s="167" t="e">
        <f t="shared" si="19"/>
        <v>#DIV/0!</v>
      </c>
    </row>
    <row r="306" spans="2:16">
      <c r="B306" s="63"/>
      <c r="C306" s="65"/>
      <c r="D306" s="65"/>
      <c r="E306" s="66"/>
      <c r="F306" s="67"/>
      <c r="G306" s="65"/>
      <c r="H306" s="70"/>
      <c r="I306" s="71"/>
      <c r="J306" s="68">
        <v>0</v>
      </c>
      <c r="K306" s="68">
        <v>0</v>
      </c>
      <c r="L306" s="68">
        <v>0</v>
      </c>
      <c r="M306" s="89">
        <f t="shared" si="17"/>
        <v>0</v>
      </c>
      <c r="N306" s="100">
        <f t="shared" si="18"/>
        <v>0</v>
      </c>
      <c r="O306" s="63"/>
      <c r="P306" s="167" t="e">
        <f t="shared" si="19"/>
        <v>#DIV/0!</v>
      </c>
    </row>
    <row r="307" spans="2:16">
      <c r="B307" s="63"/>
      <c r="C307" s="65"/>
      <c r="D307" s="65"/>
      <c r="E307" s="66"/>
      <c r="F307" s="67"/>
      <c r="G307" s="65"/>
      <c r="H307" s="70"/>
      <c r="I307" s="71"/>
      <c r="J307" s="68">
        <v>0</v>
      </c>
      <c r="K307" s="68">
        <v>0</v>
      </c>
      <c r="L307" s="68">
        <v>0</v>
      </c>
      <c r="M307" s="89">
        <f t="shared" si="17"/>
        <v>0</v>
      </c>
      <c r="N307" s="100">
        <f t="shared" si="18"/>
        <v>0</v>
      </c>
      <c r="O307" s="63"/>
      <c r="P307" s="167" t="e">
        <f t="shared" si="19"/>
        <v>#DIV/0!</v>
      </c>
    </row>
    <row r="308" spans="2:16">
      <c r="B308" s="63"/>
      <c r="C308" s="65"/>
      <c r="D308" s="65"/>
      <c r="E308" s="66"/>
      <c r="F308" s="67"/>
      <c r="G308" s="65"/>
      <c r="H308" s="70"/>
      <c r="I308" s="71"/>
      <c r="J308" s="68">
        <v>0</v>
      </c>
      <c r="K308" s="68">
        <v>0</v>
      </c>
      <c r="L308" s="68">
        <v>0</v>
      </c>
      <c r="M308" s="89">
        <f t="shared" si="17"/>
        <v>0</v>
      </c>
      <c r="N308" s="100">
        <f t="shared" si="18"/>
        <v>0</v>
      </c>
      <c r="O308" s="63"/>
      <c r="P308" s="167" t="e">
        <f t="shared" si="19"/>
        <v>#DIV/0!</v>
      </c>
    </row>
    <row r="309" spans="2:16">
      <c r="B309" s="63"/>
      <c r="C309" s="65"/>
      <c r="D309" s="65"/>
      <c r="E309" s="66"/>
      <c r="F309" s="67"/>
      <c r="G309" s="65"/>
      <c r="H309" s="70"/>
      <c r="I309" s="71"/>
      <c r="J309" s="68">
        <v>0</v>
      </c>
      <c r="K309" s="68">
        <v>0</v>
      </c>
      <c r="L309" s="68">
        <v>0</v>
      </c>
      <c r="M309" s="89">
        <f t="shared" si="17"/>
        <v>0</v>
      </c>
      <c r="N309" s="100">
        <f t="shared" si="18"/>
        <v>0</v>
      </c>
      <c r="O309" s="63"/>
      <c r="P309" s="167" t="e">
        <f t="shared" si="19"/>
        <v>#DIV/0!</v>
      </c>
    </row>
    <row r="310" spans="2:16">
      <c r="B310" s="63"/>
      <c r="C310" s="65"/>
      <c r="D310" s="65"/>
      <c r="E310" s="66"/>
      <c r="F310" s="67"/>
      <c r="G310" s="65"/>
      <c r="H310" s="70"/>
      <c r="I310" s="71"/>
      <c r="J310" s="68">
        <v>0</v>
      </c>
      <c r="K310" s="68">
        <v>0</v>
      </c>
      <c r="L310" s="68">
        <v>0</v>
      </c>
      <c r="M310" s="89">
        <f t="shared" si="17"/>
        <v>0</v>
      </c>
      <c r="N310" s="100">
        <f t="shared" si="18"/>
        <v>0</v>
      </c>
      <c r="O310" s="63"/>
      <c r="P310" s="167" t="e">
        <f t="shared" si="19"/>
        <v>#DIV/0!</v>
      </c>
    </row>
    <row r="311" spans="2:16">
      <c r="B311" s="63"/>
      <c r="C311" s="65"/>
      <c r="D311" s="65"/>
      <c r="E311" s="66"/>
      <c r="F311" s="67"/>
      <c r="G311" s="65"/>
      <c r="H311" s="70"/>
      <c r="I311" s="71"/>
      <c r="J311" s="68">
        <v>0</v>
      </c>
      <c r="K311" s="68">
        <v>0</v>
      </c>
      <c r="L311" s="68">
        <v>0</v>
      </c>
      <c r="M311" s="89">
        <f t="shared" si="17"/>
        <v>0</v>
      </c>
      <c r="N311" s="100">
        <f t="shared" si="18"/>
        <v>0</v>
      </c>
      <c r="O311" s="63"/>
      <c r="P311" s="167" t="e">
        <f t="shared" si="19"/>
        <v>#DIV/0!</v>
      </c>
    </row>
    <row r="312" spans="2:16">
      <c r="B312" s="63"/>
      <c r="C312" s="65"/>
      <c r="D312" s="65"/>
      <c r="E312" s="66"/>
      <c r="F312" s="67"/>
      <c r="G312" s="65"/>
      <c r="H312" s="70"/>
      <c r="I312" s="71"/>
      <c r="J312" s="68">
        <v>0</v>
      </c>
      <c r="K312" s="68">
        <v>0</v>
      </c>
      <c r="L312" s="68">
        <v>0</v>
      </c>
      <c r="M312" s="89">
        <f t="shared" si="17"/>
        <v>0</v>
      </c>
      <c r="N312" s="100">
        <f t="shared" si="18"/>
        <v>0</v>
      </c>
      <c r="O312" s="63"/>
      <c r="P312" s="167" t="e">
        <f t="shared" si="19"/>
        <v>#DIV/0!</v>
      </c>
    </row>
    <row r="313" spans="2:16">
      <c r="B313" s="63"/>
      <c r="C313" s="65"/>
      <c r="D313" s="65"/>
      <c r="E313" s="66"/>
      <c r="F313" s="67"/>
      <c r="G313" s="65"/>
      <c r="H313" s="70"/>
      <c r="I313" s="71"/>
      <c r="J313" s="68">
        <v>0</v>
      </c>
      <c r="K313" s="68">
        <v>0</v>
      </c>
      <c r="L313" s="68">
        <v>0</v>
      </c>
      <c r="M313" s="89">
        <f t="shared" si="17"/>
        <v>0</v>
      </c>
      <c r="N313" s="100">
        <f t="shared" si="18"/>
        <v>0</v>
      </c>
      <c r="O313" s="63"/>
      <c r="P313" s="167" t="e">
        <f t="shared" si="19"/>
        <v>#DIV/0!</v>
      </c>
    </row>
    <row r="314" spans="2:16">
      <c r="B314" s="63"/>
      <c r="C314" s="65"/>
      <c r="D314" s="65"/>
      <c r="E314" s="66"/>
      <c r="F314" s="67"/>
      <c r="G314" s="65"/>
      <c r="H314" s="70"/>
      <c r="I314" s="71"/>
      <c r="J314" s="68">
        <v>0</v>
      </c>
      <c r="K314" s="68">
        <v>0</v>
      </c>
      <c r="L314" s="68">
        <v>0</v>
      </c>
      <c r="M314" s="89">
        <f t="shared" si="17"/>
        <v>0</v>
      </c>
      <c r="N314" s="100">
        <f t="shared" si="18"/>
        <v>0</v>
      </c>
      <c r="O314" s="63"/>
      <c r="P314" s="167" t="e">
        <f t="shared" si="19"/>
        <v>#DIV/0!</v>
      </c>
    </row>
    <row r="315" spans="2:16">
      <c r="B315" s="63"/>
      <c r="C315" s="65"/>
      <c r="D315" s="65"/>
      <c r="E315" s="66"/>
      <c r="F315" s="67"/>
      <c r="G315" s="65"/>
      <c r="H315" s="70"/>
      <c r="I315" s="71"/>
      <c r="J315" s="68">
        <v>0</v>
      </c>
      <c r="K315" s="68">
        <v>0</v>
      </c>
      <c r="L315" s="68">
        <v>0</v>
      </c>
      <c r="M315" s="89">
        <f t="shared" si="17"/>
        <v>0</v>
      </c>
      <c r="N315" s="100">
        <f t="shared" si="18"/>
        <v>0</v>
      </c>
      <c r="O315" s="63"/>
      <c r="P315" s="167" t="e">
        <f t="shared" si="19"/>
        <v>#DIV/0!</v>
      </c>
    </row>
    <row r="316" spans="2:16">
      <c r="B316" s="63"/>
      <c r="C316" s="65"/>
      <c r="D316" s="65"/>
      <c r="E316" s="66"/>
      <c r="F316" s="67"/>
      <c r="G316" s="65"/>
      <c r="H316" s="70"/>
      <c r="I316" s="71"/>
      <c r="J316" s="68">
        <v>0</v>
      </c>
      <c r="K316" s="68">
        <v>0</v>
      </c>
      <c r="L316" s="68">
        <v>0</v>
      </c>
      <c r="M316" s="89">
        <f t="shared" si="17"/>
        <v>0</v>
      </c>
      <c r="N316" s="100">
        <f t="shared" si="18"/>
        <v>0</v>
      </c>
      <c r="O316" s="63"/>
      <c r="P316" s="167" t="e">
        <f t="shared" si="19"/>
        <v>#DIV/0!</v>
      </c>
    </row>
    <row r="317" spans="2:16">
      <c r="B317" s="63"/>
      <c r="C317" s="65"/>
      <c r="D317" s="65"/>
      <c r="E317" s="66"/>
      <c r="F317" s="67"/>
      <c r="G317" s="65"/>
      <c r="H317" s="70"/>
      <c r="I317" s="71"/>
      <c r="J317" s="68">
        <v>0</v>
      </c>
      <c r="K317" s="68">
        <v>0</v>
      </c>
      <c r="L317" s="68">
        <v>0</v>
      </c>
      <c r="M317" s="89">
        <f t="shared" si="17"/>
        <v>0</v>
      </c>
      <c r="N317" s="100">
        <f t="shared" si="18"/>
        <v>0</v>
      </c>
      <c r="O317" s="63"/>
      <c r="P317" s="167" t="e">
        <f t="shared" si="19"/>
        <v>#DIV/0!</v>
      </c>
    </row>
    <row r="318" spans="2:16">
      <c r="B318" s="63"/>
      <c r="C318" s="65"/>
      <c r="D318" s="65"/>
      <c r="E318" s="66"/>
      <c r="F318" s="67"/>
      <c r="G318" s="65"/>
      <c r="H318" s="70"/>
      <c r="I318" s="71"/>
      <c r="J318" s="68">
        <v>0</v>
      </c>
      <c r="K318" s="68">
        <v>0</v>
      </c>
      <c r="L318" s="68">
        <v>0</v>
      </c>
      <c r="M318" s="89">
        <f t="shared" si="17"/>
        <v>0</v>
      </c>
      <c r="N318" s="100">
        <f t="shared" si="18"/>
        <v>0</v>
      </c>
      <c r="O318" s="63"/>
      <c r="P318" s="167" t="e">
        <f t="shared" si="19"/>
        <v>#DIV/0!</v>
      </c>
    </row>
    <row r="319" spans="2:16">
      <c r="B319" s="63"/>
      <c r="C319" s="65"/>
      <c r="D319" s="65"/>
      <c r="E319" s="66"/>
      <c r="F319" s="67"/>
      <c r="G319" s="65"/>
      <c r="H319" s="70"/>
      <c r="I319" s="71"/>
      <c r="J319" s="68">
        <v>0</v>
      </c>
      <c r="K319" s="68">
        <v>0</v>
      </c>
      <c r="L319" s="68">
        <v>0</v>
      </c>
      <c r="M319" s="89">
        <f t="shared" si="17"/>
        <v>0</v>
      </c>
      <c r="N319" s="100">
        <f t="shared" si="18"/>
        <v>0</v>
      </c>
      <c r="O319" s="63"/>
      <c r="P319" s="167" t="e">
        <f t="shared" si="19"/>
        <v>#DIV/0!</v>
      </c>
    </row>
    <row r="320" spans="2:16">
      <c r="B320" s="63"/>
      <c r="C320" s="65"/>
      <c r="D320" s="65"/>
      <c r="E320" s="66"/>
      <c r="F320" s="67"/>
      <c r="G320" s="65"/>
      <c r="H320" s="70"/>
      <c r="I320" s="71"/>
      <c r="J320" s="68">
        <v>0</v>
      </c>
      <c r="K320" s="68">
        <v>0</v>
      </c>
      <c r="L320" s="68">
        <v>0</v>
      </c>
      <c r="M320" s="89">
        <f t="shared" si="17"/>
        <v>0</v>
      </c>
      <c r="N320" s="100">
        <f t="shared" si="18"/>
        <v>0</v>
      </c>
      <c r="O320" s="63"/>
      <c r="P320" s="167" t="e">
        <f t="shared" si="19"/>
        <v>#DIV/0!</v>
      </c>
    </row>
    <row r="321" spans="2:16">
      <c r="B321" s="63"/>
      <c r="C321" s="65"/>
      <c r="D321" s="65"/>
      <c r="E321" s="66"/>
      <c r="F321" s="67"/>
      <c r="G321" s="65"/>
      <c r="H321" s="70"/>
      <c r="I321" s="71"/>
      <c r="J321" s="68">
        <v>0</v>
      </c>
      <c r="K321" s="68">
        <v>0</v>
      </c>
      <c r="L321" s="68">
        <v>0</v>
      </c>
      <c r="M321" s="89">
        <f t="shared" si="17"/>
        <v>0</v>
      </c>
      <c r="N321" s="100">
        <f t="shared" si="18"/>
        <v>0</v>
      </c>
      <c r="O321" s="63"/>
      <c r="P321" s="167" t="e">
        <f t="shared" si="19"/>
        <v>#DIV/0!</v>
      </c>
    </row>
    <row r="322" spans="2:16">
      <c r="B322" s="63"/>
      <c r="C322" s="65"/>
      <c r="D322" s="65"/>
      <c r="E322" s="66"/>
      <c r="F322" s="67"/>
      <c r="G322" s="65"/>
      <c r="H322" s="70"/>
      <c r="I322" s="71"/>
      <c r="J322" s="68">
        <v>0</v>
      </c>
      <c r="K322" s="68">
        <v>0</v>
      </c>
      <c r="L322" s="68">
        <v>0</v>
      </c>
      <c r="M322" s="89">
        <f t="shared" si="17"/>
        <v>0</v>
      </c>
      <c r="N322" s="100">
        <f t="shared" si="18"/>
        <v>0</v>
      </c>
      <c r="O322" s="63"/>
      <c r="P322" s="167" t="e">
        <f t="shared" si="19"/>
        <v>#DIV/0!</v>
      </c>
    </row>
    <row r="323" spans="2:16">
      <c r="B323" s="63"/>
      <c r="C323" s="65"/>
      <c r="D323" s="65"/>
      <c r="E323" s="66"/>
      <c r="F323" s="67"/>
      <c r="G323" s="65"/>
      <c r="H323" s="70"/>
      <c r="I323" s="71"/>
      <c r="J323" s="68">
        <v>0</v>
      </c>
      <c r="K323" s="68">
        <v>0</v>
      </c>
      <c r="L323" s="68">
        <v>0</v>
      </c>
      <c r="M323" s="89">
        <f t="shared" si="17"/>
        <v>0</v>
      </c>
      <c r="N323" s="100">
        <f t="shared" si="18"/>
        <v>0</v>
      </c>
      <c r="O323" s="63"/>
      <c r="P323" s="167" t="e">
        <f t="shared" si="19"/>
        <v>#DIV/0!</v>
      </c>
    </row>
    <row r="324" spans="2:16">
      <c r="B324" s="63"/>
      <c r="C324" s="65"/>
      <c r="D324" s="65"/>
      <c r="E324" s="66"/>
      <c r="F324" s="67"/>
      <c r="G324" s="65"/>
      <c r="H324" s="70"/>
      <c r="I324" s="71"/>
      <c r="J324" s="68">
        <v>0</v>
      </c>
      <c r="K324" s="68">
        <v>0</v>
      </c>
      <c r="L324" s="68">
        <v>0</v>
      </c>
      <c r="M324" s="89">
        <f t="shared" si="17"/>
        <v>0</v>
      </c>
      <c r="N324" s="100">
        <f t="shared" si="18"/>
        <v>0</v>
      </c>
      <c r="O324" s="63"/>
      <c r="P324" s="167" t="e">
        <f t="shared" si="19"/>
        <v>#DIV/0!</v>
      </c>
    </row>
    <row r="325" spans="2:16">
      <c r="B325" s="63"/>
      <c r="C325" s="65"/>
      <c r="D325" s="65"/>
      <c r="E325" s="66"/>
      <c r="F325" s="67"/>
      <c r="G325" s="65"/>
      <c r="H325" s="70"/>
      <c r="I325" s="71"/>
      <c r="J325" s="68">
        <v>0</v>
      </c>
      <c r="K325" s="68">
        <v>0</v>
      </c>
      <c r="L325" s="68">
        <v>0</v>
      </c>
      <c r="M325" s="89">
        <f t="shared" si="17"/>
        <v>0</v>
      </c>
      <c r="N325" s="100">
        <f t="shared" si="18"/>
        <v>0</v>
      </c>
      <c r="O325" s="63"/>
      <c r="P325" s="167" t="e">
        <f t="shared" si="19"/>
        <v>#DIV/0!</v>
      </c>
    </row>
    <row r="326" spans="2:16">
      <c r="B326" s="63"/>
      <c r="C326" s="65"/>
      <c r="D326" s="65"/>
      <c r="E326" s="66"/>
      <c r="F326" s="67"/>
      <c r="G326" s="65"/>
      <c r="H326" s="70"/>
      <c r="I326" s="71"/>
      <c r="J326" s="68">
        <v>0</v>
      </c>
      <c r="K326" s="68">
        <v>0</v>
      </c>
      <c r="L326" s="68">
        <v>0</v>
      </c>
      <c r="M326" s="89">
        <f t="shared" si="17"/>
        <v>0</v>
      </c>
      <c r="N326" s="100">
        <f t="shared" si="18"/>
        <v>0</v>
      </c>
      <c r="O326" s="63"/>
      <c r="P326" s="167" t="e">
        <f t="shared" si="19"/>
        <v>#DIV/0!</v>
      </c>
    </row>
    <row r="327" spans="2:16">
      <c r="B327" s="63"/>
      <c r="C327" s="65"/>
      <c r="D327" s="65"/>
      <c r="E327" s="66"/>
      <c r="F327" s="67"/>
      <c r="G327" s="65"/>
      <c r="H327" s="70"/>
      <c r="I327" s="71"/>
      <c r="J327" s="68">
        <v>0</v>
      </c>
      <c r="K327" s="68">
        <v>0</v>
      </c>
      <c r="L327" s="68">
        <v>0</v>
      </c>
      <c r="M327" s="89">
        <f t="shared" si="17"/>
        <v>0</v>
      </c>
      <c r="N327" s="100">
        <f t="shared" si="18"/>
        <v>0</v>
      </c>
      <c r="O327" s="63"/>
      <c r="P327" s="167" t="e">
        <f t="shared" si="19"/>
        <v>#DIV/0!</v>
      </c>
    </row>
    <row r="328" spans="2:16">
      <c r="B328" s="63"/>
      <c r="C328" s="65"/>
      <c r="D328" s="65"/>
      <c r="E328" s="66"/>
      <c r="F328" s="67"/>
      <c r="G328" s="65"/>
      <c r="H328" s="70"/>
      <c r="I328" s="71"/>
      <c r="J328" s="68">
        <v>0</v>
      </c>
      <c r="K328" s="68">
        <v>0</v>
      </c>
      <c r="L328" s="68">
        <v>0</v>
      </c>
      <c r="M328" s="89">
        <f t="shared" si="17"/>
        <v>0</v>
      </c>
      <c r="N328" s="100">
        <f t="shared" si="18"/>
        <v>0</v>
      </c>
      <c r="O328" s="63"/>
      <c r="P328" s="167" t="e">
        <f t="shared" si="19"/>
        <v>#DIV/0!</v>
      </c>
    </row>
    <row r="329" spans="2:16">
      <c r="B329" s="63"/>
      <c r="C329" s="65"/>
      <c r="D329" s="65"/>
      <c r="E329" s="66"/>
      <c r="F329" s="67"/>
      <c r="G329" s="65"/>
      <c r="H329" s="70"/>
      <c r="I329" s="71"/>
      <c r="J329" s="68">
        <v>0</v>
      </c>
      <c r="K329" s="68">
        <v>0</v>
      </c>
      <c r="L329" s="68">
        <v>0</v>
      </c>
      <c r="M329" s="89">
        <f t="shared" si="17"/>
        <v>0</v>
      </c>
      <c r="N329" s="100">
        <f t="shared" si="18"/>
        <v>0</v>
      </c>
      <c r="O329" s="63"/>
      <c r="P329" s="167" t="e">
        <f t="shared" si="19"/>
        <v>#DIV/0!</v>
      </c>
    </row>
    <row r="330" spans="2:16">
      <c r="B330" s="63"/>
      <c r="C330" s="65"/>
      <c r="D330" s="65"/>
      <c r="E330" s="66"/>
      <c r="F330" s="67"/>
      <c r="G330" s="65"/>
      <c r="H330" s="70"/>
      <c r="I330" s="71"/>
      <c r="J330" s="68">
        <v>0</v>
      </c>
      <c r="K330" s="68">
        <v>0</v>
      </c>
      <c r="L330" s="68">
        <v>0</v>
      </c>
      <c r="M330" s="89">
        <f t="shared" si="17"/>
        <v>0</v>
      </c>
      <c r="N330" s="100">
        <f t="shared" si="18"/>
        <v>0</v>
      </c>
      <c r="O330" s="63"/>
      <c r="P330" s="167" t="e">
        <f t="shared" si="19"/>
        <v>#DIV/0!</v>
      </c>
    </row>
    <row r="331" spans="2:16">
      <c r="B331" s="63"/>
      <c r="C331" s="65"/>
      <c r="D331" s="65"/>
      <c r="E331" s="66"/>
      <c r="F331" s="67"/>
      <c r="G331" s="65"/>
      <c r="H331" s="70"/>
      <c r="I331" s="71"/>
      <c r="J331" s="68">
        <v>0</v>
      </c>
      <c r="K331" s="68">
        <v>0</v>
      </c>
      <c r="L331" s="68">
        <v>0</v>
      </c>
      <c r="M331" s="89">
        <f t="shared" si="17"/>
        <v>0</v>
      </c>
      <c r="N331" s="100">
        <f t="shared" si="18"/>
        <v>0</v>
      </c>
      <c r="O331" s="63"/>
      <c r="P331" s="167" t="e">
        <f t="shared" si="19"/>
        <v>#DIV/0!</v>
      </c>
    </row>
    <row r="332" spans="2:16">
      <c r="B332" s="63"/>
      <c r="C332" s="65"/>
      <c r="D332" s="65"/>
      <c r="E332" s="66"/>
      <c r="F332" s="67"/>
      <c r="G332" s="65"/>
      <c r="H332" s="70"/>
      <c r="I332" s="71"/>
      <c r="J332" s="68">
        <v>0</v>
      </c>
      <c r="K332" s="68">
        <v>0</v>
      </c>
      <c r="L332" s="68">
        <v>0</v>
      </c>
      <c r="M332" s="89">
        <f t="shared" si="17"/>
        <v>0</v>
      </c>
      <c r="N332" s="100">
        <f t="shared" si="18"/>
        <v>0</v>
      </c>
      <c r="O332" s="63"/>
      <c r="P332" s="167" t="e">
        <f t="shared" si="19"/>
        <v>#DIV/0!</v>
      </c>
    </row>
    <row r="333" spans="2:16">
      <c r="B333" s="63"/>
      <c r="C333" s="65"/>
      <c r="D333" s="65"/>
      <c r="E333" s="66"/>
      <c r="F333" s="67"/>
      <c r="G333" s="65"/>
      <c r="H333" s="70"/>
      <c r="I333" s="71"/>
      <c r="J333" s="68">
        <v>0</v>
      </c>
      <c r="K333" s="68">
        <v>0</v>
      </c>
      <c r="L333" s="68">
        <v>0</v>
      </c>
      <c r="M333" s="89">
        <f t="shared" si="17"/>
        <v>0</v>
      </c>
      <c r="N333" s="100">
        <f t="shared" si="18"/>
        <v>0</v>
      </c>
      <c r="O333" s="63"/>
      <c r="P333" s="167" t="e">
        <f t="shared" si="19"/>
        <v>#DIV/0!</v>
      </c>
    </row>
    <row r="334" spans="2:16">
      <c r="B334" s="63"/>
      <c r="C334" s="65"/>
      <c r="D334" s="65"/>
      <c r="E334" s="66"/>
      <c r="F334" s="67"/>
      <c r="G334" s="65"/>
      <c r="H334" s="70"/>
      <c r="I334" s="71"/>
      <c r="J334" s="68">
        <v>0</v>
      </c>
      <c r="K334" s="68">
        <v>0</v>
      </c>
      <c r="L334" s="68">
        <v>0</v>
      </c>
      <c r="M334" s="89">
        <f t="shared" si="17"/>
        <v>0</v>
      </c>
      <c r="N334" s="100">
        <f t="shared" si="18"/>
        <v>0</v>
      </c>
      <c r="O334" s="63"/>
      <c r="P334" s="167" t="e">
        <f t="shared" si="19"/>
        <v>#DIV/0!</v>
      </c>
    </row>
    <row r="335" spans="2:16">
      <c r="B335" s="63"/>
      <c r="C335" s="65"/>
      <c r="D335" s="65"/>
      <c r="E335" s="66"/>
      <c r="F335" s="67"/>
      <c r="G335" s="65"/>
      <c r="H335" s="70"/>
      <c r="I335" s="71"/>
      <c r="J335" s="68">
        <v>0</v>
      </c>
      <c r="K335" s="68">
        <v>0</v>
      </c>
      <c r="L335" s="68">
        <v>0</v>
      </c>
      <c r="M335" s="89">
        <f t="shared" si="17"/>
        <v>0</v>
      </c>
      <c r="N335" s="100">
        <f t="shared" si="18"/>
        <v>0</v>
      </c>
      <c r="O335" s="63"/>
      <c r="P335" s="167" t="e">
        <f t="shared" si="19"/>
        <v>#DIV/0!</v>
      </c>
    </row>
    <row r="336" spans="2:16">
      <c r="B336" s="63"/>
      <c r="C336" s="65"/>
      <c r="D336" s="65"/>
      <c r="E336" s="66"/>
      <c r="F336" s="67"/>
      <c r="G336" s="65"/>
      <c r="H336" s="70"/>
      <c r="I336" s="71"/>
      <c r="J336" s="68">
        <v>0</v>
      </c>
      <c r="K336" s="68">
        <v>0</v>
      </c>
      <c r="L336" s="68">
        <v>0</v>
      </c>
      <c r="M336" s="89">
        <f t="shared" si="17"/>
        <v>0</v>
      </c>
      <c r="N336" s="100">
        <f t="shared" si="18"/>
        <v>0</v>
      </c>
      <c r="O336" s="63"/>
      <c r="P336" s="167" t="e">
        <f t="shared" si="19"/>
        <v>#DIV/0!</v>
      </c>
    </row>
    <row r="337" spans="2:16">
      <c r="B337" s="63"/>
      <c r="C337" s="65"/>
      <c r="D337" s="65"/>
      <c r="E337" s="66"/>
      <c r="F337" s="67"/>
      <c r="G337" s="65"/>
      <c r="H337" s="70"/>
      <c r="I337" s="71"/>
      <c r="J337" s="68">
        <v>0</v>
      </c>
      <c r="K337" s="68">
        <v>0</v>
      </c>
      <c r="L337" s="68">
        <v>0</v>
      </c>
      <c r="M337" s="89">
        <f t="shared" si="17"/>
        <v>0</v>
      </c>
      <c r="N337" s="100">
        <f t="shared" si="18"/>
        <v>0</v>
      </c>
      <c r="O337" s="63"/>
      <c r="P337" s="167" t="e">
        <f t="shared" si="19"/>
        <v>#DIV/0!</v>
      </c>
    </row>
    <row r="338" spans="2:16">
      <c r="B338" s="63"/>
      <c r="C338" s="65"/>
      <c r="D338" s="65"/>
      <c r="E338" s="66"/>
      <c r="F338" s="67"/>
      <c r="G338" s="65"/>
      <c r="H338" s="70"/>
      <c r="I338" s="71"/>
      <c r="J338" s="68">
        <v>0</v>
      </c>
      <c r="K338" s="68">
        <v>0</v>
      </c>
      <c r="L338" s="68">
        <v>0</v>
      </c>
      <c r="M338" s="89">
        <f t="shared" si="17"/>
        <v>0</v>
      </c>
      <c r="N338" s="100">
        <f t="shared" si="18"/>
        <v>0</v>
      </c>
      <c r="O338" s="63"/>
      <c r="P338" s="167" t="e">
        <f t="shared" si="19"/>
        <v>#DIV/0!</v>
      </c>
    </row>
    <row r="339" spans="2:16">
      <c r="B339" s="63"/>
      <c r="C339" s="65"/>
      <c r="D339" s="65"/>
      <c r="E339" s="66"/>
      <c r="F339" s="67"/>
      <c r="G339" s="65"/>
      <c r="H339" s="70"/>
      <c r="I339" s="71"/>
      <c r="J339" s="68">
        <v>0</v>
      </c>
      <c r="K339" s="68">
        <v>0</v>
      </c>
      <c r="L339" s="68">
        <v>0</v>
      </c>
      <c r="M339" s="89">
        <f t="shared" si="17"/>
        <v>0</v>
      </c>
      <c r="N339" s="100">
        <f t="shared" si="18"/>
        <v>0</v>
      </c>
      <c r="O339" s="63"/>
      <c r="P339" s="167" t="e">
        <f t="shared" si="19"/>
        <v>#DIV/0!</v>
      </c>
    </row>
    <row r="340" spans="2:16">
      <c r="B340" s="63"/>
      <c r="C340" s="65"/>
      <c r="D340" s="65"/>
      <c r="E340" s="66"/>
      <c r="F340" s="67"/>
      <c r="G340" s="65"/>
      <c r="H340" s="70"/>
      <c r="I340" s="71"/>
      <c r="J340" s="68">
        <v>0</v>
      </c>
      <c r="K340" s="68">
        <v>0</v>
      </c>
      <c r="L340" s="68">
        <v>0</v>
      </c>
      <c r="M340" s="89">
        <f t="shared" si="17"/>
        <v>0</v>
      </c>
      <c r="N340" s="100">
        <f t="shared" si="18"/>
        <v>0</v>
      </c>
      <c r="O340" s="63"/>
      <c r="P340" s="167" t="e">
        <f t="shared" si="19"/>
        <v>#DIV/0!</v>
      </c>
    </row>
    <row r="341" spans="2:16">
      <c r="B341" s="63"/>
      <c r="C341" s="65"/>
      <c r="D341" s="65"/>
      <c r="E341" s="66"/>
      <c r="F341" s="67"/>
      <c r="G341" s="65"/>
      <c r="H341" s="70"/>
      <c r="I341" s="71"/>
      <c r="J341" s="68">
        <v>0</v>
      </c>
      <c r="K341" s="68">
        <v>0</v>
      </c>
      <c r="L341" s="68">
        <v>0</v>
      </c>
      <c r="M341" s="89">
        <f t="shared" ref="M341:M404" si="20">L341</f>
        <v>0</v>
      </c>
      <c r="N341" s="100">
        <f t="shared" si="18"/>
        <v>0</v>
      </c>
      <c r="O341" s="63"/>
      <c r="P341" s="167" t="e">
        <f t="shared" si="19"/>
        <v>#DIV/0!</v>
      </c>
    </row>
    <row r="342" spans="2:16">
      <c r="B342" s="63"/>
      <c r="C342" s="65"/>
      <c r="D342" s="65"/>
      <c r="E342" s="66"/>
      <c r="F342" s="67"/>
      <c r="G342" s="65"/>
      <c r="H342" s="70"/>
      <c r="I342" s="71"/>
      <c r="J342" s="68">
        <v>0</v>
      </c>
      <c r="K342" s="68">
        <v>0</v>
      </c>
      <c r="L342" s="68">
        <v>0</v>
      </c>
      <c r="M342" s="89">
        <f t="shared" si="20"/>
        <v>0</v>
      </c>
      <c r="N342" s="100">
        <f t="shared" ref="N342:N405" si="21">SUM(J342:M342)</f>
        <v>0</v>
      </c>
      <c r="O342" s="63"/>
      <c r="P342" s="167" t="e">
        <f t="shared" ref="P342:P405" si="22">H342-(SUM(K342:M342)/J342)</f>
        <v>#DIV/0!</v>
      </c>
    </row>
    <row r="343" spans="2:16">
      <c r="B343" s="63"/>
      <c r="C343" s="65"/>
      <c r="D343" s="65"/>
      <c r="E343" s="66"/>
      <c r="F343" s="67"/>
      <c r="G343" s="65"/>
      <c r="H343" s="70"/>
      <c r="I343" s="71"/>
      <c r="J343" s="68">
        <v>0</v>
      </c>
      <c r="K343" s="68">
        <v>0</v>
      </c>
      <c r="L343" s="68">
        <v>0</v>
      </c>
      <c r="M343" s="89">
        <f t="shared" si="20"/>
        <v>0</v>
      </c>
      <c r="N343" s="100">
        <f t="shared" si="21"/>
        <v>0</v>
      </c>
      <c r="O343" s="63"/>
      <c r="P343" s="167" t="e">
        <f t="shared" si="22"/>
        <v>#DIV/0!</v>
      </c>
    </row>
    <row r="344" spans="2:16">
      <c r="B344" s="63"/>
      <c r="C344" s="65"/>
      <c r="D344" s="65"/>
      <c r="E344" s="66"/>
      <c r="F344" s="67"/>
      <c r="G344" s="65"/>
      <c r="H344" s="70"/>
      <c r="I344" s="71"/>
      <c r="J344" s="68">
        <v>0</v>
      </c>
      <c r="K344" s="68">
        <v>0</v>
      </c>
      <c r="L344" s="68">
        <v>0</v>
      </c>
      <c r="M344" s="89">
        <f t="shared" si="20"/>
        <v>0</v>
      </c>
      <c r="N344" s="100">
        <f t="shared" si="21"/>
        <v>0</v>
      </c>
      <c r="O344" s="63"/>
      <c r="P344" s="167" t="e">
        <f t="shared" si="22"/>
        <v>#DIV/0!</v>
      </c>
    </row>
    <row r="345" spans="2:16">
      <c r="B345" s="63"/>
      <c r="C345" s="65"/>
      <c r="D345" s="65"/>
      <c r="E345" s="66"/>
      <c r="F345" s="67"/>
      <c r="G345" s="65"/>
      <c r="H345" s="70"/>
      <c r="I345" s="71"/>
      <c r="J345" s="68">
        <v>0</v>
      </c>
      <c r="K345" s="68">
        <v>0</v>
      </c>
      <c r="L345" s="68">
        <v>0</v>
      </c>
      <c r="M345" s="89">
        <f t="shared" si="20"/>
        <v>0</v>
      </c>
      <c r="N345" s="100">
        <f t="shared" si="21"/>
        <v>0</v>
      </c>
      <c r="O345" s="63"/>
      <c r="P345" s="167" t="e">
        <f t="shared" si="22"/>
        <v>#DIV/0!</v>
      </c>
    </row>
    <row r="346" spans="2:16">
      <c r="B346" s="63"/>
      <c r="C346" s="65"/>
      <c r="D346" s="65"/>
      <c r="E346" s="66"/>
      <c r="F346" s="67"/>
      <c r="G346" s="65"/>
      <c r="H346" s="70"/>
      <c r="I346" s="71"/>
      <c r="J346" s="68">
        <v>0</v>
      </c>
      <c r="K346" s="68">
        <v>0</v>
      </c>
      <c r="L346" s="68">
        <v>0</v>
      </c>
      <c r="M346" s="89">
        <f t="shared" si="20"/>
        <v>0</v>
      </c>
      <c r="N346" s="100">
        <f t="shared" si="21"/>
        <v>0</v>
      </c>
      <c r="O346" s="63"/>
      <c r="P346" s="167" t="e">
        <f t="shared" si="22"/>
        <v>#DIV/0!</v>
      </c>
    </row>
    <row r="347" spans="2:16">
      <c r="B347" s="63"/>
      <c r="C347" s="65"/>
      <c r="D347" s="65"/>
      <c r="E347" s="66"/>
      <c r="F347" s="67"/>
      <c r="G347" s="65"/>
      <c r="H347" s="70"/>
      <c r="I347" s="71"/>
      <c r="J347" s="68">
        <v>0</v>
      </c>
      <c r="K347" s="68">
        <v>0</v>
      </c>
      <c r="L347" s="68">
        <v>0</v>
      </c>
      <c r="M347" s="89">
        <f t="shared" si="20"/>
        <v>0</v>
      </c>
      <c r="N347" s="100">
        <f t="shared" si="21"/>
        <v>0</v>
      </c>
      <c r="O347" s="63"/>
      <c r="P347" s="167" t="e">
        <f t="shared" si="22"/>
        <v>#DIV/0!</v>
      </c>
    </row>
    <row r="348" spans="2:16">
      <c r="B348" s="63"/>
      <c r="C348" s="65"/>
      <c r="D348" s="65"/>
      <c r="E348" s="66"/>
      <c r="F348" s="67"/>
      <c r="G348" s="65"/>
      <c r="H348" s="70"/>
      <c r="I348" s="71"/>
      <c r="J348" s="68">
        <v>0</v>
      </c>
      <c r="K348" s="68">
        <v>0</v>
      </c>
      <c r="L348" s="68">
        <v>0</v>
      </c>
      <c r="M348" s="89">
        <f t="shared" si="20"/>
        <v>0</v>
      </c>
      <c r="N348" s="100">
        <f t="shared" si="21"/>
        <v>0</v>
      </c>
      <c r="O348" s="63"/>
      <c r="P348" s="167" t="e">
        <f t="shared" si="22"/>
        <v>#DIV/0!</v>
      </c>
    </row>
    <row r="349" spans="2:16">
      <c r="B349" s="63"/>
      <c r="C349" s="65"/>
      <c r="D349" s="65"/>
      <c r="E349" s="66"/>
      <c r="F349" s="67"/>
      <c r="G349" s="65"/>
      <c r="H349" s="70"/>
      <c r="I349" s="71"/>
      <c r="J349" s="68">
        <v>0</v>
      </c>
      <c r="K349" s="68">
        <v>0</v>
      </c>
      <c r="L349" s="68">
        <v>0</v>
      </c>
      <c r="M349" s="89">
        <f t="shared" si="20"/>
        <v>0</v>
      </c>
      <c r="N349" s="100">
        <f t="shared" si="21"/>
        <v>0</v>
      </c>
      <c r="O349" s="63"/>
      <c r="P349" s="167" t="e">
        <f t="shared" si="22"/>
        <v>#DIV/0!</v>
      </c>
    </row>
    <row r="350" spans="2:16">
      <c r="B350" s="63"/>
      <c r="C350" s="65"/>
      <c r="D350" s="65"/>
      <c r="E350" s="66"/>
      <c r="F350" s="67"/>
      <c r="G350" s="65"/>
      <c r="H350" s="70"/>
      <c r="I350" s="71"/>
      <c r="J350" s="68">
        <v>0</v>
      </c>
      <c r="K350" s="68">
        <v>0</v>
      </c>
      <c r="L350" s="68">
        <v>0</v>
      </c>
      <c r="M350" s="89">
        <f t="shared" si="20"/>
        <v>0</v>
      </c>
      <c r="N350" s="100">
        <f t="shared" si="21"/>
        <v>0</v>
      </c>
      <c r="O350" s="63"/>
      <c r="P350" s="167" t="e">
        <f t="shared" si="22"/>
        <v>#DIV/0!</v>
      </c>
    </row>
    <row r="351" spans="2:16">
      <c r="B351" s="63"/>
      <c r="C351" s="65"/>
      <c r="D351" s="65"/>
      <c r="E351" s="66"/>
      <c r="F351" s="67"/>
      <c r="G351" s="65"/>
      <c r="H351" s="70"/>
      <c r="I351" s="71"/>
      <c r="J351" s="68">
        <v>0</v>
      </c>
      <c r="K351" s="68">
        <v>0</v>
      </c>
      <c r="L351" s="68">
        <v>0</v>
      </c>
      <c r="M351" s="89">
        <f t="shared" si="20"/>
        <v>0</v>
      </c>
      <c r="N351" s="100">
        <f t="shared" si="21"/>
        <v>0</v>
      </c>
      <c r="O351" s="63"/>
      <c r="P351" s="167" t="e">
        <f t="shared" si="22"/>
        <v>#DIV/0!</v>
      </c>
    </row>
    <row r="352" spans="2:16">
      <c r="B352" s="63"/>
      <c r="C352" s="65"/>
      <c r="D352" s="65"/>
      <c r="E352" s="66"/>
      <c r="F352" s="67"/>
      <c r="G352" s="65"/>
      <c r="H352" s="70"/>
      <c r="I352" s="71"/>
      <c r="J352" s="68">
        <v>0</v>
      </c>
      <c r="K352" s="68">
        <v>0</v>
      </c>
      <c r="L352" s="68">
        <v>0</v>
      </c>
      <c r="M352" s="89">
        <f t="shared" si="20"/>
        <v>0</v>
      </c>
      <c r="N352" s="100">
        <f t="shared" si="21"/>
        <v>0</v>
      </c>
      <c r="O352" s="63"/>
      <c r="P352" s="167" t="e">
        <f t="shared" si="22"/>
        <v>#DIV/0!</v>
      </c>
    </row>
    <row r="353" spans="2:16">
      <c r="B353" s="63"/>
      <c r="C353" s="65"/>
      <c r="D353" s="65"/>
      <c r="E353" s="66"/>
      <c r="F353" s="67"/>
      <c r="G353" s="65"/>
      <c r="H353" s="70"/>
      <c r="I353" s="71"/>
      <c r="J353" s="68">
        <v>0</v>
      </c>
      <c r="K353" s="68">
        <v>0</v>
      </c>
      <c r="L353" s="68">
        <v>0</v>
      </c>
      <c r="M353" s="89">
        <f t="shared" si="20"/>
        <v>0</v>
      </c>
      <c r="N353" s="100">
        <f t="shared" si="21"/>
        <v>0</v>
      </c>
      <c r="O353" s="63"/>
      <c r="P353" s="167" t="e">
        <f t="shared" si="22"/>
        <v>#DIV/0!</v>
      </c>
    </row>
    <row r="354" spans="2:16">
      <c r="B354" s="63"/>
      <c r="C354" s="65"/>
      <c r="D354" s="65"/>
      <c r="E354" s="66"/>
      <c r="F354" s="67"/>
      <c r="G354" s="65"/>
      <c r="H354" s="70"/>
      <c r="I354" s="71"/>
      <c r="J354" s="68">
        <v>0</v>
      </c>
      <c r="K354" s="68">
        <v>0</v>
      </c>
      <c r="L354" s="68">
        <v>0</v>
      </c>
      <c r="M354" s="89">
        <f t="shared" si="20"/>
        <v>0</v>
      </c>
      <c r="N354" s="100">
        <f t="shared" si="21"/>
        <v>0</v>
      </c>
      <c r="O354" s="63"/>
      <c r="P354" s="167" t="e">
        <f t="shared" si="22"/>
        <v>#DIV/0!</v>
      </c>
    </row>
    <row r="355" spans="2:16">
      <c r="B355" s="63"/>
      <c r="C355" s="65"/>
      <c r="D355" s="65"/>
      <c r="E355" s="66"/>
      <c r="F355" s="67"/>
      <c r="G355" s="65"/>
      <c r="H355" s="70"/>
      <c r="I355" s="71"/>
      <c r="J355" s="68">
        <v>0</v>
      </c>
      <c r="K355" s="68">
        <v>0</v>
      </c>
      <c r="L355" s="68">
        <v>0</v>
      </c>
      <c r="M355" s="89">
        <f t="shared" si="20"/>
        <v>0</v>
      </c>
      <c r="N355" s="100">
        <f t="shared" si="21"/>
        <v>0</v>
      </c>
      <c r="O355" s="63"/>
      <c r="P355" s="167" t="e">
        <f t="shared" si="22"/>
        <v>#DIV/0!</v>
      </c>
    </row>
    <row r="356" spans="2:16">
      <c r="B356" s="63"/>
      <c r="C356" s="65"/>
      <c r="D356" s="65"/>
      <c r="E356" s="66"/>
      <c r="F356" s="67"/>
      <c r="G356" s="65"/>
      <c r="H356" s="70"/>
      <c r="I356" s="71"/>
      <c r="J356" s="68">
        <v>0</v>
      </c>
      <c r="K356" s="68">
        <v>0</v>
      </c>
      <c r="L356" s="68">
        <v>0</v>
      </c>
      <c r="M356" s="89">
        <f t="shared" si="20"/>
        <v>0</v>
      </c>
      <c r="N356" s="100">
        <f t="shared" si="21"/>
        <v>0</v>
      </c>
      <c r="O356" s="63"/>
      <c r="P356" s="167" t="e">
        <f t="shared" si="22"/>
        <v>#DIV/0!</v>
      </c>
    </row>
    <row r="357" spans="2:16">
      <c r="B357" s="63"/>
      <c r="C357" s="65"/>
      <c r="D357" s="65"/>
      <c r="E357" s="66"/>
      <c r="F357" s="67"/>
      <c r="G357" s="65"/>
      <c r="H357" s="70"/>
      <c r="I357" s="71"/>
      <c r="J357" s="68">
        <v>0</v>
      </c>
      <c r="K357" s="68">
        <v>0</v>
      </c>
      <c r="L357" s="68">
        <v>0</v>
      </c>
      <c r="M357" s="89">
        <f t="shared" si="20"/>
        <v>0</v>
      </c>
      <c r="N357" s="100">
        <f t="shared" si="21"/>
        <v>0</v>
      </c>
      <c r="O357" s="63"/>
      <c r="P357" s="167" t="e">
        <f t="shared" si="22"/>
        <v>#DIV/0!</v>
      </c>
    </row>
    <row r="358" spans="2:16">
      <c r="B358" s="63"/>
      <c r="C358" s="65"/>
      <c r="D358" s="65"/>
      <c r="E358" s="66"/>
      <c r="F358" s="67"/>
      <c r="G358" s="65"/>
      <c r="H358" s="70"/>
      <c r="I358" s="71"/>
      <c r="J358" s="68">
        <v>0</v>
      </c>
      <c r="K358" s="68">
        <v>0</v>
      </c>
      <c r="L358" s="68">
        <v>0</v>
      </c>
      <c r="M358" s="89">
        <f t="shared" si="20"/>
        <v>0</v>
      </c>
      <c r="N358" s="100">
        <f t="shared" si="21"/>
        <v>0</v>
      </c>
      <c r="O358" s="63"/>
      <c r="P358" s="167" t="e">
        <f t="shared" si="22"/>
        <v>#DIV/0!</v>
      </c>
    </row>
    <row r="359" spans="2:16">
      <c r="B359" s="63"/>
      <c r="C359" s="65"/>
      <c r="D359" s="65"/>
      <c r="E359" s="66"/>
      <c r="F359" s="67"/>
      <c r="G359" s="65"/>
      <c r="H359" s="70"/>
      <c r="I359" s="71"/>
      <c r="J359" s="68">
        <v>0</v>
      </c>
      <c r="K359" s="68">
        <v>0</v>
      </c>
      <c r="L359" s="68">
        <v>0</v>
      </c>
      <c r="M359" s="89">
        <f t="shared" si="20"/>
        <v>0</v>
      </c>
      <c r="N359" s="100">
        <f t="shared" si="21"/>
        <v>0</v>
      </c>
      <c r="O359" s="63"/>
      <c r="P359" s="167" t="e">
        <f t="shared" si="22"/>
        <v>#DIV/0!</v>
      </c>
    </row>
    <row r="360" spans="2:16">
      <c r="B360" s="63"/>
      <c r="C360" s="65"/>
      <c r="D360" s="65"/>
      <c r="E360" s="66"/>
      <c r="F360" s="67"/>
      <c r="G360" s="65"/>
      <c r="H360" s="70"/>
      <c r="I360" s="71"/>
      <c r="J360" s="68">
        <v>0</v>
      </c>
      <c r="K360" s="68">
        <v>0</v>
      </c>
      <c r="L360" s="68">
        <v>0</v>
      </c>
      <c r="M360" s="89">
        <f t="shared" si="20"/>
        <v>0</v>
      </c>
      <c r="N360" s="100">
        <f t="shared" si="21"/>
        <v>0</v>
      </c>
      <c r="O360" s="63"/>
      <c r="P360" s="167" t="e">
        <f t="shared" si="22"/>
        <v>#DIV/0!</v>
      </c>
    </row>
    <row r="361" spans="2:16">
      <c r="B361" s="63"/>
      <c r="C361" s="65"/>
      <c r="D361" s="65"/>
      <c r="E361" s="66"/>
      <c r="F361" s="67"/>
      <c r="G361" s="65"/>
      <c r="H361" s="70"/>
      <c r="I361" s="71"/>
      <c r="J361" s="68">
        <v>0</v>
      </c>
      <c r="K361" s="68">
        <v>0</v>
      </c>
      <c r="L361" s="68">
        <v>0</v>
      </c>
      <c r="M361" s="89">
        <f t="shared" si="20"/>
        <v>0</v>
      </c>
      <c r="N361" s="100">
        <f t="shared" si="21"/>
        <v>0</v>
      </c>
      <c r="O361" s="63"/>
      <c r="P361" s="167" t="e">
        <f t="shared" si="22"/>
        <v>#DIV/0!</v>
      </c>
    </row>
    <row r="362" spans="2:16">
      <c r="B362" s="63"/>
      <c r="C362" s="65"/>
      <c r="D362" s="65"/>
      <c r="E362" s="66"/>
      <c r="F362" s="67"/>
      <c r="G362" s="65"/>
      <c r="H362" s="70"/>
      <c r="I362" s="71"/>
      <c r="J362" s="68">
        <v>0</v>
      </c>
      <c r="K362" s="68">
        <v>0</v>
      </c>
      <c r="L362" s="68">
        <v>0</v>
      </c>
      <c r="M362" s="89">
        <f t="shared" si="20"/>
        <v>0</v>
      </c>
      <c r="N362" s="100">
        <f t="shared" si="21"/>
        <v>0</v>
      </c>
      <c r="O362" s="63"/>
      <c r="P362" s="167" t="e">
        <f t="shared" si="22"/>
        <v>#DIV/0!</v>
      </c>
    </row>
    <row r="363" spans="2:16">
      <c r="B363" s="63"/>
      <c r="C363" s="65"/>
      <c r="D363" s="65"/>
      <c r="E363" s="66"/>
      <c r="F363" s="67"/>
      <c r="G363" s="65"/>
      <c r="H363" s="70"/>
      <c r="I363" s="71"/>
      <c r="J363" s="68">
        <v>0</v>
      </c>
      <c r="K363" s="68">
        <v>0</v>
      </c>
      <c r="L363" s="68">
        <v>0</v>
      </c>
      <c r="M363" s="89">
        <f t="shared" si="20"/>
        <v>0</v>
      </c>
      <c r="N363" s="100">
        <f t="shared" si="21"/>
        <v>0</v>
      </c>
      <c r="O363" s="63"/>
      <c r="P363" s="167" t="e">
        <f t="shared" si="22"/>
        <v>#DIV/0!</v>
      </c>
    </row>
    <row r="364" spans="2:16">
      <c r="B364" s="63"/>
      <c r="C364" s="65"/>
      <c r="D364" s="65"/>
      <c r="E364" s="66"/>
      <c r="F364" s="67"/>
      <c r="G364" s="65"/>
      <c r="H364" s="70"/>
      <c r="I364" s="71"/>
      <c r="J364" s="68">
        <v>0</v>
      </c>
      <c r="K364" s="68">
        <v>0</v>
      </c>
      <c r="L364" s="68">
        <v>0</v>
      </c>
      <c r="M364" s="89">
        <f t="shared" si="20"/>
        <v>0</v>
      </c>
      <c r="N364" s="100">
        <f t="shared" si="21"/>
        <v>0</v>
      </c>
      <c r="O364" s="63"/>
      <c r="P364" s="167" t="e">
        <f t="shared" si="22"/>
        <v>#DIV/0!</v>
      </c>
    </row>
    <row r="365" spans="2:16">
      <c r="B365" s="63"/>
      <c r="C365" s="65"/>
      <c r="D365" s="65"/>
      <c r="E365" s="66"/>
      <c r="F365" s="67"/>
      <c r="G365" s="65"/>
      <c r="H365" s="70"/>
      <c r="I365" s="71"/>
      <c r="J365" s="68">
        <v>0</v>
      </c>
      <c r="K365" s="68">
        <v>0</v>
      </c>
      <c r="L365" s="68">
        <v>0</v>
      </c>
      <c r="M365" s="89">
        <f t="shared" si="20"/>
        <v>0</v>
      </c>
      <c r="N365" s="100">
        <f t="shared" si="21"/>
        <v>0</v>
      </c>
      <c r="O365" s="63"/>
      <c r="P365" s="167" t="e">
        <f t="shared" si="22"/>
        <v>#DIV/0!</v>
      </c>
    </row>
    <row r="366" spans="2:16">
      <c r="B366" s="63"/>
      <c r="C366" s="65"/>
      <c r="D366" s="65"/>
      <c r="E366" s="66"/>
      <c r="F366" s="67"/>
      <c r="G366" s="65"/>
      <c r="H366" s="70"/>
      <c r="I366" s="71"/>
      <c r="J366" s="68">
        <v>0</v>
      </c>
      <c r="K366" s="68">
        <v>0</v>
      </c>
      <c r="L366" s="68">
        <v>0</v>
      </c>
      <c r="M366" s="89">
        <f t="shared" si="20"/>
        <v>0</v>
      </c>
      <c r="N366" s="100">
        <f t="shared" si="21"/>
        <v>0</v>
      </c>
      <c r="O366" s="63"/>
      <c r="P366" s="167" t="e">
        <f t="shared" si="22"/>
        <v>#DIV/0!</v>
      </c>
    </row>
    <row r="367" spans="2:16">
      <c r="B367" s="63"/>
      <c r="C367" s="65"/>
      <c r="D367" s="65"/>
      <c r="E367" s="66"/>
      <c r="F367" s="67"/>
      <c r="G367" s="65"/>
      <c r="H367" s="70"/>
      <c r="I367" s="71"/>
      <c r="J367" s="68">
        <v>0</v>
      </c>
      <c r="K367" s="68">
        <v>0</v>
      </c>
      <c r="L367" s="68">
        <v>0</v>
      </c>
      <c r="M367" s="89">
        <f t="shared" si="20"/>
        <v>0</v>
      </c>
      <c r="N367" s="100">
        <f t="shared" si="21"/>
        <v>0</v>
      </c>
      <c r="O367" s="63"/>
      <c r="P367" s="167" t="e">
        <f t="shared" si="22"/>
        <v>#DIV/0!</v>
      </c>
    </row>
    <row r="368" spans="2:16">
      <c r="B368" s="63"/>
      <c r="C368" s="65"/>
      <c r="D368" s="65"/>
      <c r="E368" s="66"/>
      <c r="F368" s="67"/>
      <c r="G368" s="65"/>
      <c r="H368" s="70"/>
      <c r="I368" s="71"/>
      <c r="J368" s="68">
        <v>0</v>
      </c>
      <c r="K368" s="68">
        <v>0</v>
      </c>
      <c r="L368" s="68">
        <v>0</v>
      </c>
      <c r="M368" s="89">
        <f t="shared" si="20"/>
        <v>0</v>
      </c>
      <c r="N368" s="100">
        <f t="shared" si="21"/>
        <v>0</v>
      </c>
      <c r="O368" s="63"/>
      <c r="P368" s="167" t="e">
        <f t="shared" si="22"/>
        <v>#DIV/0!</v>
      </c>
    </row>
    <row r="369" spans="2:16">
      <c r="B369" s="63"/>
      <c r="C369" s="65"/>
      <c r="D369" s="65"/>
      <c r="E369" s="66"/>
      <c r="F369" s="67"/>
      <c r="G369" s="65"/>
      <c r="H369" s="70"/>
      <c r="I369" s="71"/>
      <c r="J369" s="68">
        <v>0</v>
      </c>
      <c r="K369" s="68">
        <v>0</v>
      </c>
      <c r="L369" s="68">
        <v>0</v>
      </c>
      <c r="M369" s="89">
        <f t="shared" si="20"/>
        <v>0</v>
      </c>
      <c r="N369" s="100">
        <f t="shared" si="21"/>
        <v>0</v>
      </c>
      <c r="O369" s="63"/>
      <c r="P369" s="167" t="e">
        <f t="shared" si="22"/>
        <v>#DIV/0!</v>
      </c>
    </row>
    <row r="370" spans="2:16">
      <c r="B370" s="63"/>
      <c r="C370" s="65"/>
      <c r="D370" s="65"/>
      <c r="E370" s="66"/>
      <c r="F370" s="67"/>
      <c r="G370" s="65"/>
      <c r="H370" s="70"/>
      <c r="I370" s="71"/>
      <c r="J370" s="68">
        <v>0</v>
      </c>
      <c r="K370" s="68">
        <v>0</v>
      </c>
      <c r="L370" s="68">
        <v>0</v>
      </c>
      <c r="M370" s="89">
        <f t="shared" si="20"/>
        <v>0</v>
      </c>
      <c r="N370" s="100">
        <f t="shared" si="21"/>
        <v>0</v>
      </c>
      <c r="O370" s="63"/>
      <c r="P370" s="167" t="e">
        <f t="shared" si="22"/>
        <v>#DIV/0!</v>
      </c>
    </row>
    <row r="371" spans="2:16">
      <c r="B371" s="63"/>
      <c r="C371" s="65"/>
      <c r="D371" s="65"/>
      <c r="E371" s="66"/>
      <c r="F371" s="67"/>
      <c r="G371" s="65"/>
      <c r="H371" s="70"/>
      <c r="I371" s="71"/>
      <c r="J371" s="68">
        <v>0</v>
      </c>
      <c r="K371" s="68">
        <v>0</v>
      </c>
      <c r="L371" s="68">
        <v>0</v>
      </c>
      <c r="M371" s="89">
        <f t="shared" si="20"/>
        <v>0</v>
      </c>
      <c r="N371" s="100">
        <f t="shared" si="21"/>
        <v>0</v>
      </c>
      <c r="O371" s="63"/>
      <c r="P371" s="167" t="e">
        <f t="shared" si="22"/>
        <v>#DIV/0!</v>
      </c>
    </row>
    <row r="372" spans="2:16">
      <c r="B372" s="63"/>
      <c r="C372" s="65"/>
      <c r="D372" s="65"/>
      <c r="E372" s="66"/>
      <c r="F372" s="67"/>
      <c r="G372" s="65"/>
      <c r="H372" s="70"/>
      <c r="I372" s="71"/>
      <c r="J372" s="68">
        <v>0</v>
      </c>
      <c r="K372" s="68">
        <v>0</v>
      </c>
      <c r="L372" s="68">
        <v>0</v>
      </c>
      <c r="M372" s="89">
        <f t="shared" si="20"/>
        <v>0</v>
      </c>
      <c r="N372" s="100">
        <f t="shared" si="21"/>
        <v>0</v>
      </c>
      <c r="O372" s="63"/>
      <c r="P372" s="167" t="e">
        <f t="shared" si="22"/>
        <v>#DIV/0!</v>
      </c>
    </row>
    <row r="373" spans="2:16">
      <c r="B373" s="63"/>
      <c r="C373" s="65"/>
      <c r="D373" s="65"/>
      <c r="E373" s="66"/>
      <c r="F373" s="67"/>
      <c r="G373" s="65"/>
      <c r="H373" s="70"/>
      <c r="I373" s="71"/>
      <c r="J373" s="68">
        <v>0</v>
      </c>
      <c r="K373" s="68">
        <v>0</v>
      </c>
      <c r="L373" s="68">
        <v>0</v>
      </c>
      <c r="M373" s="89">
        <f t="shared" si="20"/>
        <v>0</v>
      </c>
      <c r="N373" s="100">
        <f t="shared" si="21"/>
        <v>0</v>
      </c>
      <c r="O373" s="63"/>
      <c r="P373" s="167" t="e">
        <f t="shared" si="22"/>
        <v>#DIV/0!</v>
      </c>
    </row>
    <row r="374" spans="2:16">
      <c r="B374" s="63"/>
      <c r="C374" s="65"/>
      <c r="D374" s="65"/>
      <c r="E374" s="66"/>
      <c r="F374" s="67"/>
      <c r="G374" s="65"/>
      <c r="H374" s="70"/>
      <c r="I374" s="71"/>
      <c r="J374" s="68">
        <v>0</v>
      </c>
      <c r="K374" s="68">
        <v>0</v>
      </c>
      <c r="L374" s="68">
        <v>0</v>
      </c>
      <c r="M374" s="89">
        <f t="shared" si="20"/>
        <v>0</v>
      </c>
      <c r="N374" s="100">
        <f t="shared" si="21"/>
        <v>0</v>
      </c>
      <c r="O374" s="63"/>
      <c r="P374" s="167" t="e">
        <f t="shared" si="22"/>
        <v>#DIV/0!</v>
      </c>
    </row>
    <row r="375" spans="2:16">
      <c r="B375" s="63"/>
      <c r="C375" s="65"/>
      <c r="D375" s="65"/>
      <c r="E375" s="66"/>
      <c r="F375" s="67"/>
      <c r="G375" s="65"/>
      <c r="H375" s="70"/>
      <c r="I375" s="71"/>
      <c r="J375" s="68">
        <v>0</v>
      </c>
      <c r="K375" s="68">
        <v>0</v>
      </c>
      <c r="L375" s="68">
        <v>0</v>
      </c>
      <c r="M375" s="89">
        <f t="shared" si="20"/>
        <v>0</v>
      </c>
      <c r="N375" s="100">
        <f t="shared" si="21"/>
        <v>0</v>
      </c>
      <c r="O375" s="63"/>
      <c r="P375" s="167" t="e">
        <f t="shared" si="22"/>
        <v>#DIV/0!</v>
      </c>
    </row>
    <row r="376" spans="2:16">
      <c r="B376" s="63"/>
      <c r="C376" s="65"/>
      <c r="D376" s="65"/>
      <c r="E376" s="66"/>
      <c r="F376" s="67"/>
      <c r="G376" s="65"/>
      <c r="H376" s="70"/>
      <c r="I376" s="71"/>
      <c r="J376" s="68">
        <v>0</v>
      </c>
      <c r="K376" s="68">
        <v>0</v>
      </c>
      <c r="L376" s="68">
        <v>0</v>
      </c>
      <c r="M376" s="89">
        <f t="shared" si="20"/>
        <v>0</v>
      </c>
      <c r="N376" s="100">
        <f t="shared" si="21"/>
        <v>0</v>
      </c>
      <c r="O376" s="63"/>
      <c r="P376" s="167" t="e">
        <f t="shared" si="22"/>
        <v>#DIV/0!</v>
      </c>
    </row>
    <row r="377" spans="2:16">
      <c r="B377" s="63"/>
      <c r="C377" s="65"/>
      <c r="D377" s="65"/>
      <c r="E377" s="66"/>
      <c r="F377" s="67"/>
      <c r="G377" s="65"/>
      <c r="H377" s="70"/>
      <c r="I377" s="71"/>
      <c r="J377" s="68">
        <v>0</v>
      </c>
      <c r="K377" s="68">
        <v>0</v>
      </c>
      <c r="L377" s="68">
        <v>0</v>
      </c>
      <c r="M377" s="89">
        <f t="shared" si="20"/>
        <v>0</v>
      </c>
      <c r="N377" s="100">
        <f t="shared" si="21"/>
        <v>0</v>
      </c>
      <c r="O377" s="63"/>
      <c r="P377" s="167" t="e">
        <f t="shared" si="22"/>
        <v>#DIV/0!</v>
      </c>
    </row>
    <row r="378" spans="2:16">
      <c r="B378" s="63"/>
      <c r="C378" s="65"/>
      <c r="D378" s="65"/>
      <c r="E378" s="66"/>
      <c r="F378" s="67"/>
      <c r="G378" s="65"/>
      <c r="H378" s="70"/>
      <c r="I378" s="71"/>
      <c r="J378" s="68">
        <v>0</v>
      </c>
      <c r="K378" s="68">
        <v>0</v>
      </c>
      <c r="L378" s="68">
        <v>0</v>
      </c>
      <c r="M378" s="89">
        <f t="shared" si="20"/>
        <v>0</v>
      </c>
      <c r="N378" s="100">
        <f t="shared" si="21"/>
        <v>0</v>
      </c>
      <c r="O378" s="63"/>
      <c r="P378" s="167" t="e">
        <f t="shared" si="22"/>
        <v>#DIV/0!</v>
      </c>
    </row>
    <row r="379" spans="2:16">
      <c r="B379" s="63"/>
      <c r="C379" s="65"/>
      <c r="D379" s="65"/>
      <c r="E379" s="66"/>
      <c r="F379" s="67"/>
      <c r="G379" s="65"/>
      <c r="H379" s="70"/>
      <c r="I379" s="71"/>
      <c r="J379" s="68">
        <v>0</v>
      </c>
      <c r="K379" s="68">
        <v>0</v>
      </c>
      <c r="L379" s="68">
        <v>0</v>
      </c>
      <c r="M379" s="89">
        <f t="shared" si="20"/>
        <v>0</v>
      </c>
      <c r="N379" s="100">
        <f t="shared" si="21"/>
        <v>0</v>
      </c>
      <c r="O379" s="63"/>
      <c r="P379" s="167" t="e">
        <f t="shared" si="22"/>
        <v>#DIV/0!</v>
      </c>
    </row>
    <row r="380" spans="2:16">
      <c r="B380" s="63"/>
      <c r="C380" s="65"/>
      <c r="D380" s="65"/>
      <c r="E380" s="66"/>
      <c r="F380" s="67"/>
      <c r="G380" s="65"/>
      <c r="H380" s="70"/>
      <c r="I380" s="71"/>
      <c r="J380" s="68">
        <v>0</v>
      </c>
      <c r="K380" s="68">
        <v>0</v>
      </c>
      <c r="L380" s="68">
        <v>0</v>
      </c>
      <c r="M380" s="89">
        <f t="shared" si="20"/>
        <v>0</v>
      </c>
      <c r="N380" s="100">
        <f t="shared" si="21"/>
        <v>0</v>
      </c>
      <c r="O380" s="63"/>
      <c r="P380" s="167" t="e">
        <f t="shared" si="22"/>
        <v>#DIV/0!</v>
      </c>
    </row>
    <row r="381" spans="2:16">
      <c r="B381" s="63"/>
      <c r="C381" s="65"/>
      <c r="D381" s="65"/>
      <c r="E381" s="66"/>
      <c r="F381" s="67"/>
      <c r="G381" s="65"/>
      <c r="H381" s="70"/>
      <c r="I381" s="71"/>
      <c r="J381" s="68">
        <v>0</v>
      </c>
      <c r="K381" s="68">
        <v>0</v>
      </c>
      <c r="L381" s="68">
        <v>0</v>
      </c>
      <c r="M381" s="89">
        <f t="shared" si="20"/>
        <v>0</v>
      </c>
      <c r="N381" s="100">
        <f t="shared" si="21"/>
        <v>0</v>
      </c>
      <c r="O381" s="63"/>
      <c r="P381" s="167" t="e">
        <f t="shared" si="22"/>
        <v>#DIV/0!</v>
      </c>
    </row>
    <row r="382" spans="2:16">
      <c r="B382" s="63"/>
      <c r="C382" s="65"/>
      <c r="D382" s="65"/>
      <c r="E382" s="66"/>
      <c r="F382" s="67"/>
      <c r="G382" s="65"/>
      <c r="H382" s="70"/>
      <c r="I382" s="71"/>
      <c r="J382" s="68">
        <v>0</v>
      </c>
      <c r="K382" s="68">
        <v>0</v>
      </c>
      <c r="L382" s="68">
        <v>0</v>
      </c>
      <c r="M382" s="89">
        <f t="shared" si="20"/>
        <v>0</v>
      </c>
      <c r="N382" s="100">
        <f t="shared" si="21"/>
        <v>0</v>
      </c>
      <c r="O382" s="63"/>
      <c r="P382" s="167" t="e">
        <f t="shared" si="22"/>
        <v>#DIV/0!</v>
      </c>
    </row>
    <row r="383" spans="2:16">
      <c r="B383" s="63"/>
      <c r="C383" s="65"/>
      <c r="D383" s="65"/>
      <c r="E383" s="66"/>
      <c r="F383" s="67"/>
      <c r="G383" s="65"/>
      <c r="H383" s="70"/>
      <c r="I383" s="71"/>
      <c r="J383" s="68">
        <v>0</v>
      </c>
      <c r="K383" s="68">
        <v>0</v>
      </c>
      <c r="L383" s="68">
        <v>0</v>
      </c>
      <c r="M383" s="89">
        <f t="shared" si="20"/>
        <v>0</v>
      </c>
      <c r="N383" s="100">
        <f t="shared" si="21"/>
        <v>0</v>
      </c>
      <c r="O383" s="63"/>
      <c r="P383" s="167" t="e">
        <f t="shared" si="22"/>
        <v>#DIV/0!</v>
      </c>
    </row>
    <row r="384" spans="2:16">
      <c r="B384" s="63"/>
      <c r="C384" s="65"/>
      <c r="D384" s="65"/>
      <c r="E384" s="66"/>
      <c r="F384" s="67"/>
      <c r="G384" s="65"/>
      <c r="H384" s="70"/>
      <c r="I384" s="71"/>
      <c r="J384" s="68">
        <v>0</v>
      </c>
      <c r="K384" s="68">
        <v>0</v>
      </c>
      <c r="L384" s="68">
        <v>0</v>
      </c>
      <c r="M384" s="89">
        <f t="shared" si="20"/>
        <v>0</v>
      </c>
      <c r="N384" s="100">
        <f t="shared" si="21"/>
        <v>0</v>
      </c>
      <c r="O384" s="63"/>
      <c r="P384" s="167" t="e">
        <f t="shared" si="22"/>
        <v>#DIV/0!</v>
      </c>
    </row>
    <row r="385" spans="2:16">
      <c r="B385" s="63"/>
      <c r="C385" s="65"/>
      <c r="D385" s="65"/>
      <c r="E385" s="66"/>
      <c r="F385" s="67"/>
      <c r="G385" s="65"/>
      <c r="H385" s="70"/>
      <c r="I385" s="71"/>
      <c r="J385" s="68">
        <v>0</v>
      </c>
      <c r="K385" s="68">
        <v>0</v>
      </c>
      <c r="L385" s="68">
        <v>0</v>
      </c>
      <c r="M385" s="89">
        <f t="shared" si="20"/>
        <v>0</v>
      </c>
      <c r="N385" s="100">
        <f t="shared" si="21"/>
        <v>0</v>
      </c>
      <c r="O385" s="63"/>
      <c r="P385" s="167" t="e">
        <f t="shared" si="22"/>
        <v>#DIV/0!</v>
      </c>
    </row>
    <row r="386" spans="2:16">
      <c r="B386" s="63"/>
      <c r="C386" s="65"/>
      <c r="D386" s="65"/>
      <c r="E386" s="66"/>
      <c r="F386" s="67"/>
      <c r="G386" s="65"/>
      <c r="H386" s="70"/>
      <c r="I386" s="71"/>
      <c r="J386" s="68">
        <v>0</v>
      </c>
      <c r="K386" s="68">
        <v>0</v>
      </c>
      <c r="L386" s="68">
        <v>0</v>
      </c>
      <c r="M386" s="89">
        <f t="shared" si="20"/>
        <v>0</v>
      </c>
      <c r="N386" s="100">
        <f t="shared" si="21"/>
        <v>0</v>
      </c>
      <c r="O386" s="63"/>
      <c r="P386" s="167" t="e">
        <f t="shared" si="22"/>
        <v>#DIV/0!</v>
      </c>
    </row>
    <row r="387" spans="2:16">
      <c r="B387" s="63"/>
      <c r="C387" s="65"/>
      <c r="D387" s="65"/>
      <c r="E387" s="66"/>
      <c r="F387" s="67"/>
      <c r="G387" s="65"/>
      <c r="H387" s="70"/>
      <c r="I387" s="71"/>
      <c r="J387" s="68">
        <v>0</v>
      </c>
      <c r="K387" s="68">
        <v>0</v>
      </c>
      <c r="L387" s="68">
        <v>0</v>
      </c>
      <c r="M387" s="89">
        <f t="shared" si="20"/>
        <v>0</v>
      </c>
      <c r="N387" s="100">
        <f t="shared" si="21"/>
        <v>0</v>
      </c>
      <c r="O387" s="63"/>
      <c r="P387" s="167" t="e">
        <f t="shared" si="22"/>
        <v>#DIV/0!</v>
      </c>
    </row>
    <row r="388" spans="2:16">
      <c r="B388" s="63"/>
      <c r="C388" s="65"/>
      <c r="D388" s="65"/>
      <c r="E388" s="66"/>
      <c r="F388" s="67"/>
      <c r="G388" s="65"/>
      <c r="H388" s="70"/>
      <c r="I388" s="71"/>
      <c r="J388" s="68">
        <v>0</v>
      </c>
      <c r="K388" s="68">
        <v>0</v>
      </c>
      <c r="L388" s="68">
        <v>0</v>
      </c>
      <c r="M388" s="89">
        <f t="shared" si="20"/>
        <v>0</v>
      </c>
      <c r="N388" s="100">
        <f t="shared" si="21"/>
        <v>0</v>
      </c>
      <c r="O388" s="63"/>
      <c r="P388" s="167" t="e">
        <f t="shared" si="22"/>
        <v>#DIV/0!</v>
      </c>
    </row>
    <row r="389" spans="2:16">
      <c r="B389" s="63"/>
      <c r="C389" s="65"/>
      <c r="D389" s="65"/>
      <c r="E389" s="66"/>
      <c r="F389" s="67"/>
      <c r="G389" s="65"/>
      <c r="H389" s="70"/>
      <c r="I389" s="71"/>
      <c r="J389" s="68">
        <v>0</v>
      </c>
      <c r="K389" s="68">
        <v>0</v>
      </c>
      <c r="L389" s="68">
        <v>0</v>
      </c>
      <c r="M389" s="89">
        <f t="shared" si="20"/>
        <v>0</v>
      </c>
      <c r="N389" s="100">
        <f t="shared" si="21"/>
        <v>0</v>
      </c>
      <c r="O389" s="63"/>
      <c r="P389" s="167" t="e">
        <f t="shared" si="22"/>
        <v>#DIV/0!</v>
      </c>
    </row>
    <row r="390" spans="2:16">
      <c r="B390" s="63"/>
      <c r="C390" s="65"/>
      <c r="D390" s="65"/>
      <c r="E390" s="66"/>
      <c r="F390" s="67"/>
      <c r="G390" s="65"/>
      <c r="H390" s="70"/>
      <c r="I390" s="71"/>
      <c r="J390" s="68">
        <v>0</v>
      </c>
      <c r="K390" s="68">
        <v>0</v>
      </c>
      <c r="L390" s="68">
        <v>0</v>
      </c>
      <c r="M390" s="89">
        <f t="shared" si="20"/>
        <v>0</v>
      </c>
      <c r="N390" s="100">
        <f t="shared" si="21"/>
        <v>0</v>
      </c>
      <c r="O390" s="63"/>
      <c r="P390" s="167" t="e">
        <f t="shared" si="22"/>
        <v>#DIV/0!</v>
      </c>
    </row>
    <row r="391" spans="2:16">
      <c r="B391" s="63"/>
      <c r="C391" s="65"/>
      <c r="D391" s="65"/>
      <c r="E391" s="66"/>
      <c r="F391" s="67"/>
      <c r="G391" s="65"/>
      <c r="H391" s="70"/>
      <c r="I391" s="71"/>
      <c r="J391" s="68">
        <v>0</v>
      </c>
      <c r="K391" s="68">
        <v>0</v>
      </c>
      <c r="L391" s="68">
        <v>0</v>
      </c>
      <c r="M391" s="89">
        <f t="shared" si="20"/>
        <v>0</v>
      </c>
      <c r="N391" s="100">
        <f t="shared" si="21"/>
        <v>0</v>
      </c>
      <c r="O391" s="63"/>
      <c r="P391" s="167" t="e">
        <f t="shared" si="22"/>
        <v>#DIV/0!</v>
      </c>
    </row>
    <row r="392" spans="2:16">
      <c r="B392" s="63"/>
      <c r="C392" s="65"/>
      <c r="D392" s="65"/>
      <c r="E392" s="66"/>
      <c r="F392" s="67"/>
      <c r="G392" s="65"/>
      <c r="H392" s="70"/>
      <c r="I392" s="71"/>
      <c r="J392" s="68">
        <v>0</v>
      </c>
      <c r="K392" s="68">
        <v>0</v>
      </c>
      <c r="L392" s="68">
        <v>0</v>
      </c>
      <c r="M392" s="89">
        <f t="shared" si="20"/>
        <v>0</v>
      </c>
      <c r="N392" s="100">
        <f t="shared" si="21"/>
        <v>0</v>
      </c>
      <c r="O392" s="63"/>
      <c r="P392" s="167" t="e">
        <f t="shared" si="22"/>
        <v>#DIV/0!</v>
      </c>
    </row>
    <row r="393" spans="2:16">
      <c r="B393" s="63"/>
      <c r="C393" s="65"/>
      <c r="D393" s="65"/>
      <c r="E393" s="66"/>
      <c r="F393" s="67"/>
      <c r="G393" s="65"/>
      <c r="H393" s="70"/>
      <c r="I393" s="71"/>
      <c r="J393" s="68">
        <v>0</v>
      </c>
      <c r="K393" s="68">
        <v>0</v>
      </c>
      <c r="L393" s="68">
        <v>0</v>
      </c>
      <c r="M393" s="89">
        <f t="shared" si="20"/>
        <v>0</v>
      </c>
      <c r="N393" s="100">
        <f t="shared" si="21"/>
        <v>0</v>
      </c>
      <c r="O393" s="63"/>
      <c r="P393" s="167" t="e">
        <f t="shared" si="22"/>
        <v>#DIV/0!</v>
      </c>
    </row>
    <row r="394" spans="2:16">
      <c r="B394" s="63"/>
      <c r="C394" s="65"/>
      <c r="D394" s="65"/>
      <c r="E394" s="66"/>
      <c r="F394" s="67"/>
      <c r="G394" s="65"/>
      <c r="H394" s="70"/>
      <c r="I394" s="71"/>
      <c r="J394" s="68">
        <v>0</v>
      </c>
      <c r="K394" s="68">
        <v>0</v>
      </c>
      <c r="L394" s="68">
        <v>0</v>
      </c>
      <c r="M394" s="89">
        <f t="shared" si="20"/>
        <v>0</v>
      </c>
      <c r="N394" s="100">
        <f t="shared" si="21"/>
        <v>0</v>
      </c>
      <c r="O394" s="63"/>
      <c r="P394" s="167" t="e">
        <f t="shared" si="22"/>
        <v>#DIV/0!</v>
      </c>
    </row>
    <row r="395" spans="2:16">
      <c r="B395" s="63"/>
      <c r="C395" s="65"/>
      <c r="D395" s="65"/>
      <c r="E395" s="66"/>
      <c r="F395" s="67"/>
      <c r="G395" s="65"/>
      <c r="H395" s="70"/>
      <c r="I395" s="71"/>
      <c r="J395" s="68">
        <v>0</v>
      </c>
      <c r="K395" s="68">
        <v>0</v>
      </c>
      <c r="L395" s="68">
        <v>0</v>
      </c>
      <c r="M395" s="89">
        <f t="shared" si="20"/>
        <v>0</v>
      </c>
      <c r="N395" s="100">
        <f t="shared" si="21"/>
        <v>0</v>
      </c>
      <c r="O395" s="63"/>
      <c r="P395" s="167" t="e">
        <f t="shared" si="22"/>
        <v>#DIV/0!</v>
      </c>
    </row>
    <row r="396" spans="2:16">
      <c r="B396" s="63"/>
      <c r="C396" s="65"/>
      <c r="D396" s="65"/>
      <c r="E396" s="66"/>
      <c r="F396" s="67"/>
      <c r="G396" s="65"/>
      <c r="H396" s="70"/>
      <c r="I396" s="71"/>
      <c r="J396" s="68">
        <v>0</v>
      </c>
      <c r="K396" s="68">
        <v>0</v>
      </c>
      <c r="L396" s="68">
        <v>0</v>
      </c>
      <c r="M396" s="89">
        <f t="shared" si="20"/>
        <v>0</v>
      </c>
      <c r="N396" s="100">
        <f t="shared" si="21"/>
        <v>0</v>
      </c>
      <c r="O396" s="63"/>
      <c r="P396" s="167" t="e">
        <f t="shared" si="22"/>
        <v>#DIV/0!</v>
      </c>
    </row>
    <row r="397" spans="2:16">
      <c r="B397" s="63"/>
      <c r="C397" s="65"/>
      <c r="D397" s="65"/>
      <c r="E397" s="66"/>
      <c r="F397" s="67"/>
      <c r="G397" s="65"/>
      <c r="H397" s="70"/>
      <c r="I397" s="71"/>
      <c r="J397" s="68">
        <v>0</v>
      </c>
      <c r="K397" s="68">
        <v>0</v>
      </c>
      <c r="L397" s="68">
        <v>0</v>
      </c>
      <c r="M397" s="89">
        <f t="shared" si="20"/>
        <v>0</v>
      </c>
      <c r="N397" s="100">
        <f t="shared" si="21"/>
        <v>0</v>
      </c>
      <c r="O397" s="63"/>
      <c r="P397" s="167" t="e">
        <f t="shared" si="22"/>
        <v>#DIV/0!</v>
      </c>
    </row>
    <row r="398" spans="2:16">
      <c r="B398" s="63"/>
      <c r="C398" s="65"/>
      <c r="D398" s="65"/>
      <c r="E398" s="66"/>
      <c r="F398" s="67"/>
      <c r="G398" s="65"/>
      <c r="H398" s="70"/>
      <c r="I398" s="71"/>
      <c r="J398" s="68">
        <v>0</v>
      </c>
      <c r="K398" s="68">
        <v>0</v>
      </c>
      <c r="L398" s="68">
        <v>0</v>
      </c>
      <c r="M398" s="89">
        <f t="shared" si="20"/>
        <v>0</v>
      </c>
      <c r="N398" s="100">
        <f t="shared" si="21"/>
        <v>0</v>
      </c>
      <c r="O398" s="63"/>
      <c r="P398" s="167" t="e">
        <f t="shared" si="22"/>
        <v>#DIV/0!</v>
      </c>
    </row>
    <row r="399" spans="2:16">
      <c r="B399" s="63"/>
      <c r="C399" s="65"/>
      <c r="D399" s="65"/>
      <c r="E399" s="66"/>
      <c r="F399" s="67"/>
      <c r="G399" s="65"/>
      <c r="H399" s="70"/>
      <c r="I399" s="71"/>
      <c r="J399" s="68">
        <v>0</v>
      </c>
      <c r="K399" s="68">
        <v>0</v>
      </c>
      <c r="L399" s="68">
        <v>0</v>
      </c>
      <c r="M399" s="89">
        <f t="shared" si="20"/>
        <v>0</v>
      </c>
      <c r="N399" s="100">
        <f t="shared" si="21"/>
        <v>0</v>
      </c>
      <c r="O399" s="63"/>
      <c r="P399" s="167" t="e">
        <f t="shared" si="22"/>
        <v>#DIV/0!</v>
      </c>
    </row>
    <row r="400" spans="2:16">
      <c r="B400" s="63"/>
      <c r="C400" s="65"/>
      <c r="D400" s="65"/>
      <c r="E400" s="66"/>
      <c r="F400" s="67"/>
      <c r="G400" s="65"/>
      <c r="H400" s="70"/>
      <c r="I400" s="71"/>
      <c r="J400" s="68">
        <v>0</v>
      </c>
      <c r="K400" s="68">
        <v>0</v>
      </c>
      <c r="L400" s="68">
        <v>0</v>
      </c>
      <c r="M400" s="89">
        <f t="shared" si="20"/>
        <v>0</v>
      </c>
      <c r="N400" s="100">
        <f t="shared" si="21"/>
        <v>0</v>
      </c>
      <c r="O400" s="63"/>
      <c r="P400" s="167" t="e">
        <f t="shared" si="22"/>
        <v>#DIV/0!</v>
      </c>
    </row>
    <row r="401" spans="2:16">
      <c r="B401" s="63"/>
      <c r="C401" s="65"/>
      <c r="D401" s="65"/>
      <c r="E401" s="66"/>
      <c r="F401" s="67"/>
      <c r="G401" s="65"/>
      <c r="H401" s="70"/>
      <c r="I401" s="71"/>
      <c r="J401" s="68">
        <v>0</v>
      </c>
      <c r="K401" s="68">
        <v>0</v>
      </c>
      <c r="L401" s="68">
        <v>0</v>
      </c>
      <c r="M401" s="89">
        <f t="shared" si="20"/>
        <v>0</v>
      </c>
      <c r="N401" s="100">
        <f t="shared" si="21"/>
        <v>0</v>
      </c>
      <c r="O401" s="63"/>
      <c r="P401" s="167" t="e">
        <f t="shared" si="22"/>
        <v>#DIV/0!</v>
      </c>
    </row>
    <row r="402" spans="2:16">
      <c r="B402" s="63"/>
      <c r="C402" s="65"/>
      <c r="D402" s="65"/>
      <c r="E402" s="66"/>
      <c r="F402" s="67"/>
      <c r="G402" s="65"/>
      <c r="H402" s="70"/>
      <c r="I402" s="71"/>
      <c r="J402" s="68">
        <v>0</v>
      </c>
      <c r="K402" s="68">
        <v>0</v>
      </c>
      <c r="L402" s="68">
        <v>0</v>
      </c>
      <c r="M402" s="89">
        <f t="shared" si="20"/>
        <v>0</v>
      </c>
      <c r="N402" s="100">
        <f t="shared" si="21"/>
        <v>0</v>
      </c>
      <c r="O402" s="63"/>
      <c r="P402" s="167" t="e">
        <f t="shared" si="22"/>
        <v>#DIV/0!</v>
      </c>
    </row>
    <row r="403" spans="2:16">
      <c r="B403" s="63"/>
      <c r="C403" s="65"/>
      <c r="D403" s="65"/>
      <c r="E403" s="66"/>
      <c r="F403" s="67"/>
      <c r="G403" s="65"/>
      <c r="H403" s="70"/>
      <c r="I403" s="71"/>
      <c r="J403" s="68">
        <v>0</v>
      </c>
      <c r="K403" s="68">
        <v>0</v>
      </c>
      <c r="L403" s="68">
        <v>0</v>
      </c>
      <c r="M403" s="89">
        <f t="shared" si="20"/>
        <v>0</v>
      </c>
      <c r="N403" s="100">
        <f t="shared" si="21"/>
        <v>0</v>
      </c>
      <c r="O403" s="63"/>
      <c r="P403" s="167" t="e">
        <f t="shared" si="22"/>
        <v>#DIV/0!</v>
      </c>
    </row>
    <row r="404" spans="2:16">
      <c r="B404" s="63"/>
      <c r="C404" s="65"/>
      <c r="D404" s="65"/>
      <c r="E404" s="66"/>
      <c r="F404" s="67"/>
      <c r="G404" s="65"/>
      <c r="H404" s="70"/>
      <c r="I404" s="71"/>
      <c r="J404" s="68">
        <v>0</v>
      </c>
      <c r="K404" s="68">
        <v>0</v>
      </c>
      <c r="L404" s="68">
        <v>0</v>
      </c>
      <c r="M404" s="89">
        <f t="shared" si="20"/>
        <v>0</v>
      </c>
      <c r="N404" s="100">
        <f t="shared" si="21"/>
        <v>0</v>
      </c>
      <c r="O404" s="63"/>
      <c r="P404" s="167" t="e">
        <f t="shared" si="22"/>
        <v>#DIV/0!</v>
      </c>
    </row>
    <row r="405" spans="2:16">
      <c r="B405" s="63"/>
      <c r="C405" s="65"/>
      <c r="D405" s="65"/>
      <c r="E405" s="66"/>
      <c r="F405" s="67"/>
      <c r="G405" s="65"/>
      <c r="H405" s="70"/>
      <c r="I405" s="71"/>
      <c r="J405" s="68">
        <v>0</v>
      </c>
      <c r="K405" s="68">
        <v>0</v>
      </c>
      <c r="L405" s="68">
        <v>0</v>
      </c>
      <c r="M405" s="89">
        <f t="shared" ref="M405:M468" si="23">L405</f>
        <v>0</v>
      </c>
      <c r="N405" s="100">
        <f t="shared" si="21"/>
        <v>0</v>
      </c>
      <c r="O405" s="63"/>
      <c r="P405" s="167" t="e">
        <f t="shared" si="22"/>
        <v>#DIV/0!</v>
      </c>
    </row>
    <row r="406" spans="2:16">
      <c r="B406" s="63"/>
      <c r="C406" s="65"/>
      <c r="D406" s="65"/>
      <c r="E406" s="66"/>
      <c r="F406" s="67"/>
      <c r="G406" s="65"/>
      <c r="H406" s="70"/>
      <c r="I406" s="71"/>
      <c r="J406" s="68">
        <v>0</v>
      </c>
      <c r="K406" s="68">
        <v>0</v>
      </c>
      <c r="L406" s="68">
        <v>0</v>
      </c>
      <c r="M406" s="89">
        <f t="shared" si="23"/>
        <v>0</v>
      </c>
      <c r="N406" s="100">
        <f t="shared" ref="N406:N469" si="24">SUM(J406:M406)</f>
        <v>0</v>
      </c>
      <c r="O406" s="63"/>
      <c r="P406" s="167" t="e">
        <f t="shared" ref="P406:P469" si="25">H406-(SUM(K406:M406)/J406)</f>
        <v>#DIV/0!</v>
      </c>
    </row>
    <row r="407" spans="2:16">
      <c r="B407" s="63"/>
      <c r="C407" s="65"/>
      <c r="D407" s="65"/>
      <c r="E407" s="66"/>
      <c r="F407" s="67"/>
      <c r="G407" s="65"/>
      <c r="H407" s="70"/>
      <c r="I407" s="71"/>
      <c r="J407" s="68">
        <v>0</v>
      </c>
      <c r="K407" s="68">
        <v>0</v>
      </c>
      <c r="L407" s="68">
        <v>0</v>
      </c>
      <c r="M407" s="89">
        <f t="shared" si="23"/>
        <v>0</v>
      </c>
      <c r="N407" s="100">
        <f t="shared" si="24"/>
        <v>0</v>
      </c>
      <c r="O407" s="63"/>
      <c r="P407" s="167" t="e">
        <f t="shared" si="25"/>
        <v>#DIV/0!</v>
      </c>
    </row>
    <row r="408" spans="2:16">
      <c r="B408" s="63"/>
      <c r="C408" s="65"/>
      <c r="D408" s="65"/>
      <c r="E408" s="66"/>
      <c r="F408" s="67"/>
      <c r="G408" s="65"/>
      <c r="H408" s="70"/>
      <c r="I408" s="71"/>
      <c r="J408" s="68">
        <v>0</v>
      </c>
      <c r="K408" s="68">
        <v>0</v>
      </c>
      <c r="L408" s="68">
        <v>0</v>
      </c>
      <c r="M408" s="89">
        <f t="shared" si="23"/>
        <v>0</v>
      </c>
      <c r="N408" s="100">
        <f t="shared" si="24"/>
        <v>0</v>
      </c>
      <c r="O408" s="63"/>
      <c r="P408" s="167" t="e">
        <f t="shared" si="25"/>
        <v>#DIV/0!</v>
      </c>
    </row>
    <row r="409" spans="2:16">
      <c r="B409" s="63"/>
      <c r="C409" s="65"/>
      <c r="D409" s="65"/>
      <c r="E409" s="66"/>
      <c r="F409" s="67"/>
      <c r="G409" s="65"/>
      <c r="H409" s="70"/>
      <c r="I409" s="71"/>
      <c r="J409" s="68">
        <v>0</v>
      </c>
      <c r="K409" s="68">
        <v>0</v>
      </c>
      <c r="L409" s="68">
        <v>0</v>
      </c>
      <c r="M409" s="89">
        <f t="shared" si="23"/>
        <v>0</v>
      </c>
      <c r="N409" s="100">
        <f t="shared" si="24"/>
        <v>0</v>
      </c>
      <c r="O409" s="63"/>
      <c r="P409" s="167" t="e">
        <f t="shared" si="25"/>
        <v>#DIV/0!</v>
      </c>
    </row>
    <row r="410" spans="2:16">
      <c r="B410" s="63"/>
      <c r="C410" s="65"/>
      <c r="D410" s="65"/>
      <c r="E410" s="66"/>
      <c r="F410" s="67"/>
      <c r="G410" s="65"/>
      <c r="H410" s="70"/>
      <c r="I410" s="71"/>
      <c r="J410" s="68">
        <v>0</v>
      </c>
      <c r="K410" s="68">
        <v>0</v>
      </c>
      <c r="L410" s="68">
        <v>0</v>
      </c>
      <c r="M410" s="89">
        <f t="shared" si="23"/>
        <v>0</v>
      </c>
      <c r="N410" s="100">
        <f t="shared" si="24"/>
        <v>0</v>
      </c>
      <c r="O410" s="63"/>
      <c r="P410" s="167" t="e">
        <f t="shared" si="25"/>
        <v>#DIV/0!</v>
      </c>
    </row>
    <row r="411" spans="2:16">
      <c r="B411" s="63"/>
      <c r="C411" s="65"/>
      <c r="D411" s="65"/>
      <c r="E411" s="66"/>
      <c r="F411" s="67"/>
      <c r="G411" s="65"/>
      <c r="H411" s="70"/>
      <c r="I411" s="71"/>
      <c r="J411" s="68">
        <v>0</v>
      </c>
      <c r="K411" s="68">
        <v>0</v>
      </c>
      <c r="L411" s="68">
        <v>0</v>
      </c>
      <c r="M411" s="89">
        <f t="shared" si="23"/>
        <v>0</v>
      </c>
      <c r="N411" s="100">
        <f t="shared" si="24"/>
        <v>0</v>
      </c>
      <c r="O411" s="63"/>
      <c r="P411" s="167" t="e">
        <f t="shared" si="25"/>
        <v>#DIV/0!</v>
      </c>
    </row>
    <row r="412" spans="2:16">
      <c r="B412" s="63"/>
      <c r="C412" s="65"/>
      <c r="D412" s="65"/>
      <c r="E412" s="66"/>
      <c r="F412" s="67"/>
      <c r="G412" s="65"/>
      <c r="H412" s="70"/>
      <c r="I412" s="71"/>
      <c r="J412" s="68">
        <v>0</v>
      </c>
      <c r="K412" s="68">
        <v>0</v>
      </c>
      <c r="L412" s="68">
        <v>0</v>
      </c>
      <c r="M412" s="89">
        <f t="shared" si="23"/>
        <v>0</v>
      </c>
      <c r="N412" s="100">
        <f t="shared" si="24"/>
        <v>0</v>
      </c>
      <c r="O412" s="63"/>
      <c r="P412" s="167" t="e">
        <f t="shared" si="25"/>
        <v>#DIV/0!</v>
      </c>
    </row>
    <row r="413" spans="2:16">
      <c r="B413" s="63"/>
      <c r="C413" s="65"/>
      <c r="D413" s="65"/>
      <c r="E413" s="66"/>
      <c r="F413" s="67"/>
      <c r="G413" s="65"/>
      <c r="H413" s="70"/>
      <c r="I413" s="71"/>
      <c r="J413" s="68">
        <v>0</v>
      </c>
      <c r="K413" s="68">
        <v>0</v>
      </c>
      <c r="L413" s="68">
        <v>0</v>
      </c>
      <c r="M413" s="89">
        <f t="shared" si="23"/>
        <v>0</v>
      </c>
      <c r="N413" s="100">
        <f t="shared" si="24"/>
        <v>0</v>
      </c>
      <c r="O413" s="63"/>
      <c r="P413" s="167" t="e">
        <f t="shared" si="25"/>
        <v>#DIV/0!</v>
      </c>
    </row>
    <row r="414" spans="2:16">
      <c r="B414" s="63"/>
      <c r="C414" s="65"/>
      <c r="D414" s="65"/>
      <c r="E414" s="66"/>
      <c r="F414" s="67"/>
      <c r="G414" s="65"/>
      <c r="H414" s="70"/>
      <c r="I414" s="71"/>
      <c r="J414" s="68">
        <v>0</v>
      </c>
      <c r="K414" s="68">
        <v>0</v>
      </c>
      <c r="L414" s="68">
        <v>0</v>
      </c>
      <c r="M414" s="89">
        <f t="shared" si="23"/>
        <v>0</v>
      </c>
      <c r="N414" s="100">
        <f t="shared" si="24"/>
        <v>0</v>
      </c>
      <c r="O414" s="63"/>
      <c r="P414" s="167" t="e">
        <f t="shared" si="25"/>
        <v>#DIV/0!</v>
      </c>
    </row>
    <row r="415" spans="2:16">
      <c r="B415" s="63"/>
      <c r="C415" s="65"/>
      <c r="D415" s="65"/>
      <c r="E415" s="66"/>
      <c r="F415" s="67"/>
      <c r="G415" s="65"/>
      <c r="H415" s="70"/>
      <c r="I415" s="71"/>
      <c r="J415" s="68">
        <v>0</v>
      </c>
      <c r="K415" s="68">
        <v>0</v>
      </c>
      <c r="L415" s="68">
        <v>0</v>
      </c>
      <c r="M415" s="89">
        <f t="shared" si="23"/>
        <v>0</v>
      </c>
      <c r="N415" s="100">
        <f t="shared" si="24"/>
        <v>0</v>
      </c>
      <c r="O415" s="63"/>
      <c r="P415" s="167" t="e">
        <f t="shared" si="25"/>
        <v>#DIV/0!</v>
      </c>
    </row>
    <row r="416" spans="2:16">
      <c r="B416" s="63"/>
      <c r="C416" s="65"/>
      <c r="D416" s="65"/>
      <c r="E416" s="66"/>
      <c r="F416" s="67"/>
      <c r="G416" s="65"/>
      <c r="H416" s="70"/>
      <c r="I416" s="71"/>
      <c r="J416" s="68">
        <v>0</v>
      </c>
      <c r="K416" s="68">
        <v>0</v>
      </c>
      <c r="L416" s="68">
        <v>0</v>
      </c>
      <c r="M416" s="89">
        <f t="shared" si="23"/>
        <v>0</v>
      </c>
      <c r="N416" s="100">
        <f t="shared" si="24"/>
        <v>0</v>
      </c>
      <c r="O416" s="63"/>
      <c r="P416" s="167" t="e">
        <f t="shared" si="25"/>
        <v>#DIV/0!</v>
      </c>
    </row>
    <row r="417" spans="2:16">
      <c r="B417" s="63"/>
      <c r="C417" s="65"/>
      <c r="D417" s="65"/>
      <c r="E417" s="66"/>
      <c r="F417" s="67"/>
      <c r="G417" s="65"/>
      <c r="H417" s="70"/>
      <c r="I417" s="71"/>
      <c r="J417" s="68">
        <v>0</v>
      </c>
      <c r="K417" s="68">
        <v>0</v>
      </c>
      <c r="L417" s="68">
        <v>0</v>
      </c>
      <c r="M417" s="89">
        <f t="shared" si="23"/>
        <v>0</v>
      </c>
      <c r="N417" s="100">
        <f t="shared" si="24"/>
        <v>0</v>
      </c>
      <c r="O417" s="63"/>
      <c r="P417" s="167" t="e">
        <f t="shared" si="25"/>
        <v>#DIV/0!</v>
      </c>
    </row>
    <row r="418" spans="2:16">
      <c r="B418" s="63"/>
      <c r="C418" s="65"/>
      <c r="D418" s="65"/>
      <c r="E418" s="66"/>
      <c r="F418" s="67"/>
      <c r="G418" s="65"/>
      <c r="H418" s="70"/>
      <c r="I418" s="71"/>
      <c r="J418" s="68">
        <v>0</v>
      </c>
      <c r="K418" s="68">
        <v>0</v>
      </c>
      <c r="L418" s="68">
        <v>0</v>
      </c>
      <c r="M418" s="89">
        <f t="shared" si="23"/>
        <v>0</v>
      </c>
      <c r="N418" s="100">
        <f t="shared" si="24"/>
        <v>0</v>
      </c>
      <c r="O418" s="63"/>
      <c r="P418" s="167" t="e">
        <f t="shared" si="25"/>
        <v>#DIV/0!</v>
      </c>
    </row>
    <row r="419" spans="2:16">
      <c r="B419" s="63"/>
      <c r="C419" s="65"/>
      <c r="D419" s="65"/>
      <c r="E419" s="66"/>
      <c r="F419" s="67"/>
      <c r="G419" s="65"/>
      <c r="H419" s="70"/>
      <c r="I419" s="71"/>
      <c r="J419" s="68">
        <v>0</v>
      </c>
      <c r="K419" s="68">
        <v>0</v>
      </c>
      <c r="L419" s="68">
        <v>0</v>
      </c>
      <c r="M419" s="89">
        <f t="shared" si="23"/>
        <v>0</v>
      </c>
      <c r="N419" s="100">
        <f t="shared" si="24"/>
        <v>0</v>
      </c>
      <c r="O419" s="63"/>
      <c r="P419" s="167" t="e">
        <f t="shared" si="25"/>
        <v>#DIV/0!</v>
      </c>
    </row>
    <row r="420" spans="2:16">
      <c r="B420" s="63"/>
      <c r="C420" s="65"/>
      <c r="D420" s="65"/>
      <c r="E420" s="66"/>
      <c r="F420" s="67"/>
      <c r="G420" s="65"/>
      <c r="H420" s="70"/>
      <c r="I420" s="71"/>
      <c r="J420" s="68">
        <v>0</v>
      </c>
      <c r="K420" s="68">
        <v>0</v>
      </c>
      <c r="L420" s="68">
        <v>0</v>
      </c>
      <c r="M420" s="89">
        <f t="shared" si="23"/>
        <v>0</v>
      </c>
      <c r="N420" s="100">
        <f t="shared" si="24"/>
        <v>0</v>
      </c>
      <c r="O420" s="63"/>
      <c r="P420" s="167" t="e">
        <f t="shared" si="25"/>
        <v>#DIV/0!</v>
      </c>
    </row>
    <row r="421" spans="2:16">
      <c r="B421" s="63"/>
      <c r="C421" s="65"/>
      <c r="D421" s="65"/>
      <c r="E421" s="66"/>
      <c r="F421" s="67"/>
      <c r="G421" s="65"/>
      <c r="H421" s="70"/>
      <c r="I421" s="71"/>
      <c r="J421" s="68">
        <v>0</v>
      </c>
      <c r="K421" s="68">
        <v>0</v>
      </c>
      <c r="L421" s="68">
        <v>0</v>
      </c>
      <c r="M421" s="89">
        <f t="shared" si="23"/>
        <v>0</v>
      </c>
      <c r="N421" s="100">
        <f t="shared" si="24"/>
        <v>0</v>
      </c>
      <c r="O421" s="63"/>
      <c r="P421" s="167" t="e">
        <f t="shared" si="25"/>
        <v>#DIV/0!</v>
      </c>
    </row>
    <row r="422" spans="2:16">
      <c r="B422" s="63"/>
      <c r="C422" s="65"/>
      <c r="D422" s="65"/>
      <c r="E422" s="66"/>
      <c r="F422" s="67"/>
      <c r="G422" s="65"/>
      <c r="H422" s="70"/>
      <c r="I422" s="71"/>
      <c r="J422" s="68">
        <v>0</v>
      </c>
      <c r="K422" s="68">
        <v>0</v>
      </c>
      <c r="L422" s="68">
        <v>0</v>
      </c>
      <c r="M422" s="89">
        <f t="shared" si="23"/>
        <v>0</v>
      </c>
      <c r="N422" s="100">
        <f t="shared" si="24"/>
        <v>0</v>
      </c>
      <c r="O422" s="63"/>
      <c r="P422" s="167" t="e">
        <f t="shared" si="25"/>
        <v>#DIV/0!</v>
      </c>
    </row>
    <row r="423" spans="2:16">
      <c r="B423" s="63"/>
      <c r="C423" s="65"/>
      <c r="D423" s="65"/>
      <c r="E423" s="66"/>
      <c r="F423" s="67"/>
      <c r="G423" s="65"/>
      <c r="H423" s="70"/>
      <c r="I423" s="71"/>
      <c r="J423" s="68">
        <v>0</v>
      </c>
      <c r="K423" s="68">
        <v>0</v>
      </c>
      <c r="L423" s="68">
        <v>0</v>
      </c>
      <c r="M423" s="89">
        <f t="shared" si="23"/>
        <v>0</v>
      </c>
      <c r="N423" s="100">
        <f t="shared" si="24"/>
        <v>0</v>
      </c>
      <c r="O423" s="63"/>
      <c r="P423" s="167" t="e">
        <f t="shared" si="25"/>
        <v>#DIV/0!</v>
      </c>
    </row>
    <row r="424" spans="2:16">
      <c r="B424" s="63"/>
      <c r="C424" s="65"/>
      <c r="D424" s="65"/>
      <c r="E424" s="66"/>
      <c r="F424" s="67"/>
      <c r="G424" s="65"/>
      <c r="H424" s="70"/>
      <c r="I424" s="71"/>
      <c r="J424" s="68">
        <v>0</v>
      </c>
      <c r="K424" s="68">
        <v>0</v>
      </c>
      <c r="L424" s="68">
        <v>0</v>
      </c>
      <c r="M424" s="89">
        <f t="shared" si="23"/>
        <v>0</v>
      </c>
      <c r="N424" s="100">
        <f t="shared" si="24"/>
        <v>0</v>
      </c>
      <c r="O424" s="63"/>
      <c r="P424" s="167" t="e">
        <f t="shared" si="25"/>
        <v>#DIV/0!</v>
      </c>
    </row>
    <row r="425" spans="2:16">
      <c r="B425" s="63"/>
      <c r="C425" s="65"/>
      <c r="D425" s="65"/>
      <c r="E425" s="66"/>
      <c r="F425" s="67"/>
      <c r="G425" s="65"/>
      <c r="H425" s="70"/>
      <c r="I425" s="71"/>
      <c r="J425" s="68">
        <v>0</v>
      </c>
      <c r="K425" s="68">
        <v>0</v>
      </c>
      <c r="L425" s="68">
        <v>0</v>
      </c>
      <c r="M425" s="89">
        <f t="shared" si="23"/>
        <v>0</v>
      </c>
      <c r="N425" s="100">
        <f t="shared" si="24"/>
        <v>0</v>
      </c>
      <c r="O425" s="63"/>
      <c r="P425" s="167" t="e">
        <f t="shared" si="25"/>
        <v>#DIV/0!</v>
      </c>
    </row>
    <row r="426" spans="2:16">
      <c r="B426" s="63"/>
      <c r="C426" s="65"/>
      <c r="D426" s="65"/>
      <c r="E426" s="66"/>
      <c r="F426" s="67"/>
      <c r="G426" s="65"/>
      <c r="H426" s="70"/>
      <c r="I426" s="71"/>
      <c r="J426" s="68">
        <v>0</v>
      </c>
      <c r="K426" s="68">
        <v>0</v>
      </c>
      <c r="L426" s="68">
        <v>0</v>
      </c>
      <c r="M426" s="89">
        <f t="shared" si="23"/>
        <v>0</v>
      </c>
      <c r="N426" s="100">
        <f t="shared" si="24"/>
        <v>0</v>
      </c>
      <c r="O426" s="63"/>
      <c r="P426" s="167" t="e">
        <f t="shared" si="25"/>
        <v>#DIV/0!</v>
      </c>
    </row>
    <row r="427" spans="2:16">
      <c r="B427" s="63"/>
      <c r="C427" s="65"/>
      <c r="D427" s="65"/>
      <c r="E427" s="66"/>
      <c r="F427" s="67"/>
      <c r="G427" s="65"/>
      <c r="H427" s="70"/>
      <c r="I427" s="71"/>
      <c r="J427" s="68">
        <v>0</v>
      </c>
      <c r="K427" s="68">
        <v>0</v>
      </c>
      <c r="L427" s="68">
        <v>0</v>
      </c>
      <c r="M427" s="89">
        <f t="shared" si="23"/>
        <v>0</v>
      </c>
      <c r="N427" s="100">
        <f t="shared" si="24"/>
        <v>0</v>
      </c>
      <c r="O427" s="63"/>
      <c r="P427" s="167" t="e">
        <f t="shared" si="25"/>
        <v>#DIV/0!</v>
      </c>
    </row>
    <row r="428" spans="2:16">
      <c r="B428" s="63"/>
      <c r="C428" s="65"/>
      <c r="D428" s="65"/>
      <c r="E428" s="66"/>
      <c r="F428" s="67"/>
      <c r="G428" s="65"/>
      <c r="H428" s="70"/>
      <c r="I428" s="71"/>
      <c r="J428" s="68">
        <v>0</v>
      </c>
      <c r="K428" s="68">
        <v>0</v>
      </c>
      <c r="L428" s="68">
        <v>0</v>
      </c>
      <c r="M428" s="89">
        <f t="shared" si="23"/>
        <v>0</v>
      </c>
      <c r="N428" s="100">
        <f t="shared" si="24"/>
        <v>0</v>
      </c>
      <c r="O428" s="63"/>
      <c r="P428" s="167" t="e">
        <f t="shared" si="25"/>
        <v>#DIV/0!</v>
      </c>
    </row>
    <row r="429" spans="2:16">
      <c r="B429" s="63"/>
      <c r="C429" s="65"/>
      <c r="D429" s="65"/>
      <c r="E429" s="66"/>
      <c r="F429" s="67"/>
      <c r="G429" s="65"/>
      <c r="H429" s="70"/>
      <c r="I429" s="71"/>
      <c r="J429" s="68">
        <v>0</v>
      </c>
      <c r="K429" s="68">
        <v>0</v>
      </c>
      <c r="L429" s="68">
        <v>0</v>
      </c>
      <c r="M429" s="89">
        <f t="shared" si="23"/>
        <v>0</v>
      </c>
      <c r="N429" s="100">
        <f t="shared" si="24"/>
        <v>0</v>
      </c>
      <c r="O429" s="63"/>
      <c r="P429" s="167" t="e">
        <f t="shared" si="25"/>
        <v>#DIV/0!</v>
      </c>
    </row>
    <row r="430" spans="2:16">
      <c r="B430" s="63"/>
      <c r="C430" s="65"/>
      <c r="D430" s="65"/>
      <c r="E430" s="66"/>
      <c r="F430" s="67"/>
      <c r="G430" s="65"/>
      <c r="H430" s="70"/>
      <c r="I430" s="71"/>
      <c r="J430" s="68">
        <v>0</v>
      </c>
      <c r="K430" s="68">
        <v>0</v>
      </c>
      <c r="L430" s="68">
        <v>0</v>
      </c>
      <c r="M430" s="89">
        <f t="shared" si="23"/>
        <v>0</v>
      </c>
      <c r="N430" s="100">
        <f t="shared" si="24"/>
        <v>0</v>
      </c>
      <c r="O430" s="63"/>
      <c r="P430" s="167" t="e">
        <f t="shared" si="25"/>
        <v>#DIV/0!</v>
      </c>
    </row>
    <row r="431" spans="2:16">
      <c r="B431" s="63"/>
      <c r="C431" s="65"/>
      <c r="D431" s="65"/>
      <c r="E431" s="66"/>
      <c r="F431" s="67"/>
      <c r="G431" s="65"/>
      <c r="H431" s="70"/>
      <c r="I431" s="71"/>
      <c r="J431" s="68">
        <v>0</v>
      </c>
      <c r="K431" s="68">
        <v>0</v>
      </c>
      <c r="L431" s="68">
        <v>0</v>
      </c>
      <c r="M431" s="89">
        <f t="shared" si="23"/>
        <v>0</v>
      </c>
      <c r="N431" s="100">
        <f t="shared" si="24"/>
        <v>0</v>
      </c>
      <c r="O431" s="63"/>
      <c r="P431" s="167" t="e">
        <f t="shared" si="25"/>
        <v>#DIV/0!</v>
      </c>
    </row>
    <row r="432" spans="2:16">
      <c r="B432" s="63"/>
      <c r="C432" s="65"/>
      <c r="D432" s="65"/>
      <c r="E432" s="66"/>
      <c r="F432" s="67"/>
      <c r="G432" s="65"/>
      <c r="H432" s="70"/>
      <c r="I432" s="71"/>
      <c r="J432" s="68">
        <v>0</v>
      </c>
      <c r="K432" s="68">
        <v>0</v>
      </c>
      <c r="L432" s="68">
        <v>0</v>
      </c>
      <c r="M432" s="89">
        <f t="shared" si="23"/>
        <v>0</v>
      </c>
      <c r="N432" s="100">
        <f t="shared" si="24"/>
        <v>0</v>
      </c>
      <c r="O432" s="63"/>
      <c r="P432" s="167" t="e">
        <f t="shared" si="25"/>
        <v>#DIV/0!</v>
      </c>
    </row>
    <row r="433" spans="2:16">
      <c r="B433" s="63"/>
      <c r="C433" s="65"/>
      <c r="D433" s="65"/>
      <c r="E433" s="66"/>
      <c r="F433" s="67"/>
      <c r="G433" s="65"/>
      <c r="H433" s="70"/>
      <c r="I433" s="71"/>
      <c r="J433" s="68">
        <v>0</v>
      </c>
      <c r="K433" s="68">
        <v>0</v>
      </c>
      <c r="L433" s="68">
        <v>0</v>
      </c>
      <c r="M433" s="89">
        <f t="shared" si="23"/>
        <v>0</v>
      </c>
      <c r="N433" s="100">
        <f t="shared" si="24"/>
        <v>0</v>
      </c>
      <c r="O433" s="63"/>
      <c r="P433" s="167" t="e">
        <f t="shared" si="25"/>
        <v>#DIV/0!</v>
      </c>
    </row>
    <row r="434" spans="2:16">
      <c r="B434" s="63"/>
      <c r="C434" s="65"/>
      <c r="D434" s="65"/>
      <c r="E434" s="66"/>
      <c r="F434" s="67"/>
      <c r="G434" s="65"/>
      <c r="H434" s="70"/>
      <c r="I434" s="71"/>
      <c r="J434" s="68">
        <v>0</v>
      </c>
      <c r="K434" s="68">
        <v>0</v>
      </c>
      <c r="L434" s="68">
        <v>0</v>
      </c>
      <c r="M434" s="89">
        <f t="shared" si="23"/>
        <v>0</v>
      </c>
      <c r="N434" s="100">
        <f t="shared" si="24"/>
        <v>0</v>
      </c>
      <c r="O434" s="63"/>
      <c r="P434" s="167" t="e">
        <f t="shared" si="25"/>
        <v>#DIV/0!</v>
      </c>
    </row>
    <row r="435" spans="2:16">
      <c r="B435" s="63"/>
      <c r="C435" s="65"/>
      <c r="D435" s="65"/>
      <c r="E435" s="66"/>
      <c r="F435" s="67"/>
      <c r="G435" s="65"/>
      <c r="H435" s="70"/>
      <c r="I435" s="71"/>
      <c r="J435" s="68">
        <v>0</v>
      </c>
      <c r="K435" s="68">
        <v>0</v>
      </c>
      <c r="L435" s="68">
        <v>0</v>
      </c>
      <c r="M435" s="89">
        <f t="shared" si="23"/>
        <v>0</v>
      </c>
      <c r="N435" s="100">
        <f t="shared" si="24"/>
        <v>0</v>
      </c>
      <c r="O435" s="63"/>
      <c r="P435" s="167" t="e">
        <f t="shared" si="25"/>
        <v>#DIV/0!</v>
      </c>
    </row>
    <row r="436" spans="2:16">
      <c r="B436" s="63"/>
      <c r="C436" s="65"/>
      <c r="D436" s="65"/>
      <c r="E436" s="66"/>
      <c r="F436" s="67"/>
      <c r="G436" s="65"/>
      <c r="H436" s="70"/>
      <c r="I436" s="71"/>
      <c r="J436" s="68">
        <v>0</v>
      </c>
      <c r="K436" s="68">
        <v>0</v>
      </c>
      <c r="L436" s="68">
        <v>0</v>
      </c>
      <c r="M436" s="89">
        <f t="shared" si="23"/>
        <v>0</v>
      </c>
      <c r="N436" s="100">
        <f t="shared" si="24"/>
        <v>0</v>
      </c>
      <c r="O436" s="63"/>
      <c r="P436" s="167" t="e">
        <f t="shared" si="25"/>
        <v>#DIV/0!</v>
      </c>
    </row>
    <row r="437" spans="2:16">
      <c r="B437" s="63"/>
      <c r="C437" s="65"/>
      <c r="D437" s="65"/>
      <c r="E437" s="66"/>
      <c r="F437" s="67"/>
      <c r="G437" s="65"/>
      <c r="H437" s="70"/>
      <c r="I437" s="71"/>
      <c r="J437" s="68">
        <v>0</v>
      </c>
      <c r="K437" s="68">
        <v>0</v>
      </c>
      <c r="L437" s="68">
        <v>0</v>
      </c>
      <c r="M437" s="89">
        <f t="shared" si="23"/>
        <v>0</v>
      </c>
      <c r="N437" s="100">
        <f t="shared" si="24"/>
        <v>0</v>
      </c>
      <c r="O437" s="63"/>
      <c r="P437" s="167" t="e">
        <f t="shared" si="25"/>
        <v>#DIV/0!</v>
      </c>
    </row>
    <row r="438" spans="2:16">
      <c r="B438" s="63"/>
      <c r="C438" s="65"/>
      <c r="D438" s="65"/>
      <c r="E438" s="66"/>
      <c r="F438" s="67"/>
      <c r="G438" s="65"/>
      <c r="H438" s="70"/>
      <c r="I438" s="71"/>
      <c r="J438" s="68">
        <v>0</v>
      </c>
      <c r="K438" s="68">
        <v>0</v>
      </c>
      <c r="L438" s="68">
        <v>0</v>
      </c>
      <c r="M438" s="89">
        <f t="shared" si="23"/>
        <v>0</v>
      </c>
      <c r="N438" s="100">
        <f t="shared" si="24"/>
        <v>0</v>
      </c>
      <c r="O438" s="63"/>
      <c r="P438" s="167" t="e">
        <f t="shared" si="25"/>
        <v>#DIV/0!</v>
      </c>
    </row>
    <row r="439" spans="2:16">
      <c r="B439" s="63"/>
      <c r="C439" s="65"/>
      <c r="D439" s="65"/>
      <c r="E439" s="66"/>
      <c r="F439" s="67"/>
      <c r="G439" s="65"/>
      <c r="H439" s="70"/>
      <c r="I439" s="71"/>
      <c r="J439" s="68">
        <v>0</v>
      </c>
      <c r="K439" s="68">
        <v>0</v>
      </c>
      <c r="L439" s="68">
        <v>0</v>
      </c>
      <c r="M439" s="89">
        <f t="shared" si="23"/>
        <v>0</v>
      </c>
      <c r="N439" s="100">
        <f t="shared" si="24"/>
        <v>0</v>
      </c>
      <c r="O439" s="63"/>
      <c r="P439" s="167" t="e">
        <f t="shared" si="25"/>
        <v>#DIV/0!</v>
      </c>
    </row>
    <row r="440" spans="2:16">
      <c r="B440" s="63"/>
      <c r="C440" s="65"/>
      <c r="D440" s="65"/>
      <c r="E440" s="66"/>
      <c r="F440" s="67"/>
      <c r="G440" s="65"/>
      <c r="H440" s="70"/>
      <c r="I440" s="71"/>
      <c r="J440" s="68">
        <v>0</v>
      </c>
      <c r="K440" s="68">
        <v>0</v>
      </c>
      <c r="L440" s="68">
        <v>0</v>
      </c>
      <c r="M440" s="89">
        <f t="shared" si="23"/>
        <v>0</v>
      </c>
      <c r="N440" s="100">
        <f t="shared" si="24"/>
        <v>0</v>
      </c>
      <c r="O440" s="63"/>
      <c r="P440" s="167" t="e">
        <f t="shared" si="25"/>
        <v>#DIV/0!</v>
      </c>
    </row>
    <row r="441" spans="2:16">
      <c r="B441" s="63"/>
      <c r="C441" s="65"/>
      <c r="D441" s="65"/>
      <c r="E441" s="66"/>
      <c r="F441" s="67"/>
      <c r="G441" s="65"/>
      <c r="H441" s="70"/>
      <c r="I441" s="71"/>
      <c r="J441" s="68">
        <v>0</v>
      </c>
      <c r="K441" s="68">
        <v>0</v>
      </c>
      <c r="L441" s="68">
        <v>0</v>
      </c>
      <c r="M441" s="89">
        <f t="shared" si="23"/>
        <v>0</v>
      </c>
      <c r="N441" s="100">
        <f t="shared" si="24"/>
        <v>0</v>
      </c>
      <c r="O441" s="63"/>
      <c r="P441" s="167" t="e">
        <f t="shared" si="25"/>
        <v>#DIV/0!</v>
      </c>
    </row>
    <row r="442" spans="2:16">
      <c r="B442" s="63"/>
      <c r="C442" s="65"/>
      <c r="D442" s="65"/>
      <c r="E442" s="66"/>
      <c r="F442" s="67"/>
      <c r="G442" s="65"/>
      <c r="H442" s="70"/>
      <c r="I442" s="71"/>
      <c r="J442" s="68">
        <v>0</v>
      </c>
      <c r="K442" s="68">
        <v>0</v>
      </c>
      <c r="L442" s="68">
        <v>0</v>
      </c>
      <c r="M442" s="89">
        <f t="shared" si="23"/>
        <v>0</v>
      </c>
      <c r="N442" s="100">
        <f t="shared" si="24"/>
        <v>0</v>
      </c>
      <c r="O442" s="63"/>
      <c r="P442" s="167" t="e">
        <f t="shared" si="25"/>
        <v>#DIV/0!</v>
      </c>
    </row>
    <row r="443" spans="2:16">
      <c r="B443" s="63"/>
      <c r="C443" s="65"/>
      <c r="D443" s="65"/>
      <c r="E443" s="66"/>
      <c r="F443" s="67"/>
      <c r="G443" s="65"/>
      <c r="H443" s="70"/>
      <c r="I443" s="71"/>
      <c r="J443" s="68">
        <v>0</v>
      </c>
      <c r="K443" s="68">
        <v>0</v>
      </c>
      <c r="L443" s="68">
        <v>0</v>
      </c>
      <c r="M443" s="89">
        <f t="shared" si="23"/>
        <v>0</v>
      </c>
      <c r="N443" s="100">
        <f t="shared" si="24"/>
        <v>0</v>
      </c>
      <c r="O443" s="63"/>
      <c r="P443" s="167" t="e">
        <f t="shared" si="25"/>
        <v>#DIV/0!</v>
      </c>
    </row>
    <row r="444" spans="2:16">
      <c r="B444" s="63"/>
      <c r="C444" s="65"/>
      <c r="D444" s="65"/>
      <c r="E444" s="66"/>
      <c r="F444" s="67"/>
      <c r="G444" s="65"/>
      <c r="H444" s="70"/>
      <c r="I444" s="71"/>
      <c r="J444" s="68">
        <v>0</v>
      </c>
      <c r="K444" s="68">
        <v>0</v>
      </c>
      <c r="L444" s="68">
        <v>0</v>
      </c>
      <c r="M444" s="89">
        <f t="shared" si="23"/>
        <v>0</v>
      </c>
      <c r="N444" s="100">
        <f t="shared" si="24"/>
        <v>0</v>
      </c>
      <c r="O444" s="63"/>
      <c r="P444" s="167" t="e">
        <f t="shared" si="25"/>
        <v>#DIV/0!</v>
      </c>
    </row>
    <row r="445" spans="2:16">
      <c r="B445" s="63"/>
      <c r="C445" s="65"/>
      <c r="D445" s="65"/>
      <c r="E445" s="66"/>
      <c r="F445" s="67"/>
      <c r="G445" s="65"/>
      <c r="H445" s="70"/>
      <c r="I445" s="71"/>
      <c r="J445" s="68">
        <v>0</v>
      </c>
      <c r="K445" s="68">
        <v>0</v>
      </c>
      <c r="L445" s="68">
        <v>0</v>
      </c>
      <c r="M445" s="89">
        <f t="shared" si="23"/>
        <v>0</v>
      </c>
      <c r="N445" s="100">
        <f t="shared" si="24"/>
        <v>0</v>
      </c>
      <c r="O445" s="63"/>
      <c r="P445" s="167" t="e">
        <f t="shared" si="25"/>
        <v>#DIV/0!</v>
      </c>
    </row>
    <row r="446" spans="2:16">
      <c r="B446" s="63"/>
      <c r="C446" s="65"/>
      <c r="D446" s="65"/>
      <c r="E446" s="66"/>
      <c r="F446" s="67"/>
      <c r="G446" s="65"/>
      <c r="H446" s="70"/>
      <c r="I446" s="71"/>
      <c r="J446" s="68">
        <v>0</v>
      </c>
      <c r="K446" s="68">
        <v>0</v>
      </c>
      <c r="L446" s="68">
        <v>0</v>
      </c>
      <c r="M446" s="89">
        <f t="shared" si="23"/>
        <v>0</v>
      </c>
      <c r="N446" s="100">
        <f t="shared" si="24"/>
        <v>0</v>
      </c>
      <c r="O446" s="63"/>
      <c r="P446" s="167" t="e">
        <f t="shared" si="25"/>
        <v>#DIV/0!</v>
      </c>
    </row>
    <row r="447" spans="2:16">
      <c r="B447" s="63"/>
      <c r="C447" s="65"/>
      <c r="D447" s="65"/>
      <c r="E447" s="66"/>
      <c r="F447" s="67"/>
      <c r="G447" s="65"/>
      <c r="H447" s="70"/>
      <c r="I447" s="71"/>
      <c r="J447" s="68">
        <v>0</v>
      </c>
      <c r="K447" s="68">
        <v>0</v>
      </c>
      <c r="L447" s="68">
        <v>0</v>
      </c>
      <c r="M447" s="89">
        <f t="shared" si="23"/>
        <v>0</v>
      </c>
      <c r="N447" s="100">
        <f t="shared" si="24"/>
        <v>0</v>
      </c>
      <c r="O447" s="63"/>
      <c r="P447" s="167" t="e">
        <f t="shared" si="25"/>
        <v>#DIV/0!</v>
      </c>
    </row>
    <row r="448" spans="2:16">
      <c r="B448" s="63"/>
      <c r="C448" s="65"/>
      <c r="D448" s="65"/>
      <c r="E448" s="66"/>
      <c r="F448" s="67"/>
      <c r="G448" s="65"/>
      <c r="H448" s="70"/>
      <c r="I448" s="71"/>
      <c r="J448" s="68">
        <v>0</v>
      </c>
      <c r="K448" s="68">
        <v>0</v>
      </c>
      <c r="L448" s="68">
        <v>0</v>
      </c>
      <c r="M448" s="89">
        <f t="shared" si="23"/>
        <v>0</v>
      </c>
      <c r="N448" s="100">
        <f t="shared" si="24"/>
        <v>0</v>
      </c>
      <c r="O448" s="63"/>
      <c r="P448" s="167" t="e">
        <f t="shared" si="25"/>
        <v>#DIV/0!</v>
      </c>
    </row>
    <row r="449" spans="2:16">
      <c r="B449" s="63"/>
      <c r="C449" s="65"/>
      <c r="D449" s="65"/>
      <c r="E449" s="66"/>
      <c r="F449" s="67"/>
      <c r="G449" s="65"/>
      <c r="H449" s="70"/>
      <c r="I449" s="71"/>
      <c r="J449" s="68">
        <v>0</v>
      </c>
      <c r="K449" s="68">
        <v>0</v>
      </c>
      <c r="L449" s="68">
        <v>0</v>
      </c>
      <c r="M449" s="89">
        <f t="shared" si="23"/>
        <v>0</v>
      </c>
      <c r="N449" s="100">
        <f t="shared" si="24"/>
        <v>0</v>
      </c>
      <c r="O449" s="63"/>
      <c r="P449" s="167" t="e">
        <f t="shared" si="25"/>
        <v>#DIV/0!</v>
      </c>
    </row>
    <row r="450" spans="2:16">
      <c r="B450" s="63"/>
      <c r="C450" s="65"/>
      <c r="D450" s="65"/>
      <c r="E450" s="66"/>
      <c r="F450" s="67"/>
      <c r="G450" s="65"/>
      <c r="H450" s="70"/>
      <c r="I450" s="71"/>
      <c r="J450" s="68">
        <v>0</v>
      </c>
      <c r="K450" s="68">
        <v>0</v>
      </c>
      <c r="L450" s="68">
        <v>0</v>
      </c>
      <c r="M450" s="89">
        <f t="shared" si="23"/>
        <v>0</v>
      </c>
      <c r="N450" s="100">
        <f t="shared" si="24"/>
        <v>0</v>
      </c>
      <c r="O450" s="63"/>
      <c r="P450" s="167" t="e">
        <f t="shared" si="25"/>
        <v>#DIV/0!</v>
      </c>
    </row>
    <row r="451" spans="2:16">
      <c r="B451" s="63"/>
      <c r="C451" s="65"/>
      <c r="D451" s="65"/>
      <c r="E451" s="66"/>
      <c r="F451" s="67"/>
      <c r="G451" s="65"/>
      <c r="H451" s="70"/>
      <c r="I451" s="71"/>
      <c r="J451" s="68">
        <v>0</v>
      </c>
      <c r="K451" s="68">
        <v>0</v>
      </c>
      <c r="L451" s="68">
        <v>0</v>
      </c>
      <c r="M451" s="89">
        <f t="shared" si="23"/>
        <v>0</v>
      </c>
      <c r="N451" s="100">
        <f t="shared" si="24"/>
        <v>0</v>
      </c>
      <c r="O451" s="63"/>
      <c r="P451" s="167" t="e">
        <f t="shared" si="25"/>
        <v>#DIV/0!</v>
      </c>
    </row>
    <row r="452" spans="2:16">
      <c r="B452" s="63"/>
      <c r="C452" s="65"/>
      <c r="D452" s="65"/>
      <c r="E452" s="66"/>
      <c r="F452" s="67"/>
      <c r="G452" s="65"/>
      <c r="H452" s="70"/>
      <c r="I452" s="71"/>
      <c r="J452" s="68">
        <v>0</v>
      </c>
      <c r="K452" s="68">
        <v>0</v>
      </c>
      <c r="L452" s="68">
        <v>0</v>
      </c>
      <c r="M452" s="89">
        <f t="shared" si="23"/>
        <v>0</v>
      </c>
      <c r="N452" s="100">
        <f t="shared" si="24"/>
        <v>0</v>
      </c>
      <c r="O452" s="63"/>
      <c r="P452" s="167" t="e">
        <f t="shared" si="25"/>
        <v>#DIV/0!</v>
      </c>
    </row>
    <row r="453" spans="2:16">
      <c r="B453" s="63"/>
      <c r="C453" s="65"/>
      <c r="D453" s="65"/>
      <c r="E453" s="66"/>
      <c r="F453" s="67"/>
      <c r="G453" s="65"/>
      <c r="H453" s="70"/>
      <c r="I453" s="71"/>
      <c r="J453" s="68">
        <v>0</v>
      </c>
      <c r="K453" s="68">
        <v>0</v>
      </c>
      <c r="L453" s="68">
        <v>0</v>
      </c>
      <c r="M453" s="89">
        <f t="shared" si="23"/>
        <v>0</v>
      </c>
      <c r="N453" s="100">
        <f t="shared" si="24"/>
        <v>0</v>
      </c>
      <c r="O453" s="63"/>
      <c r="P453" s="167" t="e">
        <f t="shared" si="25"/>
        <v>#DIV/0!</v>
      </c>
    </row>
    <row r="454" spans="2:16">
      <c r="B454" s="63"/>
      <c r="C454" s="65"/>
      <c r="D454" s="65"/>
      <c r="E454" s="66"/>
      <c r="F454" s="67"/>
      <c r="G454" s="65"/>
      <c r="H454" s="70"/>
      <c r="I454" s="71"/>
      <c r="J454" s="68">
        <v>0</v>
      </c>
      <c r="K454" s="68">
        <v>0</v>
      </c>
      <c r="L454" s="68">
        <v>0</v>
      </c>
      <c r="M454" s="89">
        <f t="shared" si="23"/>
        <v>0</v>
      </c>
      <c r="N454" s="100">
        <f t="shared" si="24"/>
        <v>0</v>
      </c>
      <c r="O454" s="63"/>
      <c r="P454" s="167" t="e">
        <f t="shared" si="25"/>
        <v>#DIV/0!</v>
      </c>
    </row>
    <row r="455" spans="2:16">
      <c r="B455" s="63"/>
      <c r="C455" s="65"/>
      <c r="D455" s="65"/>
      <c r="E455" s="66"/>
      <c r="F455" s="67"/>
      <c r="G455" s="65"/>
      <c r="H455" s="70"/>
      <c r="I455" s="71"/>
      <c r="J455" s="68">
        <v>0</v>
      </c>
      <c r="K455" s="68">
        <v>0</v>
      </c>
      <c r="L455" s="68">
        <v>0</v>
      </c>
      <c r="M455" s="89">
        <f t="shared" si="23"/>
        <v>0</v>
      </c>
      <c r="N455" s="100">
        <f t="shared" si="24"/>
        <v>0</v>
      </c>
      <c r="O455" s="63"/>
      <c r="P455" s="167" t="e">
        <f t="shared" si="25"/>
        <v>#DIV/0!</v>
      </c>
    </row>
    <row r="456" spans="2:16">
      <c r="B456" s="63"/>
      <c r="C456" s="65"/>
      <c r="D456" s="65"/>
      <c r="E456" s="66"/>
      <c r="F456" s="67"/>
      <c r="G456" s="65"/>
      <c r="H456" s="70"/>
      <c r="I456" s="71"/>
      <c r="J456" s="68">
        <v>0</v>
      </c>
      <c r="K456" s="68">
        <v>0</v>
      </c>
      <c r="L456" s="68">
        <v>0</v>
      </c>
      <c r="M456" s="89">
        <f t="shared" si="23"/>
        <v>0</v>
      </c>
      <c r="N456" s="100">
        <f t="shared" si="24"/>
        <v>0</v>
      </c>
      <c r="O456" s="63"/>
      <c r="P456" s="167" t="e">
        <f t="shared" si="25"/>
        <v>#DIV/0!</v>
      </c>
    </row>
    <row r="457" spans="2:16">
      <c r="B457" s="63"/>
      <c r="C457" s="65"/>
      <c r="D457" s="65"/>
      <c r="E457" s="66"/>
      <c r="F457" s="67"/>
      <c r="G457" s="65"/>
      <c r="H457" s="70"/>
      <c r="I457" s="71"/>
      <c r="J457" s="68">
        <v>0</v>
      </c>
      <c r="K457" s="68">
        <v>0</v>
      </c>
      <c r="L457" s="68">
        <v>0</v>
      </c>
      <c r="M457" s="89">
        <f t="shared" si="23"/>
        <v>0</v>
      </c>
      <c r="N457" s="100">
        <f t="shared" si="24"/>
        <v>0</v>
      </c>
      <c r="O457" s="63"/>
      <c r="P457" s="167" t="e">
        <f t="shared" si="25"/>
        <v>#DIV/0!</v>
      </c>
    </row>
    <row r="458" spans="2:16">
      <c r="B458" s="63"/>
      <c r="C458" s="65"/>
      <c r="D458" s="65"/>
      <c r="E458" s="66"/>
      <c r="F458" s="67"/>
      <c r="G458" s="65"/>
      <c r="H458" s="70"/>
      <c r="I458" s="71"/>
      <c r="J458" s="68">
        <v>0</v>
      </c>
      <c r="K458" s="68">
        <v>0</v>
      </c>
      <c r="L458" s="68">
        <v>0</v>
      </c>
      <c r="M458" s="89">
        <f t="shared" si="23"/>
        <v>0</v>
      </c>
      <c r="N458" s="100">
        <f t="shared" si="24"/>
        <v>0</v>
      </c>
      <c r="O458" s="63"/>
      <c r="P458" s="167" t="e">
        <f t="shared" si="25"/>
        <v>#DIV/0!</v>
      </c>
    </row>
    <row r="459" spans="2:16">
      <c r="B459" s="63"/>
      <c r="C459" s="65"/>
      <c r="D459" s="65"/>
      <c r="E459" s="66"/>
      <c r="F459" s="67"/>
      <c r="G459" s="65"/>
      <c r="H459" s="70"/>
      <c r="I459" s="71"/>
      <c r="J459" s="68">
        <v>0</v>
      </c>
      <c r="K459" s="68">
        <v>0</v>
      </c>
      <c r="L459" s="68">
        <v>0</v>
      </c>
      <c r="M459" s="89">
        <f t="shared" si="23"/>
        <v>0</v>
      </c>
      <c r="N459" s="100">
        <f t="shared" si="24"/>
        <v>0</v>
      </c>
      <c r="O459" s="63"/>
      <c r="P459" s="167" t="e">
        <f t="shared" si="25"/>
        <v>#DIV/0!</v>
      </c>
    </row>
    <row r="460" spans="2:16">
      <c r="B460" s="63"/>
      <c r="C460" s="65"/>
      <c r="D460" s="65"/>
      <c r="E460" s="66"/>
      <c r="F460" s="67"/>
      <c r="G460" s="65"/>
      <c r="H460" s="70"/>
      <c r="I460" s="71"/>
      <c r="J460" s="68">
        <v>0</v>
      </c>
      <c r="K460" s="68">
        <v>0</v>
      </c>
      <c r="L460" s="68">
        <v>0</v>
      </c>
      <c r="M460" s="89">
        <f t="shared" si="23"/>
        <v>0</v>
      </c>
      <c r="N460" s="100">
        <f t="shared" si="24"/>
        <v>0</v>
      </c>
      <c r="O460" s="63"/>
      <c r="P460" s="167" t="e">
        <f t="shared" si="25"/>
        <v>#DIV/0!</v>
      </c>
    </row>
    <row r="461" spans="2:16">
      <c r="B461" s="63"/>
      <c r="C461" s="65"/>
      <c r="D461" s="65"/>
      <c r="E461" s="66"/>
      <c r="F461" s="67"/>
      <c r="G461" s="65"/>
      <c r="H461" s="70"/>
      <c r="I461" s="71"/>
      <c r="J461" s="68">
        <v>0</v>
      </c>
      <c r="K461" s="68">
        <v>0</v>
      </c>
      <c r="L461" s="68">
        <v>0</v>
      </c>
      <c r="M461" s="89">
        <f t="shared" si="23"/>
        <v>0</v>
      </c>
      <c r="N461" s="100">
        <f t="shared" si="24"/>
        <v>0</v>
      </c>
      <c r="O461" s="63"/>
      <c r="P461" s="167" t="e">
        <f t="shared" si="25"/>
        <v>#DIV/0!</v>
      </c>
    </row>
    <row r="462" spans="2:16">
      <c r="B462" s="63"/>
      <c r="C462" s="65"/>
      <c r="D462" s="65"/>
      <c r="E462" s="66"/>
      <c r="F462" s="67"/>
      <c r="G462" s="65"/>
      <c r="H462" s="70"/>
      <c r="I462" s="71"/>
      <c r="J462" s="68">
        <v>0</v>
      </c>
      <c r="K462" s="68">
        <v>0</v>
      </c>
      <c r="L462" s="68">
        <v>0</v>
      </c>
      <c r="M462" s="89">
        <f t="shared" si="23"/>
        <v>0</v>
      </c>
      <c r="N462" s="100">
        <f t="shared" si="24"/>
        <v>0</v>
      </c>
      <c r="O462" s="63"/>
      <c r="P462" s="167" t="e">
        <f t="shared" si="25"/>
        <v>#DIV/0!</v>
      </c>
    </row>
    <row r="463" spans="2:16">
      <c r="B463" s="63"/>
      <c r="C463" s="65"/>
      <c r="D463" s="65"/>
      <c r="E463" s="66"/>
      <c r="F463" s="67"/>
      <c r="G463" s="65"/>
      <c r="H463" s="70"/>
      <c r="I463" s="71"/>
      <c r="J463" s="68">
        <v>0</v>
      </c>
      <c r="K463" s="68">
        <v>0</v>
      </c>
      <c r="L463" s="68">
        <v>0</v>
      </c>
      <c r="M463" s="89">
        <f t="shared" si="23"/>
        <v>0</v>
      </c>
      <c r="N463" s="100">
        <f t="shared" si="24"/>
        <v>0</v>
      </c>
      <c r="O463" s="63"/>
      <c r="P463" s="167" t="e">
        <f t="shared" si="25"/>
        <v>#DIV/0!</v>
      </c>
    </row>
    <row r="464" spans="2:16">
      <c r="B464" s="63"/>
      <c r="C464" s="65"/>
      <c r="D464" s="65"/>
      <c r="E464" s="66"/>
      <c r="F464" s="67"/>
      <c r="G464" s="65"/>
      <c r="H464" s="70"/>
      <c r="I464" s="71"/>
      <c r="J464" s="68">
        <v>0</v>
      </c>
      <c r="K464" s="68">
        <v>0</v>
      </c>
      <c r="L464" s="68">
        <v>0</v>
      </c>
      <c r="M464" s="89">
        <f t="shared" si="23"/>
        <v>0</v>
      </c>
      <c r="N464" s="100">
        <f t="shared" si="24"/>
        <v>0</v>
      </c>
      <c r="O464" s="63"/>
      <c r="P464" s="167" t="e">
        <f t="shared" si="25"/>
        <v>#DIV/0!</v>
      </c>
    </row>
    <row r="465" spans="2:16">
      <c r="B465" s="63"/>
      <c r="C465" s="65"/>
      <c r="D465" s="65"/>
      <c r="E465" s="66"/>
      <c r="F465" s="67"/>
      <c r="G465" s="65"/>
      <c r="H465" s="70"/>
      <c r="I465" s="71"/>
      <c r="J465" s="68">
        <v>0</v>
      </c>
      <c r="K465" s="68">
        <v>0</v>
      </c>
      <c r="L465" s="68">
        <v>0</v>
      </c>
      <c r="M465" s="89">
        <f t="shared" si="23"/>
        <v>0</v>
      </c>
      <c r="N465" s="100">
        <f t="shared" si="24"/>
        <v>0</v>
      </c>
      <c r="O465" s="63"/>
      <c r="P465" s="167" t="e">
        <f t="shared" si="25"/>
        <v>#DIV/0!</v>
      </c>
    </row>
    <row r="466" spans="2:16">
      <c r="B466" s="63"/>
      <c r="C466" s="65"/>
      <c r="D466" s="65"/>
      <c r="E466" s="66"/>
      <c r="F466" s="67"/>
      <c r="G466" s="65"/>
      <c r="H466" s="70"/>
      <c r="I466" s="71"/>
      <c r="J466" s="68">
        <v>0</v>
      </c>
      <c r="K466" s="68">
        <v>0</v>
      </c>
      <c r="L466" s="68">
        <v>0</v>
      </c>
      <c r="M466" s="89">
        <f t="shared" si="23"/>
        <v>0</v>
      </c>
      <c r="N466" s="100">
        <f t="shared" si="24"/>
        <v>0</v>
      </c>
      <c r="O466" s="63"/>
      <c r="P466" s="167" t="e">
        <f t="shared" si="25"/>
        <v>#DIV/0!</v>
      </c>
    </row>
    <row r="467" spans="2:16">
      <c r="B467" s="63"/>
      <c r="C467" s="65"/>
      <c r="D467" s="65"/>
      <c r="E467" s="66"/>
      <c r="F467" s="67"/>
      <c r="G467" s="65"/>
      <c r="H467" s="70"/>
      <c r="I467" s="71"/>
      <c r="J467" s="68">
        <v>0</v>
      </c>
      <c r="K467" s="68">
        <v>0</v>
      </c>
      <c r="L467" s="68">
        <v>0</v>
      </c>
      <c r="M467" s="89">
        <f t="shared" si="23"/>
        <v>0</v>
      </c>
      <c r="N467" s="100">
        <f t="shared" si="24"/>
        <v>0</v>
      </c>
      <c r="O467" s="63"/>
      <c r="P467" s="167" t="e">
        <f t="shared" si="25"/>
        <v>#DIV/0!</v>
      </c>
    </row>
    <row r="468" spans="2:16">
      <c r="B468" s="63"/>
      <c r="C468" s="65"/>
      <c r="D468" s="65"/>
      <c r="E468" s="66"/>
      <c r="F468" s="67"/>
      <c r="G468" s="65"/>
      <c r="H468" s="70"/>
      <c r="I468" s="71"/>
      <c r="J468" s="68">
        <v>0</v>
      </c>
      <c r="K468" s="68">
        <v>0</v>
      </c>
      <c r="L468" s="68">
        <v>0</v>
      </c>
      <c r="M468" s="89">
        <f t="shared" si="23"/>
        <v>0</v>
      </c>
      <c r="N468" s="100">
        <f t="shared" si="24"/>
        <v>0</v>
      </c>
      <c r="O468" s="63"/>
      <c r="P468" s="167" t="e">
        <f t="shared" si="25"/>
        <v>#DIV/0!</v>
      </c>
    </row>
    <row r="469" spans="2:16">
      <c r="B469" s="63"/>
      <c r="C469" s="65"/>
      <c r="D469" s="65"/>
      <c r="E469" s="66"/>
      <c r="F469" s="67"/>
      <c r="G469" s="65"/>
      <c r="H469" s="70"/>
      <c r="I469" s="71"/>
      <c r="J469" s="68">
        <v>0</v>
      </c>
      <c r="K469" s="68">
        <v>0</v>
      </c>
      <c r="L469" s="68">
        <v>0</v>
      </c>
      <c r="M469" s="89">
        <f t="shared" ref="M469:M532" si="26">L469</f>
        <v>0</v>
      </c>
      <c r="N469" s="100">
        <f t="shared" si="24"/>
        <v>0</v>
      </c>
      <c r="O469" s="63"/>
      <c r="P469" s="167" t="e">
        <f t="shared" si="25"/>
        <v>#DIV/0!</v>
      </c>
    </row>
    <row r="470" spans="2:16">
      <c r="B470" s="63"/>
      <c r="C470" s="65"/>
      <c r="D470" s="65"/>
      <c r="E470" s="66"/>
      <c r="F470" s="67"/>
      <c r="G470" s="65"/>
      <c r="H470" s="70"/>
      <c r="I470" s="71"/>
      <c r="J470" s="68">
        <v>0</v>
      </c>
      <c r="K470" s="68">
        <v>0</v>
      </c>
      <c r="L470" s="68">
        <v>0</v>
      </c>
      <c r="M470" s="89">
        <f t="shared" si="26"/>
        <v>0</v>
      </c>
      <c r="N470" s="100">
        <f t="shared" ref="N470:N533" si="27">SUM(J470:M470)</f>
        <v>0</v>
      </c>
      <c r="O470" s="63"/>
      <c r="P470" s="167" t="e">
        <f t="shared" ref="P470:P533" si="28">H470-(SUM(K470:M470)/J470)</f>
        <v>#DIV/0!</v>
      </c>
    </row>
    <row r="471" spans="2:16">
      <c r="B471" s="63"/>
      <c r="C471" s="65"/>
      <c r="D471" s="65"/>
      <c r="E471" s="66"/>
      <c r="F471" s="67"/>
      <c r="G471" s="65"/>
      <c r="H471" s="70"/>
      <c r="I471" s="71"/>
      <c r="J471" s="68">
        <v>0</v>
      </c>
      <c r="K471" s="68">
        <v>0</v>
      </c>
      <c r="L471" s="68">
        <v>0</v>
      </c>
      <c r="M471" s="89">
        <f t="shared" si="26"/>
        <v>0</v>
      </c>
      <c r="N471" s="100">
        <f t="shared" si="27"/>
        <v>0</v>
      </c>
      <c r="O471" s="63"/>
      <c r="P471" s="167" t="e">
        <f t="shared" si="28"/>
        <v>#DIV/0!</v>
      </c>
    </row>
    <row r="472" spans="2:16">
      <c r="B472" s="63"/>
      <c r="C472" s="65"/>
      <c r="D472" s="65"/>
      <c r="E472" s="66"/>
      <c r="F472" s="67"/>
      <c r="G472" s="65"/>
      <c r="H472" s="70"/>
      <c r="I472" s="71"/>
      <c r="J472" s="68">
        <v>0</v>
      </c>
      <c r="K472" s="68">
        <v>0</v>
      </c>
      <c r="L472" s="68">
        <v>0</v>
      </c>
      <c r="M472" s="89">
        <f t="shared" si="26"/>
        <v>0</v>
      </c>
      <c r="N472" s="100">
        <f t="shared" si="27"/>
        <v>0</v>
      </c>
      <c r="O472" s="63"/>
      <c r="P472" s="167" t="e">
        <f t="shared" si="28"/>
        <v>#DIV/0!</v>
      </c>
    </row>
    <row r="473" spans="2:16">
      <c r="B473" s="63"/>
      <c r="C473" s="65"/>
      <c r="D473" s="65"/>
      <c r="E473" s="66"/>
      <c r="F473" s="67"/>
      <c r="G473" s="65"/>
      <c r="H473" s="70"/>
      <c r="I473" s="71"/>
      <c r="J473" s="68">
        <v>0</v>
      </c>
      <c r="K473" s="68">
        <v>0</v>
      </c>
      <c r="L473" s="68">
        <v>0</v>
      </c>
      <c r="M473" s="89">
        <f t="shared" si="26"/>
        <v>0</v>
      </c>
      <c r="N473" s="100">
        <f t="shared" si="27"/>
        <v>0</v>
      </c>
      <c r="O473" s="63"/>
      <c r="P473" s="167" t="e">
        <f t="shared" si="28"/>
        <v>#DIV/0!</v>
      </c>
    </row>
    <row r="474" spans="2:16">
      <c r="B474" s="63"/>
      <c r="C474" s="65"/>
      <c r="D474" s="65"/>
      <c r="E474" s="66"/>
      <c r="F474" s="67"/>
      <c r="G474" s="65"/>
      <c r="H474" s="70"/>
      <c r="I474" s="71"/>
      <c r="J474" s="68">
        <v>0</v>
      </c>
      <c r="K474" s="68">
        <v>0</v>
      </c>
      <c r="L474" s="68">
        <v>0</v>
      </c>
      <c r="M474" s="89">
        <f t="shared" si="26"/>
        <v>0</v>
      </c>
      <c r="N474" s="100">
        <f t="shared" si="27"/>
        <v>0</v>
      </c>
      <c r="O474" s="63"/>
      <c r="P474" s="167" t="e">
        <f t="shared" si="28"/>
        <v>#DIV/0!</v>
      </c>
    </row>
    <row r="475" spans="2:16">
      <c r="B475" s="63"/>
      <c r="C475" s="65"/>
      <c r="D475" s="65"/>
      <c r="E475" s="66"/>
      <c r="F475" s="67"/>
      <c r="G475" s="65"/>
      <c r="H475" s="70"/>
      <c r="I475" s="71"/>
      <c r="J475" s="68">
        <v>0</v>
      </c>
      <c r="K475" s="68">
        <v>0</v>
      </c>
      <c r="L475" s="68">
        <v>0</v>
      </c>
      <c r="M475" s="89">
        <f t="shared" si="26"/>
        <v>0</v>
      </c>
      <c r="N475" s="100">
        <f t="shared" si="27"/>
        <v>0</v>
      </c>
      <c r="O475" s="63"/>
      <c r="P475" s="167" t="e">
        <f t="shared" si="28"/>
        <v>#DIV/0!</v>
      </c>
    </row>
    <row r="476" spans="2:16">
      <c r="B476" s="63"/>
      <c r="C476" s="65"/>
      <c r="D476" s="65"/>
      <c r="E476" s="66"/>
      <c r="F476" s="67"/>
      <c r="G476" s="65"/>
      <c r="H476" s="70"/>
      <c r="I476" s="71"/>
      <c r="J476" s="68">
        <v>0</v>
      </c>
      <c r="K476" s="68">
        <v>0</v>
      </c>
      <c r="L476" s="68">
        <v>0</v>
      </c>
      <c r="M476" s="89">
        <f t="shared" si="26"/>
        <v>0</v>
      </c>
      <c r="N476" s="100">
        <f t="shared" si="27"/>
        <v>0</v>
      </c>
      <c r="O476" s="63"/>
      <c r="P476" s="167" t="e">
        <f t="shared" si="28"/>
        <v>#DIV/0!</v>
      </c>
    </row>
    <row r="477" spans="2:16">
      <c r="B477" s="63"/>
      <c r="C477" s="65"/>
      <c r="D477" s="65"/>
      <c r="E477" s="66"/>
      <c r="F477" s="67"/>
      <c r="G477" s="65"/>
      <c r="H477" s="70"/>
      <c r="I477" s="71"/>
      <c r="J477" s="68">
        <v>0</v>
      </c>
      <c r="K477" s="68">
        <v>0</v>
      </c>
      <c r="L477" s="68">
        <v>0</v>
      </c>
      <c r="M477" s="89">
        <f t="shared" si="26"/>
        <v>0</v>
      </c>
      <c r="N477" s="100">
        <f t="shared" si="27"/>
        <v>0</v>
      </c>
      <c r="O477" s="63"/>
      <c r="P477" s="167" t="e">
        <f t="shared" si="28"/>
        <v>#DIV/0!</v>
      </c>
    </row>
    <row r="478" spans="2:16">
      <c r="B478" s="63"/>
      <c r="C478" s="65"/>
      <c r="D478" s="65"/>
      <c r="E478" s="66"/>
      <c r="F478" s="67"/>
      <c r="G478" s="65"/>
      <c r="H478" s="70"/>
      <c r="I478" s="71"/>
      <c r="J478" s="68">
        <v>0</v>
      </c>
      <c r="K478" s="68">
        <v>0</v>
      </c>
      <c r="L478" s="68">
        <v>0</v>
      </c>
      <c r="M478" s="89">
        <f t="shared" si="26"/>
        <v>0</v>
      </c>
      <c r="N478" s="100">
        <f t="shared" si="27"/>
        <v>0</v>
      </c>
      <c r="O478" s="63"/>
      <c r="P478" s="167" t="e">
        <f t="shared" si="28"/>
        <v>#DIV/0!</v>
      </c>
    </row>
    <row r="479" spans="2:16">
      <c r="B479" s="63"/>
      <c r="C479" s="65"/>
      <c r="D479" s="65"/>
      <c r="E479" s="66"/>
      <c r="F479" s="67"/>
      <c r="G479" s="65"/>
      <c r="H479" s="70"/>
      <c r="I479" s="71"/>
      <c r="J479" s="68">
        <v>0</v>
      </c>
      <c r="K479" s="68">
        <v>0</v>
      </c>
      <c r="L479" s="68">
        <v>0</v>
      </c>
      <c r="M479" s="89">
        <f t="shared" si="26"/>
        <v>0</v>
      </c>
      <c r="N479" s="100">
        <f t="shared" si="27"/>
        <v>0</v>
      </c>
      <c r="O479" s="63"/>
      <c r="P479" s="167" t="e">
        <f t="shared" si="28"/>
        <v>#DIV/0!</v>
      </c>
    </row>
    <row r="480" spans="2:16">
      <c r="B480" s="63"/>
      <c r="C480" s="65"/>
      <c r="D480" s="65"/>
      <c r="E480" s="66"/>
      <c r="F480" s="67"/>
      <c r="G480" s="65"/>
      <c r="H480" s="70"/>
      <c r="I480" s="71"/>
      <c r="J480" s="68">
        <v>0</v>
      </c>
      <c r="K480" s="68">
        <v>0</v>
      </c>
      <c r="L480" s="68">
        <v>0</v>
      </c>
      <c r="M480" s="89">
        <f t="shared" si="26"/>
        <v>0</v>
      </c>
      <c r="N480" s="100">
        <f t="shared" si="27"/>
        <v>0</v>
      </c>
      <c r="O480" s="63"/>
      <c r="P480" s="167" t="e">
        <f t="shared" si="28"/>
        <v>#DIV/0!</v>
      </c>
    </row>
    <row r="481" spans="2:16">
      <c r="B481" s="63"/>
      <c r="C481" s="65"/>
      <c r="D481" s="65"/>
      <c r="E481" s="66"/>
      <c r="F481" s="67"/>
      <c r="G481" s="65"/>
      <c r="H481" s="70"/>
      <c r="I481" s="71"/>
      <c r="J481" s="68">
        <v>0</v>
      </c>
      <c r="K481" s="68">
        <v>0</v>
      </c>
      <c r="L481" s="68">
        <v>0</v>
      </c>
      <c r="M481" s="89">
        <f t="shared" si="26"/>
        <v>0</v>
      </c>
      <c r="N481" s="100">
        <f t="shared" si="27"/>
        <v>0</v>
      </c>
      <c r="O481" s="63"/>
      <c r="P481" s="167" t="e">
        <f t="shared" si="28"/>
        <v>#DIV/0!</v>
      </c>
    </row>
    <row r="482" spans="2:16">
      <c r="B482" s="63"/>
      <c r="C482" s="65"/>
      <c r="D482" s="65"/>
      <c r="E482" s="66"/>
      <c r="F482" s="67"/>
      <c r="G482" s="65"/>
      <c r="H482" s="70"/>
      <c r="I482" s="71"/>
      <c r="J482" s="68">
        <v>0</v>
      </c>
      <c r="K482" s="68">
        <v>0</v>
      </c>
      <c r="L482" s="68">
        <v>0</v>
      </c>
      <c r="M482" s="89">
        <f t="shared" si="26"/>
        <v>0</v>
      </c>
      <c r="N482" s="100">
        <f t="shared" si="27"/>
        <v>0</v>
      </c>
      <c r="O482" s="63"/>
      <c r="P482" s="167" t="e">
        <f t="shared" si="28"/>
        <v>#DIV/0!</v>
      </c>
    </row>
    <row r="483" spans="2:16">
      <c r="B483" s="63"/>
      <c r="C483" s="65"/>
      <c r="D483" s="65"/>
      <c r="E483" s="66"/>
      <c r="F483" s="67"/>
      <c r="G483" s="65"/>
      <c r="H483" s="70"/>
      <c r="I483" s="71"/>
      <c r="J483" s="68">
        <v>0</v>
      </c>
      <c r="K483" s="68">
        <v>0</v>
      </c>
      <c r="L483" s="68">
        <v>0</v>
      </c>
      <c r="M483" s="89">
        <f t="shared" si="26"/>
        <v>0</v>
      </c>
      <c r="N483" s="100">
        <f t="shared" si="27"/>
        <v>0</v>
      </c>
      <c r="O483" s="63"/>
      <c r="P483" s="167" t="e">
        <f t="shared" si="28"/>
        <v>#DIV/0!</v>
      </c>
    </row>
    <row r="484" spans="2:16">
      <c r="B484" s="63"/>
      <c r="C484" s="65"/>
      <c r="D484" s="65"/>
      <c r="E484" s="66"/>
      <c r="F484" s="67"/>
      <c r="G484" s="65"/>
      <c r="H484" s="70"/>
      <c r="I484" s="71"/>
      <c r="J484" s="68">
        <v>0</v>
      </c>
      <c r="K484" s="68">
        <v>0</v>
      </c>
      <c r="L484" s="68">
        <v>0</v>
      </c>
      <c r="M484" s="89">
        <f t="shared" si="26"/>
        <v>0</v>
      </c>
      <c r="N484" s="100">
        <f t="shared" si="27"/>
        <v>0</v>
      </c>
      <c r="O484" s="63"/>
      <c r="P484" s="167" t="e">
        <f t="shared" si="28"/>
        <v>#DIV/0!</v>
      </c>
    </row>
    <row r="485" spans="2:16">
      <c r="B485" s="63"/>
      <c r="C485" s="65"/>
      <c r="D485" s="65"/>
      <c r="E485" s="66"/>
      <c r="F485" s="67"/>
      <c r="G485" s="65"/>
      <c r="H485" s="70"/>
      <c r="I485" s="71"/>
      <c r="J485" s="68">
        <v>0</v>
      </c>
      <c r="K485" s="68">
        <v>0</v>
      </c>
      <c r="L485" s="68">
        <v>0</v>
      </c>
      <c r="M485" s="89">
        <f t="shared" si="26"/>
        <v>0</v>
      </c>
      <c r="N485" s="100">
        <f t="shared" si="27"/>
        <v>0</v>
      </c>
      <c r="O485" s="63"/>
      <c r="P485" s="167" t="e">
        <f t="shared" si="28"/>
        <v>#DIV/0!</v>
      </c>
    </row>
    <row r="486" spans="2:16">
      <c r="B486" s="63"/>
      <c r="C486" s="65"/>
      <c r="D486" s="65"/>
      <c r="E486" s="66"/>
      <c r="F486" s="67"/>
      <c r="G486" s="65"/>
      <c r="H486" s="70"/>
      <c r="I486" s="71"/>
      <c r="J486" s="68">
        <v>0</v>
      </c>
      <c r="K486" s="68">
        <v>0</v>
      </c>
      <c r="L486" s="68">
        <v>0</v>
      </c>
      <c r="M486" s="89">
        <f t="shared" si="26"/>
        <v>0</v>
      </c>
      <c r="N486" s="100">
        <f t="shared" si="27"/>
        <v>0</v>
      </c>
      <c r="O486" s="63"/>
      <c r="P486" s="167" t="e">
        <f t="shared" si="28"/>
        <v>#DIV/0!</v>
      </c>
    </row>
    <row r="487" spans="2:16">
      <c r="B487" s="63"/>
      <c r="C487" s="65"/>
      <c r="D487" s="65"/>
      <c r="E487" s="66"/>
      <c r="F487" s="67"/>
      <c r="G487" s="65"/>
      <c r="H487" s="70"/>
      <c r="I487" s="71"/>
      <c r="J487" s="68">
        <v>0</v>
      </c>
      <c r="K487" s="68">
        <v>0</v>
      </c>
      <c r="L487" s="68">
        <v>0</v>
      </c>
      <c r="M487" s="89">
        <f t="shared" si="26"/>
        <v>0</v>
      </c>
      <c r="N487" s="100">
        <f t="shared" si="27"/>
        <v>0</v>
      </c>
      <c r="O487" s="63"/>
      <c r="P487" s="167" t="e">
        <f t="shared" si="28"/>
        <v>#DIV/0!</v>
      </c>
    </row>
    <row r="488" spans="2:16">
      <c r="B488" s="63"/>
      <c r="C488" s="65"/>
      <c r="D488" s="65"/>
      <c r="E488" s="66"/>
      <c r="F488" s="67"/>
      <c r="G488" s="65"/>
      <c r="H488" s="70"/>
      <c r="I488" s="71"/>
      <c r="J488" s="68">
        <v>0</v>
      </c>
      <c r="K488" s="68">
        <v>0</v>
      </c>
      <c r="L488" s="68">
        <v>0</v>
      </c>
      <c r="M488" s="89">
        <f t="shared" si="26"/>
        <v>0</v>
      </c>
      <c r="N488" s="100">
        <f t="shared" si="27"/>
        <v>0</v>
      </c>
      <c r="O488" s="63"/>
      <c r="P488" s="167" t="e">
        <f t="shared" si="28"/>
        <v>#DIV/0!</v>
      </c>
    </row>
    <row r="489" spans="2:16">
      <c r="B489" s="63"/>
      <c r="C489" s="65"/>
      <c r="D489" s="65"/>
      <c r="E489" s="66"/>
      <c r="F489" s="67"/>
      <c r="G489" s="65"/>
      <c r="H489" s="70"/>
      <c r="I489" s="71"/>
      <c r="J489" s="68">
        <v>0</v>
      </c>
      <c r="K489" s="68">
        <v>0</v>
      </c>
      <c r="L489" s="68">
        <v>0</v>
      </c>
      <c r="M489" s="89">
        <f t="shared" si="26"/>
        <v>0</v>
      </c>
      <c r="N489" s="100">
        <f t="shared" si="27"/>
        <v>0</v>
      </c>
      <c r="O489" s="63"/>
      <c r="P489" s="167" t="e">
        <f t="shared" si="28"/>
        <v>#DIV/0!</v>
      </c>
    </row>
    <row r="490" spans="2:16">
      <c r="B490" s="63"/>
      <c r="C490" s="65"/>
      <c r="D490" s="65"/>
      <c r="E490" s="66"/>
      <c r="F490" s="67"/>
      <c r="G490" s="65"/>
      <c r="H490" s="70"/>
      <c r="I490" s="71"/>
      <c r="J490" s="68">
        <v>0</v>
      </c>
      <c r="K490" s="68">
        <v>0</v>
      </c>
      <c r="L490" s="68">
        <v>0</v>
      </c>
      <c r="M490" s="89">
        <f t="shared" si="26"/>
        <v>0</v>
      </c>
      <c r="N490" s="100">
        <f t="shared" si="27"/>
        <v>0</v>
      </c>
      <c r="O490" s="63"/>
      <c r="P490" s="167" t="e">
        <f t="shared" si="28"/>
        <v>#DIV/0!</v>
      </c>
    </row>
    <row r="491" spans="2:16">
      <c r="B491" s="63"/>
      <c r="C491" s="65"/>
      <c r="D491" s="65"/>
      <c r="E491" s="66"/>
      <c r="F491" s="67"/>
      <c r="G491" s="65"/>
      <c r="H491" s="70"/>
      <c r="I491" s="71"/>
      <c r="J491" s="68">
        <v>0</v>
      </c>
      <c r="K491" s="68">
        <v>0</v>
      </c>
      <c r="L491" s="68">
        <v>0</v>
      </c>
      <c r="M491" s="89">
        <f t="shared" si="26"/>
        <v>0</v>
      </c>
      <c r="N491" s="100">
        <f t="shared" si="27"/>
        <v>0</v>
      </c>
      <c r="O491" s="63"/>
      <c r="P491" s="167" t="e">
        <f t="shared" si="28"/>
        <v>#DIV/0!</v>
      </c>
    </row>
    <row r="492" spans="2:16">
      <c r="B492" s="63"/>
      <c r="C492" s="65"/>
      <c r="D492" s="65"/>
      <c r="E492" s="66"/>
      <c r="F492" s="67"/>
      <c r="G492" s="65"/>
      <c r="H492" s="70"/>
      <c r="I492" s="71"/>
      <c r="J492" s="68">
        <v>0</v>
      </c>
      <c r="K492" s="68">
        <v>0</v>
      </c>
      <c r="L492" s="68">
        <v>0</v>
      </c>
      <c r="M492" s="89">
        <f t="shared" si="26"/>
        <v>0</v>
      </c>
      <c r="N492" s="100">
        <f t="shared" si="27"/>
        <v>0</v>
      </c>
      <c r="O492" s="63"/>
      <c r="P492" s="167" t="e">
        <f t="shared" si="28"/>
        <v>#DIV/0!</v>
      </c>
    </row>
    <row r="493" spans="2:16">
      <c r="B493" s="63"/>
      <c r="C493" s="65"/>
      <c r="D493" s="65"/>
      <c r="E493" s="66"/>
      <c r="F493" s="67"/>
      <c r="G493" s="65"/>
      <c r="H493" s="70"/>
      <c r="I493" s="71"/>
      <c r="J493" s="68">
        <v>0</v>
      </c>
      <c r="K493" s="68">
        <v>0</v>
      </c>
      <c r="L493" s="68">
        <v>0</v>
      </c>
      <c r="M493" s="89">
        <f t="shared" si="26"/>
        <v>0</v>
      </c>
      <c r="N493" s="100">
        <f t="shared" si="27"/>
        <v>0</v>
      </c>
      <c r="O493" s="63"/>
      <c r="P493" s="167" t="e">
        <f t="shared" si="28"/>
        <v>#DIV/0!</v>
      </c>
    </row>
    <row r="494" spans="2:16">
      <c r="B494" s="63"/>
      <c r="C494" s="65"/>
      <c r="D494" s="65"/>
      <c r="E494" s="66"/>
      <c r="F494" s="67"/>
      <c r="G494" s="65"/>
      <c r="H494" s="70"/>
      <c r="I494" s="71"/>
      <c r="J494" s="68">
        <v>0</v>
      </c>
      <c r="K494" s="68">
        <v>0</v>
      </c>
      <c r="L494" s="68">
        <v>0</v>
      </c>
      <c r="M494" s="89">
        <f t="shared" si="26"/>
        <v>0</v>
      </c>
      <c r="N494" s="100">
        <f t="shared" si="27"/>
        <v>0</v>
      </c>
      <c r="O494" s="63"/>
      <c r="P494" s="167" t="e">
        <f t="shared" si="28"/>
        <v>#DIV/0!</v>
      </c>
    </row>
    <row r="495" spans="2:16">
      <c r="B495" s="63"/>
      <c r="C495" s="65"/>
      <c r="D495" s="65"/>
      <c r="E495" s="66"/>
      <c r="F495" s="67"/>
      <c r="G495" s="65"/>
      <c r="H495" s="70"/>
      <c r="I495" s="71"/>
      <c r="J495" s="68">
        <v>0</v>
      </c>
      <c r="K495" s="68">
        <v>0</v>
      </c>
      <c r="L495" s="68">
        <v>0</v>
      </c>
      <c r="M495" s="89">
        <f t="shared" si="26"/>
        <v>0</v>
      </c>
      <c r="N495" s="100">
        <f t="shared" si="27"/>
        <v>0</v>
      </c>
      <c r="O495" s="63"/>
      <c r="P495" s="167" t="e">
        <f t="shared" si="28"/>
        <v>#DIV/0!</v>
      </c>
    </row>
    <row r="496" spans="2:16">
      <c r="B496" s="63"/>
      <c r="C496" s="65"/>
      <c r="D496" s="65"/>
      <c r="E496" s="66"/>
      <c r="F496" s="67"/>
      <c r="G496" s="65"/>
      <c r="H496" s="70"/>
      <c r="I496" s="71"/>
      <c r="J496" s="68">
        <v>0</v>
      </c>
      <c r="K496" s="68">
        <v>0</v>
      </c>
      <c r="L496" s="68">
        <v>0</v>
      </c>
      <c r="M496" s="89">
        <f t="shared" si="26"/>
        <v>0</v>
      </c>
      <c r="N496" s="100">
        <f t="shared" si="27"/>
        <v>0</v>
      </c>
      <c r="O496" s="63"/>
      <c r="P496" s="167" t="e">
        <f t="shared" si="28"/>
        <v>#DIV/0!</v>
      </c>
    </row>
    <row r="497" spans="2:16">
      <c r="B497" s="63"/>
      <c r="C497" s="65"/>
      <c r="D497" s="65"/>
      <c r="E497" s="66"/>
      <c r="F497" s="67"/>
      <c r="G497" s="65"/>
      <c r="H497" s="70"/>
      <c r="I497" s="71"/>
      <c r="J497" s="68">
        <v>0</v>
      </c>
      <c r="K497" s="68">
        <v>0</v>
      </c>
      <c r="L497" s="68">
        <v>0</v>
      </c>
      <c r="M497" s="89">
        <f t="shared" si="26"/>
        <v>0</v>
      </c>
      <c r="N497" s="100">
        <f t="shared" si="27"/>
        <v>0</v>
      </c>
      <c r="O497" s="63"/>
      <c r="P497" s="167" t="e">
        <f t="shared" si="28"/>
        <v>#DIV/0!</v>
      </c>
    </row>
    <row r="498" spans="2:16">
      <c r="B498" s="63"/>
      <c r="C498" s="65"/>
      <c r="D498" s="65"/>
      <c r="E498" s="66"/>
      <c r="F498" s="67"/>
      <c r="G498" s="65"/>
      <c r="H498" s="70"/>
      <c r="I498" s="71"/>
      <c r="J498" s="68">
        <v>0</v>
      </c>
      <c r="K498" s="68">
        <v>0</v>
      </c>
      <c r="L498" s="68">
        <v>0</v>
      </c>
      <c r="M498" s="89">
        <f t="shared" si="26"/>
        <v>0</v>
      </c>
      <c r="N498" s="100">
        <f t="shared" si="27"/>
        <v>0</v>
      </c>
      <c r="O498" s="63"/>
      <c r="P498" s="167" t="e">
        <f t="shared" si="28"/>
        <v>#DIV/0!</v>
      </c>
    </row>
    <row r="499" spans="2:16">
      <c r="B499" s="63"/>
      <c r="C499" s="65"/>
      <c r="D499" s="65"/>
      <c r="E499" s="66"/>
      <c r="F499" s="67"/>
      <c r="G499" s="65"/>
      <c r="H499" s="70"/>
      <c r="I499" s="71"/>
      <c r="J499" s="68">
        <v>0</v>
      </c>
      <c r="K499" s="68">
        <v>0</v>
      </c>
      <c r="L499" s="68">
        <v>0</v>
      </c>
      <c r="M499" s="89">
        <f t="shared" si="26"/>
        <v>0</v>
      </c>
      <c r="N499" s="100">
        <f t="shared" si="27"/>
        <v>0</v>
      </c>
      <c r="O499" s="63"/>
      <c r="P499" s="167" t="e">
        <f t="shared" si="28"/>
        <v>#DIV/0!</v>
      </c>
    </row>
    <row r="500" spans="2:16">
      <c r="B500" s="63"/>
      <c r="C500" s="65"/>
      <c r="D500" s="65"/>
      <c r="E500" s="66"/>
      <c r="F500" s="67"/>
      <c r="G500" s="65"/>
      <c r="H500" s="70"/>
      <c r="I500" s="71"/>
      <c r="J500" s="68">
        <v>0</v>
      </c>
      <c r="K500" s="68">
        <v>0</v>
      </c>
      <c r="L500" s="68">
        <v>0</v>
      </c>
      <c r="M500" s="89">
        <f t="shared" si="26"/>
        <v>0</v>
      </c>
      <c r="N500" s="100">
        <f t="shared" si="27"/>
        <v>0</v>
      </c>
      <c r="O500" s="63"/>
      <c r="P500" s="167" t="e">
        <f t="shared" si="28"/>
        <v>#DIV/0!</v>
      </c>
    </row>
    <row r="501" spans="2:16">
      <c r="B501" s="63"/>
      <c r="C501" s="65"/>
      <c r="D501" s="65"/>
      <c r="E501" s="66"/>
      <c r="F501" s="67"/>
      <c r="G501" s="65"/>
      <c r="H501" s="70"/>
      <c r="I501" s="71"/>
      <c r="J501" s="68">
        <v>0</v>
      </c>
      <c r="K501" s="68">
        <v>0</v>
      </c>
      <c r="L501" s="68">
        <v>0</v>
      </c>
      <c r="M501" s="89">
        <f t="shared" si="26"/>
        <v>0</v>
      </c>
      <c r="N501" s="100">
        <f t="shared" si="27"/>
        <v>0</v>
      </c>
      <c r="O501" s="63"/>
      <c r="P501" s="167" t="e">
        <f t="shared" si="28"/>
        <v>#DIV/0!</v>
      </c>
    </row>
    <row r="502" spans="2:16">
      <c r="B502" s="63"/>
      <c r="C502" s="65"/>
      <c r="D502" s="65"/>
      <c r="E502" s="66"/>
      <c r="F502" s="67"/>
      <c r="G502" s="65"/>
      <c r="H502" s="70"/>
      <c r="I502" s="71"/>
      <c r="J502" s="68">
        <v>0</v>
      </c>
      <c r="K502" s="68">
        <v>0</v>
      </c>
      <c r="L502" s="68">
        <v>0</v>
      </c>
      <c r="M502" s="89">
        <f t="shared" si="26"/>
        <v>0</v>
      </c>
      <c r="N502" s="100">
        <f t="shared" si="27"/>
        <v>0</v>
      </c>
      <c r="O502" s="63"/>
      <c r="P502" s="167" t="e">
        <f t="shared" si="28"/>
        <v>#DIV/0!</v>
      </c>
    </row>
    <row r="503" spans="2:16">
      <c r="B503" s="63"/>
      <c r="C503" s="65"/>
      <c r="D503" s="65"/>
      <c r="E503" s="66"/>
      <c r="F503" s="67"/>
      <c r="G503" s="65"/>
      <c r="H503" s="70"/>
      <c r="I503" s="71"/>
      <c r="J503" s="68">
        <v>0</v>
      </c>
      <c r="K503" s="68">
        <v>0</v>
      </c>
      <c r="L503" s="68">
        <v>0</v>
      </c>
      <c r="M503" s="89">
        <f t="shared" si="26"/>
        <v>0</v>
      </c>
      <c r="N503" s="100">
        <f t="shared" si="27"/>
        <v>0</v>
      </c>
      <c r="O503" s="63"/>
      <c r="P503" s="167" t="e">
        <f t="shared" si="28"/>
        <v>#DIV/0!</v>
      </c>
    </row>
    <row r="504" spans="2:16">
      <c r="B504" s="63"/>
      <c r="C504" s="65"/>
      <c r="D504" s="65"/>
      <c r="E504" s="66"/>
      <c r="F504" s="67"/>
      <c r="G504" s="65"/>
      <c r="H504" s="70"/>
      <c r="I504" s="71"/>
      <c r="J504" s="68">
        <v>0</v>
      </c>
      <c r="K504" s="68">
        <v>0</v>
      </c>
      <c r="L504" s="68">
        <v>0</v>
      </c>
      <c r="M504" s="89">
        <f t="shared" si="26"/>
        <v>0</v>
      </c>
      <c r="N504" s="100">
        <f t="shared" si="27"/>
        <v>0</v>
      </c>
      <c r="O504" s="63"/>
      <c r="P504" s="167" t="e">
        <f t="shared" si="28"/>
        <v>#DIV/0!</v>
      </c>
    </row>
    <row r="505" spans="2:16">
      <c r="B505" s="63"/>
      <c r="C505" s="65"/>
      <c r="D505" s="65"/>
      <c r="E505" s="66"/>
      <c r="F505" s="67"/>
      <c r="G505" s="65"/>
      <c r="H505" s="70"/>
      <c r="I505" s="71"/>
      <c r="J505" s="68">
        <v>0</v>
      </c>
      <c r="K505" s="68">
        <v>0</v>
      </c>
      <c r="L505" s="68">
        <v>0</v>
      </c>
      <c r="M505" s="89">
        <f t="shared" si="26"/>
        <v>0</v>
      </c>
      <c r="N505" s="100">
        <f t="shared" si="27"/>
        <v>0</v>
      </c>
      <c r="O505" s="63"/>
      <c r="P505" s="167" t="e">
        <f t="shared" si="28"/>
        <v>#DIV/0!</v>
      </c>
    </row>
    <row r="506" spans="2:16">
      <c r="B506" s="63"/>
      <c r="C506" s="65"/>
      <c r="D506" s="65"/>
      <c r="E506" s="66"/>
      <c r="F506" s="67"/>
      <c r="G506" s="65"/>
      <c r="H506" s="70"/>
      <c r="I506" s="71"/>
      <c r="J506" s="68">
        <v>0</v>
      </c>
      <c r="K506" s="68">
        <v>0</v>
      </c>
      <c r="L506" s="68">
        <v>0</v>
      </c>
      <c r="M506" s="89">
        <f t="shared" si="26"/>
        <v>0</v>
      </c>
      <c r="N506" s="100">
        <f t="shared" si="27"/>
        <v>0</v>
      </c>
      <c r="O506" s="63"/>
      <c r="P506" s="167" t="e">
        <f t="shared" si="28"/>
        <v>#DIV/0!</v>
      </c>
    </row>
    <row r="507" spans="2:16">
      <c r="B507" s="63"/>
      <c r="C507" s="65"/>
      <c r="D507" s="65"/>
      <c r="E507" s="66"/>
      <c r="F507" s="67"/>
      <c r="G507" s="65"/>
      <c r="H507" s="70"/>
      <c r="I507" s="71"/>
      <c r="J507" s="68">
        <v>0</v>
      </c>
      <c r="K507" s="68">
        <v>0</v>
      </c>
      <c r="L507" s="68">
        <v>0</v>
      </c>
      <c r="M507" s="89">
        <f t="shared" si="26"/>
        <v>0</v>
      </c>
      <c r="N507" s="100">
        <f t="shared" si="27"/>
        <v>0</v>
      </c>
      <c r="O507" s="63"/>
      <c r="P507" s="167" t="e">
        <f t="shared" si="28"/>
        <v>#DIV/0!</v>
      </c>
    </row>
    <row r="508" spans="2:16">
      <c r="B508" s="63"/>
      <c r="C508" s="65"/>
      <c r="D508" s="65"/>
      <c r="E508" s="66"/>
      <c r="F508" s="67"/>
      <c r="G508" s="65"/>
      <c r="H508" s="70"/>
      <c r="I508" s="71"/>
      <c r="J508" s="68">
        <v>0</v>
      </c>
      <c r="K508" s="68">
        <v>0</v>
      </c>
      <c r="L508" s="68">
        <v>0</v>
      </c>
      <c r="M508" s="89">
        <f t="shared" si="26"/>
        <v>0</v>
      </c>
      <c r="N508" s="100">
        <f t="shared" si="27"/>
        <v>0</v>
      </c>
      <c r="O508" s="63"/>
      <c r="P508" s="167" t="e">
        <f t="shared" si="28"/>
        <v>#DIV/0!</v>
      </c>
    </row>
    <row r="509" spans="2:16">
      <c r="B509" s="63"/>
      <c r="C509" s="65"/>
      <c r="D509" s="65"/>
      <c r="E509" s="66"/>
      <c r="F509" s="67"/>
      <c r="G509" s="65"/>
      <c r="H509" s="70"/>
      <c r="I509" s="71"/>
      <c r="J509" s="68">
        <v>0</v>
      </c>
      <c r="K509" s="68">
        <v>0</v>
      </c>
      <c r="L509" s="68">
        <v>0</v>
      </c>
      <c r="M509" s="89">
        <f t="shared" si="26"/>
        <v>0</v>
      </c>
      <c r="N509" s="100">
        <f t="shared" si="27"/>
        <v>0</v>
      </c>
      <c r="O509" s="63"/>
      <c r="P509" s="167" t="e">
        <f t="shared" si="28"/>
        <v>#DIV/0!</v>
      </c>
    </row>
    <row r="510" spans="2:16">
      <c r="B510" s="63"/>
      <c r="C510" s="65"/>
      <c r="D510" s="65"/>
      <c r="E510" s="66"/>
      <c r="F510" s="67"/>
      <c r="G510" s="65"/>
      <c r="H510" s="70"/>
      <c r="I510" s="71"/>
      <c r="J510" s="68">
        <v>0</v>
      </c>
      <c r="K510" s="68">
        <v>0</v>
      </c>
      <c r="L510" s="68">
        <v>0</v>
      </c>
      <c r="M510" s="89">
        <f t="shared" si="26"/>
        <v>0</v>
      </c>
      <c r="N510" s="100">
        <f t="shared" si="27"/>
        <v>0</v>
      </c>
      <c r="O510" s="63"/>
      <c r="P510" s="167" t="e">
        <f t="shared" si="28"/>
        <v>#DIV/0!</v>
      </c>
    </row>
    <row r="511" spans="2:16">
      <c r="B511" s="63"/>
      <c r="C511" s="65"/>
      <c r="D511" s="65"/>
      <c r="E511" s="66"/>
      <c r="F511" s="67"/>
      <c r="G511" s="65"/>
      <c r="H511" s="70"/>
      <c r="I511" s="71"/>
      <c r="J511" s="68">
        <v>0</v>
      </c>
      <c r="K511" s="68">
        <v>0</v>
      </c>
      <c r="L511" s="68">
        <v>0</v>
      </c>
      <c r="M511" s="89">
        <f t="shared" si="26"/>
        <v>0</v>
      </c>
      <c r="N511" s="100">
        <f t="shared" si="27"/>
        <v>0</v>
      </c>
      <c r="O511" s="63"/>
      <c r="P511" s="167" t="e">
        <f t="shared" si="28"/>
        <v>#DIV/0!</v>
      </c>
    </row>
    <row r="512" spans="2:16">
      <c r="B512" s="63"/>
      <c r="C512" s="65"/>
      <c r="D512" s="65"/>
      <c r="E512" s="66"/>
      <c r="F512" s="67"/>
      <c r="G512" s="65"/>
      <c r="H512" s="70"/>
      <c r="I512" s="71"/>
      <c r="J512" s="68">
        <v>0</v>
      </c>
      <c r="K512" s="68">
        <v>0</v>
      </c>
      <c r="L512" s="68">
        <v>0</v>
      </c>
      <c r="M512" s="89">
        <f t="shared" si="26"/>
        <v>0</v>
      </c>
      <c r="N512" s="100">
        <f t="shared" si="27"/>
        <v>0</v>
      </c>
      <c r="O512" s="63"/>
      <c r="P512" s="167" t="e">
        <f t="shared" si="28"/>
        <v>#DIV/0!</v>
      </c>
    </row>
    <row r="513" spans="2:16">
      <c r="B513" s="63"/>
      <c r="C513" s="65"/>
      <c r="D513" s="65"/>
      <c r="E513" s="66"/>
      <c r="F513" s="67"/>
      <c r="G513" s="65"/>
      <c r="H513" s="70"/>
      <c r="I513" s="71"/>
      <c r="J513" s="68">
        <v>0</v>
      </c>
      <c r="K513" s="68">
        <v>0</v>
      </c>
      <c r="L513" s="68">
        <v>0</v>
      </c>
      <c r="M513" s="89">
        <f t="shared" si="26"/>
        <v>0</v>
      </c>
      <c r="N513" s="100">
        <f t="shared" si="27"/>
        <v>0</v>
      </c>
      <c r="O513" s="63"/>
      <c r="P513" s="167" t="e">
        <f t="shared" si="28"/>
        <v>#DIV/0!</v>
      </c>
    </row>
    <row r="514" spans="2:16">
      <c r="B514" s="63"/>
      <c r="C514" s="65"/>
      <c r="D514" s="65"/>
      <c r="E514" s="66"/>
      <c r="F514" s="67"/>
      <c r="G514" s="65"/>
      <c r="H514" s="70"/>
      <c r="I514" s="71"/>
      <c r="J514" s="68">
        <v>0</v>
      </c>
      <c r="K514" s="68">
        <v>0</v>
      </c>
      <c r="L514" s="68">
        <v>0</v>
      </c>
      <c r="M514" s="89">
        <f t="shared" si="26"/>
        <v>0</v>
      </c>
      <c r="N514" s="100">
        <f t="shared" si="27"/>
        <v>0</v>
      </c>
      <c r="O514" s="63"/>
      <c r="P514" s="167" t="e">
        <f t="shared" si="28"/>
        <v>#DIV/0!</v>
      </c>
    </row>
    <row r="515" spans="2:16">
      <c r="B515" s="63"/>
      <c r="C515" s="65"/>
      <c r="D515" s="65"/>
      <c r="E515" s="66"/>
      <c r="F515" s="67"/>
      <c r="G515" s="65"/>
      <c r="H515" s="70"/>
      <c r="I515" s="71"/>
      <c r="J515" s="68">
        <v>0</v>
      </c>
      <c r="K515" s="68">
        <v>0</v>
      </c>
      <c r="L515" s="68">
        <v>0</v>
      </c>
      <c r="M515" s="89">
        <f t="shared" si="26"/>
        <v>0</v>
      </c>
      <c r="N515" s="100">
        <f t="shared" si="27"/>
        <v>0</v>
      </c>
      <c r="O515" s="63"/>
      <c r="P515" s="167" t="e">
        <f t="shared" si="28"/>
        <v>#DIV/0!</v>
      </c>
    </row>
    <row r="516" spans="2:16">
      <c r="B516" s="63"/>
      <c r="C516" s="65"/>
      <c r="D516" s="65"/>
      <c r="E516" s="66"/>
      <c r="F516" s="67"/>
      <c r="G516" s="65"/>
      <c r="H516" s="70"/>
      <c r="I516" s="71"/>
      <c r="J516" s="68">
        <v>0</v>
      </c>
      <c r="K516" s="68">
        <v>0</v>
      </c>
      <c r="L516" s="68">
        <v>0</v>
      </c>
      <c r="M516" s="89">
        <f t="shared" si="26"/>
        <v>0</v>
      </c>
      <c r="N516" s="100">
        <f t="shared" si="27"/>
        <v>0</v>
      </c>
      <c r="O516" s="63"/>
      <c r="P516" s="167" t="e">
        <f t="shared" si="28"/>
        <v>#DIV/0!</v>
      </c>
    </row>
    <row r="517" spans="2:16">
      <c r="B517" s="63"/>
      <c r="C517" s="65"/>
      <c r="D517" s="65"/>
      <c r="E517" s="66"/>
      <c r="F517" s="67"/>
      <c r="G517" s="65"/>
      <c r="H517" s="70"/>
      <c r="I517" s="71"/>
      <c r="J517" s="68">
        <v>0</v>
      </c>
      <c r="K517" s="68">
        <v>0</v>
      </c>
      <c r="L517" s="68">
        <v>0</v>
      </c>
      <c r="M517" s="89">
        <f t="shared" si="26"/>
        <v>0</v>
      </c>
      <c r="N517" s="100">
        <f t="shared" si="27"/>
        <v>0</v>
      </c>
      <c r="O517" s="63"/>
      <c r="P517" s="167" t="e">
        <f t="shared" si="28"/>
        <v>#DIV/0!</v>
      </c>
    </row>
    <row r="518" spans="2:16">
      <c r="B518" s="63"/>
      <c r="C518" s="65"/>
      <c r="D518" s="65"/>
      <c r="E518" s="66"/>
      <c r="F518" s="67"/>
      <c r="G518" s="65"/>
      <c r="H518" s="70"/>
      <c r="I518" s="71"/>
      <c r="J518" s="68">
        <v>0</v>
      </c>
      <c r="K518" s="68">
        <v>0</v>
      </c>
      <c r="L518" s="68">
        <v>0</v>
      </c>
      <c r="M518" s="89">
        <f t="shared" si="26"/>
        <v>0</v>
      </c>
      <c r="N518" s="100">
        <f t="shared" si="27"/>
        <v>0</v>
      </c>
      <c r="O518" s="63"/>
      <c r="P518" s="167" t="e">
        <f t="shared" si="28"/>
        <v>#DIV/0!</v>
      </c>
    </row>
    <row r="519" spans="2:16">
      <c r="B519" s="63"/>
      <c r="C519" s="65"/>
      <c r="D519" s="65"/>
      <c r="E519" s="66"/>
      <c r="F519" s="67"/>
      <c r="G519" s="65"/>
      <c r="H519" s="70"/>
      <c r="I519" s="71"/>
      <c r="J519" s="68">
        <v>0</v>
      </c>
      <c r="K519" s="68">
        <v>0</v>
      </c>
      <c r="L519" s="68">
        <v>0</v>
      </c>
      <c r="M519" s="89">
        <f t="shared" si="26"/>
        <v>0</v>
      </c>
      <c r="N519" s="100">
        <f t="shared" si="27"/>
        <v>0</v>
      </c>
      <c r="O519" s="63"/>
      <c r="P519" s="167" t="e">
        <f t="shared" si="28"/>
        <v>#DIV/0!</v>
      </c>
    </row>
    <row r="520" spans="2:16">
      <c r="B520" s="63"/>
      <c r="C520" s="65"/>
      <c r="D520" s="65"/>
      <c r="E520" s="66"/>
      <c r="F520" s="67"/>
      <c r="G520" s="65"/>
      <c r="H520" s="70"/>
      <c r="I520" s="71"/>
      <c r="J520" s="68">
        <v>0</v>
      </c>
      <c r="K520" s="68">
        <v>0</v>
      </c>
      <c r="L520" s="68">
        <v>0</v>
      </c>
      <c r="M520" s="89">
        <f t="shared" si="26"/>
        <v>0</v>
      </c>
      <c r="N520" s="100">
        <f t="shared" si="27"/>
        <v>0</v>
      </c>
      <c r="O520" s="63"/>
      <c r="P520" s="167" t="e">
        <f t="shared" si="28"/>
        <v>#DIV/0!</v>
      </c>
    </row>
    <row r="521" spans="2:16">
      <c r="B521" s="63"/>
      <c r="C521" s="65"/>
      <c r="D521" s="65"/>
      <c r="E521" s="66"/>
      <c r="F521" s="67"/>
      <c r="G521" s="65"/>
      <c r="H521" s="70"/>
      <c r="I521" s="71"/>
      <c r="J521" s="68">
        <v>0</v>
      </c>
      <c r="K521" s="68">
        <v>0</v>
      </c>
      <c r="L521" s="68">
        <v>0</v>
      </c>
      <c r="M521" s="89">
        <f t="shared" si="26"/>
        <v>0</v>
      </c>
      <c r="N521" s="100">
        <f t="shared" si="27"/>
        <v>0</v>
      </c>
      <c r="O521" s="63"/>
      <c r="P521" s="167" t="e">
        <f t="shared" si="28"/>
        <v>#DIV/0!</v>
      </c>
    </row>
    <row r="522" spans="2:16">
      <c r="B522" s="63"/>
      <c r="C522" s="65"/>
      <c r="D522" s="65"/>
      <c r="E522" s="66"/>
      <c r="F522" s="67"/>
      <c r="G522" s="65"/>
      <c r="H522" s="70"/>
      <c r="I522" s="71"/>
      <c r="J522" s="68">
        <v>0</v>
      </c>
      <c r="K522" s="68">
        <v>0</v>
      </c>
      <c r="L522" s="68">
        <v>0</v>
      </c>
      <c r="M522" s="89">
        <f t="shared" si="26"/>
        <v>0</v>
      </c>
      <c r="N522" s="100">
        <f t="shared" si="27"/>
        <v>0</v>
      </c>
      <c r="O522" s="63"/>
      <c r="P522" s="167" t="e">
        <f t="shared" si="28"/>
        <v>#DIV/0!</v>
      </c>
    </row>
    <row r="523" spans="2:16">
      <c r="B523" s="63"/>
      <c r="C523" s="65"/>
      <c r="D523" s="65"/>
      <c r="E523" s="66"/>
      <c r="F523" s="67"/>
      <c r="G523" s="65"/>
      <c r="H523" s="70"/>
      <c r="I523" s="71"/>
      <c r="J523" s="68">
        <v>0</v>
      </c>
      <c r="K523" s="68">
        <v>0</v>
      </c>
      <c r="L523" s="68">
        <v>0</v>
      </c>
      <c r="M523" s="89">
        <f t="shared" si="26"/>
        <v>0</v>
      </c>
      <c r="N523" s="100">
        <f t="shared" si="27"/>
        <v>0</v>
      </c>
      <c r="O523" s="63"/>
      <c r="P523" s="167" t="e">
        <f t="shared" si="28"/>
        <v>#DIV/0!</v>
      </c>
    </row>
    <row r="524" spans="2:16">
      <c r="B524" s="63"/>
      <c r="C524" s="65"/>
      <c r="D524" s="65"/>
      <c r="E524" s="66"/>
      <c r="F524" s="67"/>
      <c r="G524" s="65"/>
      <c r="H524" s="70"/>
      <c r="I524" s="71"/>
      <c r="J524" s="68">
        <v>0</v>
      </c>
      <c r="K524" s="68">
        <v>0</v>
      </c>
      <c r="L524" s="68">
        <v>0</v>
      </c>
      <c r="M524" s="89">
        <f t="shared" si="26"/>
        <v>0</v>
      </c>
      <c r="N524" s="100">
        <f t="shared" si="27"/>
        <v>0</v>
      </c>
      <c r="O524" s="63"/>
      <c r="P524" s="167" t="e">
        <f t="shared" si="28"/>
        <v>#DIV/0!</v>
      </c>
    </row>
    <row r="525" spans="2:16">
      <c r="B525" s="63"/>
      <c r="C525" s="65"/>
      <c r="D525" s="65"/>
      <c r="E525" s="66"/>
      <c r="F525" s="67"/>
      <c r="G525" s="65"/>
      <c r="H525" s="70"/>
      <c r="I525" s="71"/>
      <c r="J525" s="68">
        <v>0</v>
      </c>
      <c r="K525" s="68">
        <v>0</v>
      </c>
      <c r="L525" s="68">
        <v>0</v>
      </c>
      <c r="M525" s="89">
        <f t="shared" si="26"/>
        <v>0</v>
      </c>
      <c r="N525" s="100">
        <f t="shared" si="27"/>
        <v>0</v>
      </c>
      <c r="O525" s="63"/>
      <c r="P525" s="167" t="e">
        <f t="shared" si="28"/>
        <v>#DIV/0!</v>
      </c>
    </row>
    <row r="526" spans="2:16">
      <c r="B526" s="63"/>
      <c r="C526" s="65"/>
      <c r="D526" s="65"/>
      <c r="E526" s="66"/>
      <c r="F526" s="67"/>
      <c r="G526" s="65"/>
      <c r="H526" s="70"/>
      <c r="I526" s="71"/>
      <c r="J526" s="68">
        <v>0</v>
      </c>
      <c r="K526" s="68">
        <v>0</v>
      </c>
      <c r="L526" s="68">
        <v>0</v>
      </c>
      <c r="M526" s="89">
        <f t="shared" si="26"/>
        <v>0</v>
      </c>
      <c r="N526" s="100">
        <f t="shared" si="27"/>
        <v>0</v>
      </c>
      <c r="O526" s="63"/>
      <c r="P526" s="167" t="e">
        <f t="shared" si="28"/>
        <v>#DIV/0!</v>
      </c>
    </row>
    <row r="527" spans="2:16">
      <c r="B527" s="63"/>
      <c r="C527" s="65"/>
      <c r="D527" s="65"/>
      <c r="E527" s="66"/>
      <c r="F527" s="67"/>
      <c r="G527" s="65"/>
      <c r="H527" s="70"/>
      <c r="I527" s="71"/>
      <c r="J527" s="68">
        <v>0</v>
      </c>
      <c r="K527" s="68">
        <v>0</v>
      </c>
      <c r="L527" s="68">
        <v>0</v>
      </c>
      <c r="M527" s="89">
        <f t="shared" si="26"/>
        <v>0</v>
      </c>
      <c r="N527" s="100">
        <f t="shared" si="27"/>
        <v>0</v>
      </c>
      <c r="O527" s="63"/>
      <c r="P527" s="167" t="e">
        <f t="shared" si="28"/>
        <v>#DIV/0!</v>
      </c>
    </row>
    <row r="528" spans="2:16">
      <c r="B528" s="63"/>
      <c r="C528" s="65"/>
      <c r="D528" s="65"/>
      <c r="E528" s="66"/>
      <c r="F528" s="67"/>
      <c r="G528" s="65"/>
      <c r="H528" s="70"/>
      <c r="I528" s="71"/>
      <c r="J528" s="68">
        <v>0</v>
      </c>
      <c r="K528" s="68">
        <v>0</v>
      </c>
      <c r="L528" s="68">
        <v>0</v>
      </c>
      <c r="M528" s="89">
        <f t="shared" si="26"/>
        <v>0</v>
      </c>
      <c r="N528" s="100">
        <f t="shared" si="27"/>
        <v>0</v>
      </c>
      <c r="O528" s="63"/>
      <c r="P528" s="167" t="e">
        <f t="shared" si="28"/>
        <v>#DIV/0!</v>
      </c>
    </row>
    <row r="529" spans="2:16">
      <c r="B529" s="63"/>
      <c r="C529" s="65"/>
      <c r="D529" s="65"/>
      <c r="E529" s="66"/>
      <c r="F529" s="67"/>
      <c r="G529" s="65"/>
      <c r="H529" s="70"/>
      <c r="I529" s="71"/>
      <c r="J529" s="68">
        <v>0</v>
      </c>
      <c r="K529" s="68">
        <v>0</v>
      </c>
      <c r="L529" s="68">
        <v>0</v>
      </c>
      <c r="M529" s="89">
        <f t="shared" si="26"/>
        <v>0</v>
      </c>
      <c r="N529" s="100">
        <f t="shared" si="27"/>
        <v>0</v>
      </c>
      <c r="O529" s="63"/>
      <c r="P529" s="167" t="e">
        <f t="shared" si="28"/>
        <v>#DIV/0!</v>
      </c>
    </row>
    <row r="530" spans="2:16">
      <c r="B530" s="63"/>
      <c r="C530" s="65"/>
      <c r="D530" s="65"/>
      <c r="E530" s="66"/>
      <c r="F530" s="67"/>
      <c r="G530" s="65"/>
      <c r="H530" s="70"/>
      <c r="I530" s="71"/>
      <c r="J530" s="68">
        <v>0</v>
      </c>
      <c r="K530" s="68">
        <v>0</v>
      </c>
      <c r="L530" s="68">
        <v>0</v>
      </c>
      <c r="M530" s="89">
        <f t="shared" si="26"/>
        <v>0</v>
      </c>
      <c r="N530" s="100">
        <f t="shared" si="27"/>
        <v>0</v>
      </c>
      <c r="O530" s="63"/>
      <c r="P530" s="167" t="e">
        <f t="shared" si="28"/>
        <v>#DIV/0!</v>
      </c>
    </row>
    <row r="531" spans="2:16">
      <c r="B531" s="63"/>
      <c r="C531" s="65"/>
      <c r="D531" s="65"/>
      <c r="E531" s="66"/>
      <c r="F531" s="67"/>
      <c r="G531" s="65"/>
      <c r="H531" s="70"/>
      <c r="I531" s="71"/>
      <c r="J531" s="68">
        <v>0</v>
      </c>
      <c r="K531" s="68">
        <v>0</v>
      </c>
      <c r="L531" s="68">
        <v>0</v>
      </c>
      <c r="M531" s="89">
        <f t="shared" si="26"/>
        <v>0</v>
      </c>
      <c r="N531" s="100">
        <f t="shared" si="27"/>
        <v>0</v>
      </c>
      <c r="O531" s="63"/>
      <c r="P531" s="167" t="e">
        <f t="shared" si="28"/>
        <v>#DIV/0!</v>
      </c>
    </row>
    <row r="532" spans="2:16">
      <c r="B532" s="63"/>
      <c r="C532" s="65"/>
      <c r="D532" s="65"/>
      <c r="E532" s="66"/>
      <c r="F532" s="67"/>
      <c r="G532" s="65"/>
      <c r="H532" s="70"/>
      <c r="I532" s="71"/>
      <c r="J532" s="68">
        <v>0</v>
      </c>
      <c r="K532" s="68">
        <v>0</v>
      </c>
      <c r="L532" s="68">
        <v>0</v>
      </c>
      <c r="M532" s="89">
        <f t="shared" si="26"/>
        <v>0</v>
      </c>
      <c r="N532" s="100">
        <f t="shared" si="27"/>
        <v>0</v>
      </c>
      <c r="O532" s="63"/>
      <c r="P532" s="167" t="e">
        <f t="shared" si="28"/>
        <v>#DIV/0!</v>
      </c>
    </row>
    <row r="533" spans="2:16">
      <c r="B533" s="63"/>
      <c r="C533" s="65"/>
      <c r="D533" s="65"/>
      <c r="E533" s="66"/>
      <c r="F533" s="67"/>
      <c r="G533" s="65"/>
      <c r="H533" s="70"/>
      <c r="I533" s="71"/>
      <c r="J533" s="68">
        <v>0</v>
      </c>
      <c r="K533" s="68">
        <v>0</v>
      </c>
      <c r="L533" s="68">
        <v>0</v>
      </c>
      <c r="M533" s="89">
        <f t="shared" ref="M533:M596" si="29">L533</f>
        <v>0</v>
      </c>
      <c r="N533" s="100">
        <f t="shared" si="27"/>
        <v>0</v>
      </c>
      <c r="O533" s="63"/>
      <c r="P533" s="167" t="e">
        <f t="shared" si="28"/>
        <v>#DIV/0!</v>
      </c>
    </row>
    <row r="534" spans="2:16">
      <c r="B534" s="63"/>
      <c r="C534" s="65"/>
      <c r="D534" s="65"/>
      <c r="E534" s="66"/>
      <c r="F534" s="67"/>
      <c r="G534" s="65"/>
      <c r="H534" s="70"/>
      <c r="I534" s="71"/>
      <c r="J534" s="68">
        <v>0</v>
      </c>
      <c r="K534" s="68">
        <v>0</v>
      </c>
      <c r="L534" s="68">
        <v>0</v>
      </c>
      <c r="M534" s="89">
        <f t="shared" si="29"/>
        <v>0</v>
      </c>
      <c r="N534" s="100">
        <f t="shared" ref="N534:N597" si="30">SUM(J534:M534)</f>
        <v>0</v>
      </c>
      <c r="O534" s="63"/>
      <c r="P534" s="167" t="e">
        <f t="shared" ref="P534:P597" si="31">H534-(SUM(K534:M534)/J534)</f>
        <v>#DIV/0!</v>
      </c>
    </row>
    <row r="535" spans="2:16">
      <c r="B535" s="63"/>
      <c r="C535" s="65"/>
      <c r="D535" s="65"/>
      <c r="E535" s="66"/>
      <c r="F535" s="67"/>
      <c r="G535" s="65"/>
      <c r="H535" s="70"/>
      <c r="I535" s="71"/>
      <c r="J535" s="68">
        <v>0</v>
      </c>
      <c r="K535" s="68">
        <v>0</v>
      </c>
      <c r="L535" s="68">
        <v>0</v>
      </c>
      <c r="M535" s="89">
        <f t="shared" si="29"/>
        <v>0</v>
      </c>
      <c r="N535" s="100">
        <f t="shared" si="30"/>
        <v>0</v>
      </c>
      <c r="O535" s="63"/>
      <c r="P535" s="167" t="e">
        <f t="shared" si="31"/>
        <v>#DIV/0!</v>
      </c>
    </row>
    <row r="536" spans="2:16">
      <c r="B536" s="63"/>
      <c r="C536" s="65"/>
      <c r="D536" s="65"/>
      <c r="E536" s="66"/>
      <c r="F536" s="67"/>
      <c r="G536" s="65"/>
      <c r="H536" s="70"/>
      <c r="I536" s="71"/>
      <c r="J536" s="68">
        <v>0</v>
      </c>
      <c r="K536" s="68">
        <v>0</v>
      </c>
      <c r="L536" s="68">
        <v>0</v>
      </c>
      <c r="M536" s="89">
        <f t="shared" si="29"/>
        <v>0</v>
      </c>
      <c r="N536" s="100">
        <f t="shared" si="30"/>
        <v>0</v>
      </c>
      <c r="O536" s="63"/>
      <c r="P536" s="167" t="e">
        <f t="shared" si="31"/>
        <v>#DIV/0!</v>
      </c>
    </row>
    <row r="537" spans="2:16">
      <c r="B537" s="63"/>
      <c r="C537" s="65"/>
      <c r="D537" s="65"/>
      <c r="E537" s="66"/>
      <c r="F537" s="67"/>
      <c r="G537" s="65"/>
      <c r="H537" s="70"/>
      <c r="I537" s="71"/>
      <c r="J537" s="68">
        <v>0</v>
      </c>
      <c r="K537" s="68">
        <v>0</v>
      </c>
      <c r="L537" s="68">
        <v>0</v>
      </c>
      <c r="M537" s="89">
        <f t="shared" si="29"/>
        <v>0</v>
      </c>
      <c r="N537" s="100">
        <f t="shared" si="30"/>
        <v>0</v>
      </c>
      <c r="O537" s="63"/>
      <c r="P537" s="167" t="e">
        <f t="shared" si="31"/>
        <v>#DIV/0!</v>
      </c>
    </row>
    <row r="538" spans="2:16">
      <c r="B538" s="63"/>
      <c r="C538" s="65"/>
      <c r="D538" s="65"/>
      <c r="E538" s="66"/>
      <c r="F538" s="67"/>
      <c r="G538" s="65"/>
      <c r="H538" s="70"/>
      <c r="I538" s="71"/>
      <c r="J538" s="68">
        <v>0</v>
      </c>
      <c r="K538" s="68">
        <v>0</v>
      </c>
      <c r="L538" s="68">
        <v>0</v>
      </c>
      <c r="M538" s="89">
        <f t="shared" si="29"/>
        <v>0</v>
      </c>
      <c r="N538" s="100">
        <f t="shared" si="30"/>
        <v>0</v>
      </c>
      <c r="O538" s="63"/>
      <c r="P538" s="167" t="e">
        <f t="shared" si="31"/>
        <v>#DIV/0!</v>
      </c>
    </row>
    <row r="539" spans="2:16">
      <c r="B539" s="63"/>
      <c r="C539" s="65"/>
      <c r="D539" s="65"/>
      <c r="E539" s="66"/>
      <c r="F539" s="67"/>
      <c r="G539" s="65"/>
      <c r="H539" s="70"/>
      <c r="I539" s="71"/>
      <c r="J539" s="68">
        <v>0</v>
      </c>
      <c r="K539" s="68">
        <v>0</v>
      </c>
      <c r="L539" s="68">
        <v>0</v>
      </c>
      <c r="M539" s="89">
        <f t="shared" si="29"/>
        <v>0</v>
      </c>
      <c r="N539" s="100">
        <f t="shared" si="30"/>
        <v>0</v>
      </c>
      <c r="O539" s="63"/>
      <c r="P539" s="167" t="e">
        <f t="shared" si="31"/>
        <v>#DIV/0!</v>
      </c>
    </row>
    <row r="540" spans="2:16">
      <c r="B540" s="63"/>
      <c r="C540" s="65"/>
      <c r="D540" s="65"/>
      <c r="E540" s="66"/>
      <c r="F540" s="67"/>
      <c r="G540" s="65"/>
      <c r="H540" s="70"/>
      <c r="I540" s="71"/>
      <c r="J540" s="68">
        <v>0</v>
      </c>
      <c r="K540" s="68">
        <v>0</v>
      </c>
      <c r="L540" s="68">
        <v>0</v>
      </c>
      <c r="M540" s="89">
        <f t="shared" si="29"/>
        <v>0</v>
      </c>
      <c r="N540" s="100">
        <f t="shared" si="30"/>
        <v>0</v>
      </c>
      <c r="O540" s="63"/>
      <c r="P540" s="167" t="e">
        <f t="shared" si="31"/>
        <v>#DIV/0!</v>
      </c>
    </row>
    <row r="541" spans="2:16">
      <c r="B541" s="63"/>
      <c r="C541" s="65"/>
      <c r="D541" s="65"/>
      <c r="E541" s="66"/>
      <c r="F541" s="67"/>
      <c r="G541" s="65"/>
      <c r="H541" s="70"/>
      <c r="I541" s="71"/>
      <c r="J541" s="68">
        <v>0</v>
      </c>
      <c r="K541" s="68">
        <v>0</v>
      </c>
      <c r="L541" s="68">
        <v>0</v>
      </c>
      <c r="M541" s="89">
        <f t="shared" si="29"/>
        <v>0</v>
      </c>
      <c r="N541" s="100">
        <f t="shared" si="30"/>
        <v>0</v>
      </c>
      <c r="O541" s="63"/>
      <c r="P541" s="167" t="e">
        <f t="shared" si="31"/>
        <v>#DIV/0!</v>
      </c>
    </row>
    <row r="542" spans="2:16">
      <c r="B542" s="63"/>
      <c r="C542" s="65"/>
      <c r="D542" s="65"/>
      <c r="E542" s="66"/>
      <c r="F542" s="67"/>
      <c r="G542" s="65"/>
      <c r="H542" s="70"/>
      <c r="I542" s="71"/>
      <c r="J542" s="68">
        <v>0</v>
      </c>
      <c r="K542" s="68">
        <v>0</v>
      </c>
      <c r="L542" s="68">
        <v>0</v>
      </c>
      <c r="M542" s="89">
        <f t="shared" si="29"/>
        <v>0</v>
      </c>
      <c r="N542" s="100">
        <f t="shared" si="30"/>
        <v>0</v>
      </c>
      <c r="O542" s="63"/>
      <c r="P542" s="167" t="e">
        <f t="shared" si="31"/>
        <v>#DIV/0!</v>
      </c>
    </row>
    <row r="543" spans="2:16">
      <c r="B543" s="63"/>
      <c r="C543" s="65"/>
      <c r="D543" s="65"/>
      <c r="E543" s="66"/>
      <c r="F543" s="67"/>
      <c r="G543" s="65"/>
      <c r="H543" s="70"/>
      <c r="I543" s="71"/>
      <c r="J543" s="68">
        <v>0</v>
      </c>
      <c r="K543" s="68">
        <v>0</v>
      </c>
      <c r="L543" s="68">
        <v>0</v>
      </c>
      <c r="M543" s="89">
        <f t="shared" si="29"/>
        <v>0</v>
      </c>
      <c r="N543" s="100">
        <f t="shared" si="30"/>
        <v>0</v>
      </c>
      <c r="O543" s="63"/>
      <c r="P543" s="167" t="e">
        <f t="shared" si="31"/>
        <v>#DIV/0!</v>
      </c>
    </row>
    <row r="544" spans="2:16">
      <c r="B544" s="63"/>
      <c r="C544" s="65"/>
      <c r="D544" s="65"/>
      <c r="E544" s="66"/>
      <c r="F544" s="67"/>
      <c r="G544" s="65"/>
      <c r="H544" s="70"/>
      <c r="I544" s="71"/>
      <c r="J544" s="68">
        <v>0</v>
      </c>
      <c r="K544" s="68">
        <v>0</v>
      </c>
      <c r="L544" s="68">
        <v>0</v>
      </c>
      <c r="M544" s="89">
        <f t="shared" si="29"/>
        <v>0</v>
      </c>
      <c r="N544" s="100">
        <f t="shared" si="30"/>
        <v>0</v>
      </c>
      <c r="O544" s="63"/>
      <c r="P544" s="167" t="e">
        <f t="shared" si="31"/>
        <v>#DIV/0!</v>
      </c>
    </row>
    <row r="545" spans="2:16">
      <c r="B545" s="63"/>
      <c r="C545" s="65"/>
      <c r="D545" s="65"/>
      <c r="E545" s="66"/>
      <c r="F545" s="67"/>
      <c r="G545" s="65"/>
      <c r="H545" s="70"/>
      <c r="I545" s="71"/>
      <c r="J545" s="68">
        <v>0</v>
      </c>
      <c r="K545" s="68">
        <v>0</v>
      </c>
      <c r="L545" s="68">
        <v>0</v>
      </c>
      <c r="M545" s="89">
        <f t="shared" si="29"/>
        <v>0</v>
      </c>
      <c r="N545" s="100">
        <f t="shared" si="30"/>
        <v>0</v>
      </c>
      <c r="O545" s="63"/>
      <c r="P545" s="167" t="e">
        <f t="shared" si="31"/>
        <v>#DIV/0!</v>
      </c>
    </row>
    <row r="546" spans="2:16">
      <c r="B546" s="63"/>
      <c r="C546" s="65"/>
      <c r="D546" s="65"/>
      <c r="E546" s="66"/>
      <c r="F546" s="67"/>
      <c r="G546" s="65"/>
      <c r="H546" s="70"/>
      <c r="I546" s="71"/>
      <c r="J546" s="68">
        <v>0</v>
      </c>
      <c r="K546" s="68">
        <v>0</v>
      </c>
      <c r="L546" s="68">
        <v>0</v>
      </c>
      <c r="M546" s="89">
        <f t="shared" si="29"/>
        <v>0</v>
      </c>
      <c r="N546" s="100">
        <f t="shared" si="30"/>
        <v>0</v>
      </c>
      <c r="O546" s="63"/>
      <c r="P546" s="167" t="e">
        <f t="shared" si="31"/>
        <v>#DIV/0!</v>
      </c>
    </row>
    <row r="547" spans="2:16">
      <c r="B547" s="63"/>
      <c r="C547" s="65"/>
      <c r="D547" s="65"/>
      <c r="E547" s="66"/>
      <c r="F547" s="67"/>
      <c r="G547" s="65"/>
      <c r="H547" s="70"/>
      <c r="I547" s="71"/>
      <c r="J547" s="68">
        <v>0</v>
      </c>
      <c r="K547" s="68">
        <v>0</v>
      </c>
      <c r="L547" s="68">
        <v>0</v>
      </c>
      <c r="M547" s="89">
        <f t="shared" si="29"/>
        <v>0</v>
      </c>
      <c r="N547" s="100">
        <f t="shared" si="30"/>
        <v>0</v>
      </c>
      <c r="O547" s="63"/>
      <c r="P547" s="167" t="e">
        <f t="shared" si="31"/>
        <v>#DIV/0!</v>
      </c>
    </row>
    <row r="548" spans="2:16">
      <c r="B548" s="63"/>
      <c r="C548" s="65"/>
      <c r="D548" s="65"/>
      <c r="E548" s="66"/>
      <c r="F548" s="67"/>
      <c r="G548" s="65"/>
      <c r="H548" s="70"/>
      <c r="I548" s="71"/>
      <c r="J548" s="68">
        <v>0</v>
      </c>
      <c r="K548" s="68">
        <v>0</v>
      </c>
      <c r="L548" s="68">
        <v>0</v>
      </c>
      <c r="M548" s="89">
        <f t="shared" si="29"/>
        <v>0</v>
      </c>
      <c r="N548" s="100">
        <f t="shared" si="30"/>
        <v>0</v>
      </c>
      <c r="O548" s="63"/>
      <c r="P548" s="167" t="e">
        <f t="shared" si="31"/>
        <v>#DIV/0!</v>
      </c>
    </row>
    <row r="549" spans="2:16">
      <c r="B549" s="63"/>
      <c r="C549" s="65"/>
      <c r="D549" s="65"/>
      <c r="E549" s="66"/>
      <c r="F549" s="67"/>
      <c r="G549" s="65"/>
      <c r="H549" s="70"/>
      <c r="I549" s="71"/>
      <c r="J549" s="68">
        <v>0</v>
      </c>
      <c r="K549" s="68">
        <v>0</v>
      </c>
      <c r="L549" s="68">
        <v>0</v>
      </c>
      <c r="M549" s="89">
        <f t="shared" si="29"/>
        <v>0</v>
      </c>
      <c r="N549" s="100">
        <f t="shared" si="30"/>
        <v>0</v>
      </c>
      <c r="O549" s="63"/>
      <c r="P549" s="167" t="e">
        <f t="shared" si="31"/>
        <v>#DIV/0!</v>
      </c>
    </row>
    <row r="550" spans="2:16">
      <c r="B550" s="63"/>
      <c r="C550" s="65"/>
      <c r="D550" s="65"/>
      <c r="E550" s="66"/>
      <c r="F550" s="67"/>
      <c r="G550" s="65"/>
      <c r="H550" s="70"/>
      <c r="I550" s="71"/>
      <c r="J550" s="68">
        <v>0</v>
      </c>
      <c r="K550" s="68">
        <v>0</v>
      </c>
      <c r="L550" s="68">
        <v>0</v>
      </c>
      <c r="M550" s="89">
        <f t="shared" si="29"/>
        <v>0</v>
      </c>
      <c r="N550" s="100">
        <f t="shared" si="30"/>
        <v>0</v>
      </c>
      <c r="O550" s="63"/>
      <c r="P550" s="167" t="e">
        <f t="shared" si="31"/>
        <v>#DIV/0!</v>
      </c>
    </row>
    <row r="551" spans="2:16">
      <c r="B551" s="63"/>
      <c r="C551" s="65"/>
      <c r="D551" s="65"/>
      <c r="E551" s="66"/>
      <c r="F551" s="67"/>
      <c r="G551" s="65"/>
      <c r="H551" s="70"/>
      <c r="I551" s="71"/>
      <c r="J551" s="68">
        <v>0</v>
      </c>
      <c r="K551" s="68">
        <v>0</v>
      </c>
      <c r="L551" s="68">
        <v>0</v>
      </c>
      <c r="M551" s="89">
        <f t="shared" si="29"/>
        <v>0</v>
      </c>
      <c r="N551" s="100">
        <f t="shared" si="30"/>
        <v>0</v>
      </c>
      <c r="O551" s="63"/>
      <c r="P551" s="167" t="e">
        <f t="shared" si="31"/>
        <v>#DIV/0!</v>
      </c>
    </row>
    <row r="552" spans="2:16">
      <c r="B552" s="63"/>
      <c r="C552" s="65"/>
      <c r="D552" s="65"/>
      <c r="E552" s="66"/>
      <c r="F552" s="67"/>
      <c r="G552" s="65"/>
      <c r="H552" s="70"/>
      <c r="I552" s="71"/>
      <c r="J552" s="68">
        <v>0</v>
      </c>
      <c r="K552" s="68">
        <v>0</v>
      </c>
      <c r="L552" s="68">
        <v>0</v>
      </c>
      <c r="M552" s="89">
        <f t="shared" si="29"/>
        <v>0</v>
      </c>
      <c r="N552" s="100">
        <f t="shared" si="30"/>
        <v>0</v>
      </c>
      <c r="O552" s="63"/>
      <c r="P552" s="167" t="e">
        <f t="shared" si="31"/>
        <v>#DIV/0!</v>
      </c>
    </row>
    <row r="553" spans="2:16">
      <c r="B553" s="63"/>
      <c r="C553" s="65"/>
      <c r="D553" s="65"/>
      <c r="E553" s="66"/>
      <c r="F553" s="67"/>
      <c r="G553" s="65"/>
      <c r="H553" s="70"/>
      <c r="I553" s="71"/>
      <c r="J553" s="68">
        <v>0</v>
      </c>
      <c r="K553" s="68">
        <v>0</v>
      </c>
      <c r="L553" s="68">
        <v>0</v>
      </c>
      <c r="M553" s="89">
        <f t="shared" si="29"/>
        <v>0</v>
      </c>
      <c r="N553" s="100">
        <f t="shared" si="30"/>
        <v>0</v>
      </c>
      <c r="O553" s="63"/>
      <c r="P553" s="167" t="e">
        <f t="shared" si="31"/>
        <v>#DIV/0!</v>
      </c>
    </row>
    <row r="554" spans="2:16">
      <c r="B554" s="63"/>
      <c r="C554" s="65"/>
      <c r="D554" s="65"/>
      <c r="E554" s="66"/>
      <c r="F554" s="67"/>
      <c r="G554" s="65"/>
      <c r="H554" s="70"/>
      <c r="I554" s="71"/>
      <c r="J554" s="68">
        <v>0</v>
      </c>
      <c r="K554" s="68">
        <v>0</v>
      </c>
      <c r="L554" s="68">
        <v>0</v>
      </c>
      <c r="M554" s="89">
        <f t="shared" si="29"/>
        <v>0</v>
      </c>
      <c r="N554" s="100">
        <f t="shared" si="30"/>
        <v>0</v>
      </c>
      <c r="O554" s="63"/>
      <c r="P554" s="167" t="e">
        <f t="shared" si="31"/>
        <v>#DIV/0!</v>
      </c>
    </row>
    <row r="555" spans="2:16">
      <c r="B555" s="63"/>
      <c r="C555" s="65"/>
      <c r="D555" s="65"/>
      <c r="E555" s="66"/>
      <c r="F555" s="67"/>
      <c r="G555" s="65"/>
      <c r="H555" s="70"/>
      <c r="I555" s="71"/>
      <c r="J555" s="68">
        <v>0</v>
      </c>
      <c r="K555" s="68">
        <v>0</v>
      </c>
      <c r="L555" s="68">
        <v>0</v>
      </c>
      <c r="M555" s="89">
        <f t="shared" si="29"/>
        <v>0</v>
      </c>
      <c r="N555" s="100">
        <f t="shared" si="30"/>
        <v>0</v>
      </c>
      <c r="O555" s="63"/>
      <c r="P555" s="167" t="e">
        <f t="shared" si="31"/>
        <v>#DIV/0!</v>
      </c>
    </row>
    <row r="556" spans="2:16">
      <c r="B556" s="63"/>
      <c r="C556" s="65"/>
      <c r="D556" s="65"/>
      <c r="E556" s="66"/>
      <c r="F556" s="67"/>
      <c r="G556" s="65"/>
      <c r="H556" s="70"/>
      <c r="I556" s="71"/>
      <c r="J556" s="68">
        <v>0</v>
      </c>
      <c r="K556" s="68">
        <v>0</v>
      </c>
      <c r="L556" s="68">
        <v>0</v>
      </c>
      <c r="M556" s="89">
        <f t="shared" si="29"/>
        <v>0</v>
      </c>
      <c r="N556" s="100">
        <f t="shared" si="30"/>
        <v>0</v>
      </c>
      <c r="O556" s="63"/>
      <c r="P556" s="167" t="e">
        <f t="shared" si="31"/>
        <v>#DIV/0!</v>
      </c>
    </row>
    <row r="557" spans="2:16">
      <c r="B557" s="63"/>
      <c r="C557" s="65"/>
      <c r="D557" s="65"/>
      <c r="E557" s="66"/>
      <c r="F557" s="67"/>
      <c r="G557" s="65"/>
      <c r="H557" s="70"/>
      <c r="I557" s="71"/>
      <c r="J557" s="68">
        <v>0</v>
      </c>
      <c r="K557" s="68">
        <v>0</v>
      </c>
      <c r="L557" s="68">
        <v>0</v>
      </c>
      <c r="M557" s="89">
        <f t="shared" si="29"/>
        <v>0</v>
      </c>
      <c r="N557" s="100">
        <f t="shared" si="30"/>
        <v>0</v>
      </c>
      <c r="O557" s="63"/>
      <c r="P557" s="167" t="e">
        <f t="shared" si="31"/>
        <v>#DIV/0!</v>
      </c>
    </row>
    <row r="558" spans="2:16">
      <c r="B558" s="63"/>
      <c r="C558" s="65"/>
      <c r="D558" s="65"/>
      <c r="E558" s="66"/>
      <c r="F558" s="67"/>
      <c r="G558" s="65"/>
      <c r="H558" s="70"/>
      <c r="I558" s="71"/>
      <c r="J558" s="68">
        <v>0</v>
      </c>
      <c r="K558" s="68">
        <v>0</v>
      </c>
      <c r="L558" s="68">
        <v>0</v>
      </c>
      <c r="M558" s="89">
        <f t="shared" si="29"/>
        <v>0</v>
      </c>
      <c r="N558" s="100">
        <f t="shared" si="30"/>
        <v>0</v>
      </c>
      <c r="O558" s="63"/>
      <c r="P558" s="167" t="e">
        <f t="shared" si="31"/>
        <v>#DIV/0!</v>
      </c>
    </row>
    <row r="559" spans="2:16">
      <c r="B559" s="63"/>
      <c r="C559" s="65"/>
      <c r="D559" s="65"/>
      <c r="E559" s="66"/>
      <c r="F559" s="67"/>
      <c r="G559" s="65"/>
      <c r="H559" s="70"/>
      <c r="I559" s="71"/>
      <c r="J559" s="68">
        <v>0</v>
      </c>
      <c r="K559" s="68">
        <v>0</v>
      </c>
      <c r="L559" s="68">
        <v>0</v>
      </c>
      <c r="M559" s="89">
        <f t="shared" si="29"/>
        <v>0</v>
      </c>
      <c r="N559" s="100">
        <f t="shared" si="30"/>
        <v>0</v>
      </c>
      <c r="O559" s="63"/>
      <c r="P559" s="167" t="e">
        <f t="shared" si="31"/>
        <v>#DIV/0!</v>
      </c>
    </row>
    <row r="560" spans="2:16">
      <c r="B560" s="63"/>
      <c r="C560" s="65"/>
      <c r="D560" s="65"/>
      <c r="E560" s="66"/>
      <c r="F560" s="67"/>
      <c r="G560" s="65"/>
      <c r="H560" s="70"/>
      <c r="I560" s="71"/>
      <c r="J560" s="68">
        <v>0</v>
      </c>
      <c r="K560" s="68">
        <v>0</v>
      </c>
      <c r="L560" s="68">
        <v>0</v>
      </c>
      <c r="M560" s="89">
        <f t="shared" si="29"/>
        <v>0</v>
      </c>
      <c r="N560" s="100">
        <f t="shared" si="30"/>
        <v>0</v>
      </c>
      <c r="O560" s="63"/>
      <c r="P560" s="167" t="e">
        <f t="shared" si="31"/>
        <v>#DIV/0!</v>
      </c>
    </row>
    <row r="561" spans="2:16">
      <c r="B561" s="63"/>
      <c r="C561" s="65"/>
      <c r="D561" s="65"/>
      <c r="E561" s="66"/>
      <c r="F561" s="67"/>
      <c r="G561" s="65"/>
      <c r="H561" s="70"/>
      <c r="I561" s="71"/>
      <c r="J561" s="68">
        <v>0</v>
      </c>
      <c r="K561" s="68">
        <v>0</v>
      </c>
      <c r="L561" s="68">
        <v>0</v>
      </c>
      <c r="M561" s="89">
        <f t="shared" si="29"/>
        <v>0</v>
      </c>
      <c r="N561" s="100">
        <f t="shared" si="30"/>
        <v>0</v>
      </c>
      <c r="O561" s="63"/>
      <c r="P561" s="167" t="e">
        <f t="shared" si="31"/>
        <v>#DIV/0!</v>
      </c>
    </row>
    <row r="562" spans="2:16">
      <c r="B562" s="63"/>
      <c r="C562" s="65"/>
      <c r="D562" s="65"/>
      <c r="E562" s="66"/>
      <c r="F562" s="67"/>
      <c r="G562" s="65"/>
      <c r="H562" s="70"/>
      <c r="I562" s="71"/>
      <c r="J562" s="68">
        <v>0</v>
      </c>
      <c r="K562" s="68">
        <v>0</v>
      </c>
      <c r="L562" s="68">
        <v>0</v>
      </c>
      <c r="M562" s="89">
        <f t="shared" si="29"/>
        <v>0</v>
      </c>
      <c r="N562" s="100">
        <f t="shared" si="30"/>
        <v>0</v>
      </c>
      <c r="O562" s="63"/>
      <c r="P562" s="167" t="e">
        <f t="shared" si="31"/>
        <v>#DIV/0!</v>
      </c>
    </row>
    <row r="563" spans="2:16">
      <c r="B563" s="63"/>
      <c r="C563" s="65"/>
      <c r="D563" s="65"/>
      <c r="E563" s="66"/>
      <c r="F563" s="67"/>
      <c r="G563" s="65"/>
      <c r="H563" s="70"/>
      <c r="I563" s="71"/>
      <c r="J563" s="68">
        <v>0</v>
      </c>
      <c r="K563" s="68">
        <v>0</v>
      </c>
      <c r="L563" s="68">
        <v>0</v>
      </c>
      <c r="M563" s="89">
        <f t="shared" si="29"/>
        <v>0</v>
      </c>
      <c r="N563" s="100">
        <f t="shared" si="30"/>
        <v>0</v>
      </c>
      <c r="O563" s="63"/>
      <c r="P563" s="167" t="e">
        <f t="shared" si="31"/>
        <v>#DIV/0!</v>
      </c>
    </row>
    <row r="564" spans="2:16">
      <c r="B564" s="63"/>
      <c r="C564" s="65"/>
      <c r="D564" s="65"/>
      <c r="E564" s="66"/>
      <c r="F564" s="67"/>
      <c r="G564" s="65"/>
      <c r="H564" s="70"/>
      <c r="I564" s="71"/>
      <c r="J564" s="68">
        <v>0</v>
      </c>
      <c r="K564" s="68">
        <v>0</v>
      </c>
      <c r="L564" s="68">
        <v>0</v>
      </c>
      <c r="M564" s="89">
        <f t="shared" si="29"/>
        <v>0</v>
      </c>
      <c r="N564" s="100">
        <f t="shared" si="30"/>
        <v>0</v>
      </c>
      <c r="O564" s="63"/>
      <c r="P564" s="167" t="e">
        <f t="shared" si="31"/>
        <v>#DIV/0!</v>
      </c>
    </row>
    <row r="565" spans="2:16">
      <c r="B565" s="63"/>
      <c r="C565" s="65"/>
      <c r="D565" s="65"/>
      <c r="E565" s="66"/>
      <c r="F565" s="67"/>
      <c r="G565" s="65"/>
      <c r="H565" s="70"/>
      <c r="I565" s="71"/>
      <c r="J565" s="68">
        <v>0</v>
      </c>
      <c r="K565" s="68">
        <v>0</v>
      </c>
      <c r="L565" s="68">
        <v>0</v>
      </c>
      <c r="M565" s="89">
        <f t="shared" si="29"/>
        <v>0</v>
      </c>
      <c r="N565" s="100">
        <f t="shared" si="30"/>
        <v>0</v>
      </c>
      <c r="O565" s="63"/>
      <c r="P565" s="167" t="e">
        <f t="shared" si="31"/>
        <v>#DIV/0!</v>
      </c>
    </row>
    <row r="566" spans="2:16">
      <c r="B566" s="63"/>
      <c r="C566" s="65"/>
      <c r="D566" s="65"/>
      <c r="E566" s="66"/>
      <c r="F566" s="67"/>
      <c r="G566" s="65"/>
      <c r="H566" s="70"/>
      <c r="I566" s="71"/>
      <c r="J566" s="68">
        <v>0</v>
      </c>
      <c r="K566" s="68">
        <v>0</v>
      </c>
      <c r="L566" s="68">
        <v>0</v>
      </c>
      <c r="M566" s="89">
        <f t="shared" si="29"/>
        <v>0</v>
      </c>
      <c r="N566" s="100">
        <f t="shared" si="30"/>
        <v>0</v>
      </c>
      <c r="O566" s="63"/>
      <c r="P566" s="167" t="e">
        <f t="shared" si="31"/>
        <v>#DIV/0!</v>
      </c>
    </row>
    <row r="567" spans="2:16">
      <c r="B567" s="63"/>
      <c r="C567" s="65"/>
      <c r="D567" s="65"/>
      <c r="E567" s="66"/>
      <c r="F567" s="67"/>
      <c r="G567" s="65"/>
      <c r="H567" s="70"/>
      <c r="I567" s="71"/>
      <c r="J567" s="68">
        <v>0</v>
      </c>
      <c r="K567" s="68">
        <v>0</v>
      </c>
      <c r="L567" s="68">
        <v>0</v>
      </c>
      <c r="M567" s="89">
        <f t="shared" si="29"/>
        <v>0</v>
      </c>
      <c r="N567" s="100">
        <f t="shared" si="30"/>
        <v>0</v>
      </c>
      <c r="O567" s="63"/>
      <c r="P567" s="167" t="e">
        <f t="shared" si="31"/>
        <v>#DIV/0!</v>
      </c>
    </row>
    <row r="568" spans="2:16">
      <c r="B568" s="63"/>
      <c r="C568" s="65"/>
      <c r="D568" s="65"/>
      <c r="E568" s="66"/>
      <c r="F568" s="67"/>
      <c r="G568" s="65"/>
      <c r="H568" s="70"/>
      <c r="I568" s="71"/>
      <c r="J568" s="68">
        <v>0</v>
      </c>
      <c r="K568" s="68">
        <v>0</v>
      </c>
      <c r="L568" s="68">
        <v>0</v>
      </c>
      <c r="M568" s="89">
        <f t="shared" si="29"/>
        <v>0</v>
      </c>
      <c r="N568" s="100">
        <f t="shared" si="30"/>
        <v>0</v>
      </c>
      <c r="O568" s="63"/>
      <c r="P568" s="167" t="e">
        <f t="shared" si="31"/>
        <v>#DIV/0!</v>
      </c>
    </row>
    <row r="569" spans="2:16">
      <c r="B569" s="63"/>
      <c r="C569" s="65"/>
      <c r="D569" s="65"/>
      <c r="E569" s="66"/>
      <c r="F569" s="67"/>
      <c r="G569" s="65"/>
      <c r="H569" s="70"/>
      <c r="I569" s="71"/>
      <c r="J569" s="68">
        <v>0</v>
      </c>
      <c r="K569" s="68">
        <v>0</v>
      </c>
      <c r="L569" s="68">
        <v>0</v>
      </c>
      <c r="M569" s="89">
        <f t="shared" si="29"/>
        <v>0</v>
      </c>
      <c r="N569" s="100">
        <f t="shared" si="30"/>
        <v>0</v>
      </c>
      <c r="O569" s="63"/>
      <c r="P569" s="167" t="e">
        <f t="shared" si="31"/>
        <v>#DIV/0!</v>
      </c>
    </row>
    <row r="570" spans="2:16">
      <c r="B570" s="63"/>
      <c r="C570" s="65"/>
      <c r="D570" s="65"/>
      <c r="E570" s="66"/>
      <c r="F570" s="67"/>
      <c r="G570" s="65"/>
      <c r="H570" s="70"/>
      <c r="I570" s="71"/>
      <c r="J570" s="68">
        <v>0</v>
      </c>
      <c r="K570" s="68">
        <v>0</v>
      </c>
      <c r="L570" s="68">
        <v>0</v>
      </c>
      <c r="M570" s="89">
        <f t="shared" si="29"/>
        <v>0</v>
      </c>
      <c r="N570" s="100">
        <f t="shared" si="30"/>
        <v>0</v>
      </c>
      <c r="O570" s="63"/>
      <c r="P570" s="167" t="e">
        <f t="shared" si="31"/>
        <v>#DIV/0!</v>
      </c>
    </row>
    <row r="571" spans="2:16">
      <c r="B571" s="63"/>
      <c r="C571" s="65"/>
      <c r="D571" s="65"/>
      <c r="E571" s="66"/>
      <c r="F571" s="67"/>
      <c r="G571" s="65"/>
      <c r="H571" s="70"/>
      <c r="I571" s="71"/>
      <c r="J571" s="68">
        <v>0</v>
      </c>
      <c r="K571" s="68">
        <v>0</v>
      </c>
      <c r="L571" s="68">
        <v>0</v>
      </c>
      <c r="M571" s="89">
        <f t="shared" si="29"/>
        <v>0</v>
      </c>
      <c r="N571" s="100">
        <f t="shared" si="30"/>
        <v>0</v>
      </c>
      <c r="O571" s="63"/>
      <c r="P571" s="167" t="e">
        <f t="shared" si="31"/>
        <v>#DIV/0!</v>
      </c>
    </row>
    <row r="572" spans="2:16">
      <c r="B572" s="63"/>
      <c r="C572" s="65"/>
      <c r="D572" s="65"/>
      <c r="E572" s="66"/>
      <c r="F572" s="67"/>
      <c r="G572" s="65"/>
      <c r="H572" s="70"/>
      <c r="I572" s="71"/>
      <c r="J572" s="68">
        <v>0</v>
      </c>
      <c r="K572" s="68">
        <v>0</v>
      </c>
      <c r="L572" s="68">
        <v>0</v>
      </c>
      <c r="M572" s="89">
        <f t="shared" si="29"/>
        <v>0</v>
      </c>
      <c r="N572" s="100">
        <f t="shared" si="30"/>
        <v>0</v>
      </c>
      <c r="O572" s="63"/>
      <c r="P572" s="167" t="e">
        <f t="shared" si="31"/>
        <v>#DIV/0!</v>
      </c>
    </row>
    <row r="573" spans="2:16">
      <c r="B573" s="63"/>
      <c r="C573" s="65"/>
      <c r="D573" s="65"/>
      <c r="E573" s="66"/>
      <c r="F573" s="67"/>
      <c r="G573" s="65"/>
      <c r="H573" s="70"/>
      <c r="I573" s="71"/>
      <c r="J573" s="68">
        <v>0</v>
      </c>
      <c r="K573" s="68">
        <v>0</v>
      </c>
      <c r="L573" s="68">
        <v>0</v>
      </c>
      <c r="M573" s="89">
        <f t="shared" si="29"/>
        <v>0</v>
      </c>
      <c r="N573" s="100">
        <f t="shared" si="30"/>
        <v>0</v>
      </c>
      <c r="O573" s="63"/>
      <c r="P573" s="167" t="e">
        <f t="shared" si="31"/>
        <v>#DIV/0!</v>
      </c>
    </row>
    <row r="574" spans="2:16">
      <c r="B574" s="63"/>
      <c r="C574" s="65"/>
      <c r="D574" s="65"/>
      <c r="E574" s="66"/>
      <c r="F574" s="67"/>
      <c r="G574" s="65"/>
      <c r="H574" s="70"/>
      <c r="I574" s="71"/>
      <c r="J574" s="68">
        <v>0</v>
      </c>
      <c r="K574" s="68">
        <v>0</v>
      </c>
      <c r="L574" s="68">
        <v>0</v>
      </c>
      <c r="M574" s="89">
        <f t="shared" si="29"/>
        <v>0</v>
      </c>
      <c r="N574" s="100">
        <f t="shared" si="30"/>
        <v>0</v>
      </c>
      <c r="O574" s="63"/>
      <c r="P574" s="167" t="e">
        <f t="shared" si="31"/>
        <v>#DIV/0!</v>
      </c>
    </row>
    <row r="575" spans="2:16">
      <c r="B575" s="63"/>
      <c r="C575" s="65"/>
      <c r="D575" s="65"/>
      <c r="E575" s="66"/>
      <c r="F575" s="67"/>
      <c r="G575" s="65"/>
      <c r="H575" s="70"/>
      <c r="I575" s="71"/>
      <c r="J575" s="68">
        <v>0</v>
      </c>
      <c r="K575" s="68">
        <v>0</v>
      </c>
      <c r="L575" s="68">
        <v>0</v>
      </c>
      <c r="M575" s="89">
        <f t="shared" si="29"/>
        <v>0</v>
      </c>
      <c r="N575" s="100">
        <f t="shared" si="30"/>
        <v>0</v>
      </c>
      <c r="O575" s="63"/>
      <c r="P575" s="167" t="e">
        <f t="shared" si="31"/>
        <v>#DIV/0!</v>
      </c>
    </row>
    <row r="576" spans="2:16">
      <c r="B576" s="63"/>
      <c r="C576" s="65"/>
      <c r="D576" s="65"/>
      <c r="E576" s="66"/>
      <c r="F576" s="67"/>
      <c r="G576" s="65"/>
      <c r="H576" s="70"/>
      <c r="I576" s="71"/>
      <c r="J576" s="68">
        <v>0</v>
      </c>
      <c r="K576" s="68">
        <v>0</v>
      </c>
      <c r="L576" s="68">
        <v>0</v>
      </c>
      <c r="M576" s="89">
        <f t="shared" si="29"/>
        <v>0</v>
      </c>
      <c r="N576" s="100">
        <f t="shared" si="30"/>
        <v>0</v>
      </c>
      <c r="O576" s="63"/>
      <c r="P576" s="167" t="e">
        <f t="shared" si="31"/>
        <v>#DIV/0!</v>
      </c>
    </row>
    <row r="577" spans="2:16">
      <c r="B577" s="63"/>
      <c r="C577" s="65"/>
      <c r="D577" s="65"/>
      <c r="E577" s="66"/>
      <c r="F577" s="67"/>
      <c r="G577" s="65"/>
      <c r="H577" s="70"/>
      <c r="I577" s="71"/>
      <c r="J577" s="68">
        <v>0</v>
      </c>
      <c r="K577" s="68">
        <v>0</v>
      </c>
      <c r="L577" s="68">
        <v>0</v>
      </c>
      <c r="M577" s="89">
        <f t="shared" si="29"/>
        <v>0</v>
      </c>
      <c r="N577" s="100">
        <f t="shared" si="30"/>
        <v>0</v>
      </c>
      <c r="O577" s="63"/>
      <c r="P577" s="167" t="e">
        <f t="shared" si="31"/>
        <v>#DIV/0!</v>
      </c>
    </row>
    <row r="578" spans="2:16">
      <c r="B578" s="63"/>
      <c r="C578" s="65"/>
      <c r="D578" s="65"/>
      <c r="E578" s="66"/>
      <c r="F578" s="67"/>
      <c r="G578" s="65"/>
      <c r="H578" s="70"/>
      <c r="I578" s="71"/>
      <c r="J578" s="68">
        <v>0</v>
      </c>
      <c r="K578" s="68">
        <v>0</v>
      </c>
      <c r="L578" s="68">
        <v>0</v>
      </c>
      <c r="M578" s="89">
        <f t="shared" si="29"/>
        <v>0</v>
      </c>
      <c r="N578" s="100">
        <f t="shared" si="30"/>
        <v>0</v>
      </c>
      <c r="O578" s="63"/>
      <c r="P578" s="167" t="e">
        <f t="shared" si="31"/>
        <v>#DIV/0!</v>
      </c>
    </row>
    <row r="579" spans="2:16">
      <c r="B579" s="63"/>
      <c r="C579" s="65"/>
      <c r="D579" s="65"/>
      <c r="E579" s="66"/>
      <c r="F579" s="67"/>
      <c r="G579" s="65"/>
      <c r="H579" s="70"/>
      <c r="I579" s="71"/>
      <c r="J579" s="68">
        <v>0</v>
      </c>
      <c r="K579" s="68">
        <v>0</v>
      </c>
      <c r="L579" s="68">
        <v>0</v>
      </c>
      <c r="M579" s="89">
        <f t="shared" si="29"/>
        <v>0</v>
      </c>
      <c r="N579" s="100">
        <f t="shared" si="30"/>
        <v>0</v>
      </c>
      <c r="O579" s="63"/>
      <c r="P579" s="167" t="e">
        <f t="shared" si="31"/>
        <v>#DIV/0!</v>
      </c>
    </row>
    <row r="580" spans="2:16">
      <c r="B580" s="63"/>
      <c r="C580" s="65"/>
      <c r="D580" s="65"/>
      <c r="E580" s="66"/>
      <c r="F580" s="67"/>
      <c r="G580" s="65"/>
      <c r="H580" s="70"/>
      <c r="I580" s="71"/>
      <c r="J580" s="68">
        <v>0</v>
      </c>
      <c r="K580" s="68">
        <v>0</v>
      </c>
      <c r="L580" s="68">
        <v>0</v>
      </c>
      <c r="M580" s="89">
        <f t="shared" si="29"/>
        <v>0</v>
      </c>
      <c r="N580" s="100">
        <f t="shared" si="30"/>
        <v>0</v>
      </c>
      <c r="O580" s="63"/>
      <c r="P580" s="167" t="e">
        <f t="shared" si="31"/>
        <v>#DIV/0!</v>
      </c>
    </row>
    <row r="581" spans="2:16">
      <c r="B581" s="63"/>
      <c r="C581" s="65"/>
      <c r="D581" s="65"/>
      <c r="E581" s="66"/>
      <c r="F581" s="67"/>
      <c r="G581" s="65"/>
      <c r="H581" s="70"/>
      <c r="I581" s="71"/>
      <c r="J581" s="68">
        <v>0</v>
      </c>
      <c r="K581" s="68">
        <v>0</v>
      </c>
      <c r="L581" s="68">
        <v>0</v>
      </c>
      <c r="M581" s="89">
        <f t="shared" si="29"/>
        <v>0</v>
      </c>
      <c r="N581" s="100">
        <f t="shared" si="30"/>
        <v>0</v>
      </c>
      <c r="O581" s="63"/>
      <c r="P581" s="167" t="e">
        <f t="shared" si="31"/>
        <v>#DIV/0!</v>
      </c>
    </row>
    <row r="582" spans="2:16">
      <c r="B582" s="63"/>
      <c r="C582" s="65"/>
      <c r="D582" s="65"/>
      <c r="E582" s="66"/>
      <c r="F582" s="67"/>
      <c r="G582" s="65"/>
      <c r="H582" s="70"/>
      <c r="I582" s="71"/>
      <c r="J582" s="68">
        <v>0</v>
      </c>
      <c r="K582" s="68">
        <v>0</v>
      </c>
      <c r="L582" s="68">
        <v>0</v>
      </c>
      <c r="M582" s="89">
        <f t="shared" si="29"/>
        <v>0</v>
      </c>
      <c r="N582" s="100">
        <f t="shared" si="30"/>
        <v>0</v>
      </c>
      <c r="O582" s="63"/>
      <c r="P582" s="167" t="e">
        <f t="shared" si="31"/>
        <v>#DIV/0!</v>
      </c>
    </row>
    <row r="583" spans="2:16">
      <c r="B583" s="63"/>
      <c r="C583" s="65"/>
      <c r="D583" s="65"/>
      <c r="E583" s="66"/>
      <c r="F583" s="67"/>
      <c r="G583" s="65"/>
      <c r="H583" s="70"/>
      <c r="I583" s="71"/>
      <c r="J583" s="68">
        <v>0</v>
      </c>
      <c r="K583" s="68">
        <v>0</v>
      </c>
      <c r="L583" s="68">
        <v>0</v>
      </c>
      <c r="M583" s="89">
        <f t="shared" si="29"/>
        <v>0</v>
      </c>
      <c r="N583" s="100">
        <f t="shared" si="30"/>
        <v>0</v>
      </c>
      <c r="O583" s="63"/>
      <c r="P583" s="167" t="e">
        <f t="shared" si="31"/>
        <v>#DIV/0!</v>
      </c>
    </row>
    <row r="584" spans="2:16">
      <c r="B584" s="63"/>
      <c r="C584" s="65"/>
      <c r="D584" s="65"/>
      <c r="E584" s="66"/>
      <c r="F584" s="67"/>
      <c r="G584" s="65"/>
      <c r="H584" s="70"/>
      <c r="I584" s="71"/>
      <c r="J584" s="68">
        <v>0</v>
      </c>
      <c r="K584" s="68">
        <v>0</v>
      </c>
      <c r="L584" s="68">
        <v>0</v>
      </c>
      <c r="M584" s="89">
        <f t="shared" si="29"/>
        <v>0</v>
      </c>
      <c r="N584" s="100">
        <f t="shared" si="30"/>
        <v>0</v>
      </c>
      <c r="O584" s="63"/>
      <c r="P584" s="167" t="e">
        <f t="shared" si="31"/>
        <v>#DIV/0!</v>
      </c>
    </row>
    <row r="585" spans="2:16">
      <c r="B585" s="63"/>
      <c r="C585" s="65"/>
      <c r="D585" s="65"/>
      <c r="E585" s="66"/>
      <c r="F585" s="67"/>
      <c r="G585" s="65"/>
      <c r="H585" s="70"/>
      <c r="I585" s="71"/>
      <c r="J585" s="68">
        <v>0</v>
      </c>
      <c r="K585" s="68">
        <v>0</v>
      </c>
      <c r="L585" s="68">
        <v>0</v>
      </c>
      <c r="M585" s="89">
        <f t="shared" si="29"/>
        <v>0</v>
      </c>
      <c r="N585" s="100">
        <f t="shared" si="30"/>
        <v>0</v>
      </c>
      <c r="O585" s="63"/>
      <c r="P585" s="167" t="e">
        <f t="shared" si="31"/>
        <v>#DIV/0!</v>
      </c>
    </row>
    <row r="586" spans="2:16">
      <c r="B586" s="63"/>
      <c r="C586" s="65"/>
      <c r="D586" s="65"/>
      <c r="E586" s="66"/>
      <c r="F586" s="67"/>
      <c r="G586" s="65"/>
      <c r="H586" s="70"/>
      <c r="I586" s="71"/>
      <c r="J586" s="68">
        <v>0</v>
      </c>
      <c r="K586" s="68">
        <v>0</v>
      </c>
      <c r="L586" s="68">
        <v>0</v>
      </c>
      <c r="M586" s="89">
        <f t="shared" si="29"/>
        <v>0</v>
      </c>
      <c r="N586" s="100">
        <f t="shared" si="30"/>
        <v>0</v>
      </c>
      <c r="O586" s="63"/>
      <c r="P586" s="167" t="e">
        <f t="shared" si="31"/>
        <v>#DIV/0!</v>
      </c>
    </row>
    <row r="587" spans="2:16">
      <c r="B587" s="63"/>
      <c r="C587" s="65"/>
      <c r="D587" s="65"/>
      <c r="E587" s="66"/>
      <c r="F587" s="67"/>
      <c r="G587" s="65"/>
      <c r="H587" s="70"/>
      <c r="I587" s="71"/>
      <c r="J587" s="68">
        <v>0</v>
      </c>
      <c r="K587" s="68">
        <v>0</v>
      </c>
      <c r="L587" s="68">
        <v>0</v>
      </c>
      <c r="M587" s="89">
        <f t="shared" si="29"/>
        <v>0</v>
      </c>
      <c r="N587" s="100">
        <f t="shared" si="30"/>
        <v>0</v>
      </c>
      <c r="O587" s="63"/>
      <c r="P587" s="167" t="e">
        <f t="shared" si="31"/>
        <v>#DIV/0!</v>
      </c>
    </row>
    <row r="588" spans="2:16">
      <c r="B588" s="63"/>
      <c r="C588" s="65"/>
      <c r="D588" s="65"/>
      <c r="E588" s="66"/>
      <c r="F588" s="67"/>
      <c r="G588" s="65"/>
      <c r="H588" s="70"/>
      <c r="I588" s="71"/>
      <c r="J588" s="68">
        <v>0</v>
      </c>
      <c r="K588" s="68">
        <v>0</v>
      </c>
      <c r="L588" s="68">
        <v>0</v>
      </c>
      <c r="M588" s="89">
        <f t="shared" si="29"/>
        <v>0</v>
      </c>
      <c r="N588" s="100">
        <f t="shared" si="30"/>
        <v>0</v>
      </c>
      <c r="O588" s="63"/>
      <c r="P588" s="167" t="e">
        <f t="shared" si="31"/>
        <v>#DIV/0!</v>
      </c>
    </row>
    <row r="589" spans="2:16">
      <c r="B589" s="63"/>
      <c r="C589" s="65"/>
      <c r="D589" s="65"/>
      <c r="E589" s="66"/>
      <c r="F589" s="67"/>
      <c r="G589" s="65"/>
      <c r="H589" s="70"/>
      <c r="I589" s="71"/>
      <c r="J589" s="68">
        <v>0</v>
      </c>
      <c r="K589" s="68">
        <v>0</v>
      </c>
      <c r="L589" s="68">
        <v>0</v>
      </c>
      <c r="M589" s="89">
        <f t="shared" si="29"/>
        <v>0</v>
      </c>
      <c r="N589" s="100">
        <f t="shared" si="30"/>
        <v>0</v>
      </c>
      <c r="O589" s="63"/>
      <c r="P589" s="167" t="e">
        <f t="shared" si="31"/>
        <v>#DIV/0!</v>
      </c>
    </row>
    <row r="590" spans="2:16">
      <c r="B590" s="63"/>
      <c r="C590" s="65"/>
      <c r="D590" s="65"/>
      <c r="E590" s="66"/>
      <c r="F590" s="67"/>
      <c r="G590" s="65"/>
      <c r="H590" s="70"/>
      <c r="I590" s="71"/>
      <c r="J590" s="68">
        <v>0</v>
      </c>
      <c r="K590" s="68">
        <v>0</v>
      </c>
      <c r="L590" s="68">
        <v>0</v>
      </c>
      <c r="M590" s="89">
        <f t="shared" si="29"/>
        <v>0</v>
      </c>
      <c r="N590" s="100">
        <f t="shared" si="30"/>
        <v>0</v>
      </c>
      <c r="O590" s="63"/>
      <c r="P590" s="167" t="e">
        <f t="shared" si="31"/>
        <v>#DIV/0!</v>
      </c>
    </row>
    <row r="591" spans="2:16">
      <c r="B591" s="63"/>
      <c r="C591" s="65"/>
      <c r="D591" s="65"/>
      <c r="E591" s="66"/>
      <c r="F591" s="67"/>
      <c r="G591" s="65"/>
      <c r="H591" s="70"/>
      <c r="I591" s="71"/>
      <c r="J591" s="68">
        <v>0</v>
      </c>
      <c r="K591" s="68">
        <v>0</v>
      </c>
      <c r="L591" s="68">
        <v>0</v>
      </c>
      <c r="M591" s="89">
        <f t="shared" si="29"/>
        <v>0</v>
      </c>
      <c r="N591" s="100">
        <f t="shared" si="30"/>
        <v>0</v>
      </c>
      <c r="O591" s="63"/>
      <c r="P591" s="167" t="e">
        <f t="shared" si="31"/>
        <v>#DIV/0!</v>
      </c>
    </row>
    <row r="592" spans="2:16">
      <c r="B592" s="63"/>
      <c r="C592" s="65"/>
      <c r="D592" s="65"/>
      <c r="E592" s="66"/>
      <c r="F592" s="67"/>
      <c r="G592" s="65"/>
      <c r="H592" s="70"/>
      <c r="I592" s="71"/>
      <c r="J592" s="68">
        <v>0</v>
      </c>
      <c r="K592" s="68">
        <v>0</v>
      </c>
      <c r="L592" s="68">
        <v>0</v>
      </c>
      <c r="M592" s="89">
        <f t="shared" si="29"/>
        <v>0</v>
      </c>
      <c r="N592" s="100">
        <f t="shared" si="30"/>
        <v>0</v>
      </c>
      <c r="O592" s="63"/>
      <c r="P592" s="167" t="e">
        <f t="shared" si="31"/>
        <v>#DIV/0!</v>
      </c>
    </row>
    <row r="593" spans="2:16">
      <c r="B593" s="63"/>
      <c r="C593" s="65"/>
      <c r="D593" s="65"/>
      <c r="E593" s="66"/>
      <c r="F593" s="67"/>
      <c r="G593" s="65"/>
      <c r="H593" s="70"/>
      <c r="I593" s="71"/>
      <c r="J593" s="68">
        <v>0</v>
      </c>
      <c r="K593" s="68">
        <v>0</v>
      </c>
      <c r="L593" s="68">
        <v>0</v>
      </c>
      <c r="M593" s="89">
        <f t="shared" si="29"/>
        <v>0</v>
      </c>
      <c r="N593" s="100">
        <f t="shared" si="30"/>
        <v>0</v>
      </c>
      <c r="O593" s="63"/>
      <c r="P593" s="167" t="e">
        <f t="shared" si="31"/>
        <v>#DIV/0!</v>
      </c>
    </row>
    <row r="594" spans="2:16">
      <c r="B594" s="63"/>
      <c r="C594" s="65"/>
      <c r="D594" s="65"/>
      <c r="E594" s="66"/>
      <c r="F594" s="67"/>
      <c r="G594" s="65"/>
      <c r="H594" s="70"/>
      <c r="I594" s="71"/>
      <c r="J594" s="68">
        <v>0</v>
      </c>
      <c r="K594" s="68">
        <v>0</v>
      </c>
      <c r="L594" s="68">
        <v>0</v>
      </c>
      <c r="M594" s="89">
        <f t="shared" si="29"/>
        <v>0</v>
      </c>
      <c r="N594" s="100">
        <f t="shared" si="30"/>
        <v>0</v>
      </c>
      <c r="O594" s="63"/>
      <c r="P594" s="167" t="e">
        <f t="shared" si="31"/>
        <v>#DIV/0!</v>
      </c>
    </row>
    <row r="595" spans="2:16">
      <c r="B595" s="63"/>
      <c r="C595" s="65"/>
      <c r="D595" s="65"/>
      <c r="E595" s="66"/>
      <c r="F595" s="67"/>
      <c r="G595" s="65"/>
      <c r="H595" s="70"/>
      <c r="I595" s="71"/>
      <c r="J595" s="68">
        <v>0</v>
      </c>
      <c r="K595" s="68">
        <v>0</v>
      </c>
      <c r="L595" s="68">
        <v>0</v>
      </c>
      <c r="M595" s="89">
        <f t="shared" si="29"/>
        <v>0</v>
      </c>
      <c r="N595" s="100">
        <f t="shared" si="30"/>
        <v>0</v>
      </c>
      <c r="O595" s="63"/>
      <c r="P595" s="167" t="e">
        <f t="shared" si="31"/>
        <v>#DIV/0!</v>
      </c>
    </row>
    <row r="596" spans="2:16">
      <c r="B596" s="63"/>
      <c r="C596" s="65"/>
      <c r="D596" s="65"/>
      <c r="E596" s="66"/>
      <c r="F596" s="67"/>
      <c r="G596" s="65"/>
      <c r="H596" s="70"/>
      <c r="I596" s="71"/>
      <c r="J596" s="68">
        <v>0</v>
      </c>
      <c r="K596" s="68">
        <v>0</v>
      </c>
      <c r="L596" s="68">
        <v>0</v>
      </c>
      <c r="M596" s="89">
        <f t="shared" si="29"/>
        <v>0</v>
      </c>
      <c r="N596" s="100">
        <f t="shared" si="30"/>
        <v>0</v>
      </c>
      <c r="O596" s="63"/>
      <c r="P596" s="167" t="e">
        <f t="shared" si="31"/>
        <v>#DIV/0!</v>
      </c>
    </row>
    <row r="597" spans="2:16">
      <c r="B597" s="63"/>
      <c r="C597" s="65"/>
      <c r="D597" s="65"/>
      <c r="E597" s="66"/>
      <c r="F597" s="67"/>
      <c r="G597" s="65"/>
      <c r="H597" s="70"/>
      <c r="I597" s="71"/>
      <c r="J597" s="68">
        <v>0</v>
      </c>
      <c r="K597" s="68">
        <v>0</v>
      </c>
      <c r="L597" s="68">
        <v>0</v>
      </c>
      <c r="M597" s="89">
        <f t="shared" ref="M597:M660" si="32">L597</f>
        <v>0</v>
      </c>
      <c r="N597" s="100">
        <f t="shared" si="30"/>
        <v>0</v>
      </c>
      <c r="O597" s="63"/>
      <c r="P597" s="167" t="e">
        <f t="shared" si="31"/>
        <v>#DIV/0!</v>
      </c>
    </row>
    <row r="598" spans="2:16">
      <c r="B598" s="63"/>
      <c r="C598" s="65"/>
      <c r="D598" s="65"/>
      <c r="E598" s="66"/>
      <c r="F598" s="67"/>
      <c r="G598" s="65"/>
      <c r="H598" s="70"/>
      <c r="I598" s="71"/>
      <c r="J598" s="68">
        <v>0</v>
      </c>
      <c r="K598" s="68">
        <v>0</v>
      </c>
      <c r="L598" s="68">
        <v>0</v>
      </c>
      <c r="M598" s="89">
        <f t="shared" si="32"/>
        <v>0</v>
      </c>
      <c r="N598" s="100">
        <f t="shared" ref="N598:N661" si="33">SUM(J598:M598)</f>
        <v>0</v>
      </c>
      <c r="O598" s="63"/>
      <c r="P598" s="167" t="e">
        <f t="shared" ref="P598:P661" si="34">H598-(SUM(K598:M598)/J598)</f>
        <v>#DIV/0!</v>
      </c>
    </row>
    <row r="599" spans="2:16">
      <c r="B599" s="63"/>
      <c r="C599" s="65"/>
      <c r="D599" s="65"/>
      <c r="E599" s="66"/>
      <c r="F599" s="67"/>
      <c r="G599" s="65"/>
      <c r="H599" s="70"/>
      <c r="I599" s="71"/>
      <c r="J599" s="68">
        <v>0</v>
      </c>
      <c r="K599" s="68">
        <v>0</v>
      </c>
      <c r="L599" s="68">
        <v>0</v>
      </c>
      <c r="M599" s="89">
        <f t="shared" si="32"/>
        <v>0</v>
      </c>
      <c r="N599" s="100">
        <f t="shared" si="33"/>
        <v>0</v>
      </c>
      <c r="O599" s="63"/>
      <c r="P599" s="167" t="e">
        <f t="shared" si="34"/>
        <v>#DIV/0!</v>
      </c>
    </row>
    <row r="600" spans="2:16">
      <c r="B600" s="63"/>
      <c r="C600" s="65"/>
      <c r="D600" s="65"/>
      <c r="E600" s="66"/>
      <c r="F600" s="67"/>
      <c r="G600" s="65"/>
      <c r="H600" s="70"/>
      <c r="I600" s="71"/>
      <c r="J600" s="68">
        <v>0</v>
      </c>
      <c r="K600" s="68">
        <v>0</v>
      </c>
      <c r="L600" s="68">
        <v>0</v>
      </c>
      <c r="M600" s="89">
        <f t="shared" si="32"/>
        <v>0</v>
      </c>
      <c r="N600" s="100">
        <f t="shared" si="33"/>
        <v>0</v>
      </c>
      <c r="O600" s="63"/>
      <c r="P600" s="167" t="e">
        <f t="shared" si="34"/>
        <v>#DIV/0!</v>
      </c>
    </row>
    <row r="601" spans="2:16">
      <c r="B601" s="63"/>
      <c r="C601" s="65"/>
      <c r="D601" s="65"/>
      <c r="E601" s="66"/>
      <c r="F601" s="67"/>
      <c r="G601" s="65"/>
      <c r="H601" s="70"/>
      <c r="I601" s="71"/>
      <c r="J601" s="68">
        <v>0</v>
      </c>
      <c r="K601" s="68">
        <v>0</v>
      </c>
      <c r="L601" s="68">
        <v>0</v>
      </c>
      <c r="M601" s="89">
        <f t="shared" si="32"/>
        <v>0</v>
      </c>
      <c r="N601" s="100">
        <f t="shared" si="33"/>
        <v>0</v>
      </c>
      <c r="O601" s="63"/>
      <c r="P601" s="167" t="e">
        <f t="shared" si="34"/>
        <v>#DIV/0!</v>
      </c>
    </row>
    <row r="602" spans="2:16">
      <c r="B602" s="63"/>
      <c r="C602" s="65"/>
      <c r="D602" s="65"/>
      <c r="E602" s="66"/>
      <c r="F602" s="67"/>
      <c r="G602" s="65"/>
      <c r="H602" s="70"/>
      <c r="I602" s="71"/>
      <c r="J602" s="68">
        <v>0</v>
      </c>
      <c r="K602" s="68">
        <v>0</v>
      </c>
      <c r="L602" s="68">
        <v>0</v>
      </c>
      <c r="M602" s="89">
        <f t="shared" si="32"/>
        <v>0</v>
      </c>
      <c r="N602" s="100">
        <f t="shared" si="33"/>
        <v>0</v>
      </c>
      <c r="O602" s="63"/>
      <c r="P602" s="167" t="e">
        <f t="shared" si="34"/>
        <v>#DIV/0!</v>
      </c>
    </row>
    <row r="603" spans="2:16">
      <c r="B603" s="63"/>
      <c r="C603" s="65"/>
      <c r="D603" s="65"/>
      <c r="E603" s="66"/>
      <c r="F603" s="67"/>
      <c r="G603" s="65"/>
      <c r="H603" s="70"/>
      <c r="I603" s="71"/>
      <c r="J603" s="68">
        <v>0</v>
      </c>
      <c r="K603" s="68">
        <v>0</v>
      </c>
      <c r="L603" s="68">
        <v>0</v>
      </c>
      <c r="M603" s="89">
        <f t="shared" si="32"/>
        <v>0</v>
      </c>
      <c r="N603" s="100">
        <f t="shared" si="33"/>
        <v>0</v>
      </c>
      <c r="O603" s="63"/>
      <c r="P603" s="167" t="e">
        <f t="shared" si="34"/>
        <v>#DIV/0!</v>
      </c>
    </row>
    <row r="604" spans="2:16">
      <c r="B604" s="63"/>
      <c r="C604" s="65"/>
      <c r="D604" s="65"/>
      <c r="E604" s="66"/>
      <c r="F604" s="67"/>
      <c r="G604" s="65"/>
      <c r="H604" s="70"/>
      <c r="I604" s="71"/>
      <c r="J604" s="68">
        <v>0</v>
      </c>
      <c r="K604" s="68">
        <v>0</v>
      </c>
      <c r="L604" s="68">
        <v>0</v>
      </c>
      <c r="M604" s="89">
        <f t="shared" si="32"/>
        <v>0</v>
      </c>
      <c r="N604" s="100">
        <f t="shared" si="33"/>
        <v>0</v>
      </c>
      <c r="O604" s="63"/>
      <c r="P604" s="167" t="e">
        <f t="shared" si="34"/>
        <v>#DIV/0!</v>
      </c>
    </row>
    <row r="605" spans="2:16">
      <c r="B605" s="63"/>
      <c r="C605" s="65"/>
      <c r="D605" s="65"/>
      <c r="E605" s="66"/>
      <c r="F605" s="67"/>
      <c r="G605" s="65"/>
      <c r="H605" s="70"/>
      <c r="I605" s="71"/>
      <c r="J605" s="68">
        <v>0</v>
      </c>
      <c r="K605" s="68">
        <v>0</v>
      </c>
      <c r="L605" s="68">
        <v>0</v>
      </c>
      <c r="M605" s="89">
        <f t="shared" si="32"/>
        <v>0</v>
      </c>
      <c r="N605" s="100">
        <f t="shared" si="33"/>
        <v>0</v>
      </c>
      <c r="O605" s="63"/>
      <c r="P605" s="167" t="e">
        <f t="shared" si="34"/>
        <v>#DIV/0!</v>
      </c>
    </row>
    <row r="606" spans="2:16">
      <c r="B606" s="63"/>
      <c r="C606" s="65"/>
      <c r="D606" s="65"/>
      <c r="E606" s="66"/>
      <c r="F606" s="67"/>
      <c r="G606" s="65"/>
      <c r="H606" s="70"/>
      <c r="I606" s="71"/>
      <c r="J606" s="68">
        <v>0</v>
      </c>
      <c r="K606" s="68">
        <v>0</v>
      </c>
      <c r="L606" s="68">
        <v>0</v>
      </c>
      <c r="M606" s="89">
        <f t="shared" si="32"/>
        <v>0</v>
      </c>
      <c r="N606" s="100">
        <f t="shared" si="33"/>
        <v>0</v>
      </c>
      <c r="O606" s="63"/>
      <c r="P606" s="167" t="e">
        <f t="shared" si="34"/>
        <v>#DIV/0!</v>
      </c>
    </row>
    <row r="607" spans="2:16">
      <c r="B607" s="63"/>
      <c r="C607" s="65"/>
      <c r="D607" s="65"/>
      <c r="E607" s="66"/>
      <c r="F607" s="67"/>
      <c r="G607" s="65"/>
      <c r="H607" s="70"/>
      <c r="I607" s="71"/>
      <c r="J607" s="68">
        <v>0</v>
      </c>
      <c r="K607" s="68">
        <v>0</v>
      </c>
      <c r="L607" s="68">
        <v>0</v>
      </c>
      <c r="M607" s="89">
        <f t="shared" si="32"/>
        <v>0</v>
      </c>
      <c r="N607" s="100">
        <f t="shared" si="33"/>
        <v>0</v>
      </c>
      <c r="O607" s="63"/>
      <c r="P607" s="167" t="e">
        <f t="shared" si="34"/>
        <v>#DIV/0!</v>
      </c>
    </row>
    <row r="608" spans="2:16">
      <c r="B608" s="63"/>
      <c r="C608" s="65"/>
      <c r="D608" s="65"/>
      <c r="E608" s="66"/>
      <c r="F608" s="67"/>
      <c r="G608" s="65"/>
      <c r="H608" s="70"/>
      <c r="I608" s="71"/>
      <c r="J608" s="68">
        <v>0</v>
      </c>
      <c r="K608" s="68">
        <v>0</v>
      </c>
      <c r="L608" s="68">
        <v>0</v>
      </c>
      <c r="M608" s="89">
        <f t="shared" si="32"/>
        <v>0</v>
      </c>
      <c r="N608" s="100">
        <f t="shared" si="33"/>
        <v>0</v>
      </c>
      <c r="O608" s="63"/>
      <c r="P608" s="167" t="e">
        <f t="shared" si="34"/>
        <v>#DIV/0!</v>
      </c>
    </row>
    <row r="609" spans="2:16">
      <c r="B609" s="63"/>
      <c r="C609" s="65"/>
      <c r="D609" s="65"/>
      <c r="E609" s="66"/>
      <c r="F609" s="67"/>
      <c r="G609" s="65"/>
      <c r="H609" s="70"/>
      <c r="I609" s="71"/>
      <c r="J609" s="68">
        <v>0</v>
      </c>
      <c r="K609" s="68">
        <v>0</v>
      </c>
      <c r="L609" s="68">
        <v>0</v>
      </c>
      <c r="M609" s="89">
        <f t="shared" si="32"/>
        <v>0</v>
      </c>
      <c r="N609" s="100">
        <f t="shared" si="33"/>
        <v>0</v>
      </c>
      <c r="O609" s="63"/>
      <c r="P609" s="167" t="e">
        <f t="shared" si="34"/>
        <v>#DIV/0!</v>
      </c>
    </row>
    <row r="610" spans="2:16">
      <c r="B610" s="63"/>
      <c r="C610" s="65"/>
      <c r="D610" s="65"/>
      <c r="E610" s="66"/>
      <c r="F610" s="67"/>
      <c r="G610" s="65"/>
      <c r="H610" s="70"/>
      <c r="I610" s="71"/>
      <c r="J610" s="68">
        <v>0</v>
      </c>
      <c r="K610" s="68">
        <v>0</v>
      </c>
      <c r="L610" s="68">
        <v>0</v>
      </c>
      <c r="M610" s="89">
        <f t="shared" si="32"/>
        <v>0</v>
      </c>
      <c r="N610" s="100">
        <f t="shared" si="33"/>
        <v>0</v>
      </c>
      <c r="O610" s="63"/>
      <c r="P610" s="167" t="e">
        <f t="shared" si="34"/>
        <v>#DIV/0!</v>
      </c>
    </row>
    <row r="611" spans="2:16">
      <c r="B611" s="63"/>
      <c r="C611" s="65"/>
      <c r="D611" s="65"/>
      <c r="E611" s="66"/>
      <c r="F611" s="67"/>
      <c r="G611" s="65"/>
      <c r="H611" s="70"/>
      <c r="I611" s="71"/>
      <c r="J611" s="68">
        <v>0</v>
      </c>
      <c r="K611" s="68">
        <v>0</v>
      </c>
      <c r="L611" s="68">
        <v>0</v>
      </c>
      <c r="M611" s="89">
        <f t="shared" si="32"/>
        <v>0</v>
      </c>
      <c r="N611" s="100">
        <f t="shared" si="33"/>
        <v>0</v>
      </c>
      <c r="O611" s="63"/>
      <c r="P611" s="167" t="e">
        <f t="shared" si="34"/>
        <v>#DIV/0!</v>
      </c>
    </row>
    <row r="612" spans="2:16">
      <c r="B612" s="63"/>
      <c r="C612" s="65"/>
      <c r="D612" s="65"/>
      <c r="E612" s="66"/>
      <c r="F612" s="67"/>
      <c r="G612" s="65"/>
      <c r="H612" s="70"/>
      <c r="I612" s="71"/>
      <c r="J612" s="68">
        <v>0</v>
      </c>
      <c r="K612" s="68">
        <v>0</v>
      </c>
      <c r="L612" s="68">
        <v>0</v>
      </c>
      <c r="M612" s="89">
        <f t="shared" si="32"/>
        <v>0</v>
      </c>
      <c r="N612" s="100">
        <f t="shared" si="33"/>
        <v>0</v>
      </c>
      <c r="O612" s="63"/>
      <c r="P612" s="167" t="e">
        <f t="shared" si="34"/>
        <v>#DIV/0!</v>
      </c>
    </row>
    <row r="613" spans="2:16">
      <c r="B613" s="63"/>
      <c r="C613" s="65"/>
      <c r="D613" s="65"/>
      <c r="E613" s="66"/>
      <c r="F613" s="67"/>
      <c r="G613" s="65"/>
      <c r="H613" s="70"/>
      <c r="I613" s="71"/>
      <c r="J613" s="68">
        <v>0</v>
      </c>
      <c r="K613" s="68">
        <v>0</v>
      </c>
      <c r="L613" s="68">
        <v>0</v>
      </c>
      <c r="M613" s="89">
        <f t="shared" si="32"/>
        <v>0</v>
      </c>
      <c r="N613" s="100">
        <f t="shared" si="33"/>
        <v>0</v>
      </c>
      <c r="O613" s="63"/>
      <c r="P613" s="167" t="e">
        <f t="shared" si="34"/>
        <v>#DIV/0!</v>
      </c>
    </row>
    <row r="614" spans="2:16">
      <c r="B614" s="63"/>
      <c r="C614" s="65"/>
      <c r="D614" s="65"/>
      <c r="E614" s="66"/>
      <c r="F614" s="67"/>
      <c r="G614" s="65"/>
      <c r="H614" s="70"/>
      <c r="I614" s="71"/>
      <c r="J614" s="68">
        <v>0</v>
      </c>
      <c r="K614" s="68">
        <v>0</v>
      </c>
      <c r="L614" s="68">
        <v>0</v>
      </c>
      <c r="M614" s="89">
        <f t="shared" si="32"/>
        <v>0</v>
      </c>
      <c r="N614" s="100">
        <f t="shared" si="33"/>
        <v>0</v>
      </c>
      <c r="O614" s="63"/>
      <c r="P614" s="167" t="e">
        <f t="shared" si="34"/>
        <v>#DIV/0!</v>
      </c>
    </row>
    <row r="615" spans="2:16">
      <c r="B615" s="63"/>
      <c r="C615" s="65"/>
      <c r="D615" s="65"/>
      <c r="E615" s="66"/>
      <c r="F615" s="67"/>
      <c r="G615" s="65"/>
      <c r="H615" s="70"/>
      <c r="I615" s="71"/>
      <c r="J615" s="68">
        <v>0</v>
      </c>
      <c r="K615" s="68">
        <v>0</v>
      </c>
      <c r="L615" s="68">
        <v>0</v>
      </c>
      <c r="M615" s="89">
        <f t="shared" si="32"/>
        <v>0</v>
      </c>
      <c r="N615" s="100">
        <f t="shared" si="33"/>
        <v>0</v>
      </c>
      <c r="O615" s="63"/>
      <c r="P615" s="167" t="e">
        <f t="shared" si="34"/>
        <v>#DIV/0!</v>
      </c>
    </row>
    <row r="616" spans="2:16">
      <c r="B616" s="63"/>
      <c r="C616" s="65"/>
      <c r="D616" s="65"/>
      <c r="E616" s="66"/>
      <c r="F616" s="67"/>
      <c r="G616" s="65"/>
      <c r="H616" s="70"/>
      <c r="I616" s="71"/>
      <c r="J616" s="68">
        <v>0</v>
      </c>
      <c r="K616" s="68">
        <v>0</v>
      </c>
      <c r="L616" s="68">
        <v>0</v>
      </c>
      <c r="M616" s="89">
        <f t="shared" si="32"/>
        <v>0</v>
      </c>
      <c r="N616" s="100">
        <f t="shared" si="33"/>
        <v>0</v>
      </c>
      <c r="O616" s="63"/>
      <c r="P616" s="167" t="e">
        <f t="shared" si="34"/>
        <v>#DIV/0!</v>
      </c>
    </row>
    <row r="617" spans="2:16">
      <c r="B617" s="63"/>
      <c r="C617" s="65"/>
      <c r="D617" s="65"/>
      <c r="E617" s="66"/>
      <c r="F617" s="67"/>
      <c r="G617" s="65"/>
      <c r="H617" s="70"/>
      <c r="I617" s="71"/>
      <c r="J617" s="68">
        <v>0</v>
      </c>
      <c r="K617" s="68">
        <v>0</v>
      </c>
      <c r="L617" s="68">
        <v>0</v>
      </c>
      <c r="M617" s="89">
        <f t="shared" si="32"/>
        <v>0</v>
      </c>
      <c r="N617" s="100">
        <f t="shared" si="33"/>
        <v>0</v>
      </c>
      <c r="O617" s="63"/>
      <c r="P617" s="167" t="e">
        <f t="shared" si="34"/>
        <v>#DIV/0!</v>
      </c>
    </row>
    <row r="618" spans="2:16">
      <c r="B618" s="63"/>
      <c r="C618" s="65"/>
      <c r="D618" s="65"/>
      <c r="E618" s="66"/>
      <c r="F618" s="67"/>
      <c r="G618" s="65"/>
      <c r="H618" s="70"/>
      <c r="I618" s="71"/>
      <c r="J618" s="68">
        <v>0</v>
      </c>
      <c r="K618" s="68">
        <v>0</v>
      </c>
      <c r="L618" s="68">
        <v>0</v>
      </c>
      <c r="M618" s="89">
        <f t="shared" si="32"/>
        <v>0</v>
      </c>
      <c r="N618" s="100">
        <f t="shared" si="33"/>
        <v>0</v>
      </c>
      <c r="O618" s="63"/>
      <c r="P618" s="167" t="e">
        <f t="shared" si="34"/>
        <v>#DIV/0!</v>
      </c>
    </row>
    <row r="619" spans="2:16">
      <c r="B619" s="63"/>
      <c r="C619" s="65"/>
      <c r="D619" s="65"/>
      <c r="E619" s="66"/>
      <c r="F619" s="67"/>
      <c r="G619" s="65"/>
      <c r="H619" s="70"/>
      <c r="I619" s="71"/>
      <c r="J619" s="68">
        <v>0</v>
      </c>
      <c r="K619" s="68">
        <v>0</v>
      </c>
      <c r="L619" s="68">
        <v>0</v>
      </c>
      <c r="M619" s="89">
        <f t="shared" si="32"/>
        <v>0</v>
      </c>
      <c r="N619" s="100">
        <f t="shared" si="33"/>
        <v>0</v>
      </c>
      <c r="O619" s="63"/>
      <c r="P619" s="167" t="e">
        <f t="shared" si="34"/>
        <v>#DIV/0!</v>
      </c>
    </row>
    <row r="620" spans="2:16">
      <c r="B620" s="63"/>
      <c r="C620" s="65"/>
      <c r="D620" s="65"/>
      <c r="E620" s="66"/>
      <c r="F620" s="67"/>
      <c r="G620" s="65"/>
      <c r="H620" s="70"/>
      <c r="I620" s="71"/>
      <c r="J620" s="68">
        <v>0</v>
      </c>
      <c r="K620" s="68">
        <v>0</v>
      </c>
      <c r="L620" s="68">
        <v>0</v>
      </c>
      <c r="M620" s="89">
        <f t="shared" si="32"/>
        <v>0</v>
      </c>
      <c r="N620" s="100">
        <f t="shared" si="33"/>
        <v>0</v>
      </c>
      <c r="O620" s="63"/>
      <c r="P620" s="167" t="e">
        <f t="shared" si="34"/>
        <v>#DIV/0!</v>
      </c>
    </row>
    <row r="621" spans="2:16">
      <c r="B621" s="63"/>
      <c r="C621" s="65"/>
      <c r="D621" s="65"/>
      <c r="E621" s="66"/>
      <c r="F621" s="67"/>
      <c r="G621" s="65"/>
      <c r="H621" s="70"/>
      <c r="I621" s="71"/>
      <c r="J621" s="68">
        <v>0</v>
      </c>
      <c r="K621" s="68">
        <v>0</v>
      </c>
      <c r="L621" s="68">
        <v>0</v>
      </c>
      <c r="M621" s="89">
        <f t="shared" si="32"/>
        <v>0</v>
      </c>
      <c r="N621" s="100">
        <f t="shared" si="33"/>
        <v>0</v>
      </c>
      <c r="O621" s="63"/>
      <c r="P621" s="167" t="e">
        <f t="shared" si="34"/>
        <v>#DIV/0!</v>
      </c>
    </row>
    <row r="622" spans="2:16">
      <c r="B622" s="63"/>
      <c r="C622" s="65"/>
      <c r="D622" s="65"/>
      <c r="E622" s="66"/>
      <c r="F622" s="67"/>
      <c r="G622" s="65"/>
      <c r="H622" s="70"/>
      <c r="I622" s="71"/>
      <c r="J622" s="68">
        <v>0</v>
      </c>
      <c r="K622" s="68">
        <v>0</v>
      </c>
      <c r="L622" s="68">
        <v>0</v>
      </c>
      <c r="M622" s="89">
        <f t="shared" si="32"/>
        <v>0</v>
      </c>
      <c r="N622" s="100">
        <f t="shared" si="33"/>
        <v>0</v>
      </c>
      <c r="O622" s="63"/>
      <c r="P622" s="167" t="e">
        <f t="shared" si="34"/>
        <v>#DIV/0!</v>
      </c>
    </row>
    <row r="623" spans="2:16">
      <c r="B623" s="63"/>
      <c r="C623" s="65"/>
      <c r="D623" s="65"/>
      <c r="E623" s="66"/>
      <c r="F623" s="67"/>
      <c r="G623" s="65"/>
      <c r="H623" s="70"/>
      <c r="I623" s="71"/>
      <c r="J623" s="68">
        <v>0</v>
      </c>
      <c r="K623" s="68">
        <v>0</v>
      </c>
      <c r="L623" s="68">
        <v>0</v>
      </c>
      <c r="M623" s="89">
        <f t="shared" si="32"/>
        <v>0</v>
      </c>
      <c r="N623" s="100">
        <f t="shared" si="33"/>
        <v>0</v>
      </c>
      <c r="O623" s="63"/>
      <c r="P623" s="167" t="e">
        <f t="shared" si="34"/>
        <v>#DIV/0!</v>
      </c>
    </row>
    <row r="624" spans="2:16">
      <c r="B624" s="63"/>
      <c r="C624" s="65"/>
      <c r="D624" s="65"/>
      <c r="E624" s="66"/>
      <c r="F624" s="67"/>
      <c r="G624" s="65"/>
      <c r="H624" s="70"/>
      <c r="I624" s="71"/>
      <c r="J624" s="68">
        <v>0</v>
      </c>
      <c r="K624" s="68">
        <v>0</v>
      </c>
      <c r="L624" s="68">
        <v>0</v>
      </c>
      <c r="M624" s="89">
        <f t="shared" si="32"/>
        <v>0</v>
      </c>
      <c r="N624" s="100">
        <f t="shared" si="33"/>
        <v>0</v>
      </c>
      <c r="O624" s="63"/>
      <c r="P624" s="167" t="e">
        <f t="shared" si="34"/>
        <v>#DIV/0!</v>
      </c>
    </row>
    <row r="625" spans="2:16">
      <c r="B625" s="63"/>
      <c r="C625" s="65"/>
      <c r="D625" s="65"/>
      <c r="E625" s="66"/>
      <c r="F625" s="67"/>
      <c r="G625" s="65"/>
      <c r="H625" s="70"/>
      <c r="I625" s="71"/>
      <c r="J625" s="68">
        <v>0</v>
      </c>
      <c r="K625" s="68">
        <v>0</v>
      </c>
      <c r="L625" s="68">
        <v>0</v>
      </c>
      <c r="M625" s="89">
        <f t="shared" si="32"/>
        <v>0</v>
      </c>
      <c r="N625" s="100">
        <f t="shared" si="33"/>
        <v>0</v>
      </c>
      <c r="O625" s="63"/>
      <c r="P625" s="167" t="e">
        <f t="shared" si="34"/>
        <v>#DIV/0!</v>
      </c>
    </row>
    <row r="626" spans="2:16">
      <c r="B626" s="63"/>
      <c r="C626" s="65"/>
      <c r="D626" s="65"/>
      <c r="E626" s="66"/>
      <c r="F626" s="67"/>
      <c r="G626" s="65"/>
      <c r="H626" s="70"/>
      <c r="I626" s="71"/>
      <c r="J626" s="68">
        <v>0</v>
      </c>
      <c r="K626" s="68">
        <v>0</v>
      </c>
      <c r="L626" s="68">
        <v>0</v>
      </c>
      <c r="M626" s="89">
        <f t="shared" si="32"/>
        <v>0</v>
      </c>
      <c r="N626" s="100">
        <f t="shared" si="33"/>
        <v>0</v>
      </c>
      <c r="O626" s="63"/>
      <c r="P626" s="167" t="e">
        <f t="shared" si="34"/>
        <v>#DIV/0!</v>
      </c>
    </row>
    <row r="627" spans="2:16">
      <c r="B627" s="63"/>
      <c r="C627" s="65"/>
      <c r="D627" s="65"/>
      <c r="E627" s="66"/>
      <c r="F627" s="67"/>
      <c r="G627" s="65"/>
      <c r="H627" s="70"/>
      <c r="I627" s="71"/>
      <c r="J627" s="68">
        <v>0</v>
      </c>
      <c r="K627" s="68">
        <v>0</v>
      </c>
      <c r="L627" s="68">
        <v>0</v>
      </c>
      <c r="M627" s="89">
        <f t="shared" si="32"/>
        <v>0</v>
      </c>
      <c r="N627" s="100">
        <f t="shared" si="33"/>
        <v>0</v>
      </c>
      <c r="O627" s="63"/>
      <c r="P627" s="167" t="e">
        <f t="shared" si="34"/>
        <v>#DIV/0!</v>
      </c>
    </row>
    <row r="628" spans="2:16">
      <c r="B628" s="63"/>
      <c r="C628" s="65"/>
      <c r="D628" s="65"/>
      <c r="E628" s="66"/>
      <c r="F628" s="67"/>
      <c r="G628" s="65"/>
      <c r="H628" s="70"/>
      <c r="I628" s="71"/>
      <c r="J628" s="68">
        <v>0</v>
      </c>
      <c r="K628" s="68">
        <v>0</v>
      </c>
      <c r="L628" s="68">
        <v>0</v>
      </c>
      <c r="M628" s="89">
        <f t="shared" si="32"/>
        <v>0</v>
      </c>
      <c r="N628" s="100">
        <f t="shared" si="33"/>
        <v>0</v>
      </c>
      <c r="O628" s="63"/>
      <c r="P628" s="167" t="e">
        <f t="shared" si="34"/>
        <v>#DIV/0!</v>
      </c>
    </row>
    <row r="629" spans="2:16">
      <c r="B629" s="63"/>
      <c r="C629" s="65"/>
      <c r="D629" s="65"/>
      <c r="E629" s="66"/>
      <c r="F629" s="67"/>
      <c r="G629" s="65"/>
      <c r="H629" s="70"/>
      <c r="I629" s="71"/>
      <c r="J629" s="68">
        <v>0</v>
      </c>
      <c r="K629" s="68">
        <v>0</v>
      </c>
      <c r="L629" s="68">
        <v>0</v>
      </c>
      <c r="M629" s="89">
        <f t="shared" si="32"/>
        <v>0</v>
      </c>
      <c r="N629" s="100">
        <f t="shared" si="33"/>
        <v>0</v>
      </c>
      <c r="O629" s="63"/>
      <c r="P629" s="167" t="e">
        <f t="shared" si="34"/>
        <v>#DIV/0!</v>
      </c>
    </row>
    <row r="630" spans="2:16">
      <c r="B630" s="63"/>
      <c r="C630" s="65"/>
      <c r="D630" s="65"/>
      <c r="E630" s="66"/>
      <c r="F630" s="67"/>
      <c r="G630" s="65"/>
      <c r="H630" s="70"/>
      <c r="I630" s="71"/>
      <c r="J630" s="68">
        <v>0</v>
      </c>
      <c r="K630" s="68">
        <v>0</v>
      </c>
      <c r="L630" s="68">
        <v>0</v>
      </c>
      <c r="M630" s="89">
        <f t="shared" si="32"/>
        <v>0</v>
      </c>
      <c r="N630" s="100">
        <f t="shared" si="33"/>
        <v>0</v>
      </c>
      <c r="O630" s="63"/>
      <c r="P630" s="167" t="e">
        <f t="shared" si="34"/>
        <v>#DIV/0!</v>
      </c>
    </row>
    <row r="631" spans="2:16">
      <c r="B631" s="63"/>
      <c r="C631" s="65"/>
      <c r="D631" s="65"/>
      <c r="E631" s="66"/>
      <c r="F631" s="67"/>
      <c r="G631" s="65"/>
      <c r="H631" s="70"/>
      <c r="I631" s="71"/>
      <c r="J631" s="68">
        <v>0</v>
      </c>
      <c r="K631" s="68">
        <v>0</v>
      </c>
      <c r="L631" s="68">
        <v>0</v>
      </c>
      <c r="M631" s="89">
        <f t="shared" si="32"/>
        <v>0</v>
      </c>
      <c r="N631" s="100">
        <f t="shared" si="33"/>
        <v>0</v>
      </c>
      <c r="O631" s="63"/>
      <c r="P631" s="167" t="e">
        <f t="shared" si="34"/>
        <v>#DIV/0!</v>
      </c>
    </row>
    <row r="632" spans="2:16">
      <c r="B632" s="63"/>
      <c r="C632" s="65"/>
      <c r="D632" s="65"/>
      <c r="E632" s="66"/>
      <c r="F632" s="67"/>
      <c r="G632" s="65"/>
      <c r="H632" s="70"/>
      <c r="I632" s="71"/>
      <c r="J632" s="68">
        <v>0</v>
      </c>
      <c r="K632" s="68">
        <v>0</v>
      </c>
      <c r="L632" s="68">
        <v>0</v>
      </c>
      <c r="M632" s="89">
        <f t="shared" si="32"/>
        <v>0</v>
      </c>
      <c r="N632" s="100">
        <f t="shared" si="33"/>
        <v>0</v>
      </c>
      <c r="O632" s="63"/>
      <c r="P632" s="167" t="e">
        <f t="shared" si="34"/>
        <v>#DIV/0!</v>
      </c>
    </row>
    <row r="633" spans="2:16">
      <c r="B633" s="63"/>
      <c r="C633" s="65"/>
      <c r="D633" s="65"/>
      <c r="E633" s="66"/>
      <c r="F633" s="67"/>
      <c r="G633" s="65"/>
      <c r="H633" s="70"/>
      <c r="I633" s="71"/>
      <c r="J633" s="68">
        <v>0</v>
      </c>
      <c r="K633" s="68">
        <v>0</v>
      </c>
      <c r="L633" s="68">
        <v>0</v>
      </c>
      <c r="M633" s="89">
        <f t="shared" si="32"/>
        <v>0</v>
      </c>
      <c r="N633" s="100">
        <f t="shared" si="33"/>
        <v>0</v>
      </c>
      <c r="O633" s="63"/>
      <c r="P633" s="167" t="e">
        <f t="shared" si="34"/>
        <v>#DIV/0!</v>
      </c>
    </row>
    <row r="634" spans="2:16">
      <c r="B634" s="63"/>
      <c r="C634" s="65"/>
      <c r="D634" s="65"/>
      <c r="E634" s="66"/>
      <c r="F634" s="67"/>
      <c r="G634" s="65"/>
      <c r="H634" s="70"/>
      <c r="I634" s="71"/>
      <c r="J634" s="68">
        <v>0</v>
      </c>
      <c r="K634" s="68">
        <v>0</v>
      </c>
      <c r="L634" s="68">
        <v>0</v>
      </c>
      <c r="M634" s="89">
        <f t="shared" si="32"/>
        <v>0</v>
      </c>
      <c r="N634" s="100">
        <f t="shared" si="33"/>
        <v>0</v>
      </c>
      <c r="O634" s="63"/>
      <c r="P634" s="167" t="e">
        <f t="shared" si="34"/>
        <v>#DIV/0!</v>
      </c>
    </row>
    <row r="635" spans="2:16">
      <c r="B635" s="63"/>
      <c r="C635" s="65"/>
      <c r="D635" s="65"/>
      <c r="E635" s="66"/>
      <c r="F635" s="67"/>
      <c r="G635" s="65"/>
      <c r="H635" s="70"/>
      <c r="I635" s="71"/>
      <c r="J635" s="68">
        <v>0</v>
      </c>
      <c r="K635" s="68">
        <v>0</v>
      </c>
      <c r="L635" s="68">
        <v>0</v>
      </c>
      <c r="M635" s="89">
        <f t="shared" si="32"/>
        <v>0</v>
      </c>
      <c r="N635" s="100">
        <f t="shared" si="33"/>
        <v>0</v>
      </c>
      <c r="O635" s="63"/>
      <c r="P635" s="167" t="e">
        <f t="shared" si="34"/>
        <v>#DIV/0!</v>
      </c>
    </row>
    <row r="636" spans="2:16">
      <c r="B636" s="63"/>
      <c r="C636" s="65"/>
      <c r="D636" s="65"/>
      <c r="E636" s="66"/>
      <c r="F636" s="67"/>
      <c r="G636" s="65"/>
      <c r="H636" s="70"/>
      <c r="I636" s="71"/>
      <c r="J636" s="68">
        <v>0</v>
      </c>
      <c r="K636" s="68">
        <v>0</v>
      </c>
      <c r="L636" s="68">
        <v>0</v>
      </c>
      <c r="M636" s="89">
        <f t="shared" si="32"/>
        <v>0</v>
      </c>
      <c r="N636" s="100">
        <f t="shared" si="33"/>
        <v>0</v>
      </c>
      <c r="O636" s="63"/>
      <c r="P636" s="167" t="e">
        <f t="shared" si="34"/>
        <v>#DIV/0!</v>
      </c>
    </row>
    <row r="637" spans="2:16">
      <c r="B637" s="63"/>
      <c r="C637" s="65"/>
      <c r="D637" s="65"/>
      <c r="E637" s="66"/>
      <c r="F637" s="67"/>
      <c r="G637" s="65"/>
      <c r="H637" s="70"/>
      <c r="I637" s="71"/>
      <c r="J637" s="68">
        <v>0</v>
      </c>
      <c r="K637" s="68">
        <v>0</v>
      </c>
      <c r="L637" s="68">
        <v>0</v>
      </c>
      <c r="M637" s="89">
        <f t="shared" si="32"/>
        <v>0</v>
      </c>
      <c r="N637" s="100">
        <f t="shared" si="33"/>
        <v>0</v>
      </c>
      <c r="O637" s="63"/>
      <c r="P637" s="167" t="e">
        <f t="shared" si="34"/>
        <v>#DIV/0!</v>
      </c>
    </row>
    <row r="638" spans="2:16">
      <c r="B638" s="63"/>
      <c r="C638" s="65"/>
      <c r="D638" s="65"/>
      <c r="E638" s="66"/>
      <c r="F638" s="67"/>
      <c r="G638" s="65"/>
      <c r="H638" s="70"/>
      <c r="I638" s="71"/>
      <c r="J638" s="68">
        <v>0</v>
      </c>
      <c r="K638" s="68">
        <v>0</v>
      </c>
      <c r="L638" s="68">
        <v>0</v>
      </c>
      <c r="M638" s="89">
        <f t="shared" si="32"/>
        <v>0</v>
      </c>
      <c r="N638" s="100">
        <f t="shared" si="33"/>
        <v>0</v>
      </c>
      <c r="O638" s="63"/>
      <c r="P638" s="167" t="e">
        <f t="shared" si="34"/>
        <v>#DIV/0!</v>
      </c>
    </row>
    <row r="639" spans="2:16">
      <c r="B639" s="63"/>
      <c r="C639" s="65"/>
      <c r="D639" s="65"/>
      <c r="E639" s="66"/>
      <c r="F639" s="67"/>
      <c r="G639" s="65"/>
      <c r="H639" s="70"/>
      <c r="I639" s="71"/>
      <c r="J639" s="68">
        <v>0</v>
      </c>
      <c r="K639" s="68">
        <v>0</v>
      </c>
      <c r="L639" s="68">
        <v>0</v>
      </c>
      <c r="M639" s="89">
        <f t="shared" si="32"/>
        <v>0</v>
      </c>
      <c r="N639" s="100">
        <f t="shared" si="33"/>
        <v>0</v>
      </c>
      <c r="O639" s="63"/>
      <c r="P639" s="167" t="e">
        <f t="shared" si="34"/>
        <v>#DIV/0!</v>
      </c>
    </row>
    <row r="640" spans="2:16">
      <c r="B640" s="63"/>
      <c r="C640" s="65"/>
      <c r="D640" s="65"/>
      <c r="E640" s="66"/>
      <c r="F640" s="67"/>
      <c r="G640" s="65"/>
      <c r="H640" s="70"/>
      <c r="I640" s="71"/>
      <c r="J640" s="68">
        <v>0</v>
      </c>
      <c r="K640" s="68">
        <v>0</v>
      </c>
      <c r="L640" s="68">
        <v>0</v>
      </c>
      <c r="M640" s="89">
        <f t="shared" si="32"/>
        <v>0</v>
      </c>
      <c r="N640" s="100">
        <f t="shared" si="33"/>
        <v>0</v>
      </c>
      <c r="O640" s="63"/>
      <c r="P640" s="167" t="e">
        <f t="shared" si="34"/>
        <v>#DIV/0!</v>
      </c>
    </row>
    <row r="641" spans="2:16">
      <c r="B641" s="63"/>
      <c r="C641" s="65"/>
      <c r="D641" s="65"/>
      <c r="E641" s="66"/>
      <c r="F641" s="67"/>
      <c r="G641" s="65"/>
      <c r="H641" s="70"/>
      <c r="I641" s="71"/>
      <c r="J641" s="68">
        <v>0</v>
      </c>
      <c r="K641" s="68">
        <v>0</v>
      </c>
      <c r="L641" s="68">
        <v>0</v>
      </c>
      <c r="M641" s="89">
        <f t="shared" si="32"/>
        <v>0</v>
      </c>
      <c r="N641" s="100">
        <f t="shared" si="33"/>
        <v>0</v>
      </c>
      <c r="O641" s="63"/>
      <c r="P641" s="167" t="e">
        <f t="shared" si="34"/>
        <v>#DIV/0!</v>
      </c>
    </row>
    <row r="642" spans="2:16">
      <c r="B642" s="63"/>
      <c r="C642" s="65"/>
      <c r="D642" s="65"/>
      <c r="E642" s="66"/>
      <c r="F642" s="67"/>
      <c r="G642" s="65"/>
      <c r="H642" s="70"/>
      <c r="I642" s="71"/>
      <c r="J642" s="68">
        <v>0</v>
      </c>
      <c r="K642" s="68">
        <v>0</v>
      </c>
      <c r="L642" s="68">
        <v>0</v>
      </c>
      <c r="M642" s="89">
        <f t="shared" si="32"/>
        <v>0</v>
      </c>
      <c r="N642" s="100">
        <f t="shared" si="33"/>
        <v>0</v>
      </c>
      <c r="O642" s="63"/>
      <c r="P642" s="167" t="e">
        <f t="shared" si="34"/>
        <v>#DIV/0!</v>
      </c>
    </row>
    <row r="643" spans="2:16">
      <c r="B643" s="63"/>
      <c r="C643" s="65"/>
      <c r="D643" s="65"/>
      <c r="E643" s="66"/>
      <c r="F643" s="67"/>
      <c r="G643" s="65"/>
      <c r="H643" s="70"/>
      <c r="I643" s="71"/>
      <c r="J643" s="68">
        <v>0</v>
      </c>
      <c r="K643" s="68">
        <v>0</v>
      </c>
      <c r="L643" s="68">
        <v>0</v>
      </c>
      <c r="M643" s="89">
        <f t="shared" si="32"/>
        <v>0</v>
      </c>
      <c r="N643" s="100">
        <f t="shared" si="33"/>
        <v>0</v>
      </c>
      <c r="O643" s="63"/>
      <c r="P643" s="167" t="e">
        <f t="shared" si="34"/>
        <v>#DIV/0!</v>
      </c>
    </row>
    <row r="644" spans="2:16">
      <c r="B644" s="63"/>
      <c r="C644" s="65"/>
      <c r="D644" s="65"/>
      <c r="E644" s="66"/>
      <c r="F644" s="67"/>
      <c r="G644" s="65"/>
      <c r="H644" s="70"/>
      <c r="I644" s="71"/>
      <c r="J644" s="68">
        <v>0</v>
      </c>
      <c r="K644" s="68">
        <v>0</v>
      </c>
      <c r="L644" s="68">
        <v>0</v>
      </c>
      <c r="M644" s="89">
        <f t="shared" si="32"/>
        <v>0</v>
      </c>
      <c r="N644" s="100">
        <f t="shared" si="33"/>
        <v>0</v>
      </c>
      <c r="O644" s="63"/>
      <c r="P644" s="167" t="e">
        <f t="shared" si="34"/>
        <v>#DIV/0!</v>
      </c>
    </row>
    <row r="645" spans="2:16">
      <c r="B645" s="63"/>
      <c r="C645" s="65"/>
      <c r="D645" s="65"/>
      <c r="E645" s="66"/>
      <c r="F645" s="67"/>
      <c r="G645" s="65"/>
      <c r="H645" s="70"/>
      <c r="I645" s="71"/>
      <c r="J645" s="68">
        <v>0</v>
      </c>
      <c r="K645" s="68">
        <v>0</v>
      </c>
      <c r="L645" s="68">
        <v>0</v>
      </c>
      <c r="M645" s="89">
        <f t="shared" si="32"/>
        <v>0</v>
      </c>
      <c r="N645" s="100">
        <f t="shared" si="33"/>
        <v>0</v>
      </c>
      <c r="O645" s="63"/>
      <c r="P645" s="167" t="e">
        <f t="shared" si="34"/>
        <v>#DIV/0!</v>
      </c>
    </row>
    <row r="646" spans="2:16">
      <c r="B646" s="63"/>
      <c r="C646" s="65"/>
      <c r="D646" s="65"/>
      <c r="E646" s="66"/>
      <c r="F646" s="67"/>
      <c r="G646" s="65"/>
      <c r="H646" s="70"/>
      <c r="I646" s="71"/>
      <c r="J646" s="68">
        <v>0</v>
      </c>
      <c r="K646" s="68">
        <v>0</v>
      </c>
      <c r="L646" s="68">
        <v>0</v>
      </c>
      <c r="M646" s="89">
        <f t="shared" si="32"/>
        <v>0</v>
      </c>
      <c r="N646" s="100">
        <f t="shared" si="33"/>
        <v>0</v>
      </c>
      <c r="O646" s="63"/>
      <c r="P646" s="167" t="e">
        <f t="shared" si="34"/>
        <v>#DIV/0!</v>
      </c>
    </row>
    <row r="647" spans="2:16">
      <c r="B647" s="63"/>
      <c r="C647" s="65"/>
      <c r="D647" s="65"/>
      <c r="E647" s="66"/>
      <c r="F647" s="67"/>
      <c r="G647" s="65"/>
      <c r="H647" s="70"/>
      <c r="I647" s="71"/>
      <c r="J647" s="68">
        <v>0</v>
      </c>
      <c r="K647" s="68">
        <v>0</v>
      </c>
      <c r="L647" s="68">
        <v>0</v>
      </c>
      <c r="M647" s="89">
        <f t="shared" si="32"/>
        <v>0</v>
      </c>
      <c r="N647" s="100">
        <f t="shared" si="33"/>
        <v>0</v>
      </c>
      <c r="O647" s="63"/>
      <c r="P647" s="167" t="e">
        <f t="shared" si="34"/>
        <v>#DIV/0!</v>
      </c>
    </row>
    <row r="648" spans="2:16">
      <c r="B648" s="63"/>
      <c r="C648" s="65"/>
      <c r="D648" s="65"/>
      <c r="E648" s="66"/>
      <c r="F648" s="67"/>
      <c r="G648" s="65"/>
      <c r="H648" s="70"/>
      <c r="I648" s="71"/>
      <c r="J648" s="68">
        <v>0</v>
      </c>
      <c r="K648" s="68">
        <v>0</v>
      </c>
      <c r="L648" s="68">
        <v>0</v>
      </c>
      <c r="M648" s="89">
        <f t="shared" si="32"/>
        <v>0</v>
      </c>
      <c r="N648" s="100">
        <f t="shared" si="33"/>
        <v>0</v>
      </c>
      <c r="O648" s="63"/>
      <c r="P648" s="167" t="e">
        <f t="shared" si="34"/>
        <v>#DIV/0!</v>
      </c>
    </row>
    <row r="649" spans="2:16">
      <c r="B649" s="63"/>
      <c r="C649" s="65"/>
      <c r="D649" s="65"/>
      <c r="E649" s="66"/>
      <c r="F649" s="67"/>
      <c r="G649" s="65"/>
      <c r="H649" s="70"/>
      <c r="I649" s="71"/>
      <c r="J649" s="68">
        <v>0</v>
      </c>
      <c r="K649" s="68">
        <v>0</v>
      </c>
      <c r="L649" s="68">
        <v>0</v>
      </c>
      <c r="M649" s="89">
        <f t="shared" si="32"/>
        <v>0</v>
      </c>
      <c r="N649" s="100">
        <f t="shared" si="33"/>
        <v>0</v>
      </c>
      <c r="O649" s="63"/>
      <c r="P649" s="167" t="e">
        <f t="shared" si="34"/>
        <v>#DIV/0!</v>
      </c>
    </row>
    <row r="650" spans="2:16">
      <c r="B650" s="63"/>
      <c r="C650" s="65"/>
      <c r="D650" s="65"/>
      <c r="E650" s="66"/>
      <c r="F650" s="67"/>
      <c r="G650" s="65"/>
      <c r="H650" s="70"/>
      <c r="I650" s="71"/>
      <c r="J650" s="68">
        <v>0</v>
      </c>
      <c r="K650" s="68">
        <v>0</v>
      </c>
      <c r="L650" s="68">
        <v>0</v>
      </c>
      <c r="M650" s="89">
        <f t="shared" si="32"/>
        <v>0</v>
      </c>
      <c r="N650" s="100">
        <f t="shared" si="33"/>
        <v>0</v>
      </c>
      <c r="O650" s="63"/>
      <c r="P650" s="167" t="e">
        <f t="shared" si="34"/>
        <v>#DIV/0!</v>
      </c>
    </row>
    <row r="651" spans="2:16">
      <c r="B651" s="63"/>
      <c r="C651" s="65"/>
      <c r="D651" s="65"/>
      <c r="E651" s="66"/>
      <c r="F651" s="67"/>
      <c r="G651" s="65"/>
      <c r="H651" s="70"/>
      <c r="I651" s="71"/>
      <c r="J651" s="68">
        <v>0</v>
      </c>
      <c r="K651" s="68">
        <v>0</v>
      </c>
      <c r="L651" s="68">
        <v>0</v>
      </c>
      <c r="M651" s="89">
        <f t="shared" si="32"/>
        <v>0</v>
      </c>
      <c r="N651" s="100">
        <f t="shared" si="33"/>
        <v>0</v>
      </c>
      <c r="O651" s="63"/>
      <c r="P651" s="167" t="e">
        <f t="shared" si="34"/>
        <v>#DIV/0!</v>
      </c>
    </row>
    <row r="652" spans="2:16">
      <c r="B652" s="63"/>
      <c r="C652" s="65"/>
      <c r="D652" s="65"/>
      <c r="E652" s="66"/>
      <c r="F652" s="67"/>
      <c r="G652" s="65"/>
      <c r="H652" s="70"/>
      <c r="I652" s="71"/>
      <c r="J652" s="68">
        <v>0</v>
      </c>
      <c r="K652" s="68">
        <v>0</v>
      </c>
      <c r="L652" s="68">
        <v>0</v>
      </c>
      <c r="M652" s="89">
        <f t="shared" si="32"/>
        <v>0</v>
      </c>
      <c r="N652" s="100">
        <f t="shared" si="33"/>
        <v>0</v>
      </c>
      <c r="O652" s="63"/>
      <c r="P652" s="167" t="e">
        <f t="shared" si="34"/>
        <v>#DIV/0!</v>
      </c>
    </row>
    <row r="653" spans="2:16">
      <c r="B653" s="63"/>
      <c r="C653" s="65"/>
      <c r="D653" s="65"/>
      <c r="E653" s="66"/>
      <c r="F653" s="67"/>
      <c r="G653" s="65"/>
      <c r="H653" s="70"/>
      <c r="I653" s="71"/>
      <c r="J653" s="68">
        <v>0</v>
      </c>
      <c r="K653" s="68">
        <v>0</v>
      </c>
      <c r="L653" s="68">
        <v>0</v>
      </c>
      <c r="M653" s="89">
        <f t="shared" si="32"/>
        <v>0</v>
      </c>
      <c r="N653" s="100">
        <f t="shared" si="33"/>
        <v>0</v>
      </c>
      <c r="O653" s="63"/>
      <c r="P653" s="167" t="e">
        <f t="shared" si="34"/>
        <v>#DIV/0!</v>
      </c>
    </row>
    <row r="654" spans="2:16">
      <c r="B654" s="63"/>
      <c r="C654" s="65"/>
      <c r="D654" s="65"/>
      <c r="E654" s="66"/>
      <c r="F654" s="67"/>
      <c r="G654" s="65"/>
      <c r="H654" s="70"/>
      <c r="I654" s="71"/>
      <c r="J654" s="68">
        <v>0</v>
      </c>
      <c r="K654" s="68">
        <v>0</v>
      </c>
      <c r="L654" s="68">
        <v>0</v>
      </c>
      <c r="M654" s="89">
        <f t="shared" si="32"/>
        <v>0</v>
      </c>
      <c r="N654" s="100">
        <f t="shared" si="33"/>
        <v>0</v>
      </c>
      <c r="O654" s="63"/>
      <c r="P654" s="167" t="e">
        <f t="shared" si="34"/>
        <v>#DIV/0!</v>
      </c>
    </row>
    <row r="655" spans="2:16">
      <c r="B655" s="63"/>
      <c r="C655" s="65"/>
      <c r="D655" s="65"/>
      <c r="E655" s="66"/>
      <c r="F655" s="67"/>
      <c r="G655" s="65"/>
      <c r="H655" s="70"/>
      <c r="I655" s="71"/>
      <c r="J655" s="68">
        <v>0</v>
      </c>
      <c r="K655" s="68">
        <v>0</v>
      </c>
      <c r="L655" s="68">
        <v>0</v>
      </c>
      <c r="M655" s="89">
        <f t="shared" si="32"/>
        <v>0</v>
      </c>
      <c r="N655" s="100">
        <f t="shared" si="33"/>
        <v>0</v>
      </c>
      <c r="O655" s="63"/>
      <c r="P655" s="167" t="e">
        <f t="shared" si="34"/>
        <v>#DIV/0!</v>
      </c>
    </row>
    <row r="656" spans="2:16">
      <c r="B656" s="63"/>
      <c r="C656" s="65"/>
      <c r="D656" s="65"/>
      <c r="E656" s="66"/>
      <c r="F656" s="67"/>
      <c r="G656" s="65"/>
      <c r="H656" s="70"/>
      <c r="I656" s="71"/>
      <c r="J656" s="68">
        <v>0</v>
      </c>
      <c r="K656" s="68">
        <v>0</v>
      </c>
      <c r="L656" s="68">
        <v>0</v>
      </c>
      <c r="M656" s="89">
        <f t="shared" si="32"/>
        <v>0</v>
      </c>
      <c r="N656" s="100">
        <f t="shared" si="33"/>
        <v>0</v>
      </c>
      <c r="O656" s="63"/>
      <c r="P656" s="167" t="e">
        <f t="shared" si="34"/>
        <v>#DIV/0!</v>
      </c>
    </row>
    <row r="657" spans="2:16">
      <c r="B657" s="63"/>
      <c r="C657" s="65"/>
      <c r="D657" s="65"/>
      <c r="E657" s="66"/>
      <c r="F657" s="67"/>
      <c r="G657" s="65"/>
      <c r="H657" s="70"/>
      <c r="I657" s="71"/>
      <c r="J657" s="68">
        <v>0</v>
      </c>
      <c r="K657" s="68">
        <v>0</v>
      </c>
      <c r="L657" s="68">
        <v>0</v>
      </c>
      <c r="M657" s="89">
        <f t="shared" si="32"/>
        <v>0</v>
      </c>
      <c r="N657" s="100">
        <f t="shared" si="33"/>
        <v>0</v>
      </c>
      <c r="O657" s="63"/>
      <c r="P657" s="167" t="e">
        <f t="shared" si="34"/>
        <v>#DIV/0!</v>
      </c>
    </row>
    <row r="658" spans="2:16">
      <c r="B658" s="63"/>
      <c r="C658" s="65"/>
      <c r="D658" s="65"/>
      <c r="E658" s="66"/>
      <c r="F658" s="67"/>
      <c r="G658" s="65"/>
      <c r="H658" s="70"/>
      <c r="I658" s="71"/>
      <c r="J658" s="68">
        <v>0</v>
      </c>
      <c r="K658" s="68">
        <v>0</v>
      </c>
      <c r="L658" s="68">
        <v>0</v>
      </c>
      <c r="M658" s="89">
        <f t="shared" si="32"/>
        <v>0</v>
      </c>
      <c r="N658" s="100">
        <f t="shared" si="33"/>
        <v>0</v>
      </c>
      <c r="O658" s="63"/>
      <c r="P658" s="167" t="e">
        <f t="shared" si="34"/>
        <v>#DIV/0!</v>
      </c>
    </row>
    <row r="659" spans="2:16">
      <c r="B659" s="63"/>
      <c r="C659" s="65"/>
      <c r="D659" s="65"/>
      <c r="E659" s="66"/>
      <c r="F659" s="67"/>
      <c r="G659" s="65"/>
      <c r="H659" s="70"/>
      <c r="I659" s="71"/>
      <c r="J659" s="68">
        <v>0</v>
      </c>
      <c r="K659" s="68">
        <v>0</v>
      </c>
      <c r="L659" s="68">
        <v>0</v>
      </c>
      <c r="M659" s="89">
        <f t="shared" si="32"/>
        <v>0</v>
      </c>
      <c r="N659" s="100">
        <f t="shared" si="33"/>
        <v>0</v>
      </c>
      <c r="O659" s="63"/>
      <c r="P659" s="167" t="e">
        <f t="shared" si="34"/>
        <v>#DIV/0!</v>
      </c>
    </row>
    <row r="660" spans="2:16">
      <c r="B660" s="63"/>
      <c r="C660" s="65"/>
      <c r="D660" s="65"/>
      <c r="E660" s="66"/>
      <c r="F660" s="67"/>
      <c r="G660" s="65"/>
      <c r="H660" s="70"/>
      <c r="I660" s="71"/>
      <c r="J660" s="68">
        <v>0</v>
      </c>
      <c r="K660" s="68">
        <v>0</v>
      </c>
      <c r="L660" s="68">
        <v>0</v>
      </c>
      <c r="M660" s="89">
        <f t="shared" si="32"/>
        <v>0</v>
      </c>
      <c r="N660" s="100">
        <f t="shared" si="33"/>
        <v>0</v>
      </c>
      <c r="O660" s="63"/>
      <c r="P660" s="167" t="e">
        <f t="shared" si="34"/>
        <v>#DIV/0!</v>
      </c>
    </row>
    <row r="661" spans="2:16">
      <c r="B661" s="63"/>
      <c r="C661" s="65"/>
      <c r="D661" s="65"/>
      <c r="E661" s="66"/>
      <c r="F661" s="67"/>
      <c r="G661" s="65"/>
      <c r="H661" s="70"/>
      <c r="I661" s="71"/>
      <c r="J661" s="68">
        <v>0</v>
      </c>
      <c r="K661" s="68">
        <v>0</v>
      </c>
      <c r="L661" s="68">
        <v>0</v>
      </c>
      <c r="M661" s="89">
        <f t="shared" ref="M661:M724" si="35">L661</f>
        <v>0</v>
      </c>
      <c r="N661" s="100">
        <f t="shared" si="33"/>
        <v>0</v>
      </c>
      <c r="O661" s="63"/>
      <c r="P661" s="167" t="e">
        <f t="shared" si="34"/>
        <v>#DIV/0!</v>
      </c>
    </row>
    <row r="662" spans="2:16">
      <c r="B662" s="63"/>
      <c r="C662" s="65"/>
      <c r="D662" s="65"/>
      <c r="E662" s="66"/>
      <c r="F662" s="67"/>
      <c r="G662" s="65"/>
      <c r="H662" s="70"/>
      <c r="I662" s="71"/>
      <c r="J662" s="68">
        <v>0</v>
      </c>
      <c r="K662" s="68">
        <v>0</v>
      </c>
      <c r="L662" s="68">
        <v>0</v>
      </c>
      <c r="M662" s="89">
        <f t="shared" si="35"/>
        <v>0</v>
      </c>
      <c r="N662" s="100">
        <f t="shared" ref="N662:N725" si="36">SUM(J662:M662)</f>
        <v>0</v>
      </c>
      <c r="O662" s="63"/>
      <c r="P662" s="167" t="e">
        <f t="shared" ref="P662:P725" si="37">H662-(SUM(K662:M662)/J662)</f>
        <v>#DIV/0!</v>
      </c>
    </row>
    <row r="663" spans="2:16">
      <c r="B663" s="63"/>
      <c r="C663" s="65"/>
      <c r="D663" s="65"/>
      <c r="E663" s="66"/>
      <c r="F663" s="67"/>
      <c r="G663" s="65"/>
      <c r="H663" s="70"/>
      <c r="I663" s="71"/>
      <c r="J663" s="68">
        <v>0</v>
      </c>
      <c r="K663" s="68">
        <v>0</v>
      </c>
      <c r="L663" s="68">
        <v>0</v>
      </c>
      <c r="M663" s="89">
        <f t="shared" si="35"/>
        <v>0</v>
      </c>
      <c r="N663" s="100">
        <f t="shared" si="36"/>
        <v>0</v>
      </c>
      <c r="O663" s="63"/>
      <c r="P663" s="167" t="e">
        <f t="shared" si="37"/>
        <v>#DIV/0!</v>
      </c>
    </row>
    <row r="664" spans="2:16">
      <c r="B664" s="63"/>
      <c r="C664" s="65"/>
      <c r="D664" s="65"/>
      <c r="E664" s="66"/>
      <c r="F664" s="67"/>
      <c r="G664" s="65"/>
      <c r="H664" s="70"/>
      <c r="I664" s="71"/>
      <c r="J664" s="68">
        <v>0</v>
      </c>
      <c r="K664" s="68">
        <v>0</v>
      </c>
      <c r="L664" s="68">
        <v>0</v>
      </c>
      <c r="M664" s="89">
        <f t="shared" si="35"/>
        <v>0</v>
      </c>
      <c r="N664" s="100">
        <f t="shared" si="36"/>
        <v>0</v>
      </c>
      <c r="O664" s="63"/>
      <c r="P664" s="167" t="e">
        <f t="shared" si="37"/>
        <v>#DIV/0!</v>
      </c>
    </row>
    <row r="665" spans="2:16">
      <c r="B665" s="63"/>
      <c r="C665" s="65"/>
      <c r="D665" s="65"/>
      <c r="E665" s="66"/>
      <c r="F665" s="67"/>
      <c r="G665" s="65"/>
      <c r="H665" s="70"/>
      <c r="I665" s="71"/>
      <c r="J665" s="68">
        <v>0</v>
      </c>
      <c r="K665" s="68">
        <v>0</v>
      </c>
      <c r="L665" s="68">
        <v>0</v>
      </c>
      <c r="M665" s="89">
        <f t="shared" si="35"/>
        <v>0</v>
      </c>
      <c r="N665" s="100">
        <f t="shared" si="36"/>
        <v>0</v>
      </c>
      <c r="O665" s="63"/>
      <c r="P665" s="167" t="e">
        <f t="shared" si="37"/>
        <v>#DIV/0!</v>
      </c>
    </row>
    <row r="666" spans="2:16">
      <c r="B666" s="63"/>
      <c r="C666" s="65"/>
      <c r="D666" s="65"/>
      <c r="E666" s="66"/>
      <c r="F666" s="67"/>
      <c r="G666" s="65"/>
      <c r="H666" s="70"/>
      <c r="I666" s="71"/>
      <c r="J666" s="68">
        <v>0</v>
      </c>
      <c r="K666" s="68">
        <v>0</v>
      </c>
      <c r="L666" s="68">
        <v>0</v>
      </c>
      <c r="M666" s="89">
        <f t="shared" si="35"/>
        <v>0</v>
      </c>
      <c r="N666" s="100">
        <f t="shared" si="36"/>
        <v>0</v>
      </c>
      <c r="O666" s="63"/>
      <c r="P666" s="167" t="e">
        <f t="shared" si="37"/>
        <v>#DIV/0!</v>
      </c>
    </row>
    <row r="667" spans="2:16">
      <c r="B667" s="63"/>
      <c r="C667" s="65"/>
      <c r="D667" s="65"/>
      <c r="E667" s="66"/>
      <c r="F667" s="67"/>
      <c r="G667" s="65"/>
      <c r="H667" s="70"/>
      <c r="I667" s="71"/>
      <c r="J667" s="68">
        <v>0</v>
      </c>
      <c r="K667" s="68">
        <v>0</v>
      </c>
      <c r="L667" s="68">
        <v>0</v>
      </c>
      <c r="M667" s="89">
        <f t="shared" si="35"/>
        <v>0</v>
      </c>
      <c r="N667" s="100">
        <f t="shared" si="36"/>
        <v>0</v>
      </c>
      <c r="O667" s="63"/>
      <c r="P667" s="167" t="e">
        <f t="shared" si="37"/>
        <v>#DIV/0!</v>
      </c>
    </row>
    <row r="668" spans="2:16">
      <c r="B668" s="63"/>
      <c r="C668" s="65"/>
      <c r="D668" s="65"/>
      <c r="E668" s="66"/>
      <c r="F668" s="67"/>
      <c r="G668" s="65"/>
      <c r="H668" s="70"/>
      <c r="I668" s="71"/>
      <c r="J668" s="68">
        <v>0</v>
      </c>
      <c r="K668" s="68">
        <v>0</v>
      </c>
      <c r="L668" s="68">
        <v>0</v>
      </c>
      <c r="M668" s="89">
        <f t="shared" si="35"/>
        <v>0</v>
      </c>
      <c r="N668" s="100">
        <f t="shared" si="36"/>
        <v>0</v>
      </c>
      <c r="O668" s="63"/>
      <c r="P668" s="167" t="e">
        <f t="shared" si="37"/>
        <v>#DIV/0!</v>
      </c>
    </row>
    <row r="669" spans="2:16">
      <c r="B669" s="63"/>
      <c r="C669" s="65"/>
      <c r="D669" s="65"/>
      <c r="E669" s="66"/>
      <c r="F669" s="67"/>
      <c r="G669" s="65"/>
      <c r="H669" s="70"/>
      <c r="I669" s="71"/>
      <c r="J669" s="68">
        <v>0</v>
      </c>
      <c r="K669" s="68">
        <v>0</v>
      </c>
      <c r="L669" s="68">
        <v>0</v>
      </c>
      <c r="M669" s="89">
        <f t="shared" si="35"/>
        <v>0</v>
      </c>
      <c r="N669" s="100">
        <f t="shared" si="36"/>
        <v>0</v>
      </c>
      <c r="O669" s="63"/>
      <c r="P669" s="167" t="e">
        <f t="shared" si="37"/>
        <v>#DIV/0!</v>
      </c>
    </row>
    <row r="670" spans="2:16">
      <c r="B670" s="63"/>
      <c r="C670" s="65"/>
      <c r="D670" s="65"/>
      <c r="E670" s="66"/>
      <c r="F670" s="67"/>
      <c r="G670" s="65"/>
      <c r="H670" s="70"/>
      <c r="I670" s="71"/>
      <c r="J670" s="68">
        <v>0</v>
      </c>
      <c r="K670" s="68">
        <v>0</v>
      </c>
      <c r="L670" s="68">
        <v>0</v>
      </c>
      <c r="M670" s="89">
        <f t="shared" si="35"/>
        <v>0</v>
      </c>
      <c r="N670" s="100">
        <f t="shared" si="36"/>
        <v>0</v>
      </c>
      <c r="O670" s="63"/>
      <c r="P670" s="167" t="e">
        <f t="shared" si="37"/>
        <v>#DIV/0!</v>
      </c>
    </row>
    <row r="671" spans="2:16">
      <c r="B671" s="63"/>
      <c r="C671" s="65"/>
      <c r="D671" s="65"/>
      <c r="E671" s="66"/>
      <c r="F671" s="67"/>
      <c r="G671" s="65"/>
      <c r="H671" s="70"/>
      <c r="I671" s="71"/>
      <c r="J671" s="68">
        <v>0</v>
      </c>
      <c r="K671" s="68">
        <v>0</v>
      </c>
      <c r="L671" s="68">
        <v>0</v>
      </c>
      <c r="M671" s="89">
        <f t="shared" si="35"/>
        <v>0</v>
      </c>
      <c r="N671" s="100">
        <f t="shared" si="36"/>
        <v>0</v>
      </c>
      <c r="O671" s="63"/>
      <c r="P671" s="167" t="e">
        <f t="shared" si="37"/>
        <v>#DIV/0!</v>
      </c>
    </row>
    <row r="672" spans="2:16">
      <c r="B672" s="63"/>
      <c r="C672" s="65"/>
      <c r="D672" s="65"/>
      <c r="E672" s="66"/>
      <c r="F672" s="67"/>
      <c r="G672" s="65"/>
      <c r="H672" s="70"/>
      <c r="I672" s="71"/>
      <c r="J672" s="68">
        <v>0</v>
      </c>
      <c r="K672" s="68">
        <v>0</v>
      </c>
      <c r="L672" s="68">
        <v>0</v>
      </c>
      <c r="M672" s="89">
        <f t="shared" si="35"/>
        <v>0</v>
      </c>
      <c r="N672" s="100">
        <f t="shared" si="36"/>
        <v>0</v>
      </c>
      <c r="O672" s="63"/>
      <c r="P672" s="167" t="e">
        <f t="shared" si="37"/>
        <v>#DIV/0!</v>
      </c>
    </row>
    <row r="673" spans="2:16">
      <c r="B673" s="63"/>
      <c r="C673" s="65"/>
      <c r="D673" s="65"/>
      <c r="E673" s="66"/>
      <c r="F673" s="67"/>
      <c r="G673" s="65"/>
      <c r="H673" s="70"/>
      <c r="I673" s="71"/>
      <c r="J673" s="68">
        <v>0</v>
      </c>
      <c r="K673" s="68">
        <v>0</v>
      </c>
      <c r="L673" s="68">
        <v>0</v>
      </c>
      <c r="M673" s="89">
        <f t="shared" si="35"/>
        <v>0</v>
      </c>
      <c r="N673" s="100">
        <f t="shared" si="36"/>
        <v>0</v>
      </c>
      <c r="O673" s="63"/>
      <c r="P673" s="167" t="e">
        <f t="shared" si="37"/>
        <v>#DIV/0!</v>
      </c>
    </row>
    <row r="674" spans="2:16">
      <c r="B674" s="63"/>
      <c r="C674" s="65"/>
      <c r="D674" s="65"/>
      <c r="E674" s="66"/>
      <c r="F674" s="67"/>
      <c r="G674" s="65"/>
      <c r="H674" s="70"/>
      <c r="I674" s="71"/>
      <c r="J674" s="68">
        <v>0</v>
      </c>
      <c r="K674" s="68">
        <v>0</v>
      </c>
      <c r="L674" s="68">
        <v>0</v>
      </c>
      <c r="M674" s="89">
        <f t="shared" si="35"/>
        <v>0</v>
      </c>
      <c r="N674" s="100">
        <f t="shared" si="36"/>
        <v>0</v>
      </c>
      <c r="O674" s="63"/>
      <c r="P674" s="167" t="e">
        <f t="shared" si="37"/>
        <v>#DIV/0!</v>
      </c>
    </row>
    <row r="675" spans="2:16">
      <c r="B675" s="63"/>
      <c r="C675" s="65"/>
      <c r="D675" s="65"/>
      <c r="E675" s="66"/>
      <c r="F675" s="67"/>
      <c r="G675" s="65"/>
      <c r="H675" s="70"/>
      <c r="I675" s="71"/>
      <c r="J675" s="68">
        <v>0</v>
      </c>
      <c r="K675" s="68">
        <v>0</v>
      </c>
      <c r="L675" s="68">
        <v>0</v>
      </c>
      <c r="M675" s="89">
        <f t="shared" si="35"/>
        <v>0</v>
      </c>
      <c r="N675" s="100">
        <f t="shared" si="36"/>
        <v>0</v>
      </c>
      <c r="O675" s="63"/>
      <c r="P675" s="167" t="e">
        <f t="shared" si="37"/>
        <v>#DIV/0!</v>
      </c>
    </row>
    <row r="676" spans="2:16">
      <c r="B676" s="63"/>
      <c r="C676" s="65"/>
      <c r="D676" s="65"/>
      <c r="E676" s="66"/>
      <c r="F676" s="67"/>
      <c r="G676" s="65"/>
      <c r="H676" s="70"/>
      <c r="I676" s="71"/>
      <c r="J676" s="68">
        <v>0</v>
      </c>
      <c r="K676" s="68">
        <v>0</v>
      </c>
      <c r="L676" s="68">
        <v>0</v>
      </c>
      <c r="M676" s="89">
        <f t="shared" si="35"/>
        <v>0</v>
      </c>
      <c r="N676" s="100">
        <f t="shared" si="36"/>
        <v>0</v>
      </c>
      <c r="O676" s="63"/>
      <c r="P676" s="167" t="e">
        <f t="shared" si="37"/>
        <v>#DIV/0!</v>
      </c>
    </row>
    <row r="677" spans="2:16">
      <c r="B677" s="63"/>
      <c r="C677" s="65"/>
      <c r="D677" s="65"/>
      <c r="E677" s="66"/>
      <c r="F677" s="67"/>
      <c r="G677" s="65"/>
      <c r="H677" s="70"/>
      <c r="I677" s="71"/>
      <c r="J677" s="68">
        <v>0</v>
      </c>
      <c r="K677" s="68">
        <v>0</v>
      </c>
      <c r="L677" s="68">
        <v>0</v>
      </c>
      <c r="M677" s="89">
        <f t="shared" si="35"/>
        <v>0</v>
      </c>
      <c r="N677" s="100">
        <f t="shared" si="36"/>
        <v>0</v>
      </c>
      <c r="O677" s="63"/>
      <c r="P677" s="167" t="e">
        <f t="shared" si="37"/>
        <v>#DIV/0!</v>
      </c>
    </row>
    <row r="678" spans="2:16">
      <c r="B678" s="63"/>
      <c r="C678" s="65"/>
      <c r="D678" s="65"/>
      <c r="E678" s="66"/>
      <c r="F678" s="67"/>
      <c r="G678" s="65"/>
      <c r="H678" s="70"/>
      <c r="I678" s="71"/>
      <c r="J678" s="68">
        <v>0</v>
      </c>
      <c r="K678" s="68">
        <v>0</v>
      </c>
      <c r="L678" s="68">
        <v>0</v>
      </c>
      <c r="M678" s="89">
        <f t="shared" si="35"/>
        <v>0</v>
      </c>
      <c r="N678" s="100">
        <f t="shared" si="36"/>
        <v>0</v>
      </c>
      <c r="O678" s="63"/>
      <c r="P678" s="167" t="e">
        <f t="shared" si="37"/>
        <v>#DIV/0!</v>
      </c>
    </row>
    <row r="679" spans="2:16">
      <c r="B679" s="63"/>
      <c r="C679" s="65"/>
      <c r="D679" s="65"/>
      <c r="E679" s="66"/>
      <c r="F679" s="67"/>
      <c r="G679" s="65"/>
      <c r="H679" s="70"/>
      <c r="I679" s="71"/>
      <c r="J679" s="68">
        <v>0</v>
      </c>
      <c r="K679" s="68">
        <v>0</v>
      </c>
      <c r="L679" s="68">
        <v>0</v>
      </c>
      <c r="M679" s="89">
        <f t="shared" si="35"/>
        <v>0</v>
      </c>
      <c r="N679" s="100">
        <f t="shared" si="36"/>
        <v>0</v>
      </c>
      <c r="O679" s="63"/>
      <c r="P679" s="167" t="e">
        <f t="shared" si="37"/>
        <v>#DIV/0!</v>
      </c>
    </row>
    <row r="680" spans="2:16">
      <c r="B680" s="63"/>
      <c r="C680" s="65"/>
      <c r="D680" s="65"/>
      <c r="E680" s="66"/>
      <c r="F680" s="67"/>
      <c r="G680" s="65"/>
      <c r="H680" s="70"/>
      <c r="I680" s="71"/>
      <c r="J680" s="68">
        <v>0</v>
      </c>
      <c r="K680" s="68">
        <v>0</v>
      </c>
      <c r="L680" s="68">
        <v>0</v>
      </c>
      <c r="M680" s="89">
        <f t="shared" si="35"/>
        <v>0</v>
      </c>
      <c r="N680" s="100">
        <f t="shared" si="36"/>
        <v>0</v>
      </c>
      <c r="O680" s="63"/>
      <c r="P680" s="167" t="e">
        <f t="shared" si="37"/>
        <v>#DIV/0!</v>
      </c>
    </row>
    <row r="681" spans="2:16">
      <c r="B681" s="63"/>
      <c r="C681" s="65"/>
      <c r="D681" s="65"/>
      <c r="E681" s="66"/>
      <c r="F681" s="67"/>
      <c r="G681" s="65"/>
      <c r="H681" s="70"/>
      <c r="I681" s="71"/>
      <c r="J681" s="68">
        <v>0</v>
      </c>
      <c r="K681" s="68">
        <v>0</v>
      </c>
      <c r="L681" s="68">
        <v>0</v>
      </c>
      <c r="M681" s="89">
        <f t="shared" si="35"/>
        <v>0</v>
      </c>
      <c r="N681" s="100">
        <f t="shared" si="36"/>
        <v>0</v>
      </c>
      <c r="O681" s="63"/>
      <c r="P681" s="167" t="e">
        <f t="shared" si="37"/>
        <v>#DIV/0!</v>
      </c>
    </row>
    <row r="682" spans="2:16">
      <c r="B682" s="63"/>
      <c r="C682" s="65"/>
      <c r="D682" s="65"/>
      <c r="E682" s="66"/>
      <c r="F682" s="67"/>
      <c r="G682" s="65"/>
      <c r="H682" s="70"/>
      <c r="I682" s="71"/>
      <c r="J682" s="68">
        <v>0</v>
      </c>
      <c r="K682" s="68">
        <v>0</v>
      </c>
      <c r="L682" s="68">
        <v>0</v>
      </c>
      <c r="M682" s="89">
        <f t="shared" si="35"/>
        <v>0</v>
      </c>
      <c r="N682" s="100">
        <f t="shared" si="36"/>
        <v>0</v>
      </c>
      <c r="O682" s="63"/>
      <c r="P682" s="167" t="e">
        <f t="shared" si="37"/>
        <v>#DIV/0!</v>
      </c>
    </row>
    <row r="683" spans="2:16">
      <c r="B683" s="63"/>
      <c r="C683" s="65"/>
      <c r="D683" s="65"/>
      <c r="E683" s="66"/>
      <c r="F683" s="67"/>
      <c r="G683" s="65"/>
      <c r="H683" s="70"/>
      <c r="I683" s="71"/>
      <c r="J683" s="68">
        <v>0</v>
      </c>
      <c r="K683" s="68">
        <v>0</v>
      </c>
      <c r="L683" s="68">
        <v>0</v>
      </c>
      <c r="M683" s="89">
        <f t="shared" si="35"/>
        <v>0</v>
      </c>
      <c r="N683" s="100">
        <f t="shared" si="36"/>
        <v>0</v>
      </c>
      <c r="O683" s="63"/>
      <c r="P683" s="167" t="e">
        <f t="shared" si="37"/>
        <v>#DIV/0!</v>
      </c>
    </row>
    <row r="684" spans="2:16">
      <c r="B684" s="63"/>
      <c r="C684" s="65"/>
      <c r="D684" s="65"/>
      <c r="E684" s="66"/>
      <c r="F684" s="67"/>
      <c r="G684" s="65"/>
      <c r="H684" s="70"/>
      <c r="I684" s="71"/>
      <c r="J684" s="68">
        <v>0</v>
      </c>
      <c r="K684" s="68">
        <v>0</v>
      </c>
      <c r="L684" s="68">
        <v>0</v>
      </c>
      <c r="M684" s="89">
        <f t="shared" si="35"/>
        <v>0</v>
      </c>
      <c r="N684" s="100">
        <f t="shared" si="36"/>
        <v>0</v>
      </c>
      <c r="O684" s="63"/>
      <c r="P684" s="167" t="e">
        <f t="shared" si="37"/>
        <v>#DIV/0!</v>
      </c>
    </row>
    <row r="685" spans="2:16">
      <c r="B685" s="63"/>
      <c r="C685" s="65"/>
      <c r="D685" s="65"/>
      <c r="E685" s="66"/>
      <c r="F685" s="67"/>
      <c r="G685" s="65"/>
      <c r="H685" s="70"/>
      <c r="I685" s="71"/>
      <c r="J685" s="68">
        <v>0</v>
      </c>
      <c r="K685" s="68">
        <v>0</v>
      </c>
      <c r="L685" s="68">
        <v>0</v>
      </c>
      <c r="M685" s="89">
        <f t="shared" si="35"/>
        <v>0</v>
      </c>
      <c r="N685" s="100">
        <f t="shared" si="36"/>
        <v>0</v>
      </c>
      <c r="O685" s="63"/>
      <c r="P685" s="167" t="e">
        <f t="shared" si="37"/>
        <v>#DIV/0!</v>
      </c>
    </row>
    <row r="686" spans="2:16">
      <c r="B686" s="63"/>
      <c r="C686" s="65"/>
      <c r="D686" s="65"/>
      <c r="E686" s="66"/>
      <c r="F686" s="67"/>
      <c r="G686" s="65"/>
      <c r="H686" s="70"/>
      <c r="I686" s="71"/>
      <c r="J686" s="68">
        <v>0</v>
      </c>
      <c r="K686" s="68">
        <v>0</v>
      </c>
      <c r="L686" s="68">
        <v>0</v>
      </c>
      <c r="M686" s="89">
        <f t="shared" si="35"/>
        <v>0</v>
      </c>
      <c r="N686" s="100">
        <f t="shared" si="36"/>
        <v>0</v>
      </c>
      <c r="O686" s="63"/>
      <c r="P686" s="167" t="e">
        <f t="shared" si="37"/>
        <v>#DIV/0!</v>
      </c>
    </row>
    <row r="687" spans="2:16">
      <c r="B687" s="63"/>
      <c r="C687" s="65"/>
      <c r="D687" s="65"/>
      <c r="E687" s="66"/>
      <c r="F687" s="67"/>
      <c r="G687" s="65"/>
      <c r="H687" s="70"/>
      <c r="I687" s="71"/>
      <c r="J687" s="68">
        <v>0</v>
      </c>
      <c r="K687" s="68">
        <v>0</v>
      </c>
      <c r="L687" s="68">
        <v>0</v>
      </c>
      <c r="M687" s="89">
        <f t="shared" si="35"/>
        <v>0</v>
      </c>
      <c r="N687" s="100">
        <f t="shared" si="36"/>
        <v>0</v>
      </c>
      <c r="O687" s="63"/>
      <c r="P687" s="167" t="e">
        <f t="shared" si="37"/>
        <v>#DIV/0!</v>
      </c>
    </row>
    <row r="688" spans="2:16">
      <c r="B688" s="63"/>
      <c r="C688" s="65"/>
      <c r="D688" s="65"/>
      <c r="E688" s="66"/>
      <c r="F688" s="67"/>
      <c r="G688" s="65"/>
      <c r="H688" s="70"/>
      <c r="I688" s="71"/>
      <c r="J688" s="68">
        <v>0</v>
      </c>
      <c r="K688" s="68">
        <v>0</v>
      </c>
      <c r="L688" s="68">
        <v>0</v>
      </c>
      <c r="M688" s="89">
        <f t="shared" si="35"/>
        <v>0</v>
      </c>
      <c r="N688" s="100">
        <f t="shared" si="36"/>
        <v>0</v>
      </c>
      <c r="O688" s="63"/>
      <c r="P688" s="167" t="e">
        <f t="shared" si="37"/>
        <v>#DIV/0!</v>
      </c>
    </row>
    <row r="689" spans="2:16">
      <c r="B689" s="63"/>
      <c r="C689" s="65"/>
      <c r="D689" s="65"/>
      <c r="E689" s="66"/>
      <c r="F689" s="67"/>
      <c r="G689" s="65"/>
      <c r="H689" s="70"/>
      <c r="I689" s="71"/>
      <c r="J689" s="68">
        <v>0</v>
      </c>
      <c r="K689" s="68">
        <v>0</v>
      </c>
      <c r="L689" s="68">
        <v>0</v>
      </c>
      <c r="M689" s="89">
        <f t="shared" si="35"/>
        <v>0</v>
      </c>
      <c r="N689" s="100">
        <f t="shared" si="36"/>
        <v>0</v>
      </c>
      <c r="O689" s="63"/>
      <c r="P689" s="167" t="e">
        <f t="shared" si="37"/>
        <v>#DIV/0!</v>
      </c>
    </row>
    <row r="690" spans="2:16">
      <c r="B690" s="63"/>
      <c r="C690" s="65"/>
      <c r="D690" s="65"/>
      <c r="E690" s="66"/>
      <c r="F690" s="67"/>
      <c r="G690" s="65"/>
      <c r="H690" s="70"/>
      <c r="I690" s="71"/>
      <c r="J690" s="68">
        <v>0</v>
      </c>
      <c r="K690" s="68">
        <v>0</v>
      </c>
      <c r="L690" s="68">
        <v>0</v>
      </c>
      <c r="M690" s="89">
        <f t="shared" si="35"/>
        <v>0</v>
      </c>
      <c r="N690" s="100">
        <f t="shared" si="36"/>
        <v>0</v>
      </c>
      <c r="O690" s="63"/>
      <c r="P690" s="167" t="e">
        <f t="shared" si="37"/>
        <v>#DIV/0!</v>
      </c>
    </row>
    <row r="691" spans="2:16">
      <c r="B691" s="63"/>
      <c r="C691" s="65"/>
      <c r="D691" s="65"/>
      <c r="E691" s="66"/>
      <c r="F691" s="67"/>
      <c r="G691" s="65"/>
      <c r="H691" s="70"/>
      <c r="I691" s="71"/>
      <c r="J691" s="68">
        <v>0</v>
      </c>
      <c r="K691" s="68">
        <v>0</v>
      </c>
      <c r="L691" s="68">
        <v>0</v>
      </c>
      <c r="M691" s="89">
        <f t="shared" si="35"/>
        <v>0</v>
      </c>
      <c r="N691" s="100">
        <f t="shared" si="36"/>
        <v>0</v>
      </c>
      <c r="O691" s="63"/>
      <c r="P691" s="167" t="e">
        <f t="shared" si="37"/>
        <v>#DIV/0!</v>
      </c>
    </row>
    <row r="692" spans="2:16">
      <c r="B692" s="63"/>
      <c r="C692" s="65"/>
      <c r="D692" s="65"/>
      <c r="E692" s="66"/>
      <c r="F692" s="67"/>
      <c r="G692" s="65"/>
      <c r="H692" s="70"/>
      <c r="I692" s="71"/>
      <c r="J692" s="68">
        <v>0</v>
      </c>
      <c r="K692" s="68">
        <v>0</v>
      </c>
      <c r="L692" s="68">
        <v>0</v>
      </c>
      <c r="M692" s="89">
        <f t="shared" si="35"/>
        <v>0</v>
      </c>
      <c r="N692" s="100">
        <f t="shared" si="36"/>
        <v>0</v>
      </c>
      <c r="O692" s="63"/>
      <c r="P692" s="167" t="e">
        <f t="shared" si="37"/>
        <v>#DIV/0!</v>
      </c>
    </row>
    <row r="693" spans="2:16">
      <c r="B693" s="63"/>
      <c r="C693" s="65"/>
      <c r="D693" s="65"/>
      <c r="E693" s="66"/>
      <c r="F693" s="67"/>
      <c r="G693" s="65"/>
      <c r="H693" s="70"/>
      <c r="I693" s="71"/>
      <c r="J693" s="68">
        <v>0</v>
      </c>
      <c r="K693" s="68">
        <v>0</v>
      </c>
      <c r="L693" s="68">
        <v>0</v>
      </c>
      <c r="M693" s="89">
        <f t="shared" si="35"/>
        <v>0</v>
      </c>
      <c r="N693" s="100">
        <f t="shared" si="36"/>
        <v>0</v>
      </c>
      <c r="O693" s="63"/>
      <c r="P693" s="167" t="e">
        <f t="shared" si="37"/>
        <v>#DIV/0!</v>
      </c>
    </row>
    <row r="694" spans="2:16">
      <c r="B694" s="63"/>
      <c r="C694" s="65"/>
      <c r="D694" s="65"/>
      <c r="E694" s="66"/>
      <c r="F694" s="67"/>
      <c r="G694" s="65"/>
      <c r="H694" s="70"/>
      <c r="I694" s="71"/>
      <c r="J694" s="68">
        <v>0</v>
      </c>
      <c r="K694" s="68">
        <v>0</v>
      </c>
      <c r="L694" s="68">
        <v>0</v>
      </c>
      <c r="M694" s="89">
        <f t="shared" si="35"/>
        <v>0</v>
      </c>
      <c r="N694" s="100">
        <f t="shared" si="36"/>
        <v>0</v>
      </c>
      <c r="O694" s="63"/>
      <c r="P694" s="167" t="e">
        <f t="shared" si="37"/>
        <v>#DIV/0!</v>
      </c>
    </row>
    <row r="695" spans="2:16">
      <c r="B695" s="63"/>
      <c r="C695" s="65"/>
      <c r="D695" s="65"/>
      <c r="E695" s="66"/>
      <c r="F695" s="67"/>
      <c r="G695" s="65"/>
      <c r="H695" s="70"/>
      <c r="I695" s="71"/>
      <c r="J695" s="68">
        <v>0</v>
      </c>
      <c r="K695" s="68">
        <v>0</v>
      </c>
      <c r="L695" s="68">
        <v>0</v>
      </c>
      <c r="M695" s="89">
        <f t="shared" si="35"/>
        <v>0</v>
      </c>
      <c r="N695" s="100">
        <f t="shared" si="36"/>
        <v>0</v>
      </c>
      <c r="O695" s="63"/>
      <c r="P695" s="167" t="e">
        <f t="shared" si="37"/>
        <v>#DIV/0!</v>
      </c>
    </row>
    <row r="696" spans="2:16">
      <c r="B696" s="63"/>
      <c r="C696" s="65"/>
      <c r="D696" s="65"/>
      <c r="E696" s="66"/>
      <c r="F696" s="67"/>
      <c r="G696" s="65"/>
      <c r="H696" s="70"/>
      <c r="I696" s="71"/>
      <c r="J696" s="68">
        <v>0</v>
      </c>
      <c r="K696" s="68">
        <v>0</v>
      </c>
      <c r="L696" s="68">
        <v>0</v>
      </c>
      <c r="M696" s="89">
        <f t="shared" si="35"/>
        <v>0</v>
      </c>
      <c r="N696" s="100">
        <f t="shared" si="36"/>
        <v>0</v>
      </c>
      <c r="O696" s="63"/>
      <c r="P696" s="167" t="e">
        <f t="shared" si="37"/>
        <v>#DIV/0!</v>
      </c>
    </row>
    <row r="697" spans="2:16">
      <c r="B697" s="63"/>
      <c r="C697" s="65"/>
      <c r="D697" s="65"/>
      <c r="E697" s="66"/>
      <c r="F697" s="67"/>
      <c r="G697" s="65"/>
      <c r="H697" s="70"/>
      <c r="I697" s="71"/>
      <c r="J697" s="68">
        <v>0</v>
      </c>
      <c r="K697" s="68">
        <v>0</v>
      </c>
      <c r="L697" s="68">
        <v>0</v>
      </c>
      <c r="M697" s="89">
        <f t="shared" si="35"/>
        <v>0</v>
      </c>
      <c r="N697" s="100">
        <f t="shared" si="36"/>
        <v>0</v>
      </c>
      <c r="O697" s="63"/>
      <c r="P697" s="167" t="e">
        <f t="shared" si="37"/>
        <v>#DIV/0!</v>
      </c>
    </row>
    <row r="698" spans="2:16">
      <c r="B698" s="63"/>
      <c r="C698" s="65"/>
      <c r="D698" s="65"/>
      <c r="E698" s="66"/>
      <c r="F698" s="67"/>
      <c r="G698" s="65"/>
      <c r="H698" s="70"/>
      <c r="I698" s="71"/>
      <c r="J698" s="68">
        <v>0</v>
      </c>
      <c r="K698" s="68">
        <v>0</v>
      </c>
      <c r="L698" s="68">
        <v>0</v>
      </c>
      <c r="M698" s="89">
        <f t="shared" si="35"/>
        <v>0</v>
      </c>
      <c r="N698" s="100">
        <f t="shared" si="36"/>
        <v>0</v>
      </c>
      <c r="O698" s="63"/>
      <c r="P698" s="167" t="e">
        <f t="shared" si="37"/>
        <v>#DIV/0!</v>
      </c>
    </row>
    <row r="699" spans="2:16">
      <c r="B699" s="63"/>
      <c r="C699" s="65"/>
      <c r="D699" s="65"/>
      <c r="E699" s="66"/>
      <c r="F699" s="67"/>
      <c r="G699" s="65"/>
      <c r="H699" s="70"/>
      <c r="I699" s="71"/>
      <c r="J699" s="68">
        <v>0</v>
      </c>
      <c r="K699" s="68">
        <v>0</v>
      </c>
      <c r="L699" s="68">
        <v>0</v>
      </c>
      <c r="M699" s="89">
        <f t="shared" si="35"/>
        <v>0</v>
      </c>
      <c r="N699" s="100">
        <f t="shared" si="36"/>
        <v>0</v>
      </c>
      <c r="O699" s="63"/>
      <c r="P699" s="167" t="e">
        <f t="shared" si="37"/>
        <v>#DIV/0!</v>
      </c>
    </row>
    <row r="700" spans="2:16">
      <c r="B700" s="63"/>
      <c r="C700" s="65"/>
      <c r="D700" s="65"/>
      <c r="E700" s="66"/>
      <c r="F700" s="67"/>
      <c r="G700" s="65"/>
      <c r="H700" s="70"/>
      <c r="I700" s="71"/>
      <c r="J700" s="68">
        <v>0</v>
      </c>
      <c r="K700" s="68">
        <v>0</v>
      </c>
      <c r="L700" s="68">
        <v>0</v>
      </c>
      <c r="M700" s="89">
        <f t="shared" si="35"/>
        <v>0</v>
      </c>
      <c r="N700" s="100">
        <f t="shared" si="36"/>
        <v>0</v>
      </c>
      <c r="O700" s="63"/>
      <c r="P700" s="167" t="e">
        <f t="shared" si="37"/>
        <v>#DIV/0!</v>
      </c>
    </row>
    <row r="701" spans="2:16">
      <c r="B701" s="63"/>
      <c r="C701" s="65"/>
      <c r="D701" s="65"/>
      <c r="E701" s="66"/>
      <c r="F701" s="67"/>
      <c r="G701" s="65"/>
      <c r="H701" s="70"/>
      <c r="I701" s="71"/>
      <c r="J701" s="68">
        <v>0</v>
      </c>
      <c r="K701" s="68">
        <v>0</v>
      </c>
      <c r="L701" s="68">
        <v>0</v>
      </c>
      <c r="M701" s="89">
        <f t="shared" si="35"/>
        <v>0</v>
      </c>
      <c r="N701" s="100">
        <f t="shared" si="36"/>
        <v>0</v>
      </c>
      <c r="O701" s="63"/>
      <c r="P701" s="167" t="e">
        <f t="shared" si="37"/>
        <v>#DIV/0!</v>
      </c>
    </row>
    <row r="702" spans="2:16">
      <c r="B702" s="63"/>
      <c r="C702" s="65"/>
      <c r="D702" s="65"/>
      <c r="E702" s="66"/>
      <c r="F702" s="67"/>
      <c r="G702" s="65"/>
      <c r="H702" s="70"/>
      <c r="I702" s="71"/>
      <c r="J702" s="68">
        <v>0</v>
      </c>
      <c r="K702" s="68">
        <v>0</v>
      </c>
      <c r="L702" s="68">
        <v>0</v>
      </c>
      <c r="M702" s="89">
        <f t="shared" si="35"/>
        <v>0</v>
      </c>
      <c r="N702" s="100">
        <f t="shared" si="36"/>
        <v>0</v>
      </c>
      <c r="O702" s="63"/>
      <c r="P702" s="167" t="e">
        <f t="shared" si="37"/>
        <v>#DIV/0!</v>
      </c>
    </row>
    <row r="703" spans="2:16">
      <c r="B703" s="63"/>
      <c r="C703" s="65"/>
      <c r="D703" s="65"/>
      <c r="E703" s="66"/>
      <c r="F703" s="67"/>
      <c r="G703" s="65"/>
      <c r="H703" s="70"/>
      <c r="I703" s="71"/>
      <c r="J703" s="68">
        <v>0</v>
      </c>
      <c r="K703" s="68">
        <v>0</v>
      </c>
      <c r="L703" s="68">
        <v>0</v>
      </c>
      <c r="M703" s="89">
        <f t="shared" si="35"/>
        <v>0</v>
      </c>
      <c r="N703" s="100">
        <f t="shared" si="36"/>
        <v>0</v>
      </c>
      <c r="O703" s="63"/>
      <c r="P703" s="167" t="e">
        <f t="shared" si="37"/>
        <v>#DIV/0!</v>
      </c>
    </row>
    <row r="704" spans="2:16">
      <c r="B704" s="63"/>
      <c r="C704" s="65"/>
      <c r="D704" s="65"/>
      <c r="E704" s="66"/>
      <c r="F704" s="67"/>
      <c r="G704" s="65"/>
      <c r="H704" s="70"/>
      <c r="I704" s="71"/>
      <c r="J704" s="68">
        <v>0</v>
      </c>
      <c r="K704" s="68">
        <v>0</v>
      </c>
      <c r="L704" s="68">
        <v>0</v>
      </c>
      <c r="M704" s="89">
        <f t="shared" si="35"/>
        <v>0</v>
      </c>
      <c r="N704" s="100">
        <f t="shared" si="36"/>
        <v>0</v>
      </c>
      <c r="O704" s="63"/>
      <c r="P704" s="167" t="e">
        <f t="shared" si="37"/>
        <v>#DIV/0!</v>
      </c>
    </row>
    <row r="705" spans="2:16">
      <c r="B705" s="63"/>
      <c r="C705" s="65"/>
      <c r="D705" s="65"/>
      <c r="E705" s="66"/>
      <c r="F705" s="67"/>
      <c r="G705" s="65"/>
      <c r="H705" s="70"/>
      <c r="I705" s="71"/>
      <c r="J705" s="68">
        <v>0</v>
      </c>
      <c r="K705" s="68">
        <v>0</v>
      </c>
      <c r="L705" s="68">
        <v>0</v>
      </c>
      <c r="M705" s="89">
        <f t="shared" si="35"/>
        <v>0</v>
      </c>
      <c r="N705" s="100">
        <f t="shared" si="36"/>
        <v>0</v>
      </c>
      <c r="O705" s="63"/>
      <c r="P705" s="167" t="e">
        <f t="shared" si="37"/>
        <v>#DIV/0!</v>
      </c>
    </row>
    <row r="706" spans="2:16">
      <c r="B706" s="63"/>
      <c r="C706" s="65"/>
      <c r="D706" s="65"/>
      <c r="E706" s="66"/>
      <c r="F706" s="67"/>
      <c r="G706" s="65"/>
      <c r="H706" s="70"/>
      <c r="I706" s="71"/>
      <c r="J706" s="68">
        <v>0</v>
      </c>
      <c r="K706" s="68">
        <v>0</v>
      </c>
      <c r="L706" s="68">
        <v>0</v>
      </c>
      <c r="M706" s="89">
        <f t="shared" si="35"/>
        <v>0</v>
      </c>
      <c r="N706" s="100">
        <f t="shared" si="36"/>
        <v>0</v>
      </c>
      <c r="O706" s="63"/>
      <c r="P706" s="167" t="e">
        <f t="shared" si="37"/>
        <v>#DIV/0!</v>
      </c>
    </row>
    <row r="707" spans="2:16">
      <c r="B707" s="63"/>
      <c r="C707" s="65"/>
      <c r="D707" s="65"/>
      <c r="E707" s="66"/>
      <c r="F707" s="67"/>
      <c r="G707" s="65"/>
      <c r="H707" s="70"/>
      <c r="I707" s="71"/>
      <c r="J707" s="68">
        <v>0</v>
      </c>
      <c r="K707" s="68">
        <v>0</v>
      </c>
      <c r="L707" s="68">
        <v>0</v>
      </c>
      <c r="M707" s="89">
        <f t="shared" si="35"/>
        <v>0</v>
      </c>
      <c r="N707" s="100">
        <f t="shared" si="36"/>
        <v>0</v>
      </c>
      <c r="O707" s="63"/>
      <c r="P707" s="167" t="e">
        <f t="shared" si="37"/>
        <v>#DIV/0!</v>
      </c>
    </row>
    <row r="708" spans="2:16">
      <c r="B708" s="63"/>
      <c r="C708" s="65"/>
      <c r="D708" s="65"/>
      <c r="E708" s="66"/>
      <c r="F708" s="67"/>
      <c r="G708" s="65"/>
      <c r="H708" s="70"/>
      <c r="I708" s="71"/>
      <c r="J708" s="68">
        <v>0</v>
      </c>
      <c r="K708" s="68">
        <v>0</v>
      </c>
      <c r="L708" s="68">
        <v>0</v>
      </c>
      <c r="M708" s="89">
        <f t="shared" si="35"/>
        <v>0</v>
      </c>
      <c r="N708" s="100">
        <f t="shared" si="36"/>
        <v>0</v>
      </c>
      <c r="O708" s="63"/>
      <c r="P708" s="167" t="e">
        <f t="shared" si="37"/>
        <v>#DIV/0!</v>
      </c>
    </row>
    <row r="709" spans="2:16">
      <c r="B709" s="63"/>
      <c r="C709" s="65"/>
      <c r="D709" s="65"/>
      <c r="E709" s="66"/>
      <c r="F709" s="67"/>
      <c r="G709" s="65"/>
      <c r="H709" s="70"/>
      <c r="I709" s="71"/>
      <c r="J709" s="68">
        <v>0</v>
      </c>
      <c r="K709" s="68">
        <v>0</v>
      </c>
      <c r="L709" s="68">
        <v>0</v>
      </c>
      <c r="M709" s="89">
        <f t="shared" si="35"/>
        <v>0</v>
      </c>
      <c r="N709" s="100">
        <f t="shared" si="36"/>
        <v>0</v>
      </c>
      <c r="O709" s="63"/>
      <c r="P709" s="167" t="e">
        <f t="shared" si="37"/>
        <v>#DIV/0!</v>
      </c>
    </row>
    <row r="710" spans="2:16">
      <c r="B710" s="63"/>
      <c r="C710" s="65"/>
      <c r="D710" s="65"/>
      <c r="E710" s="66"/>
      <c r="F710" s="67"/>
      <c r="G710" s="65"/>
      <c r="H710" s="70"/>
      <c r="I710" s="71"/>
      <c r="J710" s="68">
        <v>0</v>
      </c>
      <c r="K710" s="68">
        <v>0</v>
      </c>
      <c r="L710" s="68">
        <v>0</v>
      </c>
      <c r="M710" s="89">
        <f t="shared" si="35"/>
        <v>0</v>
      </c>
      <c r="N710" s="100">
        <f t="shared" si="36"/>
        <v>0</v>
      </c>
      <c r="O710" s="63"/>
      <c r="P710" s="167" t="e">
        <f t="shared" si="37"/>
        <v>#DIV/0!</v>
      </c>
    </row>
    <row r="711" spans="2:16">
      <c r="B711" s="63"/>
      <c r="C711" s="65"/>
      <c r="D711" s="65"/>
      <c r="E711" s="66"/>
      <c r="F711" s="67"/>
      <c r="G711" s="65"/>
      <c r="H711" s="70"/>
      <c r="I711" s="71"/>
      <c r="J711" s="68">
        <v>0</v>
      </c>
      <c r="K711" s="68">
        <v>0</v>
      </c>
      <c r="L711" s="68">
        <v>0</v>
      </c>
      <c r="M711" s="89">
        <f t="shared" si="35"/>
        <v>0</v>
      </c>
      <c r="N711" s="100">
        <f t="shared" si="36"/>
        <v>0</v>
      </c>
      <c r="O711" s="63"/>
      <c r="P711" s="167" t="e">
        <f t="shared" si="37"/>
        <v>#DIV/0!</v>
      </c>
    </row>
    <row r="712" spans="2:16">
      <c r="B712" s="63"/>
      <c r="C712" s="65"/>
      <c r="D712" s="65"/>
      <c r="E712" s="66"/>
      <c r="F712" s="67"/>
      <c r="G712" s="65"/>
      <c r="H712" s="70"/>
      <c r="I712" s="71"/>
      <c r="J712" s="68">
        <v>0</v>
      </c>
      <c r="K712" s="68">
        <v>0</v>
      </c>
      <c r="L712" s="68">
        <v>0</v>
      </c>
      <c r="M712" s="89">
        <f t="shared" si="35"/>
        <v>0</v>
      </c>
      <c r="N712" s="100">
        <f t="shared" si="36"/>
        <v>0</v>
      </c>
      <c r="O712" s="63"/>
      <c r="P712" s="167" t="e">
        <f t="shared" si="37"/>
        <v>#DIV/0!</v>
      </c>
    </row>
    <row r="713" spans="2:16">
      <c r="B713" s="63"/>
      <c r="C713" s="65"/>
      <c r="D713" s="65"/>
      <c r="E713" s="66"/>
      <c r="F713" s="67"/>
      <c r="G713" s="65"/>
      <c r="H713" s="70"/>
      <c r="I713" s="71"/>
      <c r="J713" s="68">
        <v>0</v>
      </c>
      <c r="K713" s="68">
        <v>0</v>
      </c>
      <c r="L713" s="68">
        <v>0</v>
      </c>
      <c r="M713" s="89">
        <f t="shared" si="35"/>
        <v>0</v>
      </c>
      <c r="N713" s="100">
        <f t="shared" si="36"/>
        <v>0</v>
      </c>
      <c r="O713" s="63"/>
      <c r="P713" s="167" t="e">
        <f t="shared" si="37"/>
        <v>#DIV/0!</v>
      </c>
    </row>
    <row r="714" spans="2:16">
      <c r="B714" s="63"/>
      <c r="C714" s="65"/>
      <c r="D714" s="65"/>
      <c r="E714" s="66"/>
      <c r="F714" s="67"/>
      <c r="G714" s="65"/>
      <c r="H714" s="70"/>
      <c r="I714" s="71"/>
      <c r="J714" s="68">
        <v>0</v>
      </c>
      <c r="K714" s="68">
        <v>0</v>
      </c>
      <c r="L714" s="68">
        <v>0</v>
      </c>
      <c r="M714" s="89">
        <f t="shared" si="35"/>
        <v>0</v>
      </c>
      <c r="N714" s="100">
        <f t="shared" si="36"/>
        <v>0</v>
      </c>
      <c r="O714" s="63"/>
      <c r="P714" s="167" t="e">
        <f t="shared" si="37"/>
        <v>#DIV/0!</v>
      </c>
    </row>
    <row r="715" spans="2:16">
      <c r="B715" s="63"/>
      <c r="C715" s="65"/>
      <c r="D715" s="65"/>
      <c r="E715" s="66"/>
      <c r="F715" s="67"/>
      <c r="G715" s="65"/>
      <c r="H715" s="70"/>
      <c r="I715" s="71"/>
      <c r="J715" s="68">
        <v>0</v>
      </c>
      <c r="K715" s="68">
        <v>0</v>
      </c>
      <c r="L715" s="68">
        <v>0</v>
      </c>
      <c r="M715" s="89">
        <f t="shared" si="35"/>
        <v>0</v>
      </c>
      <c r="N715" s="100">
        <f t="shared" si="36"/>
        <v>0</v>
      </c>
      <c r="O715" s="63"/>
      <c r="P715" s="167" t="e">
        <f t="shared" si="37"/>
        <v>#DIV/0!</v>
      </c>
    </row>
    <row r="716" spans="2:16">
      <c r="B716" s="63"/>
      <c r="C716" s="65"/>
      <c r="D716" s="65"/>
      <c r="E716" s="66"/>
      <c r="F716" s="67"/>
      <c r="G716" s="65"/>
      <c r="H716" s="70"/>
      <c r="I716" s="71"/>
      <c r="J716" s="68">
        <v>0</v>
      </c>
      <c r="K716" s="68">
        <v>0</v>
      </c>
      <c r="L716" s="68">
        <v>0</v>
      </c>
      <c r="M716" s="89">
        <f t="shared" si="35"/>
        <v>0</v>
      </c>
      <c r="N716" s="100">
        <f t="shared" si="36"/>
        <v>0</v>
      </c>
      <c r="O716" s="63"/>
      <c r="P716" s="167" t="e">
        <f t="shared" si="37"/>
        <v>#DIV/0!</v>
      </c>
    </row>
    <row r="717" spans="2:16">
      <c r="B717" s="63"/>
      <c r="C717" s="65"/>
      <c r="D717" s="65"/>
      <c r="E717" s="66"/>
      <c r="F717" s="67"/>
      <c r="G717" s="65"/>
      <c r="H717" s="70"/>
      <c r="I717" s="71"/>
      <c r="J717" s="68">
        <v>0</v>
      </c>
      <c r="K717" s="68">
        <v>0</v>
      </c>
      <c r="L717" s="68">
        <v>0</v>
      </c>
      <c r="M717" s="89">
        <f t="shared" si="35"/>
        <v>0</v>
      </c>
      <c r="N717" s="100">
        <f t="shared" si="36"/>
        <v>0</v>
      </c>
      <c r="O717" s="63"/>
      <c r="P717" s="167" t="e">
        <f t="shared" si="37"/>
        <v>#DIV/0!</v>
      </c>
    </row>
    <row r="718" spans="2:16">
      <c r="B718" s="63"/>
      <c r="C718" s="65"/>
      <c r="D718" s="65"/>
      <c r="E718" s="66"/>
      <c r="F718" s="67"/>
      <c r="G718" s="65"/>
      <c r="H718" s="70"/>
      <c r="I718" s="71"/>
      <c r="J718" s="68">
        <v>0</v>
      </c>
      <c r="K718" s="68">
        <v>0</v>
      </c>
      <c r="L718" s="68">
        <v>0</v>
      </c>
      <c r="M718" s="89">
        <f t="shared" si="35"/>
        <v>0</v>
      </c>
      <c r="N718" s="100">
        <f t="shared" si="36"/>
        <v>0</v>
      </c>
      <c r="O718" s="63"/>
      <c r="P718" s="167" t="e">
        <f t="shared" si="37"/>
        <v>#DIV/0!</v>
      </c>
    </row>
    <row r="719" spans="2:16">
      <c r="B719" s="63"/>
      <c r="C719" s="65"/>
      <c r="D719" s="65"/>
      <c r="E719" s="66"/>
      <c r="F719" s="67"/>
      <c r="G719" s="65"/>
      <c r="H719" s="70"/>
      <c r="I719" s="71"/>
      <c r="J719" s="68">
        <v>0</v>
      </c>
      <c r="K719" s="68">
        <v>0</v>
      </c>
      <c r="L719" s="68">
        <v>0</v>
      </c>
      <c r="M719" s="89">
        <f t="shared" si="35"/>
        <v>0</v>
      </c>
      <c r="N719" s="100">
        <f t="shared" si="36"/>
        <v>0</v>
      </c>
      <c r="O719" s="63"/>
      <c r="P719" s="167" t="e">
        <f t="shared" si="37"/>
        <v>#DIV/0!</v>
      </c>
    </row>
    <row r="720" spans="2:16">
      <c r="B720" s="63"/>
      <c r="C720" s="65"/>
      <c r="D720" s="65"/>
      <c r="E720" s="66"/>
      <c r="F720" s="67"/>
      <c r="G720" s="65"/>
      <c r="H720" s="70"/>
      <c r="I720" s="71"/>
      <c r="J720" s="68">
        <v>0</v>
      </c>
      <c r="K720" s="68">
        <v>0</v>
      </c>
      <c r="L720" s="68">
        <v>0</v>
      </c>
      <c r="M720" s="89">
        <f t="shared" si="35"/>
        <v>0</v>
      </c>
      <c r="N720" s="100">
        <f t="shared" si="36"/>
        <v>0</v>
      </c>
      <c r="O720" s="63"/>
      <c r="P720" s="167" t="e">
        <f t="shared" si="37"/>
        <v>#DIV/0!</v>
      </c>
    </row>
    <row r="721" spans="2:16">
      <c r="B721" s="63"/>
      <c r="C721" s="65"/>
      <c r="D721" s="65"/>
      <c r="E721" s="66"/>
      <c r="F721" s="67"/>
      <c r="G721" s="65"/>
      <c r="H721" s="70"/>
      <c r="I721" s="71"/>
      <c r="J721" s="68">
        <v>0</v>
      </c>
      <c r="K721" s="68">
        <v>0</v>
      </c>
      <c r="L721" s="68">
        <v>0</v>
      </c>
      <c r="M721" s="89">
        <f t="shared" si="35"/>
        <v>0</v>
      </c>
      <c r="N721" s="100">
        <f t="shared" si="36"/>
        <v>0</v>
      </c>
      <c r="O721" s="63"/>
      <c r="P721" s="167" t="e">
        <f t="shared" si="37"/>
        <v>#DIV/0!</v>
      </c>
    </row>
    <row r="722" spans="2:16">
      <c r="B722" s="63"/>
      <c r="C722" s="65"/>
      <c r="D722" s="65"/>
      <c r="E722" s="66"/>
      <c r="F722" s="67"/>
      <c r="G722" s="65"/>
      <c r="H722" s="70"/>
      <c r="I722" s="71"/>
      <c r="J722" s="68">
        <v>0</v>
      </c>
      <c r="K722" s="68">
        <v>0</v>
      </c>
      <c r="L722" s="68">
        <v>0</v>
      </c>
      <c r="M722" s="89">
        <f t="shared" si="35"/>
        <v>0</v>
      </c>
      <c r="N722" s="100">
        <f t="shared" si="36"/>
        <v>0</v>
      </c>
      <c r="O722" s="63"/>
      <c r="P722" s="167" t="e">
        <f t="shared" si="37"/>
        <v>#DIV/0!</v>
      </c>
    </row>
    <row r="723" spans="2:16">
      <c r="B723" s="63"/>
      <c r="C723" s="65"/>
      <c r="D723" s="65"/>
      <c r="E723" s="66"/>
      <c r="F723" s="67"/>
      <c r="G723" s="65"/>
      <c r="H723" s="70"/>
      <c r="I723" s="71"/>
      <c r="J723" s="68">
        <v>0</v>
      </c>
      <c r="K723" s="68">
        <v>0</v>
      </c>
      <c r="L723" s="68">
        <v>0</v>
      </c>
      <c r="M723" s="89">
        <f t="shared" si="35"/>
        <v>0</v>
      </c>
      <c r="N723" s="100">
        <f t="shared" si="36"/>
        <v>0</v>
      </c>
      <c r="O723" s="63"/>
      <c r="P723" s="167" t="e">
        <f t="shared" si="37"/>
        <v>#DIV/0!</v>
      </c>
    </row>
    <row r="724" spans="2:16">
      <c r="B724" s="63"/>
      <c r="C724" s="65"/>
      <c r="D724" s="65"/>
      <c r="E724" s="66"/>
      <c r="F724" s="67"/>
      <c r="G724" s="65"/>
      <c r="H724" s="70"/>
      <c r="I724" s="71"/>
      <c r="J724" s="68">
        <v>0</v>
      </c>
      <c r="K724" s="68">
        <v>0</v>
      </c>
      <c r="L724" s="68">
        <v>0</v>
      </c>
      <c r="M724" s="89">
        <f t="shared" si="35"/>
        <v>0</v>
      </c>
      <c r="N724" s="100">
        <f t="shared" si="36"/>
        <v>0</v>
      </c>
      <c r="O724" s="63"/>
      <c r="P724" s="167" t="e">
        <f t="shared" si="37"/>
        <v>#DIV/0!</v>
      </c>
    </row>
    <row r="725" spans="2:16">
      <c r="B725" s="63"/>
      <c r="C725" s="65"/>
      <c r="D725" s="65"/>
      <c r="E725" s="66"/>
      <c r="F725" s="67"/>
      <c r="G725" s="65"/>
      <c r="H725" s="70"/>
      <c r="I725" s="71"/>
      <c r="J725" s="68">
        <v>0</v>
      </c>
      <c r="K725" s="68">
        <v>0</v>
      </c>
      <c r="L725" s="68">
        <v>0</v>
      </c>
      <c r="M725" s="89">
        <f t="shared" ref="M725:M788" si="38">L725</f>
        <v>0</v>
      </c>
      <c r="N725" s="100">
        <f t="shared" si="36"/>
        <v>0</v>
      </c>
      <c r="O725" s="63"/>
      <c r="P725" s="167" t="e">
        <f t="shared" si="37"/>
        <v>#DIV/0!</v>
      </c>
    </row>
    <row r="726" spans="2:16">
      <c r="B726" s="63"/>
      <c r="C726" s="65"/>
      <c r="D726" s="65"/>
      <c r="E726" s="66"/>
      <c r="F726" s="67"/>
      <c r="G726" s="65"/>
      <c r="H726" s="70"/>
      <c r="I726" s="71"/>
      <c r="J726" s="68">
        <v>0</v>
      </c>
      <c r="K726" s="68">
        <v>0</v>
      </c>
      <c r="L726" s="68">
        <v>0</v>
      </c>
      <c r="M726" s="89">
        <f t="shared" si="38"/>
        <v>0</v>
      </c>
      <c r="N726" s="100">
        <f t="shared" ref="N726:N789" si="39">SUM(J726:M726)</f>
        <v>0</v>
      </c>
      <c r="O726" s="63"/>
      <c r="P726" s="167" t="e">
        <f t="shared" ref="P726:P789" si="40">H726-(SUM(K726:M726)/J726)</f>
        <v>#DIV/0!</v>
      </c>
    </row>
    <row r="727" spans="2:16">
      <c r="B727" s="63"/>
      <c r="C727" s="65"/>
      <c r="D727" s="65"/>
      <c r="E727" s="66"/>
      <c r="F727" s="67"/>
      <c r="G727" s="65"/>
      <c r="H727" s="70"/>
      <c r="I727" s="71"/>
      <c r="J727" s="68">
        <v>0</v>
      </c>
      <c r="K727" s="68">
        <v>0</v>
      </c>
      <c r="L727" s="68">
        <v>0</v>
      </c>
      <c r="M727" s="89">
        <f t="shared" si="38"/>
        <v>0</v>
      </c>
      <c r="N727" s="100">
        <f t="shared" si="39"/>
        <v>0</v>
      </c>
      <c r="O727" s="63"/>
      <c r="P727" s="167" t="e">
        <f t="shared" si="40"/>
        <v>#DIV/0!</v>
      </c>
    </row>
    <row r="728" spans="2:16">
      <c r="B728" s="63"/>
      <c r="C728" s="65"/>
      <c r="D728" s="65"/>
      <c r="E728" s="66"/>
      <c r="F728" s="67"/>
      <c r="G728" s="65"/>
      <c r="H728" s="70"/>
      <c r="I728" s="71"/>
      <c r="J728" s="68">
        <v>0</v>
      </c>
      <c r="K728" s="68">
        <v>0</v>
      </c>
      <c r="L728" s="68">
        <v>0</v>
      </c>
      <c r="M728" s="89">
        <f t="shared" si="38"/>
        <v>0</v>
      </c>
      <c r="N728" s="100">
        <f t="shared" si="39"/>
        <v>0</v>
      </c>
      <c r="O728" s="63"/>
      <c r="P728" s="167" t="e">
        <f t="shared" si="40"/>
        <v>#DIV/0!</v>
      </c>
    </row>
    <row r="729" spans="2:16">
      <c r="B729" s="63"/>
      <c r="C729" s="65"/>
      <c r="D729" s="65"/>
      <c r="E729" s="66"/>
      <c r="F729" s="67"/>
      <c r="G729" s="65"/>
      <c r="H729" s="70"/>
      <c r="I729" s="71"/>
      <c r="J729" s="68">
        <v>0</v>
      </c>
      <c r="K729" s="68">
        <v>0</v>
      </c>
      <c r="L729" s="68">
        <v>0</v>
      </c>
      <c r="M729" s="89">
        <f t="shared" si="38"/>
        <v>0</v>
      </c>
      <c r="N729" s="100">
        <f t="shared" si="39"/>
        <v>0</v>
      </c>
      <c r="O729" s="63"/>
      <c r="P729" s="167" t="e">
        <f t="shared" si="40"/>
        <v>#DIV/0!</v>
      </c>
    </row>
    <row r="730" spans="2:16">
      <c r="B730" s="63"/>
      <c r="C730" s="65"/>
      <c r="D730" s="65"/>
      <c r="E730" s="66"/>
      <c r="F730" s="67"/>
      <c r="G730" s="65"/>
      <c r="H730" s="70"/>
      <c r="I730" s="71"/>
      <c r="J730" s="68">
        <v>0</v>
      </c>
      <c r="K730" s="68">
        <v>0</v>
      </c>
      <c r="L730" s="68">
        <v>0</v>
      </c>
      <c r="M730" s="89">
        <f t="shared" si="38"/>
        <v>0</v>
      </c>
      <c r="N730" s="100">
        <f t="shared" si="39"/>
        <v>0</v>
      </c>
      <c r="O730" s="63"/>
      <c r="P730" s="167" t="e">
        <f t="shared" si="40"/>
        <v>#DIV/0!</v>
      </c>
    </row>
    <row r="731" spans="2:16">
      <c r="B731" s="63"/>
      <c r="C731" s="65"/>
      <c r="D731" s="65"/>
      <c r="E731" s="66"/>
      <c r="F731" s="67"/>
      <c r="G731" s="65"/>
      <c r="H731" s="70"/>
      <c r="I731" s="71"/>
      <c r="J731" s="68">
        <v>0</v>
      </c>
      <c r="K731" s="68">
        <v>0</v>
      </c>
      <c r="L731" s="68">
        <v>0</v>
      </c>
      <c r="M731" s="89">
        <f t="shared" si="38"/>
        <v>0</v>
      </c>
      <c r="N731" s="100">
        <f t="shared" si="39"/>
        <v>0</v>
      </c>
      <c r="O731" s="63"/>
      <c r="P731" s="167" t="e">
        <f t="shared" si="40"/>
        <v>#DIV/0!</v>
      </c>
    </row>
    <row r="732" spans="2:16">
      <c r="B732" s="63"/>
      <c r="C732" s="65"/>
      <c r="D732" s="65"/>
      <c r="E732" s="66"/>
      <c r="F732" s="67"/>
      <c r="G732" s="65"/>
      <c r="H732" s="70"/>
      <c r="I732" s="71"/>
      <c r="J732" s="68">
        <v>0</v>
      </c>
      <c r="K732" s="68">
        <v>0</v>
      </c>
      <c r="L732" s="68">
        <v>0</v>
      </c>
      <c r="M732" s="89">
        <f t="shared" si="38"/>
        <v>0</v>
      </c>
      <c r="N732" s="100">
        <f t="shared" si="39"/>
        <v>0</v>
      </c>
      <c r="O732" s="63"/>
      <c r="P732" s="167" t="e">
        <f t="shared" si="40"/>
        <v>#DIV/0!</v>
      </c>
    </row>
    <row r="733" spans="2:16">
      <c r="B733" s="63"/>
      <c r="C733" s="65"/>
      <c r="D733" s="65"/>
      <c r="E733" s="66"/>
      <c r="F733" s="67"/>
      <c r="G733" s="65"/>
      <c r="H733" s="70"/>
      <c r="I733" s="71"/>
      <c r="J733" s="68">
        <v>0</v>
      </c>
      <c r="K733" s="68">
        <v>0</v>
      </c>
      <c r="L733" s="68">
        <v>0</v>
      </c>
      <c r="M733" s="89">
        <f t="shared" si="38"/>
        <v>0</v>
      </c>
      <c r="N733" s="100">
        <f t="shared" si="39"/>
        <v>0</v>
      </c>
      <c r="O733" s="63"/>
      <c r="P733" s="167" t="e">
        <f t="shared" si="40"/>
        <v>#DIV/0!</v>
      </c>
    </row>
    <row r="734" spans="2:16">
      <c r="B734" s="63"/>
      <c r="C734" s="65"/>
      <c r="D734" s="65"/>
      <c r="E734" s="66"/>
      <c r="F734" s="67"/>
      <c r="G734" s="65"/>
      <c r="H734" s="70"/>
      <c r="I734" s="71"/>
      <c r="J734" s="68">
        <v>0</v>
      </c>
      <c r="K734" s="68">
        <v>0</v>
      </c>
      <c r="L734" s="68">
        <v>0</v>
      </c>
      <c r="M734" s="89">
        <f t="shared" si="38"/>
        <v>0</v>
      </c>
      <c r="N734" s="100">
        <f t="shared" si="39"/>
        <v>0</v>
      </c>
      <c r="O734" s="63"/>
      <c r="P734" s="167" t="e">
        <f t="shared" si="40"/>
        <v>#DIV/0!</v>
      </c>
    </row>
    <row r="735" spans="2:16">
      <c r="B735" s="63"/>
      <c r="C735" s="65"/>
      <c r="D735" s="65"/>
      <c r="E735" s="66"/>
      <c r="F735" s="67"/>
      <c r="G735" s="65"/>
      <c r="H735" s="70"/>
      <c r="I735" s="71"/>
      <c r="J735" s="68">
        <v>0</v>
      </c>
      <c r="K735" s="68">
        <v>0</v>
      </c>
      <c r="L735" s="68">
        <v>0</v>
      </c>
      <c r="M735" s="89">
        <f t="shared" si="38"/>
        <v>0</v>
      </c>
      <c r="N735" s="100">
        <f t="shared" si="39"/>
        <v>0</v>
      </c>
      <c r="O735" s="63"/>
      <c r="P735" s="167" t="e">
        <f t="shared" si="40"/>
        <v>#DIV/0!</v>
      </c>
    </row>
    <row r="736" spans="2:16">
      <c r="B736" s="63"/>
      <c r="C736" s="65"/>
      <c r="D736" s="65"/>
      <c r="E736" s="66"/>
      <c r="F736" s="67"/>
      <c r="G736" s="65"/>
      <c r="H736" s="70"/>
      <c r="I736" s="71"/>
      <c r="J736" s="68">
        <v>0</v>
      </c>
      <c r="K736" s="68">
        <v>0</v>
      </c>
      <c r="L736" s="68">
        <v>0</v>
      </c>
      <c r="M736" s="89">
        <f t="shared" si="38"/>
        <v>0</v>
      </c>
      <c r="N736" s="100">
        <f t="shared" si="39"/>
        <v>0</v>
      </c>
      <c r="O736" s="63"/>
      <c r="P736" s="167" t="e">
        <f t="shared" si="40"/>
        <v>#DIV/0!</v>
      </c>
    </row>
    <row r="737" spans="2:16">
      <c r="B737" s="63"/>
      <c r="C737" s="65"/>
      <c r="D737" s="65"/>
      <c r="E737" s="66"/>
      <c r="F737" s="67"/>
      <c r="G737" s="65"/>
      <c r="H737" s="70"/>
      <c r="I737" s="71"/>
      <c r="J737" s="68">
        <v>0</v>
      </c>
      <c r="K737" s="68">
        <v>0</v>
      </c>
      <c r="L737" s="68">
        <v>0</v>
      </c>
      <c r="M737" s="89">
        <f t="shared" si="38"/>
        <v>0</v>
      </c>
      <c r="N737" s="100">
        <f t="shared" si="39"/>
        <v>0</v>
      </c>
      <c r="O737" s="63"/>
      <c r="P737" s="167" t="e">
        <f t="shared" si="40"/>
        <v>#DIV/0!</v>
      </c>
    </row>
    <row r="738" spans="2:16">
      <c r="B738" s="63"/>
      <c r="C738" s="65"/>
      <c r="D738" s="65"/>
      <c r="E738" s="66"/>
      <c r="F738" s="67"/>
      <c r="G738" s="65"/>
      <c r="H738" s="70"/>
      <c r="I738" s="71"/>
      <c r="J738" s="68">
        <v>0</v>
      </c>
      <c r="K738" s="68">
        <v>0</v>
      </c>
      <c r="L738" s="68">
        <v>0</v>
      </c>
      <c r="M738" s="89">
        <f t="shared" si="38"/>
        <v>0</v>
      </c>
      <c r="N738" s="100">
        <f t="shared" si="39"/>
        <v>0</v>
      </c>
      <c r="O738" s="63"/>
      <c r="P738" s="167" t="e">
        <f t="shared" si="40"/>
        <v>#DIV/0!</v>
      </c>
    </row>
    <row r="739" spans="2:16">
      <c r="B739" s="63"/>
      <c r="C739" s="65"/>
      <c r="D739" s="65"/>
      <c r="E739" s="66"/>
      <c r="F739" s="67"/>
      <c r="G739" s="65"/>
      <c r="H739" s="70"/>
      <c r="I739" s="71"/>
      <c r="J739" s="68">
        <v>0</v>
      </c>
      <c r="K739" s="68">
        <v>0</v>
      </c>
      <c r="L739" s="68">
        <v>0</v>
      </c>
      <c r="M739" s="89">
        <f t="shared" si="38"/>
        <v>0</v>
      </c>
      <c r="N739" s="100">
        <f t="shared" si="39"/>
        <v>0</v>
      </c>
      <c r="O739" s="63"/>
      <c r="P739" s="167" t="e">
        <f t="shared" si="40"/>
        <v>#DIV/0!</v>
      </c>
    </row>
    <row r="740" spans="2:16">
      <c r="B740" s="63"/>
      <c r="C740" s="65"/>
      <c r="D740" s="65"/>
      <c r="E740" s="66"/>
      <c r="F740" s="67"/>
      <c r="G740" s="65"/>
      <c r="H740" s="70"/>
      <c r="I740" s="71"/>
      <c r="J740" s="68">
        <v>0</v>
      </c>
      <c r="K740" s="68">
        <v>0</v>
      </c>
      <c r="L740" s="68">
        <v>0</v>
      </c>
      <c r="M740" s="89">
        <f t="shared" si="38"/>
        <v>0</v>
      </c>
      <c r="N740" s="100">
        <f t="shared" si="39"/>
        <v>0</v>
      </c>
      <c r="O740" s="63"/>
      <c r="P740" s="167" t="e">
        <f t="shared" si="40"/>
        <v>#DIV/0!</v>
      </c>
    </row>
    <row r="741" spans="2:16">
      <c r="B741" s="63"/>
      <c r="C741" s="65"/>
      <c r="D741" s="65"/>
      <c r="E741" s="66"/>
      <c r="F741" s="67"/>
      <c r="G741" s="65"/>
      <c r="H741" s="70"/>
      <c r="I741" s="71"/>
      <c r="J741" s="68">
        <v>0</v>
      </c>
      <c r="K741" s="68">
        <v>0</v>
      </c>
      <c r="L741" s="68">
        <v>0</v>
      </c>
      <c r="M741" s="89">
        <f t="shared" si="38"/>
        <v>0</v>
      </c>
      <c r="N741" s="100">
        <f t="shared" si="39"/>
        <v>0</v>
      </c>
      <c r="O741" s="63"/>
      <c r="P741" s="167" t="e">
        <f t="shared" si="40"/>
        <v>#DIV/0!</v>
      </c>
    </row>
    <row r="742" spans="2:16">
      <c r="B742" s="63"/>
      <c r="C742" s="65"/>
      <c r="D742" s="65"/>
      <c r="E742" s="66"/>
      <c r="F742" s="67"/>
      <c r="G742" s="65"/>
      <c r="H742" s="70"/>
      <c r="I742" s="71"/>
      <c r="J742" s="68">
        <v>0</v>
      </c>
      <c r="K742" s="68">
        <v>0</v>
      </c>
      <c r="L742" s="68">
        <v>0</v>
      </c>
      <c r="M742" s="89">
        <f t="shared" si="38"/>
        <v>0</v>
      </c>
      <c r="N742" s="100">
        <f t="shared" si="39"/>
        <v>0</v>
      </c>
      <c r="O742" s="63"/>
      <c r="P742" s="167" t="e">
        <f t="shared" si="40"/>
        <v>#DIV/0!</v>
      </c>
    </row>
    <row r="743" spans="2:16">
      <c r="B743" s="63"/>
      <c r="C743" s="65"/>
      <c r="D743" s="65"/>
      <c r="E743" s="66"/>
      <c r="F743" s="67"/>
      <c r="G743" s="65"/>
      <c r="H743" s="70"/>
      <c r="I743" s="71"/>
      <c r="J743" s="68">
        <v>0</v>
      </c>
      <c r="K743" s="68">
        <v>0</v>
      </c>
      <c r="L743" s="68">
        <v>0</v>
      </c>
      <c r="M743" s="89">
        <f t="shared" si="38"/>
        <v>0</v>
      </c>
      <c r="N743" s="100">
        <f t="shared" si="39"/>
        <v>0</v>
      </c>
      <c r="O743" s="63"/>
      <c r="P743" s="167" t="e">
        <f t="shared" si="40"/>
        <v>#DIV/0!</v>
      </c>
    </row>
    <row r="744" spans="2:16">
      <c r="B744" s="63"/>
      <c r="C744" s="65"/>
      <c r="D744" s="65"/>
      <c r="E744" s="66"/>
      <c r="F744" s="67"/>
      <c r="G744" s="65"/>
      <c r="H744" s="70"/>
      <c r="I744" s="71"/>
      <c r="J744" s="68">
        <v>0</v>
      </c>
      <c r="K744" s="68">
        <v>0</v>
      </c>
      <c r="L744" s="68">
        <v>0</v>
      </c>
      <c r="M744" s="89">
        <f t="shared" si="38"/>
        <v>0</v>
      </c>
      <c r="N744" s="100">
        <f t="shared" si="39"/>
        <v>0</v>
      </c>
      <c r="O744" s="63"/>
      <c r="P744" s="167" t="e">
        <f t="shared" si="40"/>
        <v>#DIV/0!</v>
      </c>
    </row>
    <row r="745" spans="2:16">
      <c r="B745" s="63"/>
      <c r="C745" s="65"/>
      <c r="D745" s="65"/>
      <c r="E745" s="66"/>
      <c r="F745" s="67"/>
      <c r="G745" s="65"/>
      <c r="H745" s="70"/>
      <c r="I745" s="71"/>
      <c r="J745" s="68">
        <v>0</v>
      </c>
      <c r="K745" s="68">
        <v>0</v>
      </c>
      <c r="L745" s="68">
        <v>0</v>
      </c>
      <c r="M745" s="89">
        <f t="shared" si="38"/>
        <v>0</v>
      </c>
      <c r="N745" s="100">
        <f t="shared" si="39"/>
        <v>0</v>
      </c>
      <c r="O745" s="63"/>
      <c r="P745" s="167" t="e">
        <f t="shared" si="40"/>
        <v>#DIV/0!</v>
      </c>
    </row>
    <row r="746" spans="2:16">
      <c r="B746" s="63"/>
      <c r="C746" s="65"/>
      <c r="D746" s="65"/>
      <c r="E746" s="66"/>
      <c r="F746" s="67"/>
      <c r="G746" s="65"/>
      <c r="H746" s="70"/>
      <c r="I746" s="71"/>
      <c r="J746" s="68">
        <v>0</v>
      </c>
      <c r="K746" s="68">
        <v>0</v>
      </c>
      <c r="L746" s="68">
        <v>0</v>
      </c>
      <c r="M746" s="89">
        <f t="shared" si="38"/>
        <v>0</v>
      </c>
      <c r="N746" s="100">
        <f t="shared" si="39"/>
        <v>0</v>
      </c>
      <c r="O746" s="63"/>
      <c r="P746" s="167" t="e">
        <f t="shared" si="40"/>
        <v>#DIV/0!</v>
      </c>
    </row>
    <row r="747" spans="2:16">
      <c r="B747" s="63"/>
      <c r="C747" s="65"/>
      <c r="D747" s="65"/>
      <c r="E747" s="66"/>
      <c r="F747" s="67"/>
      <c r="G747" s="65"/>
      <c r="H747" s="70"/>
      <c r="I747" s="71"/>
      <c r="J747" s="68">
        <v>0</v>
      </c>
      <c r="K747" s="68">
        <v>0</v>
      </c>
      <c r="L747" s="68">
        <v>0</v>
      </c>
      <c r="M747" s="89">
        <f t="shared" si="38"/>
        <v>0</v>
      </c>
      <c r="N747" s="100">
        <f t="shared" si="39"/>
        <v>0</v>
      </c>
      <c r="O747" s="63"/>
      <c r="P747" s="167" t="e">
        <f t="shared" si="40"/>
        <v>#DIV/0!</v>
      </c>
    </row>
    <row r="748" spans="2:16">
      <c r="B748" s="63"/>
      <c r="C748" s="65"/>
      <c r="D748" s="65"/>
      <c r="E748" s="66"/>
      <c r="F748" s="67"/>
      <c r="G748" s="65"/>
      <c r="H748" s="70"/>
      <c r="I748" s="71"/>
      <c r="J748" s="68">
        <v>0</v>
      </c>
      <c r="K748" s="68">
        <v>0</v>
      </c>
      <c r="L748" s="68">
        <v>0</v>
      </c>
      <c r="M748" s="89">
        <f t="shared" si="38"/>
        <v>0</v>
      </c>
      <c r="N748" s="100">
        <f t="shared" si="39"/>
        <v>0</v>
      </c>
      <c r="O748" s="63"/>
      <c r="P748" s="167" t="e">
        <f t="shared" si="40"/>
        <v>#DIV/0!</v>
      </c>
    </row>
    <row r="749" spans="2:16">
      <c r="B749" s="63"/>
      <c r="C749" s="65"/>
      <c r="D749" s="65"/>
      <c r="E749" s="66"/>
      <c r="F749" s="67"/>
      <c r="G749" s="65"/>
      <c r="H749" s="70"/>
      <c r="I749" s="71"/>
      <c r="J749" s="68">
        <v>0</v>
      </c>
      <c r="K749" s="68">
        <v>0</v>
      </c>
      <c r="L749" s="68">
        <v>0</v>
      </c>
      <c r="M749" s="89">
        <f t="shared" si="38"/>
        <v>0</v>
      </c>
      <c r="N749" s="100">
        <f t="shared" si="39"/>
        <v>0</v>
      </c>
      <c r="O749" s="63"/>
      <c r="P749" s="167" t="e">
        <f t="shared" si="40"/>
        <v>#DIV/0!</v>
      </c>
    </row>
    <row r="750" spans="2:16">
      <c r="B750" s="63"/>
      <c r="C750" s="65"/>
      <c r="D750" s="65"/>
      <c r="E750" s="66"/>
      <c r="F750" s="67"/>
      <c r="G750" s="65"/>
      <c r="H750" s="70"/>
      <c r="I750" s="71"/>
      <c r="J750" s="68">
        <v>0</v>
      </c>
      <c r="K750" s="68">
        <v>0</v>
      </c>
      <c r="L750" s="68">
        <v>0</v>
      </c>
      <c r="M750" s="89">
        <f t="shared" si="38"/>
        <v>0</v>
      </c>
      <c r="N750" s="100">
        <f t="shared" si="39"/>
        <v>0</v>
      </c>
      <c r="O750" s="63"/>
      <c r="P750" s="167" t="e">
        <f t="shared" si="40"/>
        <v>#DIV/0!</v>
      </c>
    </row>
    <row r="751" spans="2:16">
      <c r="B751" s="63"/>
      <c r="C751" s="65"/>
      <c r="D751" s="65"/>
      <c r="E751" s="66"/>
      <c r="F751" s="67"/>
      <c r="G751" s="65"/>
      <c r="H751" s="70"/>
      <c r="I751" s="71"/>
      <c r="J751" s="68">
        <v>0</v>
      </c>
      <c r="K751" s="68">
        <v>0</v>
      </c>
      <c r="L751" s="68">
        <v>0</v>
      </c>
      <c r="M751" s="89">
        <f t="shared" si="38"/>
        <v>0</v>
      </c>
      <c r="N751" s="100">
        <f t="shared" si="39"/>
        <v>0</v>
      </c>
      <c r="O751" s="63"/>
      <c r="P751" s="167" t="e">
        <f t="shared" si="40"/>
        <v>#DIV/0!</v>
      </c>
    </row>
    <row r="752" spans="2:16">
      <c r="B752" s="63"/>
      <c r="C752" s="65"/>
      <c r="D752" s="65"/>
      <c r="E752" s="66"/>
      <c r="F752" s="67"/>
      <c r="G752" s="65"/>
      <c r="H752" s="70"/>
      <c r="I752" s="71"/>
      <c r="J752" s="68">
        <v>0</v>
      </c>
      <c r="K752" s="68">
        <v>0</v>
      </c>
      <c r="L752" s="68">
        <v>0</v>
      </c>
      <c r="M752" s="89">
        <f t="shared" si="38"/>
        <v>0</v>
      </c>
      <c r="N752" s="100">
        <f t="shared" si="39"/>
        <v>0</v>
      </c>
      <c r="O752" s="63"/>
      <c r="P752" s="167" t="e">
        <f t="shared" si="40"/>
        <v>#DIV/0!</v>
      </c>
    </row>
    <row r="753" spans="2:16">
      <c r="B753" s="63"/>
      <c r="C753" s="65"/>
      <c r="D753" s="65"/>
      <c r="E753" s="66"/>
      <c r="F753" s="67"/>
      <c r="G753" s="65"/>
      <c r="H753" s="70"/>
      <c r="I753" s="71"/>
      <c r="J753" s="68">
        <v>0</v>
      </c>
      <c r="K753" s="68">
        <v>0</v>
      </c>
      <c r="L753" s="68">
        <v>0</v>
      </c>
      <c r="M753" s="89">
        <f t="shared" si="38"/>
        <v>0</v>
      </c>
      <c r="N753" s="100">
        <f t="shared" si="39"/>
        <v>0</v>
      </c>
      <c r="O753" s="63"/>
      <c r="P753" s="167" t="e">
        <f t="shared" si="40"/>
        <v>#DIV/0!</v>
      </c>
    </row>
    <row r="754" spans="2:16">
      <c r="B754" s="63"/>
      <c r="C754" s="65"/>
      <c r="D754" s="65"/>
      <c r="E754" s="66"/>
      <c r="F754" s="67"/>
      <c r="G754" s="65"/>
      <c r="H754" s="70"/>
      <c r="I754" s="71"/>
      <c r="J754" s="68">
        <v>0</v>
      </c>
      <c r="K754" s="68">
        <v>0</v>
      </c>
      <c r="L754" s="68">
        <v>0</v>
      </c>
      <c r="M754" s="89">
        <f t="shared" si="38"/>
        <v>0</v>
      </c>
      <c r="N754" s="100">
        <f t="shared" si="39"/>
        <v>0</v>
      </c>
      <c r="O754" s="63"/>
      <c r="P754" s="167" t="e">
        <f t="shared" si="40"/>
        <v>#DIV/0!</v>
      </c>
    </row>
    <row r="755" spans="2:16">
      <c r="B755" s="63"/>
      <c r="C755" s="65"/>
      <c r="D755" s="65"/>
      <c r="E755" s="66"/>
      <c r="F755" s="67"/>
      <c r="G755" s="65"/>
      <c r="H755" s="70"/>
      <c r="I755" s="71"/>
      <c r="J755" s="68">
        <v>0</v>
      </c>
      <c r="K755" s="68">
        <v>0</v>
      </c>
      <c r="L755" s="68">
        <v>0</v>
      </c>
      <c r="M755" s="89">
        <f t="shared" si="38"/>
        <v>0</v>
      </c>
      <c r="N755" s="100">
        <f t="shared" si="39"/>
        <v>0</v>
      </c>
      <c r="O755" s="63"/>
      <c r="P755" s="167" t="e">
        <f t="shared" si="40"/>
        <v>#DIV/0!</v>
      </c>
    </row>
    <row r="756" spans="2:16">
      <c r="B756" s="63"/>
      <c r="C756" s="65"/>
      <c r="D756" s="65"/>
      <c r="E756" s="66"/>
      <c r="F756" s="67"/>
      <c r="G756" s="65"/>
      <c r="H756" s="70"/>
      <c r="I756" s="71"/>
      <c r="J756" s="68">
        <v>0</v>
      </c>
      <c r="K756" s="68">
        <v>0</v>
      </c>
      <c r="L756" s="68">
        <v>0</v>
      </c>
      <c r="M756" s="89">
        <f t="shared" si="38"/>
        <v>0</v>
      </c>
      <c r="N756" s="100">
        <f t="shared" si="39"/>
        <v>0</v>
      </c>
      <c r="O756" s="63"/>
      <c r="P756" s="167" t="e">
        <f t="shared" si="40"/>
        <v>#DIV/0!</v>
      </c>
    </row>
    <row r="757" spans="2:16">
      <c r="B757" s="63"/>
      <c r="C757" s="65"/>
      <c r="D757" s="65"/>
      <c r="E757" s="66"/>
      <c r="F757" s="67"/>
      <c r="G757" s="65"/>
      <c r="H757" s="70"/>
      <c r="I757" s="71"/>
      <c r="J757" s="68">
        <v>0</v>
      </c>
      <c r="K757" s="68">
        <v>0</v>
      </c>
      <c r="L757" s="68">
        <v>0</v>
      </c>
      <c r="M757" s="89">
        <f t="shared" si="38"/>
        <v>0</v>
      </c>
      <c r="N757" s="100">
        <f t="shared" si="39"/>
        <v>0</v>
      </c>
      <c r="O757" s="63"/>
      <c r="P757" s="167" t="e">
        <f t="shared" si="40"/>
        <v>#DIV/0!</v>
      </c>
    </row>
    <row r="758" spans="2:16">
      <c r="B758" s="63"/>
      <c r="C758" s="65"/>
      <c r="D758" s="65"/>
      <c r="E758" s="66"/>
      <c r="F758" s="67"/>
      <c r="G758" s="65"/>
      <c r="H758" s="70"/>
      <c r="I758" s="71"/>
      <c r="J758" s="68">
        <v>0</v>
      </c>
      <c r="K758" s="68">
        <v>0</v>
      </c>
      <c r="L758" s="68">
        <v>0</v>
      </c>
      <c r="M758" s="89">
        <f t="shared" si="38"/>
        <v>0</v>
      </c>
      <c r="N758" s="100">
        <f t="shared" si="39"/>
        <v>0</v>
      </c>
      <c r="O758" s="63"/>
      <c r="P758" s="167" t="e">
        <f t="shared" si="40"/>
        <v>#DIV/0!</v>
      </c>
    </row>
    <row r="759" spans="2:16">
      <c r="B759" s="63"/>
      <c r="C759" s="65"/>
      <c r="D759" s="65"/>
      <c r="E759" s="66"/>
      <c r="F759" s="67"/>
      <c r="G759" s="65"/>
      <c r="H759" s="70"/>
      <c r="I759" s="71"/>
      <c r="J759" s="68">
        <v>0</v>
      </c>
      <c r="K759" s="68">
        <v>0</v>
      </c>
      <c r="L759" s="68">
        <v>0</v>
      </c>
      <c r="M759" s="89">
        <f t="shared" si="38"/>
        <v>0</v>
      </c>
      <c r="N759" s="100">
        <f t="shared" si="39"/>
        <v>0</v>
      </c>
      <c r="O759" s="63"/>
      <c r="P759" s="167" t="e">
        <f t="shared" si="40"/>
        <v>#DIV/0!</v>
      </c>
    </row>
    <row r="760" spans="2:16">
      <c r="B760" s="63"/>
      <c r="C760" s="65"/>
      <c r="D760" s="65"/>
      <c r="E760" s="66"/>
      <c r="F760" s="67"/>
      <c r="G760" s="65"/>
      <c r="H760" s="70"/>
      <c r="I760" s="71"/>
      <c r="J760" s="68">
        <v>0</v>
      </c>
      <c r="K760" s="68">
        <v>0</v>
      </c>
      <c r="L760" s="68">
        <v>0</v>
      </c>
      <c r="M760" s="89">
        <f t="shared" si="38"/>
        <v>0</v>
      </c>
      <c r="N760" s="100">
        <f t="shared" si="39"/>
        <v>0</v>
      </c>
      <c r="O760" s="63"/>
      <c r="P760" s="167" t="e">
        <f t="shared" si="40"/>
        <v>#DIV/0!</v>
      </c>
    </row>
    <row r="761" spans="2:16">
      <c r="B761" s="63"/>
      <c r="C761" s="65"/>
      <c r="D761" s="65"/>
      <c r="E761" s="66"/>
      <c r="F761" s="67"/>
      <c r="G761" s="65"/>
      <c r="H761" s="70"/>
      <c r="I761" s="71"/>
      <c r="J761" s="68">
        <v>0</v>
      </c>
      <c r="K761" s="68">
        <v>0</v>
      </c>
      <c r="L761" s="68">
        <v>0</v>
      </c>
      <c r="M761" s="89">
        <f t="shared" si="38"/>
        <v>0</v>
      </c>
      <c r="N761" s="100">
        <f t="shared" si="39"/>
        <v>0</v>
      </c>
      <c r="O761" s="63"/>
      <c r="P761" s="167" t="e">
        <f t="shared" si="40"/>
        <v>#DIV/0!</v>
      </c>
    </row>
    <row r="762" spans="2:16">
      <c r="B762" s="63"/>
      <c r="C762" s="65"/>
      <c r="D762" s="65"/>
      <c r="E762" s="66"/>
      <c r="F762" s="67"/>
      <c r="G762" s="65"/>
      <c r="H762" s="70"/>
      <c r="I762" s="71"/>
      <c r="J762" s="68">
        <v>0</v>
      </c>
      <c r="K762" s="68">
        <v>0</v>
      </c>
      <c r="L762" s="68">
        <v>0</v>
      </c>
      <c r="M762" s="89">
        <f t="shared" si="38"/>
        <v>0</v>
      </c>
      <c r="N762" s="100">
        <f t="shared" si="39"/>
        <v>0</v>
      </c>
      <c r="O762" s="63"/>
      <c r="P762" s="167" t="e">
        <f t="shared" si="40"/>
        <v>#DIV/0!</v>
      </c>
    </row>
    <row r="763" spans="2:16">
      <c r="B763" s="63"/>
      <c r="C763" s="65"/>
      <c r="D763" s="65"/>
      <c r="E763" s="66"/>
      <c r="F763" s="67"/>
      <c r="G763" s="65"/>
      <c r="H763" s="70"/>
      <c r="I763" s="71"/>
      <c r="J763" s="68">
        <v>0</v>
      </c>
      <c r="K763" s="68">
        <v>0</v>
      </c>
      <c r="L763" s="68">
        <v>0</v>
      </c>
      <c r="M763" s="89">
        <f t="shared" si="38"/>
        <v>0</v>
      </c>
      <c r="N763" s="100">
        <f t="shared" si="39"/>
        <v>0</v>
      </c>
      <c r="O763" s="63"/>
      <c r="P763" s="167" t="e">
        <f t="shared" si="40"/>
        <v>#DIV/0!</v>
      </c>
    </row>
    <row r="764" spans="2:16">
      <c r="B764" s="63"/>
      <c r="C764" s="65"/>
      <c r="D764" s="65"/>
      <c r="E764" s="66"/>
      <c r="F764" s="67"/>
      <c r="G764" s="65"/>
      <c r="H764" s="70"/>
      <c r="I764" s="71"/>
      <c r="J764" s="68">
        <v>0</v>
      </c>
      <c r="K764" s="68">
        <v>0</v>
      </c>
      <c r="L764" s="68">
        <v>0</v>
      </c>
      <c r="M764" s="89">
        <f t="shared" si="38"/>
        <v>0</v>
      </c>
      <c r="N764" s="100">
        <f t="shared" si="39"/>
        <v>0</v>
      </c>
      <c r="O764" s="63"/>
      <c r="P764" s="167" t="e">
        <f t="shared" si="40"/>
        <v>#DIV/0!</v>
      </c>
    </row>
    <row r="765" spans="2:16">
      <c r="B765" s="63"/>
      <c r="C765" s="65"/>
      <c r="D765" s="65"/>
      <c r="E765" s="66"/>
      <c r="F765" s="67"/>
      <c r="G765" s="65"/>
      <c r="H765" s="70"/>
      <c r="I765" s="71"/>
      <c r="J765" s="68">
        <v>0</v>
      </c>
      <c r="K765" s="68">
        <v>0</v>
      </c>
      <c r="L765" s="68">
        <v>0</v>
      </c>
      <c r="M765" s="89">
        <f t="shared" si="38"/>
        <v>0</v>
      </c>
      <c r="N765" s="100">
        <f t="shared" si="39"/>
        <v>0</v>
      </c>
      <c r="O765" s="63"/>
      <c r="P765" s="167" t="e">
        <f t="shared" si="40"/>
        <v>#DIV/0!</v>
      </c>
    </row>
    <row r="766" spans="2:16">
      <c r="B766" s="63"/>
      <c r="C766" s="65"/>
      <c r="D766" s="65"/>
      <c r="E766" s="66"/>
      <c r="F766" s="67"/>
      <c r="G766" s="65"/>
      <c r="H766" s="70"/>
      <c r="I766" s="71"/>
      <c r="J766" s="68">
        <v>0</v>
      </c>
      <c r="K766" s="68">
        <v>0</v>
      </c>
      <c r="L766" s="68">
        <v>0</v>
      </c>
      <c r="M766" s="89">
        <f t="shared" si="38"/>
        <v>0</v>
      </c>
      <c r="N766" s="100">
        <f t="shared" si="39"/>
        <v>0</v>
      </c>
      <c r="O766" s="63"/>
      <c r="P766" s="167" t="e">
        <f t="shared" si="40"/>
        <v>#DIV/0!</v>
      </c>
    </row>
    <row r="767" spans="2:16">
      <c r="B767" s="63"/>
      <c r="C767" s="65"/>
      <c r="D767" s="65"/>
      <c r="E767" s="66"/>
      <c r="F767" s="67"/>
      <c r="G767" s="65"/>
      <c r="H767" s="70"/>
      <c r="I767" s="71"/>
      <c r="J767" s="68">
        <v>0</v>
      </c>
      <c r="K767" s="68">
        <v>0</v>
      </c>
      <c r="L767" s="68">
        <v>0</v>
      </c>
      <c r="M767" s="89">
        <f t="shared" si="38"/>
        <v>0</v>
      </c>
      <c r="N767" s="100">
        <f t="shared" si="39"/>
        <v>0</v>
      </c>
      <c r="O767" s="63"/>
      <c r="P767" s="167" t="e">
        <f t="shared" si="40"/>
        <v>#DIV/0!</v>
      </c>
    </row>
    <row r="768" spans="2:16">
      <c r="B768" s="63"/>
      <c r="C768" s="65"/>
      <c r="D768" s="65"/>
      <c r="E768" s="66"/>
      <c r="F768" s="67"/>
      <c r="G768" s="65"/>
      <c r="H768" s="70"/>
      <c r="I768" s="71"/>
      <c r="J768" s="68">
        <v>0</v>
      </c>
      <c r="K768" s="68">
        <v>0</v>
      </c>
      <c r="L768" s="68">
        <v>0</v>
      </c>
      <c r="M768" s="89">
        <f t="shared" si="38"/>
        <v>0</v>
      </c>
      <c r="N768" s="100">
        <f t="shared" si="39"/>
        <v>0</v>
      </c>
      <c r="O768" s="63"/>
      <c r="P768" s="167" t="e">
        <f t="shared" si="40"/>
        <v>#DIV/0!</v>
      </c>
    </row>
    <row r="769" spans="2:16">
      <c r="B769" s="63"/>
      <c r="C769" s="65"/>
      <c r="D769" s="65"/>
      <c r="E769" s="66"/>
      <c r="F769" s="67"/>
      <c r="G769" s="65"/>
      <c r="H769" s="70"/>
      <c r="I769" s="71"/>
      <c r="J769" s="68">
        <v>0</v>
      </c>
      <c r="K769" s="68">
        <v>0</v>
      </c>
      <c r="L769" s="68">
        <v>0</v>
      </c>
      <c r="M769" s="89">
        <f t="shared" si="38"/>
        <v>0</v>
      </c>
      <c r="N769" s="100">
        <f t="shared" si="39"/>
        <v>0</v>
      </c>
      <c r="O769" s="63"/>
      <c r="P769" s="167" t="e">
        <f t="shared" si="40"/>
        <v>#DIV/0!</v>
      </c>
    </row>
    <row r="770" spans="2:16">
      <c r="B770" s="63"/>
      <c r="C770" s="65"/>
      <c r="D770" s="65"/>
      <c r="E770" s="66"/>
      <c r="F770" s="67"/>
      <c r="G770" s="65"/>
      <c r="H770" s="70"/>
      <c r="I770" s="71"/>
      <c r="J770" s="68">
        <v>0</v>
      </c>
      <c r="K770" s="68">
        <v>0</v>
      </c>
      <c r="L770" s="68">
        <v>0</v>
      </c>
      <c r="M770" s="89">
        <f t="shared" si="38"/>
        <v>0</v>
      </c>
      <c r="N770" s="100">
        <f t="shared" si="39"/>
        <v>0</v>
      </c>
      <c r="O770" s="63"/>
      <c r="P770" s="167" t="e">
        <f t="shared" si="40"/>
        <v>#DIV/0!</v>
      </c>
    </row>
    <row r="771" spans="2:16">
      <c r="B771" s="63"/>
      <c r="C771" s="65"/>
      <c r="D771" s="65"/>
      <c r="E771" s="66"/>
      <c r="F771" s="67"/>
      <c r="G771" s="65"/>
      <c r="H771" s="70"/>
      <c r="I771" s="71"/>
      <c r="J771" s="68">
        <v>0</v>
      </c>
      <c r="K771" s="68">
        <v>0</v>
      </c>
      <c r="L771" s="68">
        <v>0</v>
      </c>
      <c r="M771" s="89">
        <f t="shared" si="38"/>
        <v>0</v>
      </c>
      <c r="N771" s="100">
        <f t="shared" si="39"/>
        <v>0</v>
      </c>
      <c r="O771" s="63"/>
      <c r="P771" s="167" t="e">
        <f t="shared" si="40"/>
        <v>#DIV/0!</v>
      </c>
    </row>
    <row r="772" spans="2:16">
      <c r="B772" s="63"/>
      <c r="C772" s="65"/>
      <c r="D772" s="65"/>
      <c r="E772" s="66"/>
      <c r="F772" s="67"/>
      <c r="G772" s="65"/>
      <c r="H772" s="70"/>
      <c r="I772" s="71"/>
      <c r="J772" s="68">
        <v>0</v>
      </c>
      <c r="K772" s="68">
        <v>0</v>
      </c>
      <c r="L772" s="68">
        <v>0</v>
      </c>
      <c r="M772" s="89">
        <f t="shared" si="38"/>
        <v>0</v>
      </c>
      <c r="N772" s="100">
        <f t="shared" si="39"/>
        <v>0</v>
      </c>
      <c r="O772" s="63"/>
      <c r="P772" s="167" t="e">
        <f t="shared" si="40"/>
        <v>#DIV/0!</v>
      </c>
    </row>
    <row r="773" spans="2:16">
      <c r="B773" s="63"/>
      <c r="C773" s="65"/>
      <c r="D773" s="65"/>
      <c r="E773" s="66"/>
      <c r="F773" s="67"/>
      <c r="G773" s="65"/>
      <c r="H773" s="70"/>
      <c r="I773" s="71"/>
      <c r="J773" s="68">
        <v>0</v>
      </c>
      <c r="K773" s="68">
        <v>0</v>
      </c>
      <c r="L773" s="68">
        <v>0</v>
      </c>
      <c r="M773" s="89">
        <f t="shared" si="38"/>
        <v>0</v>
      </c>
      <c r="N773" s="100">
        <f t="shared" si="39"/>
        <v>0</v>
      </c>
      <c r="O773" s="63"/>
      <c r="P773" s="167" t="e">
        <f t="shared" si="40"/>
        <v>#DIV/0!</v>
      </c>
    </row>
    <row r="774" spans="2:16">
      <c r="B774" s="63"/>
      <c r="C774" s="65"/>
      <c r="D774" s="65"/>
      <c r="E774" s="66"/>
      <c r="F774" s="67"/>
      <c r="G774" s="65"/>
      <c r="H774" s="70"/>
      <c r="I774" s="71"/>
      <c r="J774" s="68">
        <v>0</v>
      </c>
      <c r="K774" s="68">
        <v>0</v>
      </c>
      <c r="L774" s="68">
        <v>0</v>
      </c>
      <c r="M774" s="89">
        <f t="shared" si="38"/>
        <v>0</v>
      </c>
      <c r="N774" s="100">
        <f t="shared" si="39"/>
        <v>0</v>
      </c>
      <c r="O774" s="63"/>
      <c r="P774" s="167" t="e">
        <f t="shared" si="40"/>
        <v>#DIV/0!</v>
      </c>
    </row>
    <row r="775" spans="2:16">
      <c r="B775" s="63"/>
      <c r="C775" s="65"/>
      <c r="D775" s="65"/>
      <c r="E775" s="66"/>
      <c r="F775" s="67"/>
      <c r="G775" s="65"/>
      <c r="H775" s="70"/>
      <c r="I775" s="71"/>
      <c r="J775" s="68">
        <v>0</v>
      </c>
      <c r="K775" s="68">
        <v>0</v>
      </c>
      <c r="L775" s="68">
        <v>0</v>
      </c>
      <c r="M775" s="89">
        <f t="shared" si="38"/>
        <v>0</v>
      </c>
      <c r="N775" s="100">
        <f t="shared" si="39"/>
        <v>0</v>
      </c>
      <c r="O775" s="63"/>
      <c r="P775" s="167" t="e">
        <f t="shared" si="40"/>
        <v>#DIV/0!</v>
      </c>
    </row>
    <row r="776" spans="2:16">
      <c r="B776" s="63"/>
      <c r="C776" s="65"/>
      <c r="D776" s="65"/>
      <c r="E776" s="66"/>
      <c r="F776" s="67"/>
      <c r="G776" s="65"/>
      <c r="H776" s="70"/>
      <c r="I776" s="71"/>
      <c r="J776" s="68">
        <v>0</v>
      </c>
      <c r="K776" s="68">
        <v>0</v>
      </c>
      <c r="L776" s="68">
        <v>0</v>
      </c>
      <c r="M776" s="89">
        <f t="shared" si="38"/>
        <v>0</v>
      </c>
      <c r="N776" s="100">
        <f t="shared" si="39"/>
        <v>0</v>
      </c>
      <c r="O776" s="63"/>
      <c r="P776" s="167" t="e">
        <f t="shared" si="40"/>
        <v>#DIV/0!</v>
      </c>
    </row>
    <row r="777" spans="2:16">
      <c r="B777" s="63"/>
      <c r="C777" s="65"/>
      <c r="D777" s="65"/>
      <c r="E777" s="66"/>
      <c r="F777" s="67"/>
      <c r="G777" s="65"/>
      <c r="H777" s="70"/>
      <c r="I777" s="71"/>
      <c r="J777" s="68">
        <v>0</v>
      </c>
      <c r="K777" s="68">
        <v>0</v>
      </c>
      <c r="L777" s="68">
        <v>0</v>
      </c>
      <c r="M777" s="89">
        <f t="shared" si="38"/>
        <v>0</v>
      </c>
      <c r="N777" s="100">
        <f t="shared" si="39"/>
        <v>0</v>
      </c>
      <c r="O777" s="63"/>
      <c r="P777" s="167" t="e">
        <f t="shared" si="40"/>
        <v>#DIV/0!</v>
      </c>
    </row>
    <row r="778" spans="2:16">
      <c r="B778" s="63"/>
      <c r="C778" s="65"/>
      <c r="D778" s="65"/>
      <c r="E778" s="66"/>
      <c r="F778" s="67"/>
      <c r="G778" s="65"/>
      <c r="H778" s="70"/>
      <c r="I778" s="71"/>
      <c r="J778" s="68">
        <v>0</v>
      </c>
      <c r="K778" s="68">
        <v>0</v>
      </c>
      <c r="L778" s="68">
        <v>0</v>
      </c>
      <c r="M778" s="89">
        <f t="shared" si="38"/>
        <v>0</v>
      </c>
      <c r="N778" s="100">
        <f t="shared" si="39"/>
        <v>0</v>
      </c>
      <c r="O778" s="63"/>
      <c r="P778" s="167" t="e">
        <f t="shared" si="40"/>
        <v>#DIV/0!</v>
      </c>
    </row>
    <row r="779" spans="2:16">
      <c r="B779" s="63"/>
      <c r="C779" s="65"/>
      <c r="D779" s="65"/>
      <c r="E779" s="66"/>
      <c r="F779" s="67"/>
      <c r="G779" s="65"/>
      <c r="H779" s="70"/>
      <c r="I779" s="71"/>
      <c r="J779" s="68">
        <v>0</v>
      </c>
      <c r="K779" s="68">
        <v>0</v>
      </c>
      <c r="L779" s="68">
        <v>0</v>
      </c>
      <c r="M779" s="89">
        <f t="shared" si="38"/>
        <v>0</v>
      </c>
      <c r="N779" s="100">
        <f t="shared" si="39"/>
        <v>0</v>
      </c>
      <c r="O779" s="63"/>
      <c r="P779" s="167" t="e">
        <f t="shared" si="40"/>
        <v>#DIV/0!</v>
      </c>
    </row>
    <row r="780" spans="2:16">
      <c r="B780" s="63"/>
      <c r="C780" s="65"/>
      <c r="D780" s="65"/>
      <c r="E780" s="66"/>
      <c r="F780" s="67"/>
      <c r="G780" s="65"/>
      <c r="H780" s="70"/>
      <c r="I780" s="71"/>
      <c r="J780" s="68">
        <v>0</v>
      </c>
      <c r="K780" s="68">
        <v>0</v>
      </c>
      <c r="L780" s="68">
        <v>0</v>
      </c>
      <c r="M780" s="89">
        <f t="shared" si="38"/>
        <v>0</v>
      </c>
      <c r="N780" s="100">
        <f t="shared" si="39"/>
        <v>0</v>
      </c>
      <c r="O780" s="63"/>
      <c r="P780" s="167" t="e">
        <f t="shared" si="40"/>
        <v>#DIV/0!</v>
      </c>
    </row>
    <row r="781" spans="2:16">
      <c r="B781" s="63"/>
      <c r="C781" s="65"/>
      <c r="D781" s="65"/>
      <c r="E781" s="66"/>
      <c r="F781" s="67"/>
      <c r="G781" s="65"/>
      <c r="H781" s="70"/>
      <c r="I781" s="71"/>
      <c r="J781" s="68">
        <v>0</v>
      </c>
      <c r="K781" s="68">
        <v>0</v>
      </c>
      <c r="L781" s="68">
        <v>0</v>
      </c>
      <c r="M781" s="89">
        <f t="shared" si="38"/>
        <v>0</v>
      </c>
      <c r="N781" s="100">
        <f t="shared" si="39"/>
        <v>0</v>
      </c>
      <c r="O781" s="63"/>
      <c r="P781" s="167" t="e">
        <f t="shared" si="40"/>
        <v>#DIV/0!</v>
      </c>
    </row>
    <row r="782" spans="2:16">
      <c r="B782" s="63"/>
      <c r="C782" s="65"/>
      <c r="D782" s="65"/>
      <c r="E782" s="66"/>
      <c r="F782" s="67"/>
      <c r="G782" s="65"/>
      <c r="H782" s="70"/>
      <c r="I782" s="71"/>
      <c r="J782" s="68">
        <v>0</v>
      </c>
      <c r="K782" s="68">
        <v>0</v>
      </c>
      <c r="L782" s="68">
        <v>0</v>
      </c>
      <c r="M782" s="89">
        <f t="shared" si="38"/>
        <v>0</v>
      </c>
      <c r="N782" s="100">
        <f t="shared" si="39"/>
        <v>0</v>
      </c>
      <c r="O782" s="63"/>
      <c r="P782" s="167" t="e">
        <f t="shared" si="40"/>
        <v>#DIV/0!</v>
      </c>
    </row>
    <row r="783" spans="2:16">
      <c r="B783" s="63"/>
      <c r="C783" s="65"/>
      <c r="D783" s="65"/>
      <c r="E783" s="66"/>
      <c r="F783" s="67"/>
      <c r="G783" s="65"/>
      <c r="H783" s="70"/>
      <c r="I783" s="71"/>
      <c r="J783" s="68">
        <v>0</v>
      </c>
      <c r="K783" s="68">
        <v>0</v>
      </c>
      <c r="L783" s="68">
        <v>0</v>
      </c>
      <c r="M783" s="89">
        <f t="shared" si="38"/>
        <v>0</v>
      </c>
      <c r="N783" s="100">
        <f t="shared" si="39"/>
        <v>0</v>
      </c>
      <c r="O783" s="63"/>
      <c r="P783" s="167" t="e">
        <f t="shared" si="40"/>
        <v>#DIV/0!</v>
      </c>
    </row>
    <row r="784" spans="2:16">
      <c r="B784" s="63"/>
      <c r="C784" s="65"/>
      <c r="D784" s="65"/>
      <c r="E784" s="66"/>
      <c r="F784" s="67"/>
      <c r="G784" s="65"/>
      <c r="H784" s="70"/>
      <c r="I784" s="71"/>
      <c r="J784" s="68">
        <v>0</v>
      </c>
      <c r="K784" s="68">
        <v>0</v>
      </c>
      <c r="L784" s="68">
        <v>0</v>
      </c>
      <c r="M784" s="89">
        <f t="shared" si="38"/>
        <v>0</v>
      </c>
      <c r="N784" s="100">
        <f t="shared" si="39"/>
        <v>0</v>
      </c>
      <c r="O784" s="63"/>
      <c r="P784" s="167" t="e">
        <f t="shared" si="40"/>
        <v>#DIV/0!</v>
      </c>
    </row>
    <row r="785" spans="2:16">
      <c r="B785" s="63"/>
      <c r="C785" s="65"/>
      <c r="D785" s="65"/>
      <c r="E785" s="66"/>
      <c r="F785" s="67"/>
      <c r="G785" s="65"/>
      <c r="H785" s="70"/>
      <c r="I785" s="71"/>
      <c r="J785" s="68">
        <v>0</v>
      </c>
      <c r="K785" s="68">
        <v>0</v>
      </c>
      <c r="L785" s="68">
        <v>0</v>
      </c>
      <c r="M785" s="89">
        <f t="shared" si="38"/>
        <v>0</v>
      </c>
      <c r="N785" s="100">
        <f t="shared" si="39"/>
        <v>0</v>
      </c>
      <c r="O785" s="63"/>
      <c r="P785" s="167" t="e">
        <f t="shared" si="40"/>
        <v>#DIV/0!</v>
      </c>
    </row>
    <row r="786" spans="2:16">
      <c r="B786" s="63"/>
      <c r="C786" s="65"/>
      <c r="D786" s="65"/>
      <c r="E786" s="66"/>
      <c r="F786" s="67"/>
      <c r="G786" s="65"/>
      <c r="H786" s="70"/>
      <c r="I786" s="71"/>
      <c r="J786" s="68">
        <v>0</v>
      </c>
      <c r="K786" s="68">
        <v>0</v>
      </c>
      <c r="L786" s="68">
        <v>0</v>
      </c>
      <c r="M786" s="89">
        <f t="shared" si="38"/>
        <v>0</v>
      </c>
      <c r="N786" s="100">
        <f t="shared" si="39"/>
        <v>0</v>
      </c>
      <c r="O786" s="63"/>
      <c r="P786" s="167" t="e">
        <f t="shared" si="40"/>
        <v>#DIV/0!</v>
      </c>
    </row>
    <row r="787" spans="2:16">
      <c r="B787" s="63"/>
      <c r="C787" s="65"/>
      <c r="D787" s="65"/>
      <c r="E787" s="66"/>
      <c r="F787" s="67"/>
      <c r="G787" s="65"/>
      <c r="H787" s="70"/>
      <c r="I787" s="71"/>
      <c r="J787" s="68">
        <v>0</v>
      </c>
      <c r="K787" s="68">
        <v>0</v>
      </c>
      <c r="L787" s="68">
        <v>0</v>
      </c>
      <c r="M787" s="89">
        <f t="shared" si="38"/>
        <v>0</v>
      </c>
      <c r="N787" s="100">
        <f t="shared" si="39"/>
        <v>0</v>
      </c>
      <c r="O787" s="63"/>
      <c r="P787" s="167" t="e">
        <f t="shared" si="40"/>
        <v>#DIV/0!</v>
      </c>
    </row>
    <row r="788" spans="2:16">
      <c r="B788" s="63"/>
      <c r="C788" s="65"/>
      <c r="D788" s="65"/>
      <c r="E788" s="66"/>
      <c r="F788" s="67"/>
      <c r="G788" s="65"/>
      <c r="H788" s="70"/>
      <c r="I788" s="71"/>
      <c r="J788" s="68">
        <v>0</v>
      </c>
      <c r="K788" s="68">
        <v>0</v>
      </c>
      <c r="L788" s="68">
        <v>0</v>
      </c>
      <c r="M788" s="89">
        <f t="shared" si="38"/>
        <v>0</v>
      </c>
      <c r="N788" s="100">
        <f t="shared" si="39"/>
        <v>0</v>
      </c>
      <c r="O788" s="63"/>
      <c r="P788" s="167" t="e">
        <f t="shared" si="40"/>
        <v>#DIV/0!</v>
      </c>
    </row>
    <row r="789" spans="2:16">
      <c r="B789" s="63"/>
      <c r="C789" s="65"/>
      <c r="D789" s="65"/>
      <c r="E789" s="66"/>
      <c r="F789" s="67"/>
      <c r="G789" s="65"/>
      <c r="H789" s="70"/>
      <c r="I789" s="71"/>
      <c r="J789" s="68">
        <v>0</v>
      </c>
      <c r="K789" s="68">
        <v>0</v>
      </c>
      <c r="L789" s="68">
        <v>0</v>
      </c>
      <c r="M789" s="89">
        <f t="shared" ref="M789:M852" si="41">L789</f>
        <v>0</v>
      </c>
      <c r="N789" s="100">
        <f t="shared" si="39"/>
        <v>0</v>
      </c>
      <c r="O789" s="63"/>
      <c r="P789" s="167" t="e">
        <f t="shared" si="40"/>
        <v>#DIV/0!</v>
      </c>
    </row>
    <row r="790" spans="2:16">
      <c r="B790" s="63"/>
      <c r="C790" s="65"/>
      <c r="D790" s="65"/>
      <c r="E790" s="66"/>
      <c r="F790" s="67"/>
      <c r="G790" s="65"/>
      <c r="H790" s="70"/>
      <c r="I790" s="71"/>
      <c r="J790" s="68">
        <v>0</v>
      </c>
      <c r="K790" s="68">
        <v>0</v>
      </c>
      <c r="L790" s="68">
        <v>0</v>
      </c>
      <c r="M790" s="89">
        <f t="shared" si="41"/>
        <v>0</v>
      </c>
      <c r="N790" s="100">
        <f t="shared" ref="N790:N853" si="42">SUM(J790:M790)</f>
        <v>0</v>
      </c>
      <c r="O790" s="63"/>
      <c r="P790" s="167" t="e">
        <f t="shared" ref="P790:P853" si="43">H790-(SUM(K790:M790)/J790)</f>
        <v>#DIV/0!</v>
      </c>
    </row>
    <row r="791" spans="2:16">
      <c r="B791" s="63"/>
      <c r="C791" s="65"/>
      <c r="D791" s="65"/>
      <c r="E791" s="66"/>
      <c r="F791" s="67"/>
      <c r="G791" s="65"/>
      <c r="H791" s="70"/>
      <c r="I791" s="71"/>
      <c r="J791" s="68">
        <v>0</v>
      </c>
      <c r="K791" s="68">
        <v>0</v>
      </c>
      <c r="L791" s="68">
        <v>0</v>
      </c>
      <c r="M791" s="89">
        <f t="shared" si="41"/>
        <v>0</v>
      </c>
      <c r="N791" s="100">
        <f t="shared" si="42"/>
        <v>0</v>
      </c>
      <c r="O791" s="63"/>
      <c r="P791" s="167" t="e">
        <f t="shared" si="43"/>
        <v>#DIV/0!</v>
      </c>
    </row>
    <row r="792" spans="2:16">
      <c r="B792" s="63"/>
      <c r="C792" s="65"/>
      <c r="D792" s="65"/>
      <c r="E792" s="66"/>
      <c r="F792" s="67"/>
      <c r="G792" s="65"/>
      <c r="H792" s="70"/>
      <c r="I792" s="71"/>
      <c r="J792" s="68">
        <v>0</v>
      </c>
      <c r="K792" s="68">
        <v>0</v>
      </c>
      <c r="L792" s="68">
        <v>0</v>
      </c>
      <c r="M792" s="89">
        <f t="shared" si="41"/>
        <v>0</v>
      </c>
      <c r="N792" s="100">
        <f t="shared" si="42"/>
        <v>0</v>
      </c>
      <c r="O792" s="63"/>
      <c r="P792" s="167" t="e">
        <f t="shared" si="43"/>
        <v>#DIV/0!</v>
      </c>
    </row>
    <row r="793" spans="2:16">
      <c r="B793" s="63"/>
      <c r="C793" s="65"/>
      <c r="D793" s="65"/>
      <c r="E793" s="66"/>
      <c r="F793" s="67"/>
      <c r="G793" s="65"/>
      <c r="H793" s="70"/>
      <c r="I793" s="71"/>
      <c r="J793" s="68">
        <v>0</v>
      </c>
      <c r="K793" s="68">
        <v>0</v>
      </c>
      <c r="L793" s="68">
        <v>0</v>
      </c>
      <c r="M793" s="89">
        <f t="shared" si="41"/>
        <v>0</v>
      </c>
      <c r="N793" s="100">
        <f t="shared" si="42"/>
        <v>0</v>
      </c>
      <c r="O793" s="63"/>
      <c r="P793" s="167" t="e">
        <f t="shared" si="43"/>
        <v>#DIV/0!</v>
      </c>
    </row>
    <row r="794" spans="2:16">
      <c r="B794" s="63"/>
      <c r="C794" s="65"/>
      <c r="D794" s="65"/>
      <c r="E794" s="66"/>
      <c r="F794" s="67"/>
      <c r="G794" s="65"/>
      <c r="H794" s="70"/>
      <c r="I794" s="71"/>
      <c r="J794" s="68">
        <v>0</v>
      </c>
      <c r="K794" s="68">
        <v>0</v>
      </c>
      <c r="L794" s="68">
        <v>0</v>
      </c>
      <c r="M794" s="89">
        <f t="shared" si="41"/>
        <v>0</v>
      </c>
      <c r="N794" s="100">
        <f t="shared" si="42"/>
        <v>0</v>
      </c>
      <c r="O794" s="63"/>
      <c r="P794" s="167" t="e">
        <f t="shared" si="43"/>
        <v>#DIV/0!</v>
      </c>
    </row>
    <row r="795" spans="2:16">
      <c r="B795" s="63"/>
      <c r="C795" s="65"/>
      <c r="D795" s="65"/>
      <c r="E795" s="66"/>
      <c r="F795" s="67"/>
      <c r="G795" s="65"/>
      <c r="H795" s="70"/>
      <c r="I795" s="71"/>
      <c r="J795" s="68">
        <v>0</v>
      </c>
      <c r="K795" s="68">
        <v>0</v>
      </c>
      <c r="L795" s="68">
        <v>0</v>
      </c>
      <c r="M795" s="89">
        <f t="shared" si="41"/>
        <v>0</v>
      </c>
      <c r="N795" s="100">
        <f t="shared" si="42"/>
        <v>0</v>
      </c>
      <c r="O795" s="63"/>
      <c r="P795" s="167" t="e">
        <f t="shared" si="43"/>
        <v>#DIV/0!</v>
      </c>
    </row>
    <row r="796" spans="2:16">
      <c r="B796" s="63"/>
      <c r="C796" s="65"/>
      <c r="D796" s="65"/>
      <c r="E796" s="66"/>
      <c r="F796" s="67"/>
      <c r="G796" s="65"/>
      <c r="H796" s="70"/>
      <c r="I796" s="71"/>
      <c r="J796" s="68">
        <v>0</v>
      </c>
      <c r="K796" s="68">
        <v>0</v>
      </c>
      <c r="L796" s="68">
        <v>0</v>
      </c>
      <c r="M796" s="89">
        <f t="shared" si="41"/>
        <v>0</v>
      </c>
      <c r="N796" s="100">
        <f t="shared" si="42"/>
        <v>0</v>
      </c>
      <c r="O796" s="63"/>
      <c r="P796" s="167" t="e">
        <f t="shared" si="43"/>
        <v>#DIV/0!</v>
      </c>
    </row>
    <row r="797" spans="2:16">
      <c r="B797" s="63"/>
      <c r="C797" s="65"/>
      <c r="D797" s="65"/>
      <c r="E797" s="66"/>
      <c r="F797" s="67"/>
      <c r="G797" s="65"/>
      <c r="H797" s="70"/>
      <c r="I797" s="71"/>
      <c r="J797" s="68">
        <v>0</v>
      </c>
      <c r="K797" s="68">
        <v>0</v>
      </c>
      <c r="L797" s="68">
        <v>0</v>
      </c>
      <c r="M797" s="89">
        <f t="shared" si="41"/>
        <v>0</v>
      </c>
      <c r="N797" s="100">
        <f t="shared" si="42"/>
        <v>0</v>
      </c>
      <c r="O797" s="63"/>
      <c r="P797" s="167" t="e">
        <f t="shared" si="43"/>
        <v>#DIV/0!</v>
      </c>
    </row>
    <row r="798" spans="2:16">
      <c r="B798" s="63"/>
      <c r="C798" s="65"/>
      <c r="D798" s="65"/>
      <c r="E798" s="66"/>
      <c r="F798" s="67"/>
      <c r="G798" s="65"/>
      <c r="H798" s="70"/>
      <c r="I798" s="71"/>
      <c r="J798" s="68">
        <v>0</v>
      </c>
      <c r="K798" s="68">
        <v>0</v>
      </c>
      <c r="L798" s="68">
        <v>0</v>
      </c>
      <c r="M798" s="89">
        <f t="shared" si="41"/>
        <v>0</v>
      </c>
      <c r="N798" s="100">
        <f t="shared" si="42"/>
        <v>0</v>
      </c>
      <c r="O798" s="63"/>
      <c r="P798" s="167" t="e">
        <f t="shared" si="43"/>
        <v>#DIV/0!</v>
      </c>
    </row>
    <row r="799" spans="2:16">
      <c r="B799" s="63"/>
      <c r="C799" s="65"/>
      <c r="D799" s="65"/>
      <c r="E799" s="66"/>
      <c r="F799" s="67"/>
      <c r="G799" s="65"/>
      <c r="H799" s="70"/>
      <c r="I799" s="71"/>
      <c r="J799" s="68">
        <v>0</v>
      </c>
      <c r="K799" s="68">
        <v>0</v>
      </c>
      <c r="L799" s="68">
        <v>0</v>
      </c>
      <c r="M799" s="89">
        <f t="shared" si="41"/>
        <v>0</v>
      </c>
      <c r="N799" s="100">
        <f t="shared" si="42"/>
        <v>0</v>
      </c>
      <c r="O799" s="63"/>
      <c r="P799" s="167" t="e">
        <f t="shared" si="43"/>
        <v>#DIV/0!</v>
      </c>
    </row>
    <row r="800" spans="2:16">
      <c r="B800" s="63"/>
      <c r="C800" s="65"/>
      <c r="D800" s="65"/>
      <c r="E800" s="66"/>
      <c r="F800" s="67"/>
      <c r="G800" s="65"/>
      <c r="H800" s="70"/>
      <c r="I800" s="71"/>
      <c r="J800" s="68">
        <v>0</v>
      </c>
      <c r="K800" s="68">
        <v>0</v>
      </c>
      <c r="L800" s="68">
        <v>0</v>
      </c>
      <c r="M800" s="89">
        <f t="shared" si="41"/>
        <v>0</v>
      </c>
      <c r="N800" s="100">
        <f t="shared" si="42"/>
        <v>0</v>
      </c>
      <c r="O800" s="63"/>
      <c r="P800" s="167" t="e">
        <f t="shared" si="43"/>
        <v>#DIV/0!</v>
      </c>
    </row>
    <row r="801" spans="2:16">
      <c r="B801" s="63"/>
      <c r="C801" s="65"/>
      <c r="D801" s="65"/>
      <c r="E801" s="66"/>
      <c r="F801" s="67"/>
      <c r="G801" s="65"/>
      <c r="H801" s="70"/>
      <c r="I801" s="71"/>
      <c r="J801" s="68">
        <v>0</v>
      </c>
      <c r="K801" s="68">
        <v>0</v>
      </c>
      <c r="L801" s="68">
        <v>0</v>
      </c>
      <c r="M801" s="89">
        <f t="shared" si="41"/>
        <v>0</v>
      </c>
      <c r="N801" s="100">
        <f t="shared" si="42"/>
        <v>0</v>
      </c>
      <c r="O801" s="63"/>
      <c r="P801" s="167" t="e">
        <f t="shared" si="43"/>
        <v>#DIV/0!</v>
      </c>
    </row>
    <row r="802" spans="2:16">
      <c r="B802" s="63"/>
      <c r="C802" s="65"/>
      <c r="D802" s="65"/>
      <c r="E802" s="66"/>
      <c r="F802" s="67"/>
      <c r="G802" s="65"/>
      <c r="H802" s="70"/>
      <c r="I802" s="71"/>
      <c r="J802" s="68">
        <v>0</v>
      </c>
      <c r="K802" s="68">
        <v>0</v>
      </c>
      <c r="L802" s="68">
        <v>0</v>
      </c>
      <c r="M802" s="89">
        <f t="shared" si="41"/>
        <v>0</v>
      </c>
      <c r="N802" s="100">
        <f t="shared" si="42"/>
        <v>0</v>
      </c>
      <c r="O802" s="63"/>
      <c r="P802" s="167" t="e">
        <f t="shared" si="43"/>
        <v>#DIV/0!</v>
      </c>
    </row>
    <row r="803" spans="2:16">
      <c r="B803" s="63"/>
      <c r="C803" s="65"/>
      <c r="D803" s="65"/>
      <c r="E803" s="66"/>
      <c r="F803" s="67"/>
      <c r="G803" s="65"/>
      <c r="H803" s="70"/>
      <c r="I803" s="71"/>
      <c r="J803" s="68">
        <v>0</v>
      </c>
      <c r="K803" s="68">
        <v>0</v>
      </c>
      <c r="L803" s="68">
        <v>0</v>
      </c>
      <c r="M803" s="89">
        <f t="shared" si="41"/>
        <v>0</v>
      </c>
      <c r="N803" s="100">
        <f t="shared" si="42"/>
        <v>0</v>
      </c>
      <c r="O803" s="63"/>
      <c r="P803" s="167" t="e">
        <f t="shared" si="43"/>
        <v>#DIV/0!</v>
      </c>
    </row>
    <row r="804" spans="2:16">
      <c r="B804" s="63"/>
      <c r="C804" s="65"/>
      <c r="D804" s="65"/>
      <c r="E804" s="66"/>
      <c r="F804" s="67"/>
      <c r="G804" s="65"/>
      <c r="H804" s="70"/>
      <c r="I804" s="71"/>
      <c r="J804" s="68">
        <v>0</v>
      </c>
      <c r="K804" s="68">
        <v>0</v>
      </c>
      <c r="L804" s="68">
        <v>0</v>
      </c>
      <c r="M804" s="89">
        <f t="shared" si="41"/>
        <v>0</v>
      </c>
      <c r="N804" s="100">
        <f t="shared" si="42"/>
        <v>0</v>
      </c>
      <c r="O804" s="63"/>
      <c r="P804" s="167" t="e">
        <f t="shared" si="43"/>
        <v>#DIV/0!</v>
      </c>
    </row>
    <row r="805" spans="2:16">
      <c r="B805" s="63"/>
      <c r="C805" s="65"/>
      <c r="D805" s="65"/>
      <c r="E805" s="66"/>
      <c r="F805" s="67"/>
      <c r="G805" s="65"/>
      <c r="H805" s="70"/>
      <c r="I805" s="71"/>
      <c r="J805" s="68">
        <v>0</v>
      </c>
      <c r="K805" s="68">
        <v>0</v>
      </c>
      <c r="L805" s="68">
        <v>0</v>
      </c>
      <c r="M805" s="89">
        <f t="shared" si="41"/>
        <v>0</v>
      </c>
      <c r="N805" s="100">
        <f t="shared" si="42"/>
        <v>0</v>
      </c>
      <c r="O805" s="63"/>
      <c r="P805" s="167" t="e">
        <f t="shared" si="43"/>
        <v>#DIV/0!</v>
      </c>
    </row>
    <row r="806" spans="2:16">
      <c r="B806" s="63"/>
      <c r="C806" s="65"/>
      <c r="D806" s="65"/>
      <c r="E806" s="66"/>
      <c r="F806" s="67"/>
      <c r="G806" s="65"/>
      <c r="H806" s="70"/>
      <c r="I806" s="71"/>
      <c r="J806" s="68">
        <v>0</v>
      </c>
      <c r="K806" s="68">
        <v>0</v>
      </c>
      <c r="L806" s="68">
        <v>0</v>
      </c>
      <c r="M806" s="89">
        <f t="shared" si="41"/>
        <v>0</v>
      </c>
      <c r="N806" s="100">
        <f t="shared" si="42"/>
        <v>0</v>
      </c>
      <c r="O806" s="63"/>
      <c r="P806" s="167" t="e">
        <f t="shared" si="43"/>
        <v>#DIV/0!</v>
      </c>
    </row>
    <row r="807" spans="2:16">
      <c r="B807" s="63"/>
      <c r="C807" s="65"/>
      <c r="D807" s="65"/>
      <c r="E807" s="66"/>
      <c r="F807" s="67"/>
      <c r="G807" s="65"/>
      <c r="H807" s="70"/>
      <c r="I807" s="71"/>
      <c r="J807" s="68">
        <v>0</v>
      </c>
      <c r="K807" s="68">
        <v>0</v>
      </c>
      <c r="L807" s="68">
        <v>0</v>
      </c>
      <c r="M807" s="89">
        <f t="shared" si="41"/>
        <v>0</v>
      </c>
      <c r="N807" s="100">
        <f t="shared" si="42"/>
        <v>0</v>
      </c>
      <c r="O807" s="63"/>
      <c r="P807" s="167" t="e">
        <f t="shared" si="43"/>
        <v>#DIV/0!</v>
      </c>
    </row>
    <row r="808" spans="2:16">
      <c r="B808" s="63"/>
      <c r="C808" s="65"/>
      <c r="D808" s="65"/>
      <c r="E808" s="66"/>
      <c r="F808" s="67"/>
      <c r="G808" s="65"/>
      <c r="H808" s="70"/>
      <c r="I808" s="71"/>
      <c r="J808" s="68">
        <v>0</v>
      </c>
      <c r="K808" s="68">
        <v>0</v>
      </c>
      <c r="L808" s="68">
        <v>0</v>
      </c>
      <c r="M808" s="89">
        <f t="shared" si="41"/>
        <v>0</v>
      </c>
      <c r="N808" s="100">
        <f t="shared" si="42"/>
        <v>0</v>
      </c>
      <c r="O808" s="63"/>
      <c r="P808" s="167" t="e">
        <f t="shared" si="43"/>
        <v>#DIV/0!</v>
      </c>
    </row>
    <row r="809" spans="2:16">
      <c r="B809" s="63"/>
      <c r="C809" s="65"/>
      <c r="D809" s="65"/>
      <c r="E809" s="66"/>
      <c r="F809" s="67"/>
      <c r="G809" s="65"/>
      <c r="H809" s="70"/>
      <c r="I809" s="71"/>
      <c r="J809" s="68">
        <v>0</v>
      </c>
      <c r="K809" s="68">
        <v>0</v>
      </c>
      <c r="L809" s="68">
        <v>0</v>
      </c>
      <c r="M809" s="89">
        <f t="shared" si="41"/>
        <v>0</v>
      </c>
      <c r="N809" s="100">
        <f t="shared" si="42"/>
        <v>0</v>
      </c>
      <c r="O809" s="63"/>
      <c r="P809" s="167" t="e">
        <f t="shared" si="43"/>
        <v>#DIV/0!</v>
      </c>
    </row>
    <row r="810" spans="2:16">
      <c r="B810" s="63"/>
      <c r="C810" s="65"/>
      <c r="D810" s="65"/>
      <c r="E810" s="66"/>
      <c r="F810" s="67"/>
      <c r="G810" s="65"/>
      <c r="H810" s="70"/>
      <c r="I810" s="71"/>
      <c r="J810" s="68">
        <v>0</v>
      </c>
      <c r="K810" s="68">
        <v>0</v>
      </c>
      <c r="L810" s="68">
        <v>0</v>
      </c>
      <c r="M810" s="89">
        <f t="shared" si="41"/>
        <v>0</v>
      </c>
      <c r="N810" s="100">
        <f t="shared" si="42"/>
        <v>0</v>
      </c>
      <c r="O810" s="63"/>
      <c r="P810" s="167" t="e">
        <f t="shared" si="43"/>
        <v>#DIV/0!</v>
      </c>
    </row>
    <row r="811" spans="2:16">
      <c r="B811" s="63"/>
      <c r="C811" s="65"/>
      <c r="D811" s="65"/>
      <c r="E811" s="66"/>
      <c r="F811" s="67"/>
      <c r="G811" s="65"/>
      <c r="H811" s="70"/>
      <c r="I811" s="71"/>
      <c r="J811" s="68">
        <v>0</v>
      </c>
      <c r="K811" s="68">
        <v>0</v>
      </c>
      <c r="L811" s="68">
        <v>0</v>
      </c>
      <c r="M811" s="89">
        <f t="shared" si="41"/>
        <v>0</v>
      </c>
      <c r="N811" s="100">
        <f t="shared" si="42"/>
        <v>0</v>
      </c>
      <c r="O811" s="63"/>
      <c r="P811" s="167" t="e">
        <f t="shared" si="43"/>
        <v>#DIV/0!</v>
      </c>
    </row>
    <row r="812" spans="2:16">
      <c r="B812" s="63"/>
      <c r="C812" s="65"/>
      <c r="D812" s="65"/>
      <c r="E812" s="66"/>
      <c r="F812" s="67"/>
      <c r="G812" s="65"/>
      <c r="H812" s="70"/>
      <c r="I812" s="71"/>
      <c r="J812" s="68">
        <v>0</v>
      </c>
      <c r="K812" s="68">
        <v>0</v>
      </c>
      <c r="L812" s="68">
        <v>0</v>
      </c>
      <c r="M812" s="89">
        <f t="shared" si="41"/>
        <v>0</v>
      </c>
      <c r="N812" s="100">
        <f t="shared" si="42"/>
        <v>0</v>
      </c>
      <c r="O812" s="63"/>
      <c r="P812" s="167" t="e">
        <f t="shared" si="43"/>
        <v>#DIV/0!</v>
      </c>
    </row>
    <row r="813" spans="2:16">
      <c r="B813" s="63"/>
      <c r="C813" s="65"/>
      <c r="D813" s="65"/>
      <c r="E813" s="66"/>
      <c r="F813" s="67"/>
      <c r="G813" s="65"/>
      <c r="H813" s="70"/>
      <c r="I813" s="71"/>
      <c r="J813" s="68">
        <v>0</v>
      </c>
      <c r="K813" s="68">
        <v>0</v>
      </c>
      <c r="L813" s="68">
        <v>0</v>
      </c>
      <c r="M813" s="89">
        <f t="shared" si="41"/>
        <v>0</v>
      </c>
      <c r="N813" s="100">
        <f t="shared" si="42"/>
        <v>0</v>
      </c>
      <c r="O813" s="63"/>
      <c r="P813" s="167" t="e">
        <f t="shared" si="43"/>
        <v>#DIV/0!</v>
      </c>
    </row>
    <row r="814" spans="2:16">
      <c r="B814" s="63"/>
      <c r="C814" s="65"/>
      <c r="D814" s="65"/>
      <c r="E814" s="66"/>
      <c r="F814" s="67"/>
      <c r="G814" s="65"/>
      <c r="H814" s="70"/>
      <c r="I814" s="71"/>
      <c r="J814" s="68">
        <v>0</v>
      </c>
      <c r="K814" s="68">
        <v>0</v>
      </c>
      <c r="L814" s="68">
        <v>0</v>
      </c>
      <c r="M814" s="89">
        <f t="shared" si="41"/>
        <v>0</v>
      </c>
      <c r="N814" s="100">
        <f t="shared" si="42"/>
        <v>0</v>
      </c>
      <c r="O814" s="63"/>
      <c r="P814" s="167" t="e">
        <f t="shared" si="43"/>
        <v>#DIV/0!</v>
      </c>
    </row>
    <row r="815" spans="2:16">
      <c r="B815" s="63"/>
      <c r="C815" s="65"/>
      <c r="D815" s="65"/>
      <c r="E815" s="66"/>
      <c r="F815" s="67"/>
      <c r="G815" s="65"/>
      <c r="H815" s="70"/>
      <c r="I815" s="71"/>
      <c r="J815" s="68">
        <v>0</v>
      </c>
      <c r="K815" s="68">
        <v>0</v>
      </c>
      <c r="L815" s="68">
        <v>0</v>
      </c>
      <c r="M815" s="89">
        <f t="shared" si="41"/>
        <v>0</v>
      </c>
      <c r="N815" s="100">
        <f t="shared" si="42"/>
        <v>0</v>
      </c>
      <c r="O815" s="63"/>
      <c r="P815" s="167" t="e">
        <f t="shared" si="43"/>
        <v>#DIV/0!</v>
      </c>
    </row>
    <row r="816" spans="2:16">
      <c r="B816" s="63"/>
      <c r="C816" s="65"/>
      <c r="D816" s="65"/>
      <c r="E816" s="66"/>
      <c r="F816" s="67"/>
      <c r="G816" s="65"/>
      <c r="H816" s="70"/>
      <c r="I816" s="71"/>
      <c r="J816" s="68">
        <v>0</v>
      </c>
      <c r="K816" s="68">
        <v>0</v>
      </c>
      <c r="L816" s="68">
        <v>0</v>
      </c>
      <c r="M816" s="89">
        <f t="shared" si="41"/>
        <v>0</v>
      </c>
      <c r="N816" s="100">
        <f t="shared" si="42"/>
        <v>0</v>
      </c>
      <c r="O816" s="63"/>
      <c r="P816" s="167" t="e">
        <f t="shared" si="43"/>
        <v>#DIV/0!</v>
      </c>
    </row>
    <row r="817" spans="2:16">
      <c r="B817" s="63"/>
      <c r="C817" s="65"/>
      <c r="D817" s="65"/>
      <c r="E817" s="66"/>
      <c r="F817" s="67"/>
      <c r="G817" s="65"/>
      <c r="H817" s="70"/>
      <c r="I817" s="71"/>
      <c r="J817" s="68">
        <v>0</v>
      </c>
      <c r="K817" s="68">
        <v>0</v>
      </c>
      <c r="L817" s="68">
        <v>0</v>
      </c>
      <c r="M817" s="89">
        <f t="shared" si="41"/>
        <v>0</v>
      </c>
      <c r="N817" s="100">
        <f t="shared" si="42"/>
        <v>0</v>
      </c>
      <c r="O817" s="63"/>
      <c r="P817" s="167" t="e">
        <f t="shared" si="43"/>
        <v>#DIV/0!</v>
      </c>
    </row>
    <row r="818" spans="2:16">
      <c r="B818" s="63"/>
      <c r="C818" s="65"/>
      <c r="D818" s="65"/>
      <c r="E818" s="66"/>
      <c r="F818" s="67"/>
      <c r="G818" s="65"/>
      <c r="H818" s="70"/>
      <c r="I818" s="71"/>
      <c r="J818" s="68">
        <v>0</v>
      </c>
      <c r="K818" s="68">
        <v>0</v>
      </c>
      <c r="L818" s="68">
        <v>0</v>
      </c>
      <c r="M818" s="89">
        <f t="shared" si="41"/>
        <v>0</v>
      </c>
      <c r="N818" s="100">
        <f t="shared" si="42"/>
        <v>0</v>
      </c>
      <c r="O818" s="63"/>
      <c r="P818" s="167" t="e">
        <f t="shared" si="43"/>
        <v>#DIV/0!</v>
      </c>
    </row>
    <row r="819" spans="2:16">
      <c r="B819" s="63"/>
      <c r="C819" s="65"/>
      <c r="D819" s="65"/>
      <c r="E819" s="66"/>
      <c r="F819" s="67"/>
      <c r="G819" s="65"/>
      <c r="H819" s="70"/>
      <c r="I819" s="71"/>
      <c r="J819" s="68">
        <v>0</v>
      </c>
      <c r="K819" s="68">
        <v>0</v>
      </c>
      <c r="L819" s="68">
        <v>0</v>
      </c>
      <c r="M819" s="89">
        <f t="shared" si="41"/>
        <v>0</v>
      </c>
      <c r="N819" s="100">
        <f t="shared" si="42"/>
        <v>0</v>
      </c>
      <c r="O819" s="63"/>
      <c r="P819" s="167" t="e">
        <f t="shared" si="43"/>
        <v>#DIV/0!</v>
      </c>
    </row>
    <row r="820" spans="2:16">
      <c r="B820" s="63"/>
      <c r="C820" s="65"/>
      <c r="D820" s="65"/>
      <c r="E820" s="66"/>
      <c r="F820" s="67"/>
      <c r="G820" s="65"/>
      <c r="H820" s="70"/>
      <c r="I820" s="71"/>
      <c r="J820" s="68">
        <v>0</v>
      </c>
      <c r="K820" s="68">
        <v>0</v>
      </c>
      <c r="L820" s="68">
        <v>0</v>
      </c>
      <c r="M820" s="89">
        <f t="shared" si="41"/>
        <v>0</v>
      </c>
      <c r="N820" s="100">
        <f t="shared" si="42"/>
        <v>0</v>
      </c>
      <c r="O820" s="63"/>
      <c r="P820" s="167" t="e">
        <f t="shared" si="43"/>
        <v>#DIV/0!</v>
      </c>
    </row>
    <row r="821" spans="2:16">
      <c r="B821" s="63"/>
      <c r="C821" s="65"/>
      <c r="D821" s="65"/>
      <c r="E821" s="66"/>
      <c r="F821" s="67"/>
      <c r="G821" s="65"/>
      <c r="H821" s="70"/>
      <c r="I821" s="71"/>
      <c r="J821" s="68">
        <v>0</v>
      </c>
      <c r="K821" s="68">
        <v>0</v>
      </c>
      <c r="L821" s="68">
        <v>0</v>
      </c>
      <c r="M821" s="89">
        <f t="shared" si="41"/>
        <v>0</v>
      </c>
      <c r="N821" s="100">
        <f t="shared" si="42"/>
        <v>0</v>
      </c>
      <c r="O821" s="63"/>
      <c r="P821" s="167" t="e">
        <f t="shared" si="43"/>
        <v>#DIV/0!</v>
      </c>
    </row>
    <row r="822" spans="2:16">
      <c r="B822" s="63"/>
      <c r="C822" s="65"/>
      <c r="D822" s="65"/>
      <c r="E822" s="66"/>
      <c r="F822" s="67"/>
      <c r="G822" s="65"/>
      <c r="H822" s="70"/>
      <c r="I822" s="71"/>
      <c r="J822" s="68">
        <v>0</v>
      </c>
      <c r="K822" s="68">
        <v>0</v>
      </c>
      <c r="L822" s="68">
        <v>0</v>
      </c>
      <c r="M822" s="89">
        <f t="shared" si="41"/>
        <v>0</v>
      </c>
      <c r="N822" s="100">
        <f t="shared" si="42"/>
        <v>0</v>
      </c>
      <c r="O822" s="63"/>
      <c r="P822" s="167" t="e">
        <f t="shared" si="43"/>
        <v>#DIV/0!</v>
      </c>
    </row>
    <row r="823" spans="2:16">
      <c r="B823" s="63"/>
      <c r="C823" s="65"/>
      <c r="D823" s="65"/>
      <c r="E823" s="66"/>
      <c r="F823" s="67"/>
      <c r="G823" s="65"/>
      <c r="H823" s="70"/>
      <c r="I823" s="71"/>
      <c r="J823" s="68">
        <v>0</v>
      </c>
      <c r="K823" s="68">
        <v>0</v>
      </c>
      <c r="L823" s="68">
        <v>0</v>
      </c>
      <c r="M823" s="89">
        <f t="shared" si="41"/>
        <v>0</v>
      </c>
      <c r="N823" s="100">
        <f t="shared" si="42"/>
        <v>0</v>
      </c>
      <c r="O823" s="63"/>
      <c r="P823" s="167" t="e">
        <f t="shared" si="43"/>
        <v>#DIV/0!</v>
      </c>
    </row>
    <row r="824" spans="2:16">
      <c r="B824" s="63"/>
      <c r="C824" s="65"/>
      <c r="D824" s="65"/>
      <c r="E824" s="66"/>
      <c r="F824" s="67"/>
      <c r="G824" s="65"/>
      <c r="H824" s="70"/>
      <c r="I824" s="71"/>
      <c r="J824" s="68">
        <v>0</v>
      </c>
      <c r="K824" s="68">
        <v>0</v>
      </c>
      <c r="L824" s="68">
        <v>0</v>
      </c>
      <c r="M824" s="89">
        <f t="shared" si="41"/>
        <v>0</v>
      </c>
      <c r="N824" s="100">
        <f t="shared" si="42"/>
        <v>0</v>
      </c>
      <c r="O824" s="63"/>
      <c r="P824" s="167" t="e">
        <f t="shared" si="43"/>
        <v>#DIV/0!</v>
      </c>
    </row>
    <row r="825" spans="2:16">
      <c r="B825" s="63"/>
      <c r="C825" s="65"/>
      <c r="D825" s="65"/>
      <c r="E825" s="66"/>
      <c r="F825" s="67"/>
      <c r="G825" s="65"/>
      <c r="H825" s="70"/>
      <c r="I825" s="71"/>
      <c r="J825" s="68">
        <v>0</v>
      </c>
      <c r="K825" s="68">
        <v>0</v>
      </c>
      <c r="L825" s="68">
        <v>0</v>
      </c>
      <c r="M825" s="89">
        <f t="shared" si="41"/>
        <v>0</v>
      </c>
      <c r="N825" s="100">
        <f t="shared" si="42"/>
        <v>0</v>
      </c>
      <c r="O825" s="63"/>
      <c r="P825" s="167" t="e">
        <f t="shared" si="43"/>
        <v>#DIV/0!</v>
      </c>
    </row>
    <row r="826" spans="2:16">
      <c r="B826" s="63"/>
      <c r="C826" s="65"/>
      <c r="D826" s="65"/>
      <c r="E826" s="66"/>
      <c r="F826" s="67"/>
      <c r="G826" s="65"/>
      <c r="H826" s="70"/>
      <c r="I826" s="71"/>
      <c r="J826" s="68">
        <v>0</v>
      </c>
      <c r="K826" s="68">
        <v>0</v>
      </c>
      <c r="L826" s="68">
        <v>0</v>
      </c>
      <c r="M826" s="89">
        <f t="shared" si="41"/>
        <v>0</v>
      </c>
      <c r="N826" s="100">
        <f t="shared" si="42"/>
        <v>0</v>
      </c>
      <c r="O826" s="63"/>
      <c r="P826" s="167" t="e">
        <f t="shared" si="43"/>
        <v>#DIV/0!</v>
      </c>
    </row>
    <row r="827" spans="2:16">
      <c r="B827" s="63"/>
      <c r="C827" s="65"/>
      <c r="D827" s="65"/>
      <c r="E827" s="66"/>
      <c r="F827" s="67"/>
      <c r="G827" s="65"/>
      <c r="H827" s="70"/>
      <c r="I827" s="71"/>
      <c r="J827" s="68">
        <v>0</v>
      </c>
      <c r="K827" s="68">
        <v>0</v>
      </c>
      <c r="L827" s="68">
        <v>0</v>
      </c>
      <c r="M827" s="89">
        <f t="shared" si="41"/>
        <v>0</v>
      </c>
      <c r="N827" s="100">
        <f t="shared" si="42"/>
        <v>0</v>
      </c>
      <c r="O827" s="63"/>
      <c r="P827" s="167" t="e">
        <f t="shared" si="43"/>
        <v>#DIV/0!</v>
      </c>
    </row>
    <row r="828" spans="2:16">
      <c r="B828" s="63"/>
      <c r="C828" s="65"/>
      <c r="D828" s="65"/>
      <c r="E828" s="66"/>
      <c r="F828" s="67"/>
      <c r="G828" s="65"/>
      <c r="H828" s="70"/>
      <c r="I828" s="71"/>
      <c r="J828" s="68">
        <v>0</v>
      </c>
      <c r="K828" s="68">
        <v>0</v>
      </c>
      <c r="L828" s="68">
        <v>0</v>
      </c>
      <c r="M828" s="89">
        <f t="shared" si="41"/>
        <v>0</v>
      </c>
      <c r="N828" s="100">
        <f t="shared" si="42"/>
        <v>0</v>
      </c>
      <c r="O828" s="63"/>
      <c r="P828" s="167" t="e">
        <f t="shared" si="43"/>
        <v>#DIV/0!</v>
      </c>
    </row>
    <row r="829" spans="2:16">
      <c r="B829" s="63"/>
      <c r="C829" s="65"/>
      <c r="D829" s="65"/>
      <c r="E829" s="66"/>
      <c r="F829" s="67"/>
      <c r="G829" s="65"/>
      <c r="H829" s="70"/>
      <c r="I829" s="71"/>
      <c r="J829" s="68">
        <v>0</v>
      </c>
      <c r="K829" s="68">
        <v>0</v>
      </c>
      <c r="L829" s="68">
        <v>0</v>
      </c>
      <c r="M829" s="89">
        <f t="shared" si="41"/>
        <v>0</v>
      </c>
      <c r="N829" s="100">
        <f t="shared" si="42"/>
        <v>0</v>
      </c>
      <c r="O829" s="63"/>
      <c r="P829" s="167" t="e">
        <f t="shared" si="43"/>
        <v>#DIV/0!</v>
      </c>
    </row>
    <row r="830" spans="2:16">
      <c r="B830" s="63"/>
      <c r="C830" s="65"/>
      <c r="D830" s="65"/>
      <c r="E830" s="66"/>
      <c r="F830" s="67"/>
      <c r="G830" s="65"/>
      <c r="H830" s="70"/>
      <c r="I830" s="71"/>
      <c r="J830" s="68">
        <v>0</v>
      </c>
      <c r="K830" s="68">
        <v>0</v>
      </c>
      <c r="L830" s="68">
        <v>0</v>
      </c>
      <c r="M830" s="89">
        <f t="shared" si="41"/>
        <v>0</v>
      </c>
      <c r="N830" s="100">
        <f t="shared" si="42"/>
        <v>0</v>
      </c>
      <c r="O830" s="63"/>
      <c r="P830" s="167" t="e">
        <f t="shared" si="43"/>
        <v>#DIV/0!</v>
      </c>
    </row>
    <row r="831" spans="2:16">
      <c r="B831" s="63"/>
      <c r="C831" s="65"/>
      <c r="D831" s="65"/>
      <c r="E831" s="66"/>
      <c r="F831" s="67"/>
      <c r="G831" s="65"/>
      <c r="H831" s="70"/>
      <c r="I831" s="71"/>
      <c r="J831" s="68">
        <v>0</v>
      </c>
      <c r="K831" s="68">
        <v>0</v>
      </c>
      <c r="L831" s="68">
        <v>0</v>
      </c>
      <c r="M831" s="89">
        <f t="shared" si="41"/>
        <v>0</v>
      </c>
      <c r="N831" s="100">
        <f t="shared" si="42"/>
        <v>0</v>
      </c>
      <c r="O831" s="63"/>
      <c r="P831" s="167" t="e">
        <f t="shared" si="43"/>
        <v>#DIV/0!</v>
      </c>
    </row>
    <row r="832" spans="2:16">
      <c r="B832" s="63"/>
      <c r="C832" s="65"/>
      <c r="D832" s="65"/>
      <c r="E832" s="66"/>
      <c r="F832" s="67"/>
      <c r="G832" s="65"/>
      <c r="H832" s="70"/>
      <c r="I832" s="71"/>
      <c r="J832" s="68">
        <v>0</v>
      </c>
      <c r="K832" s="68">
        <v>0</v>
      </c>
      <c r="L832" s="68">
        <v>0</v>
      </c>
      <c r="M832" s="89">
        <f t="shared" si="41"/>
        <v>0</v>
      </c>
      <c r="N832" s="100">
        <f t="shared" si="42"/>
        <v>0</v>
      </c>
      <c r="O832" s="63"/>
      <c r="P832" s="167" t="e">
        <f t="shared" si="43"/>
        <v>#DIV/0!</v>
      </c>
    </row>
    <row r="833" spans="2:16">
      <c r="B833" s="63"/>
      <c r="C833" s="65"/>
      <c r="D833" s="65"/>
      <c r="E833" s="66"/>
      <c r="F833" s="67"/>
      <c r="G833" s="65"/>
      <c r="H833" s="70"/>
      <c r="I833" s="71"/>
      <c r="J833" s="68">
        <v>0</v>
      </c>
      <c r="K833" s="68">
        <v>0</v>
      </c>
      <c r="L833" s="68">
        <v>0</v>
      </c>
      <c r="M833" s="89">
        <f t="shared" si="41"/>
        <v>0</v>
      </c>
      <c r="N833" s="100">
        <f t="shared" si="42"/>
        <v>0</v>
      </c>
      <c r="O833" s="63"/>
      <c r="P833" s="167" t="e">
        <f t="shared" si="43"/>
        <v>#DIV/0!</v>
      </c>
    </row>
    <row r="834" spans="2:16">
      <c r="B834" s="63"/>
      <c r="C834" s="65"/>
      <c r="D834" s="65"/>
      <c r="E834" s="66"/>
      <c r="F834" s="67"/>
      <c r="G834" s="65"/>
      <c r="H834" s="70"/>
      <c r="I834" s="71"/>
      <c r="J834" s="68">
        <v>0</v>
      </c>
      <c r="K834" s="68">
        <v>0</v>
      </c>
      <c r="L834" s="68">
        <v>0</v>
      </c>
      <c r="M834" s="89">
        <f t="shared" si="41"/>
        <v>0</v>
      </c>
      <c r="N834" s="100">
        <f t="shared" si="42"/>
        <v>0</v>
      </c>
      <c r="O834" s="63"/>
      <c r="P834" s="167" t="e">
        <f t="shared" si="43"/>
        <v>#DIV/0!</v>
      </c>
    </row>
    <row r="835" spans="2:16">
      <c r="B835" s="63"/>
      <c r="C835" s="65"/>
      <c r="D835" s="65"/>
      <c r="E835" s="66"/>
      <c r="F835" s="67"/>
      <c r="G835" s="65"/>
      <c r="H835" s="70"/>
      <c r="I835" s="71"/>
      <c r="J835" s="68">
        <v>0</v>
      </c>
      <c r="K835" s="68">
        <v>0</v>
      </c>
      <c r="L835" s="68">
        <v>0</v>
      </c>
      <c r="M835" s="89">
        <f t="shared" si="41"/>
        <v>0</v>
      </c>
      <c r="N835" s="100">
        <f t="shared" si="42"/>
        <v>0</v>
      </c>
      <c r="O835" s="63"/>
      <c r="P835" s="167" t="e">
        <f t="shared" si="43"/>
        <v>#DIV/0!</v>
      </c>
    </row>
    <row r="836" spans="2:16">
      <c r="B836" s="63"/>
      <c r="C836" s="65"/>
      <c r="D836" s="65"/>
      <c r="E836" s="66"/>
      <c r="F836" s="67"/>
      <c r="G836" s="65"/>
      <c r="H836" s="70"/>
      <c r="I836" s="71"/>
      <c r="J836" s="68">
        <v>0</v>
      </c>
      <c r="K836" s="68">
        <v>0</v>
      </c>
      <c r="L836" s="68">
        <v>0</v>
      </c>
      <c r="M836" s="89">
        <f t="shared" si="41"/>
        <v>0</v>
      </c>
      <c r="N836" s="100">
        <f t="shared" si="42"/>
        <v>0</v>
      </c>
      <c r="O836" s="63"/>
      <c r="P836" s="167" t="e">
        <f t="shared" si="43"/>
        <v>#DIV/0!</v>
      </c>
    </row>
    <row r="837" spans="2:16">
      <c r="B837" s="63"/>
      <c r="C837" s="65"/>
      <c r="D837" s="65"/>
      <c r="E837" s="66"/>
      <c r="F837" s="67"/>
      <c r="G837" s="65"/>
      <c r="H837" s="70"/>
      <c r="I837" s="71"/>
      <c r="J837" s="68">
        <v>0</v>
      </c>
      <c r="K837" s="68">
        <v>0</v>
      </c>
      <c r="L837" s="68">
        <v>0</v>
      </c>
      <c r="M837" s="89">
        <f t="shared" si="41"/>
        <v>0</v>
      </c>
      <c r="N837" s="100">
        <f t="shared" si="42"/>
        <v>0</v>
      </c>
      <c r="O837" s="63"/>
      <c r="P837" s="167" t="e">
        <f t="shared" si="43"/>
        <v>#DIV/0!</v>
      </c>
    </row>
    <row r="838" spans="2:16">
      <c r="B838" s="63"/>
      <c r="C838" s="65"/>
      <c r="D838" s="65"/>
      <c r="E838" s="66"/>
      <c r="F838" s="67"/>
      <c r="G838" s="65"/>
      <c r="H838" s="70"/>
      <c r="I838" s="71"/>
      <c r="J838" s="68">
        <v>0</v>
      </c>
      <c r="K838" s="68">
        <v>0</v>
      </c>
      <c r="L838" s="68">
        <v>0</v>
      </c>
      <c r="M838" s="89">
        <f t="shared" si="41"/>
        <v>0</v>
      </c>
      <c r="N838" s="100">
        <f t="shared" si="42"/>
        <v>0</v>
      </c>
      <c r="O838" s="63"/>
      <c r="P838" s="167" t="e">
        <f t="shared" si="43"/>
        <v>#DIV/0!</v>
      </c>
    </row>
    <row r="839" spans="2:16">
      <c r="B839" s="63"/>
      <c r="C839" s="65"/>
      <c r="D839" s="65"/>
      <c r="E839" s="66"/>
      <c r="F839" s="67"/>
      <c r="G839" s="65"/>
      <c r="H839" s="70"/>
      <c r="I839" s="71"/>
      <c r="J839" s="68">
        <v>0</v>
      </c>
      <c r="K839" s="68">
        <v>0</v>
      </c>
      <c r="L839" s="68">
        <v>0</v>
      </c>
      <c r="M839" s="89">
        <f t="shared" si="41"/>
        <v>0</v>
      </c>
      <c r="N839" s="100">
        <f t="shared" si="42"/>
        <v>0</v>
      </c>
      <c r="O839" s="63"/>
      <c r="P839" s="167" t="e">
        <f t="shared" si="43"/>
        <v>#DIV/0!</v>
      </c>
    </row>
    <row r="840" spans="2:16">
      <c r="B840" s="63"/>
      <c r="C840" s="65"/>
      <c r="D840" s="65"/>
      <c r="E840" s="66"/>
      <c r="F840" s="67"/>
      <c r="G840" s="65"/>
      <c r="H840" s="70"/>
      <c r="I840" s="71"/>
      <c r="J840" s="68">
        <v>0</v>
      </c>
      <c r="K840" s="68">
        <v>0</v>
      </c>
      <c r="L840" s="68">
        <v>0</v>
      </c>
      <c r="M840" s="89">
        <f t="shared" si="41"/>
        <v>0</v>
      </c>
      <c r="N840" s="100">
        <f t="shared" si="42"/>
        <v>0</v>
      </c>
      <c r="O840" s="63"/>
      <c r="P840" s="167" t="e">
        <f t="shared" si="43"/>
        <v>#DIV/0!</v>
      </c>
    </row>
    <row r="841" spans="2:16">
      <c r="B841" s="63"/>
      <c r="C841" s="65"/>
      <c r="D841" s="65"/>
      <c r="E841" s="66"/>
      <c r="F841" s="67"/>
      <c r="G841" s="65"/>
      <c r="H841" s="70"/>
      <c r="I841" s="71"/>
      <c r="J841" s="68">
        <v>0</v>
      </c>
      <c r="K841" s="68">
        <v>0</v>
      </c>
      <c r="L841" s="68">
        <v>0</v>
      </c>
      <c r="M841" s="89">
        <f t="shared" si="41"/>
        <v>0</v>
      </c>
      <c r="N841" s="100">
        <f t="shared" si="42"/>
        <v>0</v>
      </c>
      <c r="O841" s="63"/>
      <c r="P841" s="167" t="e">
        <f t="shared" si="43"/>
        <v>#DIV/0!</v>
      </c>
    </row>
    <row r="842" spans="2:16">
      <c r="B842" s="63"/>
      <c r="C842" s="65"/>
      <c r="D842" s="65"/>
      <c r="E842" s="66"/>
      <c r="F842" s="67"/>
      <c r="G842" s="65"/>
      <c r="H842" s="70"/>
      <c r="I842" s="71"/>
      <c r="J842" s="68">
        <v>0</v>
      </c>
      <c r="K842" s="68">
        <v>0</v>
      </c>
      <c r="L842" s="68">
        <v>0</v>
      </c>
      <c r="M842" s="89">
        <f t="shared" si="41"/>
        <v>0</v>
      </c>
      <c r="N842" s="100">
        <f t="shared" si="42"/>
        <v>0</v>
      </c>
      <c r="O842" s="63"/>
      <c r="P842" s="167" t="e">
        <f t="shared" si="43"/>
        <v>#DIV/0!</v>
      </c>
    </row>
    <row r="843" spans="2:16">
      <c r="B843" s="63"/>
      <c r="C843" s="65"/>
      <c r="D843" s="65"/>
      <c r="E843" s="66"/>
      <c r="F843" s="67"/>
      <c r="G843" s="65"/>
      <c r="H843" s="70"/>
      <c r="I843" s="71"/>
      <c r="J843" s="68">
        <v>0</v>
      </c>
      <c r="K843" s="68">
        <v>0</v>
      </c>
      <c r="L843" s="68">
        <v>0</v>
      </c>
      <c r="M843" s="89">
        <f t="shared" si="41"/>
        <v>0</v>
      </c>
      <c r="N843" s="100">
        <f t="shared" si="42"/>
        <v>0</v>
      </c>
      <c r="O843" s="63"/>
      <c r="P843" s="167" t="e">
        <f t="shared" si="43"/>
        <v>#DIV/0!</v>
      </c>
    </row>
    <row r="844" spans="2:16">
      <c r="B844" s="63"/>
      <c r="C844" s="65"/>
      <c r="D844" s="65"/>
      <c r="E844" s="66"/>
      <c r="F844" s="67"/>
      <c r="G844" s="65"/>
      <c r="H844" s="70"/>
      <c r="I844" s="71"/>
      <c r="J844" s="68">
        <v>0</v>
      </c>
      <c r="K844" s="68">
        <v>0</v>
      </c>
      <c r="L844" s="68">
        <v>0</v>
      </c>
      <c r="M844" s="89">
        <f t="shared" si="41"/>
        <v>0</v>
      </c>
      <c r="N844" s="100">
        <f t="shared" si="42"/>
        <v>0</v>
      </c>
      <c r="O844" s="63"/>
      <c r="P844" s="167" t="e">
        <f t="shared" si="43"/>
        <v>#DIV/0!</v>
      </c>
    </row>
    <row r="845" spans="2:16">
      <c r="B845" s="63"/>
      <c r="C845" s="65"/>
      <c r="D845" s="65"/>
      <c r="E845" s="66"/>
      <c r="F845" s="67"/>
      <c r="G845" s="65"/>
      <c r="H845" s="70"/>
      <c r="I845" s="71"/>
      <c r="J845" s="68">
        <v>0</v>
      </c>
      <c r="K845" s="68">
        <v>0</v>
      </c>
      <c r="L845" s="68">
        <v>0</v>
      </c>
      <c r="M845" s="89">
        <f t="shared" si="41"/>
        <v>0</v>
      </c>
      <c r="N845" s="100">
        <f t="shared" si="42"/>
        <v>0</v>
      </c>
      <c r="O845" s="63"/>
      <c r="P845" s="167" t="e">
        <f t="shared" si="43"/>
        <v>#DIV/0!</v>
      </c>
    </row>
    <row r="846" spans="2:16">
      <c r="B846" s="63"/>
      <c r="C846" s="65"/>
      <c r="D846" s="65"/>
      <c r="E846" s="66"/>
      <c r="F846" s="67"/>
      <c r="G846" s="65"/>
      <c r="H846" s="70"/>
      <c r="I846" s="71"/>
      <c r="J846" s="68">
        <v>0</v>
      </c>
      <c r="K846" s="68">
        <v>0</v>
      </c>
      <c r="L846" s="68">
        <v>0</v>
      </c>
      <c r="M846" s="89">
        <f t="shared" si="41"/>
        <v>0</v>
      </c>
      <c r="N846" s="100">
        <f t="shared" si="42"/>
        <v>0</v>
      </c>
      <c r="O846" s="63"/>
      <c r="P846" s="167" t="e">
        <f t="shared" si="43"/>
        <v>#DIV/0!</v>
      </c>
    </row>
    <row r="847" spans="2:16">
      <c r="B847" s="63"/>
      <c r="C847" s="65"/>
      <c r="D847" s="65"/>
      <c r="E847" s="66"/>
      <c r="F847" s="67"/>
      <c r="G847" s="65"/>
      <c r="H847" s="70"/>
      <c r="I847" s="71"/>
      <c r="J847" s="68">
        <v>0</v>
      </c>
      <c r="K847" s="68">
        <v>0</v>
      </c>
      <c r="L847" s="68">
        <v>0</v>
      </c>
      <c r="M847" s="89">
        <f t="shared" si="41"/>
        <v>0</v>
      </c>
      <c r="N847" s="100">
        <f t="shared" si="42"/>
        <v>0</v>
      </c>
      <c r="O847" s="63"/>
      <c r="P847" s="167" t="e">
        <f t="shared" si="43"/>
        <v>#DIV/0!</v>
      </c>
    </row>
    <row r="848" spans="2:16">
      <c r="B848" s="63"/>
      <c r="C848" s="65"/>
      <c r="D848" s="65"/>
      <c r="E848" s="66"/>
      <c r="F848" s="67"/>
      <c r="G848" s="65"/>
      <c r="H848" s="70"/>
      <c r="I848" s="71"/>
      <c r="J848" s="68">
        <v>0</v>
      </c>
      <c r="K848" s="68">
        <v>0</v>
      </c>
      <c r="L848" s="68">
        <v>0</v>
      </c>
      <c r="M848" s="89">
        <f t="shared" si="41"/>
        <v>0</v>
      </c>
      <c r="N848" s="100">
        <f t="shared" si="42"/>
        <v>0</v>
      </c>
      <c r="O848" s="63"/>
      <c r="P848" s="167" t="e">
        <f t="shared" si="43"/>
        <v>#DIV/0!</v>
      </c>
    </row>
    <row r="849" spans="2:16">
      <c r="B849" s="63"/>
      <c r="C849" s="65"/>
      <c r="D849" s="65"/>
      <c r="E849" s="66"/>
      <c r="F849" s="67"/>
      <c r="G849" s="65"/>
      <c r="H849" s="70"/>
      <c r="I849" s="71"/>
      <c r="J849" s="68">
        <v>0</v>
      </c>
      <c r="K849" s="68">
        <v>0</v>
      </c>
      <c r="L849" s="68">
        <v>0</v>
      </c>
      <c r="M849" s="89">
        <f t="shared" si="41"/>
        <v>0</v>
      </c>
      <c r="N849" s="100">
        <f t="shared" si="42"/>
        <v>0</v>
      </c>
      <c r="O849" s="63"/>
      <c r="P849" s="167" t="e">
        <f t="shared" si="43"/>
        <v>#DIV/0!</v>
      </c>
    </row>
    <row r="850" spans="2:16">
      <c r="B850" s="63"/>
      <c r="C850" s="65"/>
      <c r="D850" s="65"/>
      <c r="E850" s="66"/>
      <c r="F850" s="67"/>
      <c r="G850" s="65"/>
      <c r="H850" s="70"/>
      <c r="I850" s="71"/>
      <c r="J850" s="68">
        <v>0</v>
      </c>
      <c r="K850" s="68">
        <v>0</v>
      </c>
      <c r="L850" s="68">
        <v>0</v>
      </c>
      <c r="M850" s="89">
        <f t="shared" si="41"/>
        <v>0</v>
      </c>
      <c r="N850" s="100">
        <f t="shared" si="42"/>
        <v>0</v>
      </c>
      <c r="O850" s="63"/>
      <c r="P850" s="167" t="e">
        <f t="shared" si="43"/>
        <v>#DIV/0!</v>
      </c>
    </row>
    <row r="851" spans="2:16">
      <c r="B851" s="63"/>
      <c r="C851" s="65"/>
      <c r="D851" s="65"/>
      <c r="E851" s="66"/>
      <c r="F851" s="67"/>
      <c r="G851" s="65"/>
      <c r="H851" s="70"/>
      <c r="I851" s="71"/>
      <c r="J851" s="68">
        <v>0</v>
      </c>
      <c r="K851" s="68">
        <v>0</v>
      </c>
      <c r="L851" s="68">
        <v>0</v>
      </c>
      <c r="M851" s="89">
        <f t="shared" si="41"/>
        <v>0</v>
      </c>
      <c r="N851" s="100">
        <f t="shared" si="42"/>
        <v>0</v>
      </c>
      <c r="O851" s="63"/>
      <c r="P851" s="167" t="e">
        <f t="shared" si="43"/>
        <v>#DIV/0!</v>
      </c>
    </row>
    <row r="852" spans="2:16">
      <c r="B852" s="63"/>
      <c r="C852" s="65"/>
      <c r="D852" s="65"/>
      <c r="E852" s="66"/>
      <c r="F852" s="67"/>
      <c r="G852" s="65"/>
      <c r="H852" s="70"/>
      <c r="I852" s="71"/>
      <c r="J852" s="68">
        <v>0</v>
      </c>
      <c r="K852" s="68">
        <v>0</v>
      </c>
      <c r="L852" s="68">
        <v>0</v>
      </c>
      <c r="M852" s="89">
        <f t="shared" si="41"/>
        <v>0</v>
      </c>
      <c r="N852" s="100">
        <f t="shared" si="42"/>
        <v>0</v>
      </c>
      <c r="O852" s="63"/>
      <c r="P852" s="167" t="e">
        <f t="shared" si="43"/>
        <v>#DIV/0!</v>
      </c>
    </row>
    <row r="853" spans="2:16">
      <c r="B853" s="63"/>
      <c r="C853" s="65"/>
      <c r="D853" s="65"/>
      <c r="E853" s="66"/>
      <c r="F853" s="67"/>
      <c r="G853" s="65"/>
      <c r="H853" s="70"/>
      <c r="I853" s="71"/>
      <c r="J853" s="68">
        <v>0</v>
      </c>
      <c r="K853" s="68">
        <v>0</v>
      </c>
      <c r="L853" s="68">
        <v>0</v>
      </c>
      <c r="M853" s="89">
        <f t="shared" ref="M853:M916" si="44">L853</f>
        <v>0</v>
      </c>
      <c r="N853" s="100">
        <f t="shared" si="42"/>
        <v>0</v>
      </c>
      <c r="O853" s="63"/>
      <c r="P853" s="167" t="e">
        <f t="shared" si="43"/>
        <v>#DIV/0!</v>
      </c>
    </row>
    <row r="854" spans="2:16">
      <c r="B854" s="63"/>
      <c r="C854" s="65"/>
      <c r="D854" s="65"/>
      <c r="E854" s="66"/>
      <c r="F854" s="67"/>
      <c r="G854" s="65"/>
      <c r="H854" s="70"/>
      <c r="I854" s="71"/>
      <c r="J854" s="68">
        <v>0</v>
      </c>
      <c r="K854" s="68">
        <v>0</v>
      </c>
      <c r="L854" s="68">
        <v>0</v>
      </c>
      <c r="M854" s="89">
        <f t="shared" si="44"/>
        <v>0</v>
      </c>
      <c r="N854" s="100">
        <f t="shared" ref="N854:N917" si="45">SUM(J854:M854)</f>
        <v>0</v>
      </c>
      <c r="O854" s="63"/>
      <c r="P854" s="167" t="e">
        <f t="shared" ref="P854:P917" si="46">H854-(SUM(K854:M854)/J854)</f>
        <v>#DIV/0!</v>
      </c>
    </row>
    <row r="855" spans="2:16">
      <c r="B855" s="63"/>
      <c r="C855" s="65"/>
      <c r="D855" s="65"/>
      <c r="E855" s="66"/>
      <c r="F855" s="67"/>
      <c r="G855" s="65"/>
      <c r="H855" s="70"/>
      <c r="I855" s="71"/>
      <c r="J855" s="68">
        <v>0</v>
      </c>
      <c r="K855" s="68">
        <v>0</v>
      </c>
      <c r="L855" s="68">
        <v>0</v>
      </c>
      <c r="M855" s="89">
        <f t="shared" si="44"/>
        <v>0</v>
      </c>
      <c r="N855" s="100">
        <f t="shared" si="45"/>
        <v>0</v>
      </c>
      <c r="O855" s="63"/>
      <c r="P855" s="167" t="e">
        <f t="shared" si="46"/>
        <v>#DIV/0!</v>
      </c>
    </row>
    <row r="856" spans="2:16">
      <c r="B856" s="63"/>
      <c r="C856" s="65"/>
      <c r="D856" s="65"/>
      <c r="E856" s="66"/>
      <c r="F856" s="67"/>
      <c r="G856" s="65"/>
      <c r="H856" s="70"/>
      <c r="I856" s="71"/>
      <c r="J856" s="68">
        <v>0</v>
      </c>
      <c r="K856" s="68">
        <v>0</v>
      </c>
      <c r="L856" s="68">
        <v>0</v>
      </c>
      <c r="M856" s="89">
        <f t="shared" si="44"/>
        <v>0</v>
      </c>
      <c r="N856" s="100">
        <f t="shared" si="45"/>
        <v>0</v>
      </c>
      <c r="O856" s="63"/>
      <c r="P856" s="167" t="e">
        <f t="shared" si="46"/>
        <v>#DIV/0!</v>
      </c>
    </row>
    <row r="857" spans="2:16">
      <c r="B857" s="63"/>
      <c r="C857" s="65"/>
      <c r="D857" s="65"/>
      <c r="E857" s="66"/>
      <c r="F857" s="67"/>
      <c r="G857" s="65"/>
      <c r="H857" s="70"/>
      <c r="I857" s="71"/>
      <c r="J857" s="68">
        <v>0</v>
      </c>
      <c r="K857" s="68">
        <v>0</v>
      </c>
      <c r="L857" s="68">
        <v>0</v>
      </c>
      <c r="M857" s="89">
        <f t="shared" si="44"/>
        <v>0</v>
      </c>
      <c r="N857" s="100">
        <f t="shared" si="45"/>
        <v>0</v>
      </c>
      <c r="O857" s="63"/>
      <c r="P857" s="167" t="e">
        <f t="shared" si="46"/>
        <v>#DIV/0!</v>
      </c>
    </row>
    <row r="858" spans="2:16">
      <c r="B858" s="63"/>
      <c r="C858" s="65"/>
      <c r="D858" s="65"/>
      <c r="E858" s="66"/>
      <c r="F858" s="67"/>
      <c r="G858" s="65"/>
      <c r="H858" s="70"/>
      <c r="I858" s="71"/>
      <c r="J858" s="68">
        <v>0</v>
      </c>
      <c r="K858" s="68">
        <v>0</v>
      </c>
      <c r="L858" s="68">
        <v>0</v>
      </c>
      <c r="M858" s="89">
        <f t="shared" si="44"/>
        <v>0</v>
      </c>
      <c r="N858" s="100">
        <f t="shared" si="45"/>
        <v>0</v>
      </c>
      <c r="O858" s="63"/>
      <c r="P858" s="167" t="e">
        <f t="shared" si="46"/>
        <v>#DIV/0!</v>
      </c>
    </row>
    <row r="859" spans="2:16">
      <c r="B859" s="63"/>
      <c r="C859" s="65"/>
      <c r="D859" s="65"/>
      <c r="E859" s="66"/>
      <c r="F859" s="67"/>
      <c r="G859" s="65"/>
      <c r="H859" s="70"/>
      <c r="I859" s="71"/>
      <c r="J859" s="68">
        <v>0</v>
      </c>
      <c r="K859" s="68">
        <v>0</v>
      </c>
      <c r="L859" s="68">
        <v>0</v>
      </c>
      <c r="M859" s="89">
        <f t="shared" si="44"/>
        <v>0</v>
      </c>
      <c r="N859" s="100">
        <f t="shared" si="45"/>
        <v>0</v>
      </c>
      <c r="O859" s="63"/>
      <c r="P859" s="167" t="e">
        <f t="shared" si="46"/>
        <v>#DIV/0!</v>
      </c>
    </row>
    <row r="860" spans="2:16">
      <c r="B860" s="63"/>
      <c r="C860" s="65"/>
      <c r="D860" s="65"/>
      <c r="E860" s="66"/>
      <c r="F860" s="67"/>
      <c r="G860" s="65"/>
      <c r="H860" s="70"/>
      <c r="I860" s="71"/>
      <c r="J860" s="68">
        <v>0</v>
      </c>
      <c r="K860" s="68">
        <v>0</v>
      </c>
      <c r="L860" s="68">
        <v>0</v>
      </c>
      <c r="M860" s="89">
        <f t="shared" si="44"/>
        <v>0</v>
      </c>
      <c r="N860" s="100">
        <f t="shared" si="45"/>
        <v>0</v>
      </c>
      <c r="O860" s="63"/>
      <c r="P860" s="167" t="e">
        <f t="shared" si="46"/>
        <v>#DIV/0!</v>
      </c>
    </row>
    <row r="861" spans="2:16">
      <c r="B861" s="63"/>
      <c r="C861" s="65"/>
      <c r="D861" s="65"/>
      <c r="E861" s="66"/>
      <c r="F861" s="67"/>
      <c r="G861" s="65"/>
      <c r="H861" s="70"/>
      <c r="I861" s="71"/>
      <c r="J861" s="68">
        <v>0</v>
      </c>
      <c r="K861" s="68">
        <v>0</v>
      </c>
      <c r="L861" s="68">
        <v>0</v>
      </c>
      <c r="M861" s="89">
        <f t="shared" si="44"/>
        <v>0</v>
      </c>
      <c r="N861" s="100">
        <f t="shared" si="45"/>
        <v>0</v>
      </c>
      <c r="O861" s="63"/>
      <c r="P861" s="167" t="e">
        <f t="shared" si="46"/>
        <v>#DIV/0!</v>
      </c>
    </row>
    <row r="862" spans="2:16">
      <c r="B862" s="63"/>
      <c r="C862" s="65"/>
      <c r="D862" s="65"/>
      <c r="E862" s="66"/>
      <c r="F862" s="67"/>
      <c r="G862" s="65"/>
      <c r="H862" s="70"/>
      <c r="I862" s="71"/>
      <c r="J862" s="68">
        <v>0</v>
      </c>
      <c r="K862" s="68">
        <v>0</v>
      </c>
      <c r="L862" s="68">
        <v>0</v>
      </c>
      <c r="M862" s="89">
        <f t="shared" si="44"/>
        <v>0</v>
      </c>
      <c r="N862" s="100">
        <f t="shared" si="45"/>
        <v>0</v>
      </c>
      <c r="O862" s="63"/>
      <c r="P862" s="167" t="e">
        <f t="shared" si="46"/>
        <v>#DIV/0!</v>
      </c>
    </row>
    <row r="863" spans="2:16">
      <c r="B863" s="63"/>
      <c r="C863" s="65"/>
      <c r="D863" s="65"/>
      <c r="E863" s="66"/>
      <c r="F863" s="67"/>
      <c r="G863" s="65"/>
      <c r="H863" s="70"/>
      <c r="I863" s="71"/>
      <c r="J863" s="68">
        <v>0</v>
      </c>
      <c r="K863" s="68">
        <v>0</v>
      </c>
      <c r="L863" s="68">
        <v>0</v>
      </c>
      <c r="M863" s="89">
        <f t="shared" si="44"/>
        <v>0</v>
      </c>
      <c r="N863" s="100">
        <f t="shared" si="45"/>
        <v>0</v>
      </c>
      <c r="O863" s="63"/>
      <c r="P863" s="167" t="e">
        <f t="shared" si="46"/>
        <v>#DIV/0!</v>
      </c>
    </row>
    <row r="864" spans="2:16">
      <c r="B864" s="63"/>
      <c r="C864" s="65"/>
      <c r="D864" s="65"/>
      <c r="E864" s="66"/>
      <c r="F864" s="67"/>
      <c r="G864" s="65"/>
      <c r="H864" s="70"/>
      <c r="I864" s="71"/>
      <c r="J864" s="68">
        <v>0</v>
      </c>
      <c r="K864" s="68">
        <v>0</v>
      </c>
      <c r="L864" s="68">
        <v>0</v>
      </c>
      <c r="M864" s="89">
        <f t="shared" si="44"/>
        <v>0</v>
      </c>
      <c r="N864" s="100">
        <f t="shared" si="45"/>
        <v>0</v>
      </c>
      <c r="O864" s="63"/>
      <c r="P864" s="167" t="e">
        <f t="shared" si="46"/>
        <v>#DIV/0!</v>
      </c>
    </row>
    <row r="865" spans="2:16">
      <c r="B865" s="63"/>
      <c r="C865" s="65"/>
      <c r="D865" s="65"/>
      <c r="E865" s="66"/>
      <c r="F865" s="67"/>
      <c r="G865" s="65"/>
      <c r="H865" s="70"/>
      <c r="I865" s="71"/>
      <c r="J865" s="68">
        <v>0</v>
      </c>
      <c r="K865" s="68">
        <v>0</v>
      </c>
      <c r="L865" s="68">
        <v>0</v>
      </c>
      <c r="M865" s="89">
        <f t="shared" si="44"/>
        <v>0</v>
      </c>
      <c r="N865" s="100">
        <f t="shared" si="45"/>
        <v>0</v>
      </c>
      <c r="O865" s="63"/>
      <c r="P865" s="167" t="e">
        <f t="shared" si="46"/>
        <v>#DIV/0!</v>
      </c>
    </row>
    <row r="866" spans="2:16">
      <c r="B866" s="63"/>
      <c r="C866" s="65"/>
      <c r="D866" s="65"/>
      <c r="E866" s="66"/>
      <c r="F866" s="67"/>
      <c r="G866" s="65"/>
      <c r="H866" s="70"/>
      <c r="I866" s="71"/>
      <c r="J866" s="68">
        <v>0</v>
      </c>
      <c r="K866" s="68">
        <v>0</v>
      </c>
      <c r="L866" s="68">
        <v>0</v>
      </c>
      <c r="M866" s="89">
        <f t="shared" si="44"/>
        <v>0</v>
      </c>
      <c r="N866" s="100">
        <f t="shared" si="45"/>
        <v>0</v>
      </c>
      <c r="O866" s="63"/>
      <c r="P866" s="167" t="e">
        <f t="shared" si="46"/>
        <v>#DIV/0!</v>
      </c>
    </row>
    <row r="867" spans="2:16">
      <c r="B867" s="63"/>
      <c r="C867" s="65"/>
      <c r="D867" s="65"/>
      <c r="E867" s="66"/>
      <c r="F867" s="67"/>
      <c r="G867" s="65"/>
      <c r="H867" s="70"/>
      <c r="I867" s="71"/>
      <c r="J867" s="68">
        <v>0</v>
      </c>
      <c r="K867" s="68">
        <v>0</v>
      </c>
      <c r="L867" s="68">
        <v>0</v>
      </c>
      <c r="M867" s="89">
        <f t="shared" si="44"/>
        <v>0</v>
      </c>
      <c r="N867" s="100">
        <f t="shared" si="45"/>
        <v>0</v>
      </c>
      <c r="O867" s="63"/>
      <c r="P867" s="167" t="e">
        <f t="shared" si="46"/>
        <v>#DIV/0!</v>
      </c>
    </row>
    <row r="868" spans="2:16">
      <c r="B868" s="63"/>
      <c r="C868" s="65"/>
      <c r="D868" s="65"/>
      <c r="E868" s="66"/>
      <c r="F868" s="67"/>
      <c r="G868" s="65"/>
      <c r="H868" s="70"/>
      <c r="I868" s="71"/>
      <c r="J868" s="68">
        <v>0</v>
      </c>
      <c r="K868" s="68">
        <v>0</v>
      </c>
      <c r="L868" s="68">
        <v>0</v>
      </c>
      <c r="M868" s="89">
        <f t="shared" si="44"/>
        <v>0</v>
      </c>
      <c r="N868" s="100">
        <f t="shared" si="45"/>
        <v>0</v>
      </c>
      <c r="O868" s="63"/>
      <c r="P868" s="167" t="e">
        <f t="shared" si="46"/>
        <v>#DIV/0!</v>
      </c>
    </row>
    <row r="869" spans="2:16">
      <c r="B869" s="63"/>
      <c r="C869" s="65"/>
      <c r="D869" s="65"/>
      <c r="E869" s="66"/>
      <c r="F869" s="67"/>
      <c r="G869" s="65"/>
      <c r="H869" s="70"/>
      <c r="I869" s="71"/>
      <c r="J869" s="68">
        <v>0</v>
      </c>
      <c r="K869" s="68">
        <v>0</v>
      </c>
      <c r="L869" s="68">
        <v>0</v>
      </c>
      <c r="M869" s="89">
        <f t="shared" si="44"/>
        <v>0</v>
      </c>
      <c r="N869" s="100">
        <f t="shared" si="45"/>
        <v>0</v>
      </c>
      <c r="O869" s="63"/>
      <c r="P869" s="167" t="e">
        <f t="shared" si="46"/>
        <v>#DIV/0!</v>
      </c>
    </row>
    <row r="870" spans="2:16">
      <c r="B870" s="63"/>
      <c r="C870" s="65"/>
      <c r="D870" s="65"/>
      <c r="E870" s="66"/>
      <c r="F870" s="67"/>
      <c r="G870" s="65"/>
      <c r="H870" s="70"/>
      <c r="I870" s="71"/>
      <c r="J870" s="68">
        <v>0</v>
      </c>
      <c r="K870" s="68">
        <v>0</v>
      </c>
      <c r="L870" s="68">
        <v>0</v>
      </c>
      <c r="M870" s="89">
        <f t="shared" si="44"/>
        <v>0</v>
      </c>
      <c r="N870" s="100">
        <f t="shared" si="45"/>
        <v>0</v>
      </c>
      <c r="O870" s="63"/>
      <c r="P870" s="167" t="e">
        <f t="shared" si="46"/>
        <v>#DIV/0!</v>
      </c>
    </row>
    <row r="871" spans="2:16">
      <c r="B871" s="63"/>
      <c r="C871" s="65"/>
      <c r="D871" s="65"/>
      <c r="E871" s="66"/>
      <c r="F871" s="67"/>
      <c r="G871" s="65"/>
      <c r="H871" s="70"/>
      <c r="I871" s="71"/>
      <c r="J871" s="68">
        <v>0</v>
      </c>
      <c r="K871" s="68">
        <v>0</v>
      </c>
      <c r="L871" s="68">
        <v>0</v>
      </c>
      <c r="M871" s="89">
        <f t="shared" si="44"/>
        <v>0</v>
      </c>
      <c r="N871" s="100">
        <f t="shared" si="45"/>
        <v>0</v>
      </c>
      <c r="O871" s="63"/>
      <c r="P871" s="167" t="e">
        <f t="shared" si="46"/>
        <v>#DIV/0!</v>
      </c>
    </row>
    <row r="872" spans="2:16">
      <c r="B872" s="63"/>
      <c r="C872" s="65"/>
      <c r="D872" s="65"/>
      <c r="E872" s="66"/>
      <c r="F872" s="67"/>
      <c r="G872" s="65"/>
      <c r="H872" s="70"/>
      <c r="I872" s="71"/>
      <c r="J872" s="68">
        <v>0</v>
      </c>
      <c r="K872" s="68">
        <v>0</v>
      </c>
      <c r="L872" s="68">
        <v>0</v>
      </c>
      <c r="M872" s="89">
        <f t="shared" si="44"/>
        <v>0</v>
      </c>
      <c r="N872" s="100">
        <f t="shared" si="45"/>
        <v>0</v>
      </c>
      <c r="O872" s="63"/>
      <c r="P872" s="167" t="e">
        <f t="shared" si="46"/>
        <v>#DIV/0!</v>
      </c>
    </row>
    <row r="873" spans="2:16">
      <c r="B873" s="63"/>
      <c r="C873" s="65"/>
      <c r="D873" s="65"/>
      <c r="E873" s="66"/>
      <c r="F873" s="67"/>
      <c r="G873" s="65"/>
      <c r="H873" s="70"/>
      <c r="I873" s="71"/>
      <c r="J873" s="68">
        <v>0</v>
      </c>
      <c r="K873" s="68">
        <v>0</v>
      </c>
      <c r="L873" s="68">
        <v>0</v>
      </c>
      <c r="M873" s="89">
        <f t="shared" si="44"/>
        <v>0</v>
      </c>
      <c r="N873" s="100">
        <f t="shared" si="45"/>
        <v>0</v>
      </c>
      <c r="O873" s="63"/>
      <c r="P873" s="167" t="e">
        <f t="shared" si="46"/>
        <v>#DIV/0!</v>
      </c>
    </row>
    <row r="874" spans="2:16">
      <c r="B874" s="63"/>
      <c r="C874" s="65"/>
      <c r="D874" s="65"/>
      <c r="E874" s="66"/>
      <c r="F874" s="67"/>
      <c r="G874" s="65"/>
      <c r="H874" s="70"/>
      <c r="I874" s="71"/>
      <c r="J874" s="68">
        <v>0</v>
      </c>
      <c r="K874" s="68">
        <v>0</v>
      </c>
      <c r="L874" s="68">
        <v>0</v>
      </c>
      <c r="M874" s="89">
        <f t="shared" si="44"/>
        <v>0</v>
      </c>
      <c r="N874" s="100">
        <f t="shared" si="45"/>
        <v>0</v>
      </c>
      <c r="O874" s="63"/>
      <c r="P874" s="167" t="e">
        <f t="shared" si="46"/>
        <v>#DIV/0!</v>
      </c>
    </row>
    <row r="875" spans="2:16">
      <c r="B875" s="63"/>
      <c r="C875" s="65"/>
      <c r="D875" s="65"/>
      <c r="E875" s="66"/>
      <c r="F875" s="67"/>
      <c r="G875" s="65"/>
      <c r="H875" s="70"/>
      <c r="I875" s="71"/>
      <c r="J875" s="68">
        <v>0</v>
      </c>
      <c r="K875" s="68">
        <v>0</v>
      </c>
      <c r="L875" s="68">
        <v>0</v>
      </c>
      <c r="M875" s="89">
        <f t="shared" si="44"/>
        <v>0</v>
      </c>
      <c r="N875" s="100">
        <f t="shared" si="45"/>
        <v>0</v>
      </c>
      <c r="O875" s="63"/>
      <c r="P875" s="167" t="e">
        <f t="shared" si="46"/>
        <v>#DIV/0!</v>
      </c>
    </row>
    <row r="876" spans="2:16">
      <c r="B876" s="63"/>
      <c r="C876" s="65"/>
      <c r="D876" s="65"/>
      <c r="E876" s="66"/>
      <c r="F876" s="67"/>
      <c r="G876" s="65"/>
      <c r="H876" s="70"/>
      <c r="I876" s="71"/>
      <c r="J876" s="68">
        <v>0</v>
      </c>
      <c r="K876" s="68">
        <v>0</v>
      </c>
      <c r="L876" s="68">
        <v>0</v>
      </c>
      <c r="M876" s="89">
        <f t="shared" si="44"/>
        <v>0</v>
      </c>
      <c r="N876" s="100">
        <f t="shared" si="45"/>
        <v>0</v>
      </c>
      <c r="O876" s="63"/>
      <c r="P876" s="167" t="e">
        <f t="shared" si="46"/>
        <v>#DIV/0!</v>
      </c>
    </row>
    <row r="877" spans="2:16">
      <c r="B877" s="63"/>
      <c r="C877" s="65"/>
      <c r="D877" s="65"/>
      <c r="E877" s="66"/>
      <c r="F877" s="67"/>
      <c r="G877" s="65"/>
      <c r="H877" s="70"/>
      <c r="I877" s="71"/>
      <c r="J877" s="68">
        <v>0</v>
      </c>
      <c r="K877" s="68">
        <v>0</v>
      </c>
      <c r="L877" s="68">
        <v>0</v>
      </c>
      <c r="M877" s="89">
        <f t="shared" si="44"/>
        <v>0</v>
      </c>
      <c r="N877" s="100">
        <f t="shared" si="45"/>
        <v>0</v>
      </c>
      <c r="O877" s="63"/>
      <c r="P877" s="167" t="e">
        <f t="shared" si="46"/>
        <v>#DIV/0!</v>
      </c>
    </row>
    <row r="878" spans="2:16">
      <c r="B878" s="63"/>
      <c r="C878" s="65"/>
      <c r="D878" s="65"/>
      <c r="E878" s="66"/>
      <c r="F878" s="67"/>
      <c r="G878" s="65"/>
      <c r="H878" s="70"/>
      <c r="I878" s="71"/>
      <c r="J878" s="68">
        <v>0</v>
      </c>
      <c r="K878" s="68">
        <v>0</v>
      </c>
      <c r="L878" s="68">
        <v>0</v>
      </c>
      <c r="M878" s="89">
        <f t="shared" si="44"/>
        <v>0</v>
      </c>
      <c r="N878" s="100">
        <f t="shared" si="45"/>
        <v>0</v>
      </c>
      <c r="O878" s="63"/>
      <c r="P878" s="167" t="e">
        <f t="shared" si="46"/>
        <v>#DIV/0!</v>
      </c>
    </row>
    <row r="879" spans="2:16">
      <c r="B879" s="63"/>
      <c r="C879" s="65"/>
      <c r="D879" s="65"/>
      <c r="E879" s="66"/>
      <c r="F879" s="67"/>
      <c r="G879" s="65"/>
      <c r="H879" s="70"/>
      <c r="I879" s="71"/>
      <c r="J879" s="68">
        <v>0</v>
      </c>
      <c r="K879" s="68">
        <v>0</v>
      </c>
      <c r="L879" s="68">
        <v>0</v>
      </c>
      <c r="M879" s="89">
        <f t="shared" si="44"/>
        <v>0</v>
      </c>
      <c r="N879" s="100">
        <f t="shared" si="45"/>
        <v>0</v>
      </c>
      <c r="O879" s="63"/>
      <c r="P879" s="167" t="e">
        <f t="shared" si="46"/>
        <v>#DIV/0!</v>
      </c>
    </row>
    <row r="880" spans="2:16">
      <c r="B880" s="63"/>
      <c r="C880" s="65"/>
      <c r="D880" s="65"/>
      <c r="E880" s="66"/>
      <c r="F880" s="67"/>
      <c r="G880" s="65"/>
      <c r="H880" s="70"/>
      <c r="I880" s="71"/>
      <c r="J880" s="68">
        <v>0</v>
      </c>
      <c r="K880" s="68">
        <v>0</v>
      </c>
      <c r="L880" s="68">
        <v>0</v>
      </c>
      <c r="M880" s="89">
        <f t="shared" si="44"/>
        <v>0</v>
      </c>
      <c r="N880" s="100">
        <f t="shared" si="45"/>
        <v>0</v>
      </c>
      <c r="O880" s="63"/>
      <c r="P880" s="167" t="e">
        <f t="shared" si="46"/>
        <v>#DIV/0!</v>
      </c>
    </row>
    <row r="881" spans="2:16">
      <c r="B881" s="63"/>
      <c r="C881" s="65"/>
      <c r="D881" s="65"/>
      <c r="E881" s="66"/>
      <c r="F881" s="67"/>
      <c r="G881" s="65"/>
      <c r="H881" s="70"/>
      <c r="I881" s="71"/>
      <c r="J881" s="68">
        <v>0</v>
      </c>
      <c r="K881" s="68">
        <v>0</v>
      </c>
      <c r="L881" s="68">
        <v>0</v>
      </c>
      <c r="M881" s="89">
        <f t="shared" si="44"/>
        <v>0</v>
      </c>
      <c r="N881" s="100">
        <f t="shared" si="45"/>
        <v>0</v>
      </c>
      <c r="O881" s="63"/>
      <c r="P881" s="167" t="e">
        <f t="shared" si="46"/>
        <v>#DIV/0!</v>
      </c>
    </row>
    <row r="882" spans="2:16">
      <c r="B882" s="63"/>
      <c r="C882" s="65"/>
      <c r="D882" s="65"/>
      <c r="E882" s="66"/>
      <c r="F882" s="67"/>
      <c r="G882" s="65"/>
      <c r="H882" s="70"/>
      <c r="I882" s="71"/>
      <c r="J882" s="68">
        <v>0</v>
      </c>
      <c r="K882" s="68">
        <v>0</v>
      </c>
      <c r="L882" s="68">
        <v>0</v>
      </c>
      <c r="M882" s="89">
        <f t="shared" si="44"/>
        <v>0</v>
      </c>
      <c r="N882" s="100">
        <f t="shared" si="45"/>
        <v>0</v>
      </c>
      <c r="O882" s="63"/>
      <c r="P882" s="167" t="e">
        <f t="shared" si="46"/>
        <v>#DIV/0!</v>
      </c>
    </row>
    <row r="883" spans="2:16">
      <c r="B883" s="63"/>
      <c r="C883" s="65"/>
      <c r="D883" s="65"/>
      <c r="E883" s="66"/>
      <c r="F883" s="67"/>
      <c r="G883" s="65"/>
      <c r="H883" s="70"/>
      <c r="I883" s="71"/>
      <c r="J883" s="68">
        <v>0</v>
      </c>
      <c r="K883" s="68">
        <v>0</v>
      </c>
      <c r="L883" s="68">
        <v>0</v>
      </c>
      <c r="M883" s="89">
        <f t="shared" si="44"/>
        <v>0</v>
      </c>
      <c r="N883" s="100">
        <f t="shared" si="45"/>
        <v>0</v>
      </c>
      <c r="O883" s="63"/>
      <c r="P883" s="167" t="e">
        <f t="shared" si="46"/>
        <v>#DIV/0!</v>
      </c>
    </row>
    <row r="884" spans="2:16">
      <c r="B884" s="63"/>
      <c r="C884" s="65"/>
      <c r="D884" s="65"/>
      <c r="E884" s="66"/>
      <c r="F884" s="67"/>
      <c r="G884" s="65"/>
      <c r="H884" s="70"/>
      <c r="I884" s="71"/>
      <c r="J884" s="68">
        <v>0</v>
      </c>
      <c r="K884" s="68">
        <v>0</v>
      </c>
      <c r="L884" s="68">
        <v>0</v>
      </c>
      <c r="M884" s="89">
        <f t="shared" si="44"/>
        <v>0</v>
      </c>
      <c r="N884" s="100">
        <f t="shared" si="45"/>
        <v>0</v>
      </c>
      <c r="O884" s="63"/>
      <c r="P884" s="167" t="e">
        <f t="shared" si="46"/>
        <v>#DIV/0!</v>
      </c>
    </row>
    <row r="885" spans="2:16">
      <c r="B885" s="63"/>
      <c r="C885" s="65"/>
      <c r="D885" s="65"/>
      <c r="E885" s="66"/>
      <c r="F885" s="67"/>
      <c r="G885" s="65"/>
      <c r="H885" s="70"/>
      <c r="I885" s="71"/>
      <c r="J885" s="68">
        <v>0</v>
      </c>
      <c r="K885" s="68">
        <v>0</v>
      </c>
      <c r="L885" s="68">
        <v>0</v>
      </c>
      <c r="M885" s="89">
        <f t="shared" si="44"/>
        <v>0</v>
      </c>
      <c r="N885" s="100">
        <f t="shared" si="45"/>
        <v>0</v>
      </c>
      <c r="O885" s="63"/>
      <c r="P885" s="167" t="e">
        <f t="shared" si="46"/>
        <v>#DIV/0!</v>
      </c>
    </row>
    <row r="886" spans="2:16">
      <c r="B886" s="63"/>
      <c r="C886" s="65"/>
      <c r="D886" s="65"/>
      <c r="E886" s="66"/>
      <c r="F886" s="67"/>
      <c r="G886" s="65"/>
      <c r="H886" s="70"/>
      <c r="I886" s="71"/>
      <c r="J886" s="68">
        <v>0</v>
      </c>
      <c r="K886" s="68">
        <v>0</v>
      </c>
      <c r="L886" s="68">
        <v>0</v>
      </c>
      <c r="M886" s="89">
        <f t="shared" si="44"/>
        <v>0</v>
      </c>
      <c r="N886" s="100">
        <f t="shared" si="45"/>
        <v>0</v>
      </c>
      <c r="O886" s="63"/>
      <c r="P886" s="167" t="e">
        <f t="shared" si="46"/>
        <v>#DIV/0!</v>
      </c>
    </row>
    <row r="887" spans="2:16">
      <c r="B887" s="63"/>
      <c r="C887" s="65"/>
      <c r="D887" s="65"/>
      <c r="E887" s="66"/>
      <c r="F887" s="67"/>
      <c r="G887" s="65"/>
      <c r="H887" s="70"/>
      <c r="I887" s="71"/>
      <c r="J887" s="68">
        <v>0</v>
      </c>
      <c r="K887" s="68">
        <v>0</v>
      </c>
      <c r="L887" s="68">
        <v>0</v>
      </c>
      <c r="M887" s="89">
        <f t="shared" si="44"/>
        <v>0</v>
      </c>
      <c r="N887" s="100">
        <f t="shared" si="45"/>
        <v>0</v>
      </c>
      <c r="O887" s="63"/>
      <c r="P887" s="167" t="e">
        <f t="shared" si="46"/>
        <v>#DIV/0!</v>
      </c>
    </row>
    <row r="888" spans="2:16">
      <c r="B888" s="63"/>
      <c r="C888" s="65"/>
      <c r="D888" s="65"/>
      <c r="E888" s="66"/>
      <c r="F888" s="67"/>
      <c r="G888" s="65"/>
      <c r="H888" s="70"/>
      <c r="I888" s="71"/>
      <c r="J888" s="68">
        <v>0</v>
      </c>
      <c r="K888" s="68">
        <v>0</v>
      </c>
      <c r="L888" s="68">
        <v>0</v>
      </c>
      <c r="M888" s="89">
        <f t="shared" si="44"/>
        <v>0</v>
      </c>
      <c r="N888" s="100">
        <f t="shared" si="45"/>
        <v>0</v>
      </c>
      <c r="O888" s="63"/>
      <c r="P888" s="167" t="e">
        <f t="shared" si="46"/>
        <v>#DIV/0!</v>
      </c>
    </row>
    <row r="889" spans="2:16">
      <c r="B889" s="63"/>
      <c r="C889" s="65"/>
      <c r="D889" s="65"/>
      <c r="E889" s="66"/>
      <c r="F889" s="67"/>
      <c r="G889" s="65"/>
      <c r="H889" s="70"/>
      <c r="I889" s="71"/>
      <c r="J889" s="68">
        <v>0</v>
      </c>
      <c r="K889" s="68">
        <v>0</v>
      </c>
      <c r="L889" s="68">
        <v>0</v>
      </c>
      <c r="M889" s="89">
        <f t="shared" si="44"/>
        <v>0</v>
      </c>
      <c r="N889" s="100">
        <f t="shared" si="45"/>
        <v>0</v>
      </c>
      <c r="O889" s="63"/>
      <c r="P889" s="167" t="e">
        <f t="shared" si="46"/>
        <v>#DIV/0!</v>
      </c>
    </row>
    <row r="890" spans="2:16">
      <c r="B890" s="63"/>
      <c r="C890" s="65"/>
      <c r="D890" s="65"/>
      <c r="E890" s="66"/>
      <c r="F890" s="67"/>
      <c r="G890" s="65"/>
      <c r="H890" s="70"/>
      <c r="I890" s="71"/>
      <c r="J890" s="68">
        <v>0</v>
      </c>
      <c r="K890" s="68">
        <v>0</v>
      </c>
      <c r="L890" s="68">
        <v>0</v>
      </c>
      <c r="M890" s="89">
        <f t="shared" si="44"/>
        <v>0</v>
      </c>
      <c r="N890" s="100">
        <f t="shared" si="45"/>
        <v>0</v>
      </c>
      <c r="O890" s="63"/>
      <c r="P890" s="167" t="e">
        <f t="shared" si="46"/>
        <v>#DIV/0!</v>
      </c>
    </row>
    <row r="891" spans="2:16">
      <c r="B891" s="63"/>
      <c r="C891" s="65"/>
      <c r="D891" s="65"/>
      <c r="E891" s="66"/>
      <c r="F891" s="67"/>
      <c r="G891" s="65"/>
      <c r="H891" s="70"/>
      <c r="I891" s="71"/>
      <c r="J891" s="68">
        <v>0</v>
      </c>
      <c r="K891" s="68">
        <v>0</v>
      </c>
      <c r="L891" s="68">
        <v>0</v>
      </c>
      <c r="M891" s="89">
        <f t="shared" si="44"/>
        <v>0</v>
      </c>
      <c r="N891" s="100">
        <f t="shared" si="45"/>
        <v>0</v>
      </c>
      <c r="O891" s="63"/>
      <c r="P891" s="167" t="e">
        <f t="shared" si="46"/>
        <v>#DIV/0!</v>
      </c>
    </row>
    <row r="892" spans="2:16">
      <c r="B892" s="63"/>
      <c r="C892" s="65"/>
      <c r="D892" s="65"/>
      <c r="E892" s="66"/>
      <c r="F892" s="67"/>
      <c r="G892" s="65"/>
      <c r="H892" s="70"/>
      <c r="I892" s="71"/>
      <c r="J892" s="68">
        <v>0</v>
      </c>
      <c r="K892" s="68">
        <v>0</v>
      </c>
      <c r="L892" s="68">
        <v>0</v>
      </c>
      <c r="M892" s="89">
        <f t="shared" si="44"/>
        <v>0</v>
      </c>
      <c r="N892" s="100">
        <f t="shared" si="45"/>
        <v>0</v>
      </c>
      <c r="O892" s="63"/>
      <c r="P892" s="167" t="e">
        <f t="shared" si="46"/>
        <v>#DIV/0!</v>
      </c>
    </row>
    <row r="893" spans="2:16">
      <c r="B893" s="63"/>
      <c r="C893" s="65"/>
      <c r="D893" s="65"/>
      <c r="E893" s="66"/>
      <c r="F893" s="67"/>
      <c r="G893" s="65"/>
      <c r="H893" s="70"/>
      <c r="I893" s="71"/>
      <c r="J893" s="68">
        <v>0</v>
      </c>
      <c r="K893" s="68">
        <v>0</v>
      </c>
      <c r="L893" s="68">
        <v>0</v>
      </c>
      <c r="M893" s="89">
        <f t="shared" si="44"/>
        <v>0</v>
      </c>
      <c r="N893" s="100">
        <f t="shared" si="45"/>
        <v>0</v>
      </c>
      <c r="O893" s="63"/>
      <c r="P893" s="167" t="e">
        <f t="shared" si="46"/>
        <v>#DIV/0!</v>
      </c>
    </row>
    <row r="894" spans="2:16">
      <c r="B894" s="63"/>
      <c r="C894" s="65"/>
      <c r="D894" s="65"/>
      <c r="E894" s="66"/>
      <c r="F894" s="67"/>
      <c r="G894" s="65"/>
      <c r="H894" s="70"/>
      <c r="I894" s="71"/>
      <c r="J894" s="68">
        <v>0</v>
      </c>
      <c r="K894" s="68">
        <v>0</v>
      </c>
      <c r="L894" s="68">
        <v>0</v>
      </c>
      <c r="M894" s="89">
        <f t="shared" si="44"/>
        <v>0</v>
      </c>
      <c r="N894" s="100">
        <f t="shared" si="45"/>
        <v>0</v>
      </c>
      <c r="O894" s="63"/>
      <c r="P894" s="167" t="e">
        <f t="shared" si="46"/>
        <v>#DIV/0!</v>
      </c>
    </row>
    <row r="895" spans="2:16">
      <c r="B895" s="63"/>
      <c r="C895" s="65"/>
      <c r="D895" s="65"/>
      <c r="E895" s="66"/>
      <c r="F895" s="67"/>
      <c r="G895" s="65"/>
      <c r="H895" s="70"/>
      <c r="I895" s="71"/>
      <c r="J895" s="68">
        <v>0</v>
      </c>
      <c r="K895" s="68">
        <v>0</v>
      </c>
      <c r="L895" s="68">
        <v>0</v>
      </c>
      <c r="M895" s="89">
        <f t="shared" si="44"/>
        <v>0</v>
      </c>
      <c r="N895" s="100">
        <f t="shared" si="45"/>
        <v>0</v>
      </c>
      <c r="O895" s="63"/>
      <c r="P895" s="167" t="e">
        <f t="shared" si="46"/>
        <v>#DIV/0!</v>
      </c>
    </row>
    <row r="896" spans="2:16">
      <c r="B896" s="63"/>
      <c r="C896" s="65"/>
      <c r="D896" s="65"/>
      <c r="E896" s="66"/>
      <c r="F896" s="67"/>
      <c r="G896" s="65"/>
      <c r="H896" s="70"/>
      <c r="I896" s="71"/>
      <c r="J896" s="68">
        <v>0</v>
      </c>
      <c r="K896" s="68">
        <v>0</v>
      </c>
      <c r="L896" s="68">
        <v>0</v>
      </c>
      <c r="M896" s="89">
        <f t="shared" si="44"/>
        <v>0</v>
      </c>
      <c r="N896" s="100">
        <f t="shared" si="45"/>
        <v>0</v>
      </c>
      <c r="O896" s="63"/>
      <c r="P896" s="167" t="e">
        <f t="shared" si="46"/>
        <v>#DIV/0!</v>
      </c>
    </row>
    <row r="897" spans="2:16">
      <c r="B897" s="63"/>
      <c r="C897" s="65"/>
      <c r="D897" s="65"/>
      <c r="E897" s="66"/>
      <c r="F897" s="67"/>
      <c r="G897" s="65"/>
      <c r="H897" s="70"/>
      <c r="I897" s="71"/>
      <c r="J897" s="68">
        <v>0</v>
      </c>
      <c r="K897" s="68">
        <v>0</v>
      </c>
      <c r="L897" s="68">
        <v>0</v>
      </c>
      <c r="M897" s="89">
        <f t="shared" si="44"/>
        <v>0</v>
      </c>
      <c r="N897" s="100">
        <f t="shared" si="45"/>
        <v>0</v>
      </c>
      <c r="O897" s="63"/>
      <c r="P897" s="167" t="e">
        <f t="shared" si="46"/>
        <v>#DIV/0!</v>
      </c>
    </row>
    <row r="898" spans="2:16">
      <c r="B898" s="63"/>
      <c r="C898" s="65"/>
      <c r="D898" s="65"/>
      <c r="E898" s="66"/>
      <c r="F898" s="67"/>
      <c r="G898" s="65"/>
      <c r="H898" s="70"/>
      <c r="I898" s="71"/>
      <c r="J898" s="68">
        <v>0</v>
      </c>
      <c r="K898" s="68">
        <v>0</v>
      </c>
      <c r="L898" s="68">
        <v>0</v>
      </c>
      <c r="M898" s="89">
        <f t="shared" si="44"/>
        <v>0</v>
      </c>
      <c r="N898" s="100">
        <f t="shared" si="45"/>
        <v>0</v>
      </c>
      <c r="O898" s="63"/>
      <c r="P898" s="167" t="e">
        <f t="shared" si="46"/>
        <v>#DIV/0!</v>
      </c>
    </row>
    <row r="899" spans="2:16">
      <c r="B899" s="63"/>
      <c r="C899" s="65"/>
      <c r="D899" s="65"/>
      <c r="E899" s="66"/>
      <c r="F899" s="67"/>
      <c r="G899" s="65"/>
      <c r="H899" s="70"/>
      <c r="I899" s="71"/>
      <c r="J899" s="68">
        <v>0</v>
      </c>
      <c r="K899" s="68">
        <v>0</v>
      </c>
      <c r="L899" s="68">
        <v>0</v>
      </c>
      <c r="M899" s="89">
        <f t="shared" si="44"/>
        <v>0</v>
      </c>
      <c r="N899" s="100">
        <f t="shared" si="45"/>
        <v>0</v>
      </c>
      <c r="O899" s="63"/>
      <c r="P899" s="167" t="e">
        <f t="shared" si="46"/>
        <v>#DIV/0!</v>
      </c>
    </row>
    <row r="900" spans="2:16">
      <c r="B900" s="63"/>
      <c r="C900" s="65"/>
      <c r="D900" s="65"/>
      <c r="E900" s="66"/>
      <c r="F900" s="67"/>
      <c r="G900" s="65"/>
      <c r="H900" s="70"/>
      <c r="I900" s="71"/>
      <c r="J900" s="68">
        <v>0</v>
      </c>
      <c r="K900" s="68">
        <v>0</v>
      </c>
      <c r="L900" s="68">
        <v>0</v>
      </c>
      <c r="M900" s="89">
        <f t="shared" si="44"/>
        <v>0</v>
      </c>
      <c r="N900" s="100">
        <f t="shared" si="45"/>
        <v>0</v>
      </c>
      <c r="O900" s="63"/>
      <c r="P900" s="167" t="e">
        <f t="shared" si="46"/>
        <v>#DIV/0!</v>
      </c>
    </row>
    <row r="901" spans="2:16">
      <c r="B901" s="63"/>
      <c r="C901" s="65"/>
      <c r="D901" s="65"/>
      <c r="E901" s="66"/>
      <c r="F901" s="67"/>
      <c r="G901" s="65"/>
      <c r="H901" s="70"/>
      <c r="I901" s="71"/>
      <c r="J901" s="68">
        <v>0</v>
      </c>
      <c r="K901" s="68">
        <v>0</v>
      </c>
      <c r="L901" s="68">
        <v>0</v>
      </c>
      <c r="M901" s="89">
        <f t="shared" si="44"/>
        <v>0</v>
      </c>
      <c r="N901" s="100">
        <f t="shared" si="45"/>
        <v>0</v>
      </c>
      <c r="O901" s="63"/>
      <c r="P901" s="167" t="e">
        <f t="shared" si="46"/>
        <v>#DIV/0!</v>
      </c>
    </row>
    <row r="902" spans="2:16">
      <c r="B902" s="63"/>
      <c r="C902" s="65"/>
      <c r="D902" s="65"/>
      <c r="E902" s="66"/>
      <c r="F902" s="67"/>
      <c r="G902" s="65"/>
      <c r="H902" s="70"/>
      <c r="I902" s="71"/>
      <c r="J902" s="68">
        <v>0</v>
      </c>
      <c r="K902" s="68">
        <v>0</v>
      </c>
      <c r="L902" s="68">
        <v>0</v>
      </c>
      <c r="M902" s="89">
        <f t="shared" si="44"/>
        <v>0</v>
      </c>
      <c r="N902" s="100">
        <f t="shared" si="45"/>
        <v>0</v>
      </c>
      <c r="O902" s="63"/>
      <c r="P902" s="167" t="e">
        <f t="shared" si="46"/>
        <v>#DIV/0!</v>
      </c>
    </row>
    <row r="903" spans="2:16">
      <c r="B903" s="63"/>
      <c r="C903" s="65"/>
      <c r="D903" s="65"/>
      <c r="E903" s="66"/>
      <c r="F903" s="67"/>
      <c r="G903" s="65"/>
      <c r="H903" s="70"/>
      <c r="I903" s="71"/>
      <c r="J903" s="68">
        <v>0</v>
      </c>
      <c r="K903" s="68">
        <v>0</v>
      </c>
      <c r="L903" s="68">
        <v>0</v>
      </c>
      <c r="M903" s="89">
        <f t="shared" si="44"/>
        <v>0</v>
      </c>
      <c r="N903" s="100">
        <f t="shared" si="45"/>
        <v>0</v>
      </c>
      <c r="O903" s="63"/>
      <c r="P903" s="167" t="e">
        <f t="shared" si="46"/>
        <v>#DIV/0!</v>
      </c>
    </row>
    <row r="904" spans="2:16">
      <c r="B904" s="63"/>
      <c r="C904" s="65"/>
      <c r="D904" s="65"/>
      <c r="E904" s="66"/>
      <c r="F904" s="67"/>
      <c r="G904" s="65"/>
      <c r="H904" s="70"/>
      <c r="I904" s="71"/>
      <c r="J904" s="68">
        <v>0</v>
      </c>
      <c r="K904" s="68">
        <v>0</v>
      </c>
      <c r="L904" s="68">
        <v>0</v>
      </c>
      <c r="M904" s="89">
        <f t="shared" si="44"/>
        <v>0</v>
      </c>
      <c r="N904" s="100">
        <f t="shared" si="45"/>
        <v>0</v>
      </c>
      <c r="O904" s="63"/>
      <c r="P904" s="167" t="e">
        <f t="shared" si="46"/>
        <v>#DIV/0!</v>
      </c>
    </row>
    <row r="905" spans="2:16">
      <c r="B905" s="63"/>
      <c r="C905" s="65"/>
      <c r="D905" s="65"/>
      <c r="E905" s="66"/>
      <c r="F905" s="67"/>
      <c r="G905" s="65"/>
      <c r="H905" s="70"/>
      <c r="I905" s="71"/>
      <c r="J905" s="68">
        <v>0</v>
      </c>
      <c r="K905" s="68">
        <v>0</v>
      </c>
      <c r="L905" s="68">
        <v>0</v>
      </c>
      <c r="M905" s="89">
        <f t="shared" si="44"/>
        <v>0</v>
      </c>
      <c r="N905" s="100">
        <f t="shared" si="45"/>
        <v>0</v>
      </c>
      <c r="O905" s="63"/>
      <c r="P905" s="167" t="e">
        <f t="shared" si="46"/>
        <v>#DIV/0!</v>
      </c>
    </row>
    <row r="906" spans="2:16">
      <c r="B906" s="63"/>
      <c r="C906" s="65"/>
      <c r="D906" s="65"/>
      <c r="E906" s="66"/>
      <c r="F906" s="67"/>
      <c r="G906" s="65"/>
      <c r="H906" s="70"/>
      <c r="I906" s="71"/>
      <c r="J906" s="68">
        <v>0</v>
      </c>
      <c r="K906" s="68">
        <v>0</v>
      </c>
      <c r="L906" s="68">
        <v>0</v>
      </c>
      <c r="M906" s="89">
        <f t="shared" si="44"/>
        <v>0</v>
      </c>
      <c r="N906" s="100">
        <f t="shared" si="45"/>
        <v>0</v>
      </c>
      <c r="O906" s="63"/>
      <c r="P906" s="167" t="e">
        <f t="shared" si="46"/>
        <v>#DIV/0!</v>
      </c>
    </row>
    <row r="907" spans="2:16">
      <c r="B907" s="63"/>
      <c r="C907" s="65"/>
      <c r="D907" s="65"/>
      <c r="E907" s="66"/>
      <c r="F907" s="67"/>
      <c r="G907" s="65"/>
      <c r="H907" s="70"/>
      <c r="I907" s="71"/>
      <c r="J907" s="68">
        <v>0</v>
      </c>
      <c r="K907" s="68">
        <v>0</v>
      </c>
      <c r="L907" s="68">
        <v>0</v>
      </c>
      <c r="M907" s="89">
        <f t="shared" si="44"/>
        <v>0</v>
      </c>
      <c r="N907" s="100">
        <f t="shared" si="45"/>
        <v>0</v>
      </c>
      <c r="O907" s="63"/>
      <c r="P907" s="167" t="e">
        <f t="shared" si="46"/>
        <v>#DIV/0!</v>
      </c>
    </row>
    <row r="908" spans="2:16">
      <c r="B908" s="63"/>
      <c r="C908" s="65"/>
      <c r="D908" s="65"/>
      <c r="E908" s="66"/>
      <c r="F908" s="67"/>
      <c r="G908" s="65"/>
      <c r="H908" s="70"/>
      <c r="I908" s="71"/>
      <c r="J908" s="68">
        <v>0</v>
      </c>
      <c r="K908" s="68">
        <v>0</v>
      </c>
      <c r="L908" s="68">
        <v>0</v>
      </c>
      <c r="M908" s="89">
        <f t="shared" si="44"/>
        <v>0</v>
      </c>
      <c r="N908" s="100">
        <f t="shared" si="45"/>
        <v>0</v>
      </c>
      <c r="O908" s="63"/>
      <c r="P908" s="167" t="e">
        <f t="shared" si="46"/>
        <v>#DIV/0!</v>
      </c>
    </row>
    <row r="909" spans="2:16">
      <c r="B909" s="63"/>
      <c r="C909" s="65"/>
      <c r="D909" s="65"/>
      <c r="E909" s="66"/>
      <c r="F909" s="67"/>
      <c r="G909" s="65"/>
      <c r="H909" s="70"/>
      <c r="I909" s="71"/>
      <c r="J909" s="68">
        <v>0</v>
      </c>
      <c r="K909" s="68">
        <v>0</v>
      </c>
      <c r="L909" s="68">
        <v>0</v>
      </c>
      <c r="M909" s="89">
        <f t="shared" si="44"/>
        <v>0</v>
      </c>
      <c r="N909" s="100">
        <f t="shared" si="45"/>
        <v>0</v>
      </c>
      <c r="O909" s="63"/>
      <c r="P909" s="167" t="e">
        <f t="shared" si="46"/>
        <v>#DIV/0!</v>
      </c>
    </row>
    <row r="910" spans="2:16">
      <c r="B910" s="63"/>
      <c r="C910" s="65"/>
      <c r="D910" s="65"/>
      <c r="E910" s="66"/>
      <c r="F910" s="67"/>
      <c r="G910" s="65"/>
      <c r="H910" s="70"/>
      <c r="I910" s="71"/>
      <c r="J910" s="68">
        <v>0</v>
      </c>
      <c r="K910" s="68">
        <v>0</v>
      </c>
      <c r="L910" s="68">
        <v>0</v>
      </c>
      <c r="M910" s="89">
        <f t="shared" si="44"/>
        <v>0</v>
      </c>
      <c r="N910" s="100">
        <f t="shared" si="45"/>
        <v>0</v>
      </c>
      <c r="O910" s="63"/>
      <c r="P910" s="167" t="e">
        <f t="shared" si="46"/>
        <v>#DIV/0!</v>
      </c>
    </row>
    <row r="911" spans="2:16">
      <c r="B911" s="63"/>
      <c r="C911" s="65"/>
      <c r="D911" s="65"/>
      <c r="E911" s="66"/>
      <c r="F911" s="67"/>
      <c r="G911" s="65"/>
      <c r="H911" s="70"/>
      <c r="I911" s="71"/>
      <c r="J911" s="68">
        <v>0</v>
      </c>
      <c r="K911" s="68">
        <v>0</v>
      </c>
      <c r="L911" s="68">
        <v>0</v>
      </c>
      <c r="M911" s="89">
        <f t="shared" si="44"/>
        <v>0</v>
      </c>
      <c r="N911" s="100">
        <f t="shared" si="45"/>
        <v>0</v>
      </c>
      <c r="O911" s="63"/>
      <c r="P911" s="167" t="e">
        <f t="shared" si="46"/>
        <v>#DIV/0!</v>
      </c>
    </row>
    <row r="912" spans="2:16">
      <c r="B912" s="63"/>
      <c r="C912" s="65"/>
      <c r="D912" s="65"/>
      <c r="E912" s="66"/>
      <c r="F912" s="67"/>
      <c r="G912" s="65"/>
      <c r="H912" s="70"/>
      <c r="I912" s="71"/>
      <c r="J912" s="68">
        <v>0</v>
      </c>
      <c r="K912" s="68">
        <v>0</v>
      </c>
      <c r="L912" s="68">
        <v>0</v>
      </c>
      <c r="M912" s="89">
        <f t="shared" si="44"/>
        <v>0</v>
      </c>
      <c r="N912" s="100">
        <f t="shared" si="45"/>
        <v>0</v>
      </c>
      <c r="O912" s="63"/>
      <c r="P912" s="167" t="e">
        <f t="shared" si="46"/>
        <v>#DIV/0!</v>
      </c>
    </row>
    <row r="913" spans="2:16">
      <c r="B913" s="63"/>
      <c r="C913" s="65"/>
      <c r="D913" s="65"/>
      <c r="E913" s="66"/>
      <c r="F913" s="67"/>
      <c r="G913" s="65"/>
      <c r="H913" s="70"/>
      <c r="I913" s="71"/>
      <c r="J913" s="68">
        <v>0</v>
      </c>
      <c r="K913" s="68">
        <v>0</v>
      </c>
      <c r="L913" s="68">
        <v>0</v>
      </c>
      <c r="M913" s="89">
        <f t="shared" si="44"/>
        <v>0</v>
      </c>
      <c r="N913" s="100">
        <f t="shared" si="45"/>
        <v>0</v>
      </c>
      <c r="O913" s="63"/>
      <c r="P913" s="167" t="e">
        <f t="shared" si="46"/>
        <v>#DIV/0!</v>
      </c>
    </row>
    <row r="914" spans="2:16">
      <c r="B914" s="63"/>
      <c r="C914" s="65"/>
      <c r="D914" s="65"/>
      <c r="E914" s="66"/>
      <c r="F914" s="67"/>
      <c r="G914" s="65"/>
      <c r="H914" s="70"/>
      <c r="I914" s="71"/>
      <c r="J914" s="68">
        <v>0</v>
      </c>
      <c r="K914" s="68">
        <v>0</v>
      </c>
      <c r="L914" s="68">
        <v>0</v>
      </c>
      <c r="M914" s="89">
        <f t="shared" si="44"/>
        <v>0</v>
      </c>
      <c r="N914" s="100">
        <f t="shared" si="45"/>
        <v>0</v>
      </c>
      <c r="O914" s="63"/>
      <c r="P914" s="167" t="e">
        <f t="shared" si="46"/>
        <v>#DIV/0!</v>
      </c>
    </row>
    <row r="915" spans="2:16">
      <c r="B915" s="63"/>
      <c r="C915" s="65"/>
      <c r="D915" s="65"/>
      <c r="E915" s="66"/>
      <c r="F915" s="67"/>
      <c r="G915" s="65"/>
      <c r="H915" s="70"/>
      <c r="I915" s="71"/>
      <c r="J915" s="68">
        <v>0</v>
      </c>
      <c r="K915" s="68">
        <v>0</v>
      </c>
      <c r="L915" s="68">
        <v>0</v>
      </c>
      <c r="M915" s="89">
        <f t="shared" si="44"/>
        <v>0</v>
      </c>
      <c r="N915" s="100">
        <f t="shared" si="45"/>
        <v>0</v>
      </c>
      <c r="O915" s="63"/>
      <c r="P915" s="167" t="e">
        <f t="shared" si="46"/>
        <v>#DIV/0!</v>
      </c>
    </row>
    <row r="916" spans="2:16">
      <c r="B916" s="63"/>
      <c r="C916" s="65"/>
      <c r="D916" s="65"/>
      <c r="E916" s="66"/>
      <c r="F916" s="67"/>
      <c r="G916" s="65"/>
      <c r="H916" s="70"/>
      <c r="I916" s="71"/>
      <c r="J916" s="68">
        <v>0</v>
      </c>
      <c r="K916" s="68">
        <v>0</v>
      </c>
      <c r="L916" s="68">
        <v>0</v>
      </c>
      <c r="M916" s="89">
        <f t="shared" si="44"/>
        <v>0</v>
      </c>
      <c r="N916" s="100">
        <f t="shared" si="45"/>
        <v>0</v>
      </c>
      <c r="O916" s="63"/>
      <c r="P916" s="167" t="e">
        <f t="shared" si="46"/>
        <v>#DIV/0!</v>
      </c>
    </row>
    <row r="917" spans="2:16">
      <c r="B917" s="63"/>
      <c r="C917" s="65"/>
      <c r="D917" s="65"/>
      <c r="E917" s="66"/>
      <c r="F917" s="67"/>
      <c r="G917" s="65"/>
      <c r="H917" s="70"/>
      <c r="I917" s="71"/>
      <c r="J917" s="68">
        <v>0</v>
      </c>
      <c r="K917" s="68">
        <v>0</v>
      </c>
      <c r="L917" s="68">
        <v>0</v>
      </c>
      <c r="M917" s="89">
        <f t="shared" ref="M917:M980" si="47">L917</f>
        <v>0</v>
      </c>
      <c r="N917" s="100">
        <f t="shared" si="45"/>
        <v>0</v>
      </c>
      <c r="O917" s="63"/>
      <c r="P917" s="167" t="e">
        <f t="shared" si="46"/>
        <v>#DIV/0!</v>
      </c>
    </row>
    <row r="918" spans="2:16">
      <c r="B918" s="63"/>
      <c r="C918" s="65"/>
      <c r="D918" s="65"/>
      <c r="E918" s="66"/>
      <c r="F918" s="67"/>
      <c r="G918" s="65"/>
      <c r="H918" s="70"/>
      <c r="I918" s="71"/>
      <c r="J918" s="68">
        <v>0</v>
      </c>
      <c r="K918" s="68">
        <v>0</v>
      </c>
      <c r="L918" s="68">
        <v>0</v>
      </c>
      <c r="M918" s="89">
        <f t="shared" si="47"/>
        <v>0</v>
      </c>
      <c r="N918" s="100">
        <f t="shared" ref="N918:N981" si="48">SUM(J918:M918)</f>
        <v>0</v>
      </c>
      <c r="O918" s="63"/>
      <c r="P918" s="167" t="e">
        <f t="shared" ref="P918:P981" si="49">H918-(SUM(K918:M918)/J918)</f>
        <v>#DIV/0!</v>
      </c>
    </row>
    <row r="919" spans="2:16">
      <c r="B919" s="63"/>
      <c r="C919" s="65"/>
      <c r="D919" s="65"/>
      <c r="E919" s="66"/>
      <c r="F919" s="67"/>
      <c r="G919" s="65"/>
      <c r="H919" s="70"/>
      <c r="I919" s="71"/>
      <c r="J919" s="68">
        <v>0</v>
      </c>
      <c r="K919" s="68">
        <v>0</v>
      </c>
      <c r="L919" s="68">
        <v>0</v>
      </c>
      <c r="M919" s="89">
        <f t="shared" si="47"/>
        <v>0</v>
      </c>
      <c r="N919" s="100">
        <f t="shared" si="48"/>
        <v>0</v>
      </c>
      <c r="O919" s="63"/>
      <c r="P919" s="167" t="e">
        <f t="shared" si="49"/>
        <v>#DIV/0!</v>
      </c>
    </row>
    <row r="920" spans="2:16">
      <c r="B920" s="63"/>
      <c r="C920" s="65"/>
      <c r="D920" s="65"/>
      <c r="E920" s="66"/>
      <c r="F920" s="67"/>
      <c r="G920" s="65"/>
      <c r="H920" s="70"/>
      <c r="I920" s="71"/>
      <c r="J920" s="68">
        <v>0</v>
      </c>
      <c r="K920" s="68">
        <v>0</v>
      </c>
      <c r="L920" s="68">
        <v>0</v>
      </c>
      <c r="M920" s="89">
        <f t="shared" si="47"/>
        <v>0</v>
      </c>
      <c r="N920" s="100">
        <f t="shared" si="48"/>
        <v>0</v>
      </c>
      <c r="O920" s="63"/>
      <c r="P920" s="167" t="e">
        <f t="shared" si="49"/>
        <v>#DIV/0!</v>
      </c>
    </row>
    <row r="921" spans="2:16">
      <c r="B921" s="63"/>
      <c r="C921" s="65"/>
      <c r="D921" s="65"/>
      <c r="E921" s="66"/>
      <c r="F921" s="67"/>
      <c r="G921" s="65"/>
      <c r="H921" s="70"/>
      <c r="I921" s="71"/>
      <c r="J921" s="68">
        <v>0</v>
      </c>
      <c r="K921" s="68">
        <v>0</v>
      </c>
      <c r="L921" s="68">
        <v>0</v>
      </c>
      <c r="M921" s="89">
        <f t="shared" si="47"/>
        <v>0</v>
      </c>
      <c r="N921" s="100">
        <f t="shared" si="48"/>
        <v>0</v>
      </c>
      <c r="O921" s="63"/>
      <c r="P921" s="167" t="e">
        <f t="shared" si="49"/>
        <v>#DIV/0!</v>
      </c>
    </row>
    <row r="922" spans="2:16">
      <c r="B922" s="63"/>
      <c r="C922" s="65"/>
      <c r="D922" s="65"/>
      <c r="E922" s="66"/>
      <c r="F922" s="67"/>
      <c r="G922" s="65"/>
      <c r="H922" s="70"/>
      <c r="I922" s="71"/>
      <c r="J922" s="68">
        <v>0</v>
      </c>
      <c r="K922" s="68">
        <v>0</v>
      </c>
      <c r="L922" s="68">
        <v>0</v>
      </c>
      <c r="M922" s="89">
        <f t="shared" si="47"/>
        <v>0</v>
      </c>
      <c r="N922" s="100">
        <f t="shared" si="48"/>
        <v>0</v>
      </c>
      <c r="O922" s="63"/>
      <c r="P922" s="167" t="e">
        <f t="shared" si="49"/>
        <v>#DIV/0!</v>
      </c>
    </row>
    <row r="923" spans="2:16">
      <c r="B923" s="63"/>
      <c r="C923" s="65"/>
      <c r="D923" s="65"/>
      <c r="E923" s="66"/>
      <c r="F923" s="67"/>
      <c r="G923" s="65"/>
      <c r="H923" s="70"/>
      <c r="I923" s="71"/>
      <c r="J923" s="68">
        <v>0</v>
      </c>
      <c r="K923" s="68">
        <v>0</v>
      </c>
      <c r="L923" s="68">
        <v>0</v>
      </c>
      <c r="M923" s="89">
        <f t="shared" si="47"/>
        <v>0</v>
      </c>
      <c r="N923" s="100">
        <f t="shared" si="48"/>
        <v>0</v>
      </c>
      <c r="O923" s="63"/>
      <c r="P923" s="167" t="e">
        <f t="shared" si="49"/>
        <v>#DIV/0!</v>
      </c>
    </row>
    <row r="924" spans="2:16">
      <c r="B924" s="63"/>
      <c r="C924" s="65"/>
      <c r="D924" s="65"/>
      <c r="E924" s="66"/>
      <c r="F924" s="67"/>
      <c r="G924" s="65"/>
      <c r="H924" s="70"/>
      <c r="I924" s="71"/>
      <c r="J924" s="68">
        <v>0</v>
      </c>
      <c r="K924" s="68">
        <v>0</v>
      </c>
      <c r="L924" s="68">
        <v>0</v>
      </c>
      <c r="M924" s="89">
        <f t="shared" si="47"/>
        <v>0</v>
      </c>
      <c r="N924" s="100">
        <f t="shared" si="48"/>
        <v>0</v>
      </c>
      <c r="O924" s="63"/>
      <c r="P924" s="167" t="e">
        <f t="shared" si="49"/>
        <v>#DIV/0!</v>
      </c>
    </row>
    <row r="925" spans="2:16">
      <c r="B925" s="63"/>
      <c r="C925" s="65"/>
      <c r="D925" s="65"/>
      <c r="E925" s="66"/>
      <c r="F925" s="67"/>
      <c r="G925" s="65"/>
      <c r="H925" s="70"/>
      <c r="I925" s="71"/>
      <c r="J925" s="68">
        <v>0</v>
      </c>
      <c r="K925" s="68">
        <v>0</v>
      </c>
      <c r="L925" s="68">
        <v>0</v>
      </c>
      <c r="M925" s="89">
        <f t="shared" si="47"/>
        <v>0</v>
      </c>
      <c r="N925" s="100">
        <f t="shared" si="48"/>
        <v>0</v>
      </c>
      <c r="O925" s="63"/>
      <c r="P925" s="167" t="e">
        <f t="shared" si="49"/>
        <v>#DIV/0!</v>
      </c>
    </row>
    <row r="926" spans="2:16">
      <c r="B926" s="63"/>
      <c r="C926" s="65"/>
      <c r="D926" s="65"/>
      <c r="E926" s="66"/>
      <c r="F926" s="67"/>
      <c r="G926" s="65"/>
      <c r="H926" s="70"/>
      <c r="I926" s="71"/>
      <c r="J926" s="68">
        <v>0</v>
      </c>
      <c r="K926" s="68">
        <v>0</v>
      </c>
      <c r="L926" s="68">
        <v>0</v>
      </c>
      <c r="M926" s="89">
        <f t="shared" si="47"/>
        <v>0</v>
      </c>
      <c r="N926" s="100">
        <f t="shared" si="48"/>
        <v>0</v>
      </c>
      <c r="O926" s="63"/>
      <c r="P926" s="167" t="e">
        <f t="shared" si="49"/>
        <v>#DIV/0!</v>
      </c>
    </row>
    <row r="927" spans="2:16">
      <c r="B927" s="63"/>
      <c r="C927" s="65"/>
      <c r="D927" s="65"/>
      <c r="E927" s="66"/>
      <c r="F927" s="67"/>
      <c r="G927" s="65"/>
      <c r="H927" s="70"/>
      <c r="I927" s="71"/>
      <c r="J927" s="68">
        <v>0</v>
      </c>
      <c r="K927" s="68">
        <v>0</v>
      </c>
      <c r="L927" s="68">
        <v>0</v>
      </c>
      <c r="M927" s="89">
        <f t="shared" si="47"/>
        <v>0</v>
      </c>
      <c r="N927" s="100">
        <f t="shared" si="48"/>
        <v>0</v>
      </c>
      <c r="O927" s="63"/>
      <c r="P927" s="167" t="e">
        <f t="shared" si="49"/>
        <v>#DIV/0!</v>
      </c>
    </row>
    <row r="928" spans="2:16">
      <c r="B928" s="63"/>
      <c r="C928" s="65"/>
      <c r="D928" s="65"/>
      <c r="E928" s="66"/>
      <c r="F928" s="67"/>
      <c r="G928" s="65"/>
      <c r="H928" s="70"/>
      <c r="I928" s="71"/>
      <c r="J928" s="68">
        <v>0</v>
      </c>
      <c r="K928" s="68">
        <v>0</v>
      </c>
      <c r="L928" s="68">
        <v>0</v>
      </c>
      <c r="M928" s="89">
        <f t="shared" si="47"/>
        <v>0</v>
      </c>
      <c r="N928" s="100">
        <f t="shared" si="48"/>
        <v>0</v>
      </c>
      <c r="O928" s="63"/>
      <c r="P928" s="167" t="e">
        <f t="shared" si="49"/>
        <v>#DIV/0!</v>
      </c>
    </row>
    <row r="929" spans="2:16">
      <c r="B929" s="63"/>
      <c r="C929" s="65"/>
      <c r="D929" s="65"/>
      <c r="E929" s="66"/>
      <c r="F929" s="67"/>
      <c r="G929" s="65"/>
      <c r="H929" s="70"/>
      <c r="I929" s="71"/>
      <c r="J929" s="68">
        <v>0</v>
      </c>
      <c r="K929" s="68">
        <v>0</v>
      </c>
      <c r="L929" s="68">
        <v>0</v>
      </c>
      <c r="M929" s="89">
        <f t="shared" si="47"/>
        <v>0</v>
      </c>
      <c r="N929" s="100">
        <f t="shared" si="48"/>
        <v>0</v>
      </c>
      <c r="O929" s="63"/>
      <c r="P929" s="167" t="e">
        <f t="shared" si="49"/>
        <v>#DIV/0!</v>
      </c>
    </row>
    <row r="930" spans="2:16">
      <c r="B930" s="63"/>
      <c r="C930" s="65"/>
      <c r="D930" s="65"/>
      <c r="E930" s="66"/>
      <c r="F930" s="67"/>
      <c r="G930" s="65"/>
      <c r="H930" s="70"/>
      <c r="I930" s="71"/>
      <c r="J930" s="68">
        <v>0</v>
      </c>
      <c r="K930" s="68">
        <v>0</v>
      </c>
      <c r="L930" s="68">
        <v>0</v>
      </c>
      <c r="M930" s="89">
        <f t="shared" si="47"/>
        <v>0</v>
      </c>
      <c r="N930" s="100">
        <f t="shared" si="48"/>
        <v>0</v>
      </c>
      <c r="O930" s="63"/>
      <c r="P930" s="167" t="e">
        <f t="shared" si="49"/>
        <v>#DIV/0!</v>
      </c>
    </row>
    <row r="931" spans="2:16">
      <c r="B931" s="63"/>
      <c r="C931" s="65"/>
      <c r="D931" s="65"/>
      <c r="E931" s="66"/>
      <c r="F931" s="67"/>
      <c r="G931" s="65"/>
      <c r="H931" s="70"/>
      <c r="I931" s="71"/>
      <c r="J931" s="68">
        <v>0</v>
      </c>
      <c r="K931" s="68">
        <v>0</v>
      </c>
      <c r="L931" s="68">
        <v>0</v>
      </c>
      <c r="M931" s="89">
        <f t="shared" si="47"/>
        <v>0</v>
      </c>
      <c r="N931" s="100">
        <f t="shared" si="48"/>
        <v>0</v>
      </c>
      <c r="O931" s="63"/>
      <c r="P931" s="167" t="e">
        <f t="shared" si="49"/>
        <v>#DIV/0!</v>
      </c>
    </row>
    <row r="932" spans="2:16">
      <c r="B932" s="63"/>
      <c r="C932" s="65"/>
      <c r="D932" s="65"/>
      <c r="E932" s="66"/>
      <c r="F932" s="67"/>
      <c r="G932" s="65"/>
      <c r="H932" s="70"/>
      <c r="I932" s="71"/>
      <c r="J932" s="68">
        <v>0</v>
      </c>
      <c r="K932" s="68">
        <v>0</v>
      </c>
      <c r="L932" s="68">
        <v>0</v>
      </c>
      <c r="M932" s="89">
        <f t="shared" si="47"/>
        <v>0</v>
      </c>
      <c r="N932" s="100">
        <f t="shared" si="48"/>
        <v>0</v>
      </c>
      <c r="O932" s="63"/>
      <c r="P932" s="167" t="e">
        <f t="shared" si="49"/>
        <v>#DIV/0!</v>
      </c>
    </row>
    <row r="933" spans="2:16">
      <c r="B933" s="63"/>
      <c r="C933" s="65"/>
      <c r="D933" s="65"/>
      <c r="E933" s="66"/>
      <c r="F933" s="67"/>
      <c r="G933" s="65"/>
      <c r="H933" s="70"/>
      <c r="I933" s="71"/>
      <c r="J933" s="68">
        <v>0</v>
      </c>
      <c r="K933" s="68">
        <v>0</v>
      </c>
      <c r="L933" s="68">
        <v>0</v>
      </c>
      <c r="M933" s="89">
        <f t="shared" si="47"/>
        <v>0</v>
      </c>
      <c r="N933" s="100">
        <f t="shared" si="48"/>
        <v>0</v>
      </c>
      <c r="O933" s="63"/>
      <c r="P933" s="167" t="e">
        <f t="shared" si="49"/>
        <v>#DIV/0!</v>
      </c>
    </row>
    <row r="934" spans="2:16">
      <c r="B934" s="63"/>
      <c r="C934" s="65"/>
      <c r="D934" s="65"/>
      <c r="E934" s="66"/>
      <c r="F934" s="67"/>
      <c r="G934" s="65"/>
      <c r="H934" s="70"/>
      <c r="I934" s="71"/>
      <c r="J934" s="68">
        <v>0</v>
      </c>
      <c r="K934" s="68">
        <v>0</v>
      </c>
      <c r="L934" s="68">
        <v>0</v>
      </c>
      <c r="M934" s="89">
        <f t="shared" si="47"/>
        <v>0</v>
      </c>
      <c r="N934" s="100">
        <f t="shared" si="48"/>
        <v>0</v>
      </c>
      <c r="O934" s="63"/>
      <c r="P934" s="167" t="e">
        <f t="shared" si="49"/>
        <v>#DIV/0!</v>
      </c>
    </row>
    <row r="935" spans="2:16">
      <c r="B935" s="63"/>
      <c r="C935" s="65"/>
      <c r="D935" s="65"/>
      <c r="E935" s="66"/>
      <c r="F935" s="67"/>
      <c r="G935" s="65"/>
      <c r="H935" s="70"/>
      <c r="I935" s="71"/>
      <c r="J935" s="68">
        <v>0</v>
      </c>
      <c r="K935" s="68">
        <v>0</v>
      </c>
      <c r="L935" s="68">
        <v>0</v>
      </c>
      <c r="M935" s="89">
        <f t="shared" si="47"/>
        <v>0</v>
      </c>
      <c r="N935" s="100">
        <f t="shared" si="48"/>
        <v>0</v>
      </c>
      <c r="O935" s="63"/>
      <c r="P935" s="167" t="e">
        <f t="shared" si="49"/>
        <v>#DIV/0!</v>
      </c>
    </row>
    <row r="936" spans="2:16">
      <c r="B936" s="63"/>
      <c r="C936" s="65"/>
      <c r="D936" s="65"/>
      <c r="E936" s="66"/>
      <c r="F936" s="67"/>
      <c r="G936" s="65"/>
      <c r="H936" s="70"/>
      <c r="I936" s="71"/>
      <c r="J936" s="68">
        <v>0</v>
      </c>
      <c r="K936" s="68">
        <v>0</v>
      </c>
      <c r="L936" s="68">
        <v>0</v>
      </c>
      <c r="M936" s="89">
        <f t="shared" si="47"/>
        <v>0</v>
      </c>
      <c r="N936" s="100">
        <f t="shared" si="48"/>
        <v>0</v>
      </c>
      <c r="O936" s="63"/>
      <c r="P936" s="167" t="e">
        <f t="shared" si="49"/>
        <v>#DIV/0!</v>
      </c>
    </row>
    <row r="937" spans="2:16">
      <c r="B937" s="63"/>
      <c r="C937" s="65"/>
      <c r="D937" s="65"/>
      <c r="E937" s="66"/>
      <c r="F937" s="67"/>
      <c r="G937" s="65"/>
      <c r="H937" s="70"/>
      <c r="I937" s="71"/>
      <c r="J937" s="68">
        <v>0</v>
      </c>
      <c r="K937" s="68">
        <v>0</v>
      </c>
      <c r="L937" s="68">
        <v>0</v>
      </c>
      <c r="M937" s="89">
        <f t="shared" si="47"/>
        <v>0</v>
      </c>
      <c r="N937" s="100">
        <f t="shared" si="48"/>
        <v>0</v>
      </c>
      <c r="O937" s="63"/>
      <c r="P937" s="167" t="e">
        <f t="shared" si="49"/>
        <v>#DIV/0!</v>
      </c>
    </row>
    <row r="938" spans="2:16">
      <c r="B938" s="63"/>
      <c r="C938" s="65"/>
      <c r="D938" s="65"/>
      <c r="E938" s="66"/>
      <c r="F938" s="67"/>
      <c r="G938" s="65"/>
      <c r="H938" s="70"/>
      <c r="I938" s="71"/>
      <c r="J938" s="68">
        <v>0</v>
      </c>
      <c r="K938" s="68">
        <v>0</v>
      </c>
      <c r="L938" s="68">
        <v>0</v>
      </c>
      <c r="M938" s="89">
        <f t="shared" si="47"/>
        <v>0</v>
      </c>
      <c r="N938" s="100">
        <f t="shared" si="48"/>
        <v>0</v>
      </c>
      <c r="O938" s="63"/>
      <c r="P938" s="167" t="e">
        <f t="shared" si="49"/>
        <v>#DIV/0!</v>
      </c>
    </row>
    <row r="939" spans="2:16">
      <c r="B939" s="63"/>
      <c r="C939" s="65"/>
      <c r="D939" s="65"/>
      <c r="E939" s="66"/>
      <c r="F939" s="67"/>
      <c r="G939" s="65"/>
      <c r="H939" s="70"/>
      <c r="I939" s="71"/>
      <c r="J939" s="68">
        <v>0</v>
      </c>
      <c r="K939" s="68">
        <v>0</v>
      </c>
      <c r="L939" s="68">
        <v>0</v>
      </c>
      <c r="M939" s="89">
        <f t="shared" si="47"/>
        <v>0</v>
      </c>
      <c r="N939" s="100">
        <f t="shared" si="48"/>
        <v>0</v>
      </c>
      <c r="O939" s="63"/>
      <c r="P939" s="167" t="e">
        <f t="shared" si="49"/>
        <v>#DIV/0!</v>
      </c>
    </row>
    <row r="940" spans="2:16">
      <c r="B940" s="63"/>
      <c r="C940" s="65"/>
      <c r="D940" s="65"/>
      <c r="E940" s="66"/>
      <c r="F940" s="67"/>
      <c r="G940" s="65"/>
      <c r="H940" s="70"/>
      <c r="I940" s="71"/>
      <c r="J940" s="68">
        <v>0</v>
      </c>
      <c r="K940" s="68">
        <v>0</v>
      </c>
      <c r="L940" s="68">
        <v>0</v>
      </c>
      <c r="M940" s="89">
        <f t="shared" si="47"/>
        <v>0</v>
      </c>
      <c r="N940" s="100">
        <f t="shared" si="48"/>
        <v>0</v>
      </c>
      <c r="O940" s="63"/>
      <c r="P940" s="167" t="e">
        <f t="shared" si="49"/>
        <v>#DIV/0!</v>
      </c>
    </row>
    <row r="941" spans="2:16">
      <c r="B941" s="63"/>
      <c r="C941" s="65"/>
      <c r="D941" s="65"/>
      <c r="E941" s="66"/>
      <c r="F941" s="67"/>
      <c r="G941" s="65"/>
      <c r="H941" s="70"/>
      <c r="I941" s="71"/>
      <c r="J941" s="68">
        <v>0</v>
      </c>
      <c r="K941" s="68">
        <v>0</v>
      </c>
      <c r="L941" s="68">
        <v>0</v>
      </c>
      <c r="M941" s="89">
        <f t="shared" si="47"/>
        <v>0</v>
      </c>
      <c r="N941" s="100">
        <f t="shared" si="48"/>
        <v>0</v>
      </c>
      <c r="O941" s="63"/>
      <c r="P941" s="167" t="e">
        <f t="shared" si="49"/>
        <v>#DIV/0!</v>
      </c>
    </row>
    <row r="942" spans="2:16">
      <c r="B942" s="63"/>
      <c r="C942" s="65"/>
      <c r="D942" s="65"/>
      <c r="E942" s="66"/>
      <c r="F942" s="67"/>
      <c r="G942" s="65"/>
      <c r="H942" s="70"/>
      <c r="I942" s="71"/>
      <c r="J942" s="68">
        <v>0</v>
      </c>
      <c r="K942" s="68">
        <v>0</v>
      </c>
      <c r="L942" s="68">
        <v>0</v>
      </c>
      <c r="M942" s="89">
        <f t="shared" si="47"/>
        <v>0</v>
      </c>
      <c r="N942" s="100">
        <f t="shared" si="48"/>
        <v>0</v>
      </c>
      <c r="O942" s="63"/>
      <c r="P942" s="167" t="e">
        <f t="shared" si="49"/>
        <v>#DIV/0!</v>
      </c>
    </row>
    <row r="943" spans="2:16">
      <c r="B943" s="63"/>
      <c r="C943" s="65"/>
      <c r="D943" s="65"/>
      <c r="E943" s="66"/>
      <c r="F943" s="67"/>
      <c r="G943" s="65"/>
      <c r="H943" s="70"/>
      <c r="I943" s="71"/>
      <c r="J943" s="68">
        <v>0</v>
      </c>
      <c r="K943" s="68">
        <v>0</v>
      </c>
      <c r="L943" s="68">
        <v>0</v>
      </c>
      <c r="M943" s="89">
        <f t="shared" si="47"/>
        <v>0</v>
      </c>
      <c r="N943" s="100">
        <f t="shared" si="48"/>
        <v>0</v>
      </c>
      <c r="O943" s="63"/>
      <c r="P943" s="167" t="e">
        <f t="shared" si="49"/>
        <v>#DIV/0!</v>
      </c>
    </row>
    <row r="944" spans="2:16">
      <c r="B944" s="63"/>
      <c r="C944" s="65"/>
      <c r="D944" s="65"/>
      <c r="E944" s="66"/>
      <c r="F944" s="67"/>
      <c r="G944" s="65"/>
      <c r="H944" s="70"/>
      <c r="I944" s="71"/>
      <c r="J944" s="68">
        <v>0</v>
      </c>
      <c r="K944" s="68">
        <v>0</v>
      </c>
      <c r="L944" s="68">
        <v>0</v>
      </c>
      <c r="M944" s="89">
        <f t="shared" si="47"/>
        <v>0</v>
      </c>
      <c r="N944" s="100">
        <f t="shared" si="48"/>
        <v>0</v>
      </c>
      <c r="O944" s="63"/>
      <c r="P944" s="167" t="e">
        <f t="shared" si="49"/>
        <v>#DIV/0!</v>
      </c>
    </row>
    <row r="945" spans="2:16">
      <c r="B945" s="63"/>
      <c r="C945" s="65"/>
      <c r="D945" s="65"/>
      <c r="E945" s="66"/>
      <c r="F945" s="67"/>
      <c r="G945" s="65"/>
      <c r="H945" s="70"/>
      <c r="I945" s="71"/>
      <c r="J945" s="68">
        <v>0</v>
      </c>
      <c r="K945" s="68">
        <v>0</v>
      </c>
      <c r="L945" s="68">
        <v>0</v>
      </c>
      <c r="M945" s="89">
        <f t="shared" si="47"/>
        <v>0</v>
      </c>
      <c r="N945" s="100">
        <f t="shared" si="48"/>
        <v>0</v>
      </c>
      <c r="O945" s="63"/>
      <c r="P945" s="167" t="e">
        <f t="shared" si="49"/>
        <v>#DIV/0!</v>
      </c>
    </row>
    <row r="946" spans="2:16">
      <c r="B946" s="63"/>
      <c r="C946" s="65"/>
      <c r="D946" s="65"/>
      <c r="E946" s="66"/>
      <c r="F946" s="67"/>
      <c r="G946" s="65"/>
      <c r="H946" s="70"/>
      <c r="I946" s="71"/>
      <c r="J946" s="68">
        <v>0</v>
      </c>
      <c r="K946" s="68">
        <v>0</v>
      </c>
      <c r="L946" s="68">
        <v>0</v>
      </c>
      <c r="M946" s="89">
        <f t="shared" si="47"/>
        <v>0</v>
      </c>
      <c r="N946" s="100">
        <f t="shared" si="48"/>
        <v>0</v>
      </c>
      <c r="O946" s="63"/>
      <c r="P946" s="167" t="e">
        <f t="shared" si="49"/>
        <v>#DIV/0!</v>
      </c>
    </row>
    <row r="947" spans="2:16">
      <c r="B947" s="63"/>
      <c r="C947" s="65"/>
      <c r="D947" s="65"/>
      <c r="E947" s="66"/>
      <c r="F947" s="67"/>
      <c r="G947" s="65"/>
      <c r="H947" s="70"/>
      <c r="I947" s="71"/>
      <c r="J947" s="68">
        <v>0</v>
      </c>
      <c r="K947" s="68">
        <v>0</v>
      </c>
      <c r="L947" s="68">
        <v>0</v>
      </c>
      <c r="M947" s="89">
        <f t="shared" si="47"/>
        <v>0</v>
      </c>
      <c r="N947" s="100">
        <f t="shared" si="48"/>
        <v>0</v>
      </c>
      <c r="O947" s="63"/>
      <c r="P947" s="167" t="e">
        <f t="shared" si="49"/>
        <v>#DIV/0!</v>
      </c>
    </row>
    <row r="948" spans="2:16">
      <c r="B948" s="63"/>
      <c r="C948" s="65"/>
      <c r="D948" s="65"/>
      <c r="E948" s="66"/>
      <c r="F948" s="67"/>
      <c r="G948" s="65"/>
      <c r="H948" s="70"/>
      <c r="I948" s="71"/>
      <c r="J948" s="68">
        <v>0</v>
      </c>
      <c r="K948" s="68">
        <v>0</v>
      </c>
      <c r="L948" s="68">
        <v>0</v>
      </c>
      <c r="M948" s="89">
        <f t="shared" si="47"/>
        <v>0</v>
      </c>
      <c r="N948" s="100">
        <f t="shared" si="48"/>
        <v>0</v>
      </c>
      <c r="O948" s="63"/>
      <c r="P948" s="167" t="e">
        <f t="shared" si="49"/>
        <v>#DIV/0!</v>
      </c>
    </row>
    <row r="949" spans="2:16">
      <c r="B949" s="63"/>
      <c r="C949" s="65"/>
      <c r="D949" s="65"/>
      <c r="E949" s="66"/>
      <c r="F949" s="67"/>
      <c r="G949" s="65"/>
      <c r="H949" s="70"/>
      <c r="I949" s="71"/>
      <c r="J949" s="68">
        <v>0</v>
      </c>
      <c r="K949" s="68">
        <v>0</v>
      </c>
      <c r="L949" s="68">
        <v>0</v>
      </c>
      <c r="M949" s="89">
        <f t="shared" si="47"/>
        <v>0</v>
      </c>
      <c r="N949" s="100">
        <f t="shared" si="48"/>
        <v>0</v>
      </c>
      <c r="O949" s="63"/>
      <c r="P949" s="167" t="e">
        <f t="shared" si="49"/>
        <v>#DIV/0!</v>
      </c>
    </row>
    <row r="950" spans="2:16">
      <c r="B950" s="63"/>
      <c r="C950" s="65"/>
      <c r="D950" s="65"/>
      <c r="E950" s="66"/>
      <c r="F950" s="67"/>
      <c r="G950" s="65"/>
      <c r="H950" s="70"/>
      <c r="I950" s="71"/>
      <c r="J950" s="68">
        <v>0</v>
      </c>
      <c r="K950" s="68">
        <v>0</v>
      </c>
      <c r="L950" s="68">
        <v>0</v>
      </c>
      <c r="M950" s="89">
        <f t="shared" si="47"/>
        <v>0</v>
      </c>
      <c r="N950" s="100">
        <f t="shared" si="48"/>
        <v>0</v>
      </c>
      <c r="O950" s="63"/>
      <c r="P950" s="167" t="e">
        <f t="shared" si="49"/>
        <v>#DIV/0!</v>
      </c>
    </row>
    <row r="951" spans="2:16">
      <c r="B951" s="63"/>
      <c r="C951" s="65"/>
      <c r="D951" s="65"/>
      <c r="E951" s="66"/>
      <c r="F951" s="67"/>
      <c r="G951" s="65"/>
      <c r="H951" s="70"/>
      <c r="I951" s="71"/>
      <c r="J951" s="68">
        <v>0</v>
      </c>
      <c r="K951" s="68">
        <v>0</v>
      </c>
      <c r="L951" s="68">
        <v>0</v>
      </c>
      <c r="M951" s="89">
        <f t="shared" si="47"/>
        <v>0</v>
      </c>
      <c r="N951" s="100">
        <f t="shared" si="48"/>
        <v>0</v>
      </c>
      <c r="O951" s="63"/>
      <c r="P951" s="167" t="e">
        <f t="shared" si="49"/>
        <v>#DIV/0!</v>
      </c>
    </row>
    <row r="952" spans="2:16">
      <c r="B952" s="63"/>
      <c r="C952" s="65"/>
      <c r="D952" s="65"/>
      <c r="E952" s="66"/>
      <c r="F952" s="67"/>
      <c r="G952" s="65"/>
      <c r="H952" s="70"/>
      <c r="I952" s="71"/>
      <c r="J952" s="68">
        <v>0</v>
      </c>
      <c r="K952" s="68">
        <v>0</v>
      </c>
      <c r="L952" s="68">
        <v>0</v>
      </c>
      <c r="M952" s="89">
        <f t="shared" si="47"/>
        <v>0</v>
      </c>
      <c r="N952" s="100">
        <f t="shared" si="48"/>
        <v>0</v>
      </c>
      <c r="O952" s="63"/>
      <c r="P952" s="167" t="e">
        <f t="shared" si="49"/>
        <v>#DIV/0!</v>
      </c>
    </row>
    <row r="953" spans="2:16">
      <c r="B953" s="63"/>
      <c r="C953" s="65"/>
      <c r="D953" s="65"/>
      <c r="E953" s="66"/>
      <c r="F953" s="67"/>
      <c r="G953" s="65"/>
      <c r="H953" s="70"/>
      <c r="I953" s="71"/>
      <c r="J953" s="68">
        <v>0</v>
      </c>
      <c r="K953" s="68">
        <v>0</v>
      </c>
      <c r="L953" s="68">
        <v>0</v>
      </c>
      <c r="M953" s="89">
        <f t="shared" si="47"/>
        <v>0</v>
      </c>
      <c r="N953" s="100">
        <f t="shared" si="48"/>
        <v>0</v>
      </c>
      <c r="O953" s="63"/>
      <c r="P953" s="167" t="e">
        <f t="shared" si="49"/>
        <v>#DIV/0!</v>
      </c>
    </row>
    <row r="954" spans="2:16">
      <c r="B954" s="63"/>
      <c r="C954" s="65"/>
      <c r="D954" s="65"/>
      <c r="E954" s="66"/>
      <c r="F954" s="67"/>
      <c r="G954" s="65"/>
      <c r="H954" s="70"/>
      <c r="I954" s="71"/>
      <c r="J954" s="68">
        <v>0</v>
      </c>
      <c r="K954" s="68">
        <v>0</v>
      </c>
      <c r="L954" s="68">
        <v>0</v>
      </c>
      <c r="M954" s="89">
        <f t="shared" si="47"/>
        <v>0</v>
      </c>
      <c r="N954" s="100">
        <f t="shared" si="48"/>
        <v>0</v>
      </c>
      <c r="O954" s="63"/>
      <c r="P954" s="167" t="e">
        <f t="shared" si="49"/>
        <v>#DIV/0!</v>
      </c>
    </row>
    <row r="955" spans="2:16">
      <c r="B955" s="63"/>
      <c r="C955" s="65"/>
      <c r="D955" s="65"/>
      <c r="E955" s="66"/>
      <c r="F955" s="67"/>
      <c r="G955" s="65"/>
      <c r="H955" s="70"/>
      <c r="I955" s="71"/>
      <c r="J955" s="68">
        <v>0</v>
      </c>
      <c r="K955" s="68">
        <v>0</v>
      </c>
      <c r="L955" s="68">
        <v>0</v>
      </c>
      <c r="M955" s="89">
        <f t="shared" si="47"/>
        <v>0</v>
      </c>
      <c r="N955" s="100">
        <f t="shared" si="48"/>
        <v>0</v>
      </c>
      <c r="O955" s="63"/>
      <c r="P955" s="167" t="e">
        <f t="shared" si="49"/>
        <v>#DIV/0!</v>
      </c>
    </row>
    <row r="956" spans="2:16">
      <c r="B956" s="63"/>
      <c r="C956" s="65"/>
      <c r="D956" s="65"/>
      <c r="E956" s="66"/>
      <c r="F956" s="67"/>
      <c r="G956" s="65"/>
      <c r="H956" s="70"/>
      <c r="I956" s="71"/>
      <c r="J956" s="68">
        <v>0</v>
      </c>
      <c r="K956" s="68">
        <v>0</v>
      </c>
      <c r="L956" s="68">
        <v>0</v>
      </c>
      <c r="M956" s="89">
        <f t="shared" si="47"/>
        <v>0</v>
      </c>
      <c r="N956" s="100">
        <f t="shared" si="48"/>
        <v>0</v>
      </c>
      <c r="O956" s="63"/>
      <c r="P956" s="167" t="e">
        <f t="shared" si="49"/>
        <v>#DIV/0!</v>
      </c>
    </row>
    <row r="957" spans="2:16">
      <c r="B957" s="63"/>
      <c r="C957" s="65"/>
      <c r="D957" s="65"/>
      <c r="E957" s="66"/>
      <c r="F957" s="67"/>
      <c r="G957" s="65"/>
      <c r="H957" s="70"/>
      <c r="I957" s="71"/>
      <c r="J957" s="68">
        <v>0</v>
      </c>
      <c r="K957" s="68">
        <v>0</v>
      </c>
      <c r="L957" s="68">
        <v>0</v>
      </c>
      <c r="M957" s="89">
        <f t="shared" si="47"/>
        <v>0</v>
      </c>
      <c r="N957" s="100">
        <f t="shared" si="48"/>
        <v>0</v>
      </c>
      <c r="O957" s="63"/>
      <c r="P957" s="167" t="e">
        <f t="shared" si="49"/>
        <v>#DIV/0!</v>
      </c>
    </row>
    <row r="958" spans="2:16">
      <c r="B958" s="63"/>
      <c r="C958" s="65"/>
      <c r="D958" s="65"/>
      <c r="E958" s="66"/>
      <c r="F958" s="67"/>
      <c r="G958" s="65"/>
      <c r="H958" s="70"/>
      <c r="I958" s="71"/>
      <c r="J958" s="68">
        <v>0</v>
      </c>
      <c r="K958" s="68">
        <v>0</v>
      </c>
      <c r="L958" s="68">
        <v>0</v>
      </c>
      <c r="M958" s="89">
        <f t="shared" si="47"/>
        <v>0</v>
      </c>
      <c r="N958" s="100">
        <f t="shared" si="48"/>
        <v>0</v>
      </c>
      <c r="O958" s="63"/>
      <c r="P958" s="167" t="e">
        <f t="shared" si="49"/>
        <v>#DIV/0!</v>
      </c>
    </row>
    <row r="959" spans="2:16">
      <c r="B959" s="63"/>
      <c r="C959" s="65"/>
      <c r="D959" s="65"/>
      <c r="E959" s="66"/>
      <c r="F959" s="67"/>
      <c r="G959" s="65"/>
      <c r="H959" s="70"/>
      <c r="I959" s="71"/>
      <c r="J959" s="68">
        <v>0</v>
      </c>
      <c r="K959" s="68">
        <v>0</v>
      </c>
      <c r="L959" s="68">
        <v>0</v>
      </c>
      <c r="M959" s="89">
        <f t="shared" si="47"/>
        <v>0</v>
      </c>
      <c r="N959" s="100">
        <f t="shared" si="48"/>
        <v>0</v>
      </c>
      <c r="O959" s="63"/>
      <c r="P959" s="167" t="e">
        <f t="shared" si="49"/>
        <v>#DIV/0!</v>
      </c>
    </row>
    <row r="960" spans="2:16">
      <c r="B960" s="63"/>
      <c r="C960" s="65"/>
      <c r="D960" s="65"/>
      <c r="E960" s="66"/>
      <c r="F960" s="67"/>
      <c r="G960" s="65"/>
      <c r="H960" s="70"/>
      <c r="I960" s="71"/>
      <c r="J960" s="68">
        <v>0</v>
      </c>
      <c r="K960" s="68">
        <v>0</v>
      </c>
      <c r="L960" s="68">
        <v>0</v>
      </c>
      <c r="M960" s="89">
        <f t="shared" si="47"/>
        <v>0</v>
      </c>
      <c r="N960" s="100">
        <f t="shared" si="48"/>
        <v>0</v>
      </c>
      <c r="O960" s="63"/>
      <c r="P960" s="167" t="e">
        <f t="shared" si="49"/>
        <v>#DIV/0!</v>
      </c>
    </row>
    <row r="961" spans="2:16">
      <c r="B961" s="63"/>
      <c r="C961" s="65"/>
      <c r="D961" s="65"/>
      <c r="E961" s="66"/>
      <c r="F961" s="67"/>
      <c r="G961" s="65"/>
      <c r="H961" s="70"/>
      <c r="I961" s="71"/>
      <c r="J961" s="68">
        <v>0</v>
      </c>
      <c r="K961" s="68">
        <v>0</v>
      </c>
      <c r="L961" s="68">
        <v>0</v>
      </c>
      <c r="M961" s="89">
        <f t="shared" si="47"/>
        <v>0</v>
      </c>
      <c r="N961" s="100">
        <f t="shared" si="48"/>
        <v>0</v>
      </c>
      <c r="O961" s="63"/>
      <c r="P961" s="167" t="e">
        <f t="shared" si="49"/>
        <v>#DIV/0!</v>
      </c>
    </row>
    <row r="962" spans="2:16">
      <c r="B962" s="63"/>
      <c r="C962" s="65"/>
      <c r="D962" s="65"/>
      <c r="E962" s="66"/>
      <c r="F962" s="67"/>
      <c r="G962" s="65"/>
      <c r="H962" s="70"/>
      <c r="I962" s="71"/>
      <c r="J962" s="68">
        <v>0</v>
      </c>
      <c r="K962" s="68">
        <v>0</v>
      </c>
      <c r="L962" s="68">
        <v>0</v>
      </c>
      <c r="M962" s="89">
        <f t="shared" si="47"/>
        <v>0</v>
      </c>
      <c r="N962" s="100">
        <f t="shared" si="48"/>
        <v>0</v>
      </c>
      <c r="O962" s="63"/>
      <c r="P962" s="167" t="e">
        <f t="shared" si="49"/>
        <v>#DIV/0!</v>
      </c>
    </row>
    <row r="963" spans="2:16">
      <c r="B963" s="63"/>
      <c r="C963" s="65"/>
      <c r="D963" s="65"/>
      <c r="E963" s="66"/>
      <c r="F963" s="67"/>
      <c r="G963" s="65"/>
      <c r="H963" s="70"/>
      <c r="I963" s="71"/>
      <c r="J963" s="68">
        <v>0</v>
      </c>
      <c r="K963" s="68">
        <v>0</v>
      </c>
      <c r="L963" s="68">
        <v>0</v>
      </c>
      <c r="M963" s="89">
        <f t="shared" si="47"/>
        <v>0</v>
      </c>
      <c r="N963" s="100">
        <f t="shared" si="48"/>
        <v>0</v>
      </c>
      <c r="O963" s="63"/>
      <c r="P963" s="167" t="e">
        <f t="shared" si="49"/>
        <v>#DIV/0!</v>
      </c>
    </row>
    <row r="964" spans="2:16">
      <c r="B964" s="63"/>
      <c r="C964" s="65"/>
      <c r="D964" s="65"/>
      <c r="E964" s="66"/>
      <c r="F964" s="67"/>
      <c r="G964" s="65"/>
      <c r="H964" s="70"/>
      <c r="I964" s="71"/>
      <c r="J964" s="68">
        <v>0</v>
      </c>
      <c r="K964" s="68">
        <v>0</v>
      </c>
      <c r="L964" s="68">
        <v>0</v>
      </c>
      <c r="M964" s="89">
        <f t="shared" si="47"/>
        <v>0</v>
      </c>
      <c r="N964" s="100">
        <f t="shared" si="48"/>
        <v>0</v>
      </c>
      <c r="O964" s="63"/>
      <c r="P964" s="167" t="e">
        <f t="shared" si="49"/>
        <v>#DIV/0!</v>
      </c>
    </row>
    <row r="965" spans="2:16">
      <c r="B965" s="63"/>
      <c r="C965" s="65"/>
      <c r="D965" s="65"/>
      <c r="E965" s="66"/>
      <c r="F965" s="67"/>
      <c r="G965" s="65"/>
      <c r="H965" s="70"/>
      <c r="I965" s="71"/>
      <c r="J965" s="68">
        <v>0</v>
      </c>
      <c r="K965" s="68">
        <v>0</v>
      </c>
      <c r="L965" s="68">
        <v>0</v>
      </c>
      <c r="M965" s="89">
        <f t="shared" si="47"/>
        <v>0</v>
      </c>
      <c r="N965" s="100">
        <f t="shared" si="48"/>
        <v>0</v>
      </c>
      <c r="O965" s="63"/>
      <c r="P965" s="167" t="e">
        <f t="shared" si="49"/>
        <v>#DIV/0!</v>
      </c>
    </row>
    <row r="966" spans="2:16">
      <c r="B966" s="63"/>
      <c r="C966" s="65"/>
      <c r="D966" s="65"/>
      <c r="E966" s="66"/>
      <c r="F966" s="67"/>
      <c r="G966" s="65"/>
      <c r="H966" s="70"/>
      <c r="I966" s="71"/>
      <c r="J966" s="68">
        <v>0</v>
      </c>
      <c r="K966" s="68">
        <v>0</v>
      </c>
      <c r="L966" s="68">
        <v>0</v>
      </c>
      <c r="M966" s="89">
        <f t="shared" si="47"/>
        <v>0</v>
      </c>
      <c r="N966" s="100">
        <f t="shared" si="48"/>
        <v>0</v>
      </c>
      <c r="O966" s="63"/>
      <c r="P966" s="167" t="e">
        <f t="shared" si="49"/>
        <v>#DIV/0!</v>
      </c>
    </row>
    <row r="967" spans="2:16">
      <c r="B967" s="63"/>
      <c r="C967" s="65"/>
      <c r="D967" s="65"/>
      <c r="E967" s="66"/>
      <c r="F967" s="67"/>
      <c r="G967" s="65"/>
      <c r="H967" s="70"/>
      <c r="I967" s="71"/>
      <c r="J967" s="68">
        <v>0</v>
      </c>
      <c r="K967" s="68">
        <v>0</v>
      </c>
      <c r="L967" s="68">
        <v>0</v>
      </c>
      <c r="M967" s="89">
        <f t="shared" si="47"/>
        <v>0</v>
      </c>
      <c r="N967" s="100">
        <f t="shared" si="48"/>
        <v>0</v>
      </c>
      <c r="O967" s="63"/>
      <c r="P967" s="167" t="e">
        <f t="shared" si="49"/>
        <v>#DIV/0!</v>
      </c>
    </row>
    <row r="968" spans="2:16">
      <c r="B968" s="63"/>
      <c r="C968" s="65"/>
      <c r="D968" s="65"/>
      <c r="E968" s="66"/>
      <c r="F968" s="67"/>
      <c r="G968" s="65"/>
      <c r="H968" s="70"/>
      <c r="I968" s="71"/>
      <c r="J968" s="68">
        <v>0</v>
      </c>
      <c r="K968" s="68">
        <v>0</v>
      </c>
      <c r="L968" s="68">
        <v>0</v>
      </c>
      <c r="M968" s="89">
        <f t="shared" si="47"/>
        <v>0</v>
      </c>
      <c r="N968" s="100">
        <f t="shared" si="48"/>
        <v>0</v>
      </c>
      <c r="O968" s="63"/>
      <c r="P968" s="167" t="e">
        <f t="shared" si="49"/>
        <v>#DIV/0!</v>
      </c>
    </row>
    <row r="969" spans="2:16">
      <c r="B969" s="63"/>
      <c r="C969" s="65"/>
      <c r="D969" s="65"/>
      <c r="E969" s="66"/>
      <c r="F969" s="67"/>
      <c r="G969" s="65"/>
      <c r="H969" s="70"/>
      <c r="I969" s="71"/>
      <c r="J969" s="68">
        <v>0</v>
      </c>
      <c r="K969" s="68">
        <v>0</v>
      </c>
      <c r="L969" s="68">
        <v>0</v>
      </c>
      <c r="M969" s="89">
        <f t="shared" si="47"/>
        <v>0</v>
      </c>
      <c r="N969" s="100">
        <f t="shared" si="48"/>
        <v>0</v>
      </c>
      <c r="O969" s="63"/>
      <c r="P969" s="167" t="e">
        <f t="shared" si="49"/>
        <v>#DIV/0!</v>
      </c>
    </row>
    <row r="970" spans="2:16">
      <c r="B970" s="63"/>
      <c r="C970" s="65"/>
      <c r="D970" s="65"/>
      <c r="E970" s="66"/>
      <c r="F970" s="67"/>
      <c r="G970" s="65"/>
      <c r="H970" s="70"/>
      <c r="I970" s="71"/>
      <c r="J970" s="68">
        <v>0</v>
      </c>
      <c r="K970" s="68">
        <v>0</v>
      </c>
      <c r="L970" s="68">
        <v>0</v>
      </c>
      <c r="M970" s="89">
        <f t="shared" si="47"/>
        <v>0</v>
      </c>
      <c r="N970" s="100">
        <f t="shared" si="48"/>
        <v>0</v>
      </c>
      <c r="O970" s="63"/>
      <c r="P970" s="167" t="e">
        <f t="shared" si="49"/>
        <v>#DIV/0!</v>
      </c>
    </row>
    <row r="971" spans="2:16">
      <c r="B971" s="63"/>
      <c r="C971" s="65"/>
      <c r="D971" s="65"/>
      <c r="E971" s="66"/>
      <c r="F971" s="67"/>
      <c r="G971" s="65"/>
      <c r="H971" s="70"/>
      <c r="I971" s="71"/>
      <c r="J971" s="68">
        <v>0</v>
      </c>
      <c r="K971" s="68">
        <v>0</v>
      </c>
      <c r="L971" s="68">
        <v>0</v>
      </c>
      <c r="M971" s="89">
        <f t="shared" si="47"/>
        <v>0</v>
      </c>
      <c r="N971" s="100">
        <f t="shared" si="48"/>
        <v>0</v>
      </c>
      <c r="O971" s="63"/>
      <c r="P971" s="167" t="e">
        <f t="shared" si="49"/>
        <v>#DIV/0!</v>
      </c>
    </row>
    <row r="972" spans="2:16">
      <c r="B972" s="63"/>
      <c r="C972" s="65"/>
      <c r="D972" s="65"/>
      <c r="E972" s="66"/>
      <c r="F972" s="67"/>
      <c r="G972" s="65"/>
      <c r="H972" s="70"/>
      <c r="I972" s="71"/>
      <c r="J972" s="68">
        <v>0</v>
      </c>
      <c r="K972" s="68">
        <v>0</v>
      </c>
      <c r="L972" s="68">
        <v>0</v>
      </c>
      <c r="M972" s="89">
        <f t="shared" si="47"/>
        <v>0</v>
      </c>
      <c r="N972" s="100">
        <f t="shared" si="48"/>
        <v>0</v>
      </c>
      <c r="O972" s="63"/>
      <c r="P972" s="167" t="e">
        <f t="shared" si="49"/>
        <v>#DIV/0!</v>
      </c>
    </row>
    <row r="973" spans="2:16">
      <c r="B973" s="63"/>
      <c r="C973" s="65"/>
      <c r="D973" s="65"/>
      <c r="E973" s="66"/>
      <c r="F973" s="67"/>
      <c r="G973" s="65"/>
      <c r="H973" s="70"/>
      <c r="I973" s="71"/>
      <c r="J973" s="68">
        <v>0</v>
      </c>
      <c r="K973" s="68">
        <v>0</v>
      </c>
      <c r="L973" s="68">
        <v>0</v>
      </c>
      <c r="M973" s="89">
        <f t="shared" si="47"/>
        <v>0</v>
      </c>
      <c r="N973" s="100">
        <f t="shared" si="48"/>
        <v>0</v>
      </c>
      <c r="O973" s="63"/>
      <c r="P973" s="167" t="e">
        <f t="shared" si="49"/>
        <v>#DIV/0!</v>
      </c>
    </row>
    <row r="974" spans="2:16">
      <c r="B974" s="63"/>
      <c r="C974" s="65"/>
      <c r="D974" s="65"/>
      <c r="E974" s="66"/>
      <c r="F974" s="67"/>
      <c r="G974" s="65"/>
      <c r="H974" s="70"/>
      <c r="I974" s="71"/>
      <c r="J974" s="68">
        <v>0</v>
      </c>
      <c r="K974" s="68">
        <v>0</v>
      </c>
      <c r="L974" s="68">
        <v>0</v>
      </c>
      <c r="M974" s="89">
        <f t="shared" si="47"/>
        <v>0</v>
      </c>
      <c r="N974" s="100">
        <f t="shared" si="48"/>
        <v>0</v>
      </c>
      <c r="O974" s="63"/>
      <c r="P974" s="167" t="e">
        <f t="shared" si="49"/>
        <v>#DIV/0!</v>
      </c>
    </row>
    <row r="975" spans="2:16">
      <c r="B975" s="63"/>
      <c r="C975" s="65"/>
      <c r="D975" s="65"/>
      <c r="E975" s="66"/>
      <c r="F975" s="67"/>
      <c r="G975" s="65"/>
      <c r="H975" s="70"/>
      <c r="I975" s="71"/>
      <c r="J975" s="68">
        <v>0</v>
      </c>
      <c r="K975" s="68">
        <v>0</v>
      </c>
      <c r="L975" s="68">
        <v>0</v>
      </c>
      <c r="M975" s="89">
        <f t="shared" si="47"/>
        <v>0</v>
      </c>
      <c r="N975" s="100">
        <f t="shared" si="48"/>
        <v>0</v>
      </c>
      <c r="O975" s="63"/>
      <c r="P975" s="167" t="e">
        <f t="shared" si="49"/>
        <v>#DIV/0!</v>
      </c>
    </row>
    <row r="976" spans="2:16">
      <c r="B976" s="63"/>
      <c r="C976" s="65"/>
      <c r="D976" s="65"/>
      <c r="E976" s="66"/>
      <c r="F976" s="67"/>
      <c r="G976" s="65"/>
      <c r="H976" s="70"/>
      <c r="I976" s="71"/>
      <c r="J976" s="68">
        <v>0</v>
      </c>
      <c r="K976" s="68">
        <v>0</v>
      </c>
      <c r="L976" s="68">
        <v>0</v>
      </c>
      <c r="M976" s="89">
        <f t="shared" si="47"/>
        <v>0</v>
      </c>
      <c r="N976" s="100">
        <f t="shared" si="48"/>
        <v>0</v>
      </c>
      <c r="O976" s="63"/>
      <c r="P976" s="167" t="e">
        <f t="shared" si="49"/>
        <v>#DIV/0!</v>
      </c>
    </row>
    <row r="977" spans="2:16">
      <c r="B977" s="63"/>
      <c r="C977" s="65"/>
      <c r="D977" s="65"/>
      <c r="E977" s="66"/>
      <c r="F977" s="67"/>
      <c r="G977" s="65"/>
      <c r="H977" s="70"/>
      <c r="I977" s="71"/>
      <c r="J977" s="68">
        <v>0</v>
      </c>
      <c r="K977" s="68">
        <v>0</v>
      </c>
      <c r="L977" s="68">
        <v>0</v>
      </c>
      <c r="M977" s="89">
        <f t="shared" si="47"/>
        <v>0</v>
      </c>
      <c r="N977" s="100">
        <f t="shared" si="48"/>
        <v>0</v>
      </c>
      <c r="O977" s="63"/>
      <c r="P977" s="167" t="e">
        <f t="shared" si="49"/>
        <v>#DIV/0!</v>
      </c>
    </row>
    <row r="978" spans="2:16">
      <c r="B978" s="63"/>
      <c r="C978" s="65"/>
      <c r="D978" s="65"/>
      <c r="E978" s="66"/>
      <c r="F978" s="67"/>
      <c r="G978" s="65"/>
      <c r="H978" s="70"/>
      <c r="I978" s="71"/>
      <c r="J978" s="68">
        <v>0</v>
      </c>
      <c r="K978" s="68">
        <v>0</v>
      </c>
      <c r="L978" s="68">
        <v>0</v>
      </c>
      <c r="M978" s="89">
        <f t="shared" si="47"/>
        <v>0</v>
      </c>
      <c r="N978" s="100">
        <f t="shared" si="48"/>
        <v>0</v>
      </c>
      <c r="O978" s="63"/>
      <c r="P978" s="167" t="e">
        <f t="shared" si="49"/>
        <v>#DIV/0!</v>
      </c>
    </row>
    <row r="979" spans="2:16">
      <c r="B979" s="63"/>
      <c r="C979" s="65"/>
      <c r="D979" s="65"/>
      <c r="E979" s="66"/>
      <c r="F979" s="67"/>
      <c r="G979" s="65"/>
      <c r="H979" s="70"/>
      <c r="I979" s="71"/>
      <c r="J979" s="68">
        <v>0</v>
      </c>
      <c r="K979" s="68">
        <v>0</v>
      </c>
      <c r="L979" s="68">
        <v>0</v>
      </c>
      <c r="M979" s="89">
        <f t="shared" si="47"/>
        <v>0</v>
      </c>
      <c r="N979" s="100">
        <f t="shared" si="48"/>
        <v>0</v>
      </c>
      <c r="O979" s="63"/>
      <c r="P979" s="167" t="e">
        <f t="shared" si="49"/>
        <v>#DIV/0!</v>
      </c>
    </row>
    <row r="980" spans="2:16">
      <c r="B980" s="63"/>
      <c r="C980" s="65"/>
      <c r="D980" s="65"/>
      <c r="E980" s="66"/>
      <c r="F980" s="67"/>
      <c r="G980" s="65"/>
      <c r="H980" s="70"/>
      <c r="I980" s="71"/>
      <c r="J980" s="68">
        <v>0</v>
      </c>
      <c r="K980" s="68">
        <v>0</v>
      </c>
      <c r="L980" s="68">
        <v>0</v>
      </c>
      <c r="M980" s="89">
        <f t="shared" si="47"/>
        <v>0</v>
      </c>
      <c r="N980" s="100">
        <f t="shared" si="48"/>
        <v>0</v>
      </c>
      <c r="O980" s="63"/>
      <c r="P980" s="167" t="e">
        <f t="shared" si="49"/>
        <v>#DIV/0!</v>
      </c>
    </row>
    <row r="981" spans="2:16">
      <c r="B981" s="63"/>
      <c r="C981" s="65"/>
      <c r="D981" s="65"/>
      <c r="E981" s="66"/>
      <c r="F981" s="67"/>
      <c r="G981" s="65"/>
      <c r="H981" s="70"/>
      <c r="I981" s="71"/>
      <c r="J981" s="68">
        <v>0</v>
      </c>
      <c r="K981" s="68">
        <v>0</v>
      </c>
      <c r="L981" s="68">
        <v>0</v>
      </c>
      <c r="M981" s="89">
        <f t="shared" ref="M981:M1020" si="50">L981</f>
        <v>0</v>
      </c>
      <c r="N981" s="100">
        <f t="shared" si="48"/>
        <v>0</v>
      </c>
      <c r="O981" s="63"/>
      <c r="P981" s="167" t="e">
        <f t="shared" si="49"/>
        <v>#DIV/0!</v>
      </c>
    </row>
    <row r="982" spans="2:16">
      <c r="B982" s="63"/>
      <c r="C982" s="65"/>
      <c r="D982" s="65"/>
      <c r="E982" s="66"/>
      <c r="F982" s="67"/>
      <c r="G982" s="65"/>
      <c r="H982" s="70"/>
      <c r="I982" s="71"/>
      <c r="J982" s="68">
        <v>0</v>
      </c>
      <c r="K982" s="68">
        <v>0</v>
      </c>
      <c r="L982" s="68">
        <v>0</v>
      </c>
      <c r="M982" s="89">
        <f t="shared" si="50"/>
        <v>0</v>
      </c>
      <c r="N982" s="100">
        <f t="shared" ref="N982:N1020" si="51">SUM(J982:M982)</f>
        <v>0</v>
      </c>
      <c r="O982" s="63"/>
      <c r="P982" s="167" t="e">
        <f t="shared" ref="P982:P1020" si="52">H982-(SUM(K982:M982)/J982)</f>
        <v>#DIV/0!</v>
      </c>
    </row>
    <row r="983" spans="2:16">
      <c r="B983" s="63"/>
      <c r="C983" s="65"/>
      <c r="D983" s="65"/>
      <c r="E983" s="66"/>
      <c r="F983" s="67"/>
      <c r="G983" s="65"/>
      <c r="H983" s="70"/>
      <c r="I983" s="71"/>
      <c r="J983" s="68">
        <v>0</v>
      </c>
      <c r="K983" s="68">
        <v>0</v>
      </c>
      <c r="L983" s="68">
        <v>0</v>
      </c>
      <c r="M983" s="89">
        <f t="shared" si="50"/>
        <v>0</v>
      </c>
      <c r="N983" s="100">
        <f t="shared" si="51"/>
        <v>0</v>
      </c>
      <c r="O983" s="63"/>
      <c r="P983" s="167" t="e">
        <f t="shared" si="52"/>
        <v>#DIV/0!</v>
      </c>
    </row>
    <row r="984" spans="2:16">
      <c r="B984" s="63"/>
      <c r="C984" s="65"/>
      <c r="D984" s="65"/>
      <c r="E984" s="66"/>
      <c r="F984" s="67"/>
      <c r="G984" s="65"/>
      <c r="H984" s="70"/>
      <c r="I984" s="71"/>
      <c r="J984" s="68">
        <v>0</v>
      </c>
      <c r="K984" s="68">
        <v>0</v>
      </c>
      <c r="L984" s="68">
        <v>0</v>
      </c>
      <c r="M984" s="89">
        <f t="shared" si="50"/>
        <v>0</v>
      </c>
      <c r="N984" s="100">
        <f t="shared" si="51"/>
        <v>0</v>
      </c>
      <c r="O984" s="63"/>
      <c r="P984" s="167" t="e">
        <f t="shared" si="52"/>
        <v>#DIV/0!</v>
      </c>
    </row>
    <row r="985" spans="2:16">
      <c r="B985" s="63"/>
      <c r="C985" s="65"/>
      <c r="D985" s="65"/>
      <c r="E985" s="66"/>
      <c r="F985" s="67"/>
      <c r="G985" s="65"/>
      <c r="H985" s="70"/>
      <c r="I985" s="71"/>
      <c r="J985" s="68">
        <v>0</v>
      </c>
      <c r="K985" s="68">
        <v>0</v>
      </c>
      <c r="L985" s="68">
        <v>0</v>
      </c>
      <c r="M985" s="89">
        <f t="shared" si="50"/>
        <v>0</v>
      </c>
      <c r="N985" s="100">
        <f t="shared" si="51"/>
        <v>0</v>
      </c>
      <c r="O985" s="63"/>
      <c r="P985" s="167" t="e">
        <f t="shared" si="52"/>
        <v>#DIV/0!</v>
      </c>
    </row>
    <row r="986" spans="2:16">
      <c r="B986" s="63"/>
      <c r="C986" s="65"/>
      <c r="D986" s="65"/>
      <c r="E986" s="66"/>
      <c r="F986" s="67"/>
      <c r="G986" s="65"/>
      <c r="H986" s="70"/>
      <c r="I986" s="71"/>
      <c r="J986" s="68">
        <v>0</v>
      </c>
      <c r="K986" s="68">
        <v>0</v>
      </c>
      <c r="L986" s="68">
        <v>0</v>
      </c>
      <c r="M986" s="89">
        <f t="shared" si="50"/>
        <v>0</v>
      </c>
      <c r="N986" s="100">
        <f t="shared" si="51"/>
        <v>0</v>
      </c>
      <c r="O986" s="63"/>
      <c r="P986" s="167" t="e">
        <f t="shared" si="52"/>
        <v>#DIV/0!</v>
      </c>
    </row>
    <row r="987" spans="2:16">
      <c r="B987" s="63"/>
      <c r="C987" s="65"/>
      <c r="D987" s="65"/>
      <c r="E987" s="66"/>
      <c r="F987" s="67"/>
      <c r="G987" s="65"/>
      <c r="H987" s="70"/>
      <c r="I987" s="71"/>
      <c r="J987" s="68">
        <v>0</v>
      </c>
      <c r="K987" s="68">
        <v>0</v>
      </c>
      <c r="L987" s="68">
        <v>0</v>
      </c>
      <c r="M987" s="89">
        <f t="shared" si="50"/>
        <v>0</v>
      </c>
      <c r="N987" s="100">
        <f t="shared" si="51"/>
        <v>0</v>
      </c>
      <c r="O987" s="63"/>
      <c r="P987" s="167" t="e">
        <f t="shared" si="52"/>
        <v>#DIV/0!</v>
      </c>
    </row>
    <row r="988" spans="2:16">
      <c r="B988" s="63"/>
      <c r="C988" s="65"/>
      <c r="D988" s="65"/>
      <c r="E988" s="66"/>
      <c r="F988" s="67"/>
      <c r="G988" s="65"/>
      <c r="H988" s="70"/>
      <c r="I988" s="71"/>
      <c r="J988" s="68">
        <v>0</v>
      </c>
      <c r="K988" s="68">
        <v>0</v>
      </c>
      <c r="L988" s="68">
        <v>0</v>
      </c>
      <c r="M988" s="89">
        <f t="shared" si="50"/>
        <v>0</v>
      </c>
      <c r="N988" s="100">
        <f t="shared" si="51"/>
        <v>0</v>
      </c>
      <c r="O988" s="63"/>
      <c r="P988" s="167" t="e">
        <f t="shared" si="52"/>
        <v>#DIV/0!</v>
      </c>
    </row>
    <row r="989" spans="2:16">
      <c r="B989" s="63"/>
      <c r="C989" s="65"/>
      <c r="D989" s="65"/>
      <c r="E989" s="66"/>
      <c r="F989" s="67"/>
      <c r="G989" s="65"/>
      <c r="H989" s="70"/>
      <c r="I989" s="71"/>
      <c r="J989" s="68">
        <v>0</v>
      </c>
      <c r="K989" s="68">
        <v>0</v>
      </c>
      <c r="L989" s="68">
        <v>0</v>
      </c>
      <c r="M989" s="89">
        <f t="shared" si="50"/>
        <v>0</v>
      </c>
      <c r="N989" s="100">
        <f t="shared" si="51"/>
        <v>0</v>
      </c>
      <c r="O989" s="63"/>
      <c r="P989" s="167" t="e">
        <f t="shared" si="52"/>
        <v>#DIV/0!</v>
      </c>
    </row>
    <row r="990" spans="2:16">
      <c r="B990" s="63"/>
      <c r="C990" s="65"/>
      <c r="D990" s="65"/>
      <c r="E990" s="66"/>
      <c r="F990" s="67"/>
      <c r="G990" s="65"/>
      <c r="H990" s="70"/>
      <c r="I990" s="71"/>
      <c r="J990" s="68">
        <v>0</v>
      </c>
      <c r="K990" s="68">
        <v>0</v>
      </c>
      <c r="L990" s="68">
        <v>0</v>
      </c>
      <c r="M990" s="89">
        <f t="shared" si="50"/>
        <v>0</v>
      </c>
      <c r="N990" s="100">
        <f t="shared" si="51"/>
        <v>0</v>
      </c>
      <c r="O990" s="63"/>
      <c r="P990" s="167" t="e">
        <f t="shared" si="52"/>
        <v>#DIV/0!</v>
      </c>
    </row>
    <row r="991" spans="2:16">
      <c r="B991" s="63"/>
      <c r="C991" s="65"/>
      <c r="D991" s="65"/>
      <c r="E991" s="66"/>
      <c r="F991" s="67"/>
      <c r="G991" s="65"/>
      <c r="H991" s="70"/>
      <c r="I991" s="71"/>
      <c r="J991" s="68">
        <v>0</v>
      </c>
      <c r="K991" s="68">
        <v>0</v>
      </c>
      <c r="L991" s="68">
        <v>0</v>
      </c>
      <c r="M991" s="89">
        <f t="shared" si="50"/>
        <v>0</v>
      </c>
      <c r="N991" s="100">
        <f t="shared" si="51"/>
        <v>0</v>
      </c>
      <c r="O991" s="63"/>
      <c r="P991" s="167" t="e">
        <f t="shared" si="52"/>
        <v>#DIV/0!</v>
      </c>
    </row>
    <row r="992" spans="2:16">
      <c r="B992" s="63"/>
      <c r="C992" s="65"/>
      <c r="D992" s="65"/>
      <c r="E992" s="66"/>
      <c r="F992" s="67"/>
      <c r="G992" s="65"/>
      <c r="H992" s="70"/>
      <c r="I992" s="71"/>
      <c r="J992" s="68">
        <v>0</v>
      </c>
      <c r="K992" s="68">
        <v>0</v>
      </c>
      <c r="L992" s="68">
        <v>0</v>
      </c>
      <c r="M992" s="89">
        <f t="shared" si="50"/>
        <v>0</v>
      </c>
      <c r="N992" s="100">
        <f t="shared" si="51"/>
        <v>0</v>
      </c>
      <c r="O992" s="63"/>
      <c r="P992" s="167" t="e">
        <f t="shared" si="52"/>
        <v>#DIV/0!</v>
      </c>
    </row>
    <row r="993" spans="2:16">
      <c r="B993" s="63"/>
      <c r="C993" s="65"/>
      <c r="D993" s="65"/>
      <c r="E993" s="66"/>
      <c r="F993" s="67"/>
      <c r="G993" s="65"/>
      <c r="H993" s="70"/>
      <c r="I993" s="71"/>
      <c r="J993" s="68">
        <v>0</v>
      </c>
      <c r="K993" s="68">
        <v>0</v>
      </c>
      <c r="L993" s="68">
        <v>0</v>
      </c>
      <c r="M993" s="89">
        <f t="shared" si="50"/>
        <v>0</v>
      </c>
      <c r="N993" s="100">
        <f t="shared" si="51"/>
        <v>0</v>
      </c>
      <c r="O993" s="63"/>
      <c r="P993" s="167" t="e">
        <f t="shared" si="52"/>
        <v>#DIV/0!</v>
      </c>
    </row>
    <row r="994" spans="2:16">
      <c r="B994" s="63"/>
      <c r="C994" s="65"/>
      <c r="D994" s="65"/>
      <c r="E994" s="66"/>
      <c r="F994" s="67"/>
      <c r="G994" s="65"/>
      <c r="H994" s="70"/>
      <c r="I994" s="71"/>
      <c r="J994" s="68">
        <v>0</v>
      </c>
      <c r="K994" s="68">
        <v>0</v>
      </c>
      <c r="L994" s="68">
        <v>0</v>
      </c>
      <c r="M994" s="89">
        <f t="shared" si="50"/>
        <v>0</v>
      </c>
      <c r="N994" s="100">
        <f t="shared" si="51"/>
        <v>0</v>
      </c>
      <c r="O994" s="63"/>
      <c r="P994" s="167" t="e">
        <f t="shared" si="52"/>
        <v>#DIV/0!</v>
      </c>
    </row>
    <row r="995" spans="2:16">
      <c r="B995" s="63"/>
      <c r="C995" s="65"/>
      <c r="D995" s="65"/>
      <c r="E995" s="66"/>
      <c r="F995" s="67"/>
      <c r="G995" s="65"/>
      <c r="H995" s="70"/>
      <c r="I995" s="71"/>
      <c r="J995" s="68">
        <v>0</v>
      </c>
      <c r="K995" s="68">
        <v>0</v>
      </c>
      <c r="L995" s="68">
        <v>0</v>
      </c>
      <c r="M995" s="89">
        <f t="shared" si="50"/>
        <v>0</v>
      </c>
      <c r="N995" s="100">
        <f t="shared" si="51"/>
        <v>0</v>
      </c>
      <c r="O995" s="63"/>
      <c r="P995" s="167" t="e">
        <f t="shared" si="52"/>
        <v>#DIV/0!</v>
      </c>
    </row>
    <row r="996" spans="2:16">
      <c r="B996" s="63"/>
      <c r="C996" s="65"/>
      <c r="D996" s="65"/>
      <c r="E996" s="66"/>
      <c r="F996" s="67"/>
      <c r="G996" s="65"/>
      <c r="H996" s="70"/>
      <c r="I996" s="71"/>
      <c r="J996" s="68">
        <v>0</v>
      </c>
      <c r="K996" s="68">
        <v>0</v>
      </c>
      <c r="L996" s="68">
        <v>0</v>
      </c>
      <c r="M996" s="89">
        <f t="shared" si="50"/>
        <v>0</v>
      </c>
      <c r="N996" s="100">
        <f t="shared" si="51"/>
        <v>0</v>
      </c>
      <c r="O996" s="63"/>
      <c r="P996" s="167" t="e">
        <f t="shared" si="52"/>
        <v>#DIV/0!</v>
      </c>
    </row>
    <row r="997" spans="2:16">
      <c r="B997" s="63"/>
      <c r="C997" s="65"/>
      <c r="D997" s="65"/>
      <c r="E997" s="66"/>
      <c r="F997" s="67"/>
      <c r="G997" s="65"/>
      <c r="H997" s="70"/>
      <c r="I997" s="71"/>
      <c r="J997" s="68">
        <v>0</v>
      </c>
      <c r="K997" s="68">
        <v>0</v>
      </c>
      <c r="L997" s="68">
        <v>0</v>
      </c>
      <c r="M997" s="89">
        <f t="shared" si="50"/>
        <v>0</v>
      </c>
      <c r="N997" s="100">
        <f t="shared" si="51"/>
        <v>0</v>
      </c>
      <c r="O997" s="63"/>
      <c r="P997" s="167" t="e">
        <f t="shared" si="52"/>
        <v>#DIV/0!</v>
      </c>
    </row>
    <row r="998" spans="2:16">
      <c r="B998" s="63"/>
      <c r="C998" s="65"/>
      <c r="D998" s="65"/>
      <c r="E998" s="66"/>
      <c r="F998" s="67"/>
      <c r="G998" s="65"/>
      <c r="H998" s="70"/>
      <c r="I998" s="71"/>
      <c r="J998" s="68">
        <v>0</v>
      </c>
      <c r="K998" s="68">
        <v>0</v>
      </c>
      <c r="L998" s="68">
        <v>0</v>
      </c>
      <c r="M998" s="89">
        <f t="shared" si="50"/>
        <v>0</v>
      </c>
      <c r="N998" s="100">
        <f t="shared" si="51"/>
        <v>0</v>
      </c>
      <c r="O998" s="63"/>
      <c r="P998" s="167" t="e">
        <f t="shared" si="52"/>
        <v>#DIV/0!</v>
      </c>
    </row>
    <row r="999" spans="2:16">
      <c r="B999" s="63"/>
      <c r="C999" s="65"/>
      <c r="D999" s="65"/>
      <c r="E999" s="66"/>
      <c r="F999" s="67"/>
      <c r="G999" s="65"/>
      <c r="H999" s="70"/>
      <c r="I999" s="71"/>
      <c r="J999" s="68">
        <v>0</v>
      </c>
      <c r="K999" s="68">
        <v>0</v>
      </c>
      <c r="L999" s="68">
        <v>0</v>
      </c>
      <c r="M999" s="89">
        <f t="shared" si="50"/>
        <v>0</v>
      </c>
      <c r="N999" s="100">
        <f t="shared" si="51"/>
        <v>0</v>
      </c>
      <c r="O999" s="63"/>
      <c r="P999" s="167" t="e">
        <f t="shared" si="52"/>
        <v>#DIV/0!</v>
      </c>
    </row>
    <row r="1000" spans="2:16">
      <c r="B1000" s="63"/>
      <c r="C1000" s="65"/>
      <c r="D1000" s="65"/>
      <c r="E1000" s="66"/>
      <c r="F1000" s="67"/>
      <c r="G1000" s="65"/>
      <c r="H1000" s="70"/>
      <c r="I1000" s="71"/>
      <c r="J1000" s="68">
        <v>0</v>
      </c>
      <c r="K1000" s="68">
        <v>0</v>
      </c>
      <c r="L1000" s="68">
        <v>0</v>
      </c>
      <c r="M1000" s="89">
        <f t="shared" si="50"/>
        <v>0</v>
      </c>
      <c r="N1000" s="100">
        <f t="shared" si="51"/>
        <v>0</v>
      </c>
      <c r="O1000" s="63"/>
      <c r="P1000" s="167" t="e">
        <f t="shared" si="52"/>
        <v>#DIV/0!</v>
      </c>
    </row>
    <row r="1001" spans="2:16">
      <c r="B1001" s="63"/>
      <c r="C1001" s="65"/>
      <c r="D1001" s="65"/>
      <c r="E1001" s="66"/>
      <c r="F1001" s="67"/>
      <c r="G1001" s="65"/>
      <c r="H1001" s="70"/>
      <c r="I1001" s="71"/>
      <c r="J1001" s="68">
        <v>0</v>
      </c>
      <c r="K1001" s="68">
        <v>0</v>
      </c>
      <c r="L1001" s="68">
        <v>0</v>
      </c>
      <c r="M1001" s="89">
        <f t="shared" si="50"/>
        <v>0</v>
      </c>
      <c r="N1001" s="100">
        <f t="shared" si="51"/>
        <v>0</v>
      </c>
      <c r="O1001" s="63"/>
      <c r="P1001" s="167" t="e">
        <f t="shared" si="52"/>
        <v>#DIV/0!</v>
      </c>
    </row>
    <row r="1002" spans="2:16">
      <c r="B1002" s="63"/>
      <c r="C1002" s="65"/>
      <c r="D1002" s="65"/>
      <c r="E1002" s="66"/>
      <c r="F1002" s="67"/>
      <c r="G1002" s="65"/>
      <c r="H1002" s="70"/>
      <c r="I1002" s="71"/>
      <c r="J1002" s="68">
        <v>0</v>
      </c>
      <c r="K1002" s="68">
        <v>0</v>
      </c>
      <c r="L1002" s="68">
        <v>0</v>
      </c>
      <c r="M1002" s="89">
        <f t="shared" si="50"/>
        <v>0</v>
      </c>
      <c r="N1002" s="100">
        <f t="shared" si="51"/>
        <v>0</v>
      </c>
      <c r="O1002" s="63"/>
      <c r="P1002" s="167" t="e">
        <f t="shared" si="52"/>
        <v>#DIV/0!</v>
      </c>
    </row>
    <row r="1003" spans="2:16">
      <c r="B1003" s="63"/>
      <c r="C1003" s="65"/>
      <c r="D1003" s="65"/>
      <c r="E1003" s="66"/>
      <c r="F1003" s="67"/>
      <c r="G1003" s="65"/>
      <c r="H1003" s="70"/>
      <c r="I1003" s="71"/>
      <c r="J1003" s="68">
        <v>0</v>
      </c>
      <c r="K1003" s="68">
        <v>0</v>
      </c>
      <c r="L1003" s="68">
        <v>0</v>
      </c>
      <c r="M1003" s="89">
        <f t="shared" si="50"/>
        <v>0</v>
      </c>
      <c r="N1003" s="100">
        <f t="shared" si="51"/>
        <v>0</v>
      </c>
      <c r="O1003" s="63"/>
      <c r="P1003" s="167" t="e">
        <f t="shared" si="52"/>
        <v>#DIV/0!</v>
      </c>
    </row>
    <row r="1004" spans="2:16">
      <c r="B1004" s="63"/>
      <c r="C1004" s="65"/>
      <c r="D1004" s="65"/>
      <c r="E1004" s="66"/>
      <c r="F1004" s="67"/>
      <c r="G1004" s="65"/>
      <c r="H1004" s="70"/>
      <c r="I1004" s="71"/>
      <c r="J1004" s="68">
        <v>0</v>
      </c>
      <c r="K1004" s="68">
        <v>0</v>
      </c>
      <c r="L1004" s="68">
        <v>0</v>
      </c>
      <c r="M1004" s="89">
        <f t="shared" si="50"/>
        <v>0</v>
      </c>
      <c r="N1004" s="100">
        <f t="shared" si="51"/>
        <v>0</v>
      </c>
      <c r="O1004" s="63"/>
      <c r="P1004" s="167" t="e">
        <f t="shared" si="52"/>
        <v>#DIV/0!</v>
      </c>
    </row>
    <row r="1005" spans="2:16">
      <c r="B1005" s="63"/>
      <c r="C1005" s="65"/>
      <c r="D1005" s="65"/>
      <c r="E1005" s="66"/>
      <c r="F1005" s="67"/>
      <c r="G1005" s="65"/>
      <c r="H1005" s="70"/>
      <c r="I1005" s="71"/>
      <c r="J1005" s="68">
        <v>0</v>
      </c>
      <c r="K1005" s="68">
        <v>0</v>
      </c>
      <c r="L1005" s="68">
        <v>0</v>
      </c>
      <c r="M1005" s="89">
        <f t="shared" si="50"/>
        <v>0</v>
      </c>
      <c r="N1005" s="100">
        <f t="shared" si="51"/>
        <v>0</v>
      </c>
      <c r="O1005" s="63"/>
      <c r="P1005" s="167" t="e">
        <f t="shared" si="52"/>
        <v>#DIV/0!</v>
      </c>
    </row>
    <row r="1006" spans="2:16">
      <c r="B1006" s="63"/>
      <c r="C1006" s="65"/>
      <c r="D1006" s="65"/>
      <c r="E1006" s="66"/>
      <c r="F1006" s="67"/>
      <c r="G1006" s="65"/>
      <c r="H1006" s="70"/>
      <c r="I1006" s="71"/>
      <c r="J1006" s="68">
        <v>0</v>
      </c>
      <c r="K1006" s="68">
        <v>0</v>
      </c>
      <c r="L1006" s="68">
        <v>0</v>
      </c>
      <c r="M1006" s="89">
        <f t="shared" si="50"/>
        <v>0</v>
      </c>
      <c r="N1006" s="100">
        <f t="shared" si="51"/>
        <v>0</v>
      </c>
      <c r="O1006" s="63"/>
      <c r="P1006" s="167" t="e">
        <f t="shared" si="52"/>
        <v>#DIV/0!</v>
      </c>
    </row>
    <row r="1007" spans="2:16">
      <c r="B1007" s="63"/>
      <c r="C1007" s="65"/>
      <c r="D1007" s="65"/>
      <c r="E1007" s="66"/>
      <c r="F1007" s="67"/>
      <c r="G1007" s="65"/>
      <c r="H1007" s="70"/>
      <c r="I1007" s="71"/>
      <c r="J1007" s="68">
        <v>0</v>
      </c>
      <c r="K1007" s="68">
        <v>0</v>
      </c>
      <c r="L1007" s="68">
        <v>0</v>
      </c>
      <c r="M1007" s="89">
        <f t="shared" si="50"/>
        <v>0</v>
      </c>
      <c r="N1007" s="100">
        <f t="shared" si="51"/>
        <v>0</v>
      </c>
      <c r="O1007" s="63"/>
      <c r="P1007" s="167" t="e">
        <f t="shared" si="52"/>
        <v>#DIV/0!</v>
      </c>
    </row>
    <row r="1008" spans="2:16">
      <c r="B1008" s="63"/>
      <c r="C1008" s="65"/>
      <c r="D1008" s="65"/>
      <c r="E1008" s="66"/>
      <c r="F1008" s="67"/>
      <c r="G1008" s="65"/>
      <c r="H1008" s="70"/>
      <c r="I1008" s="71"/>
      <c r="J1008" s="68">
        <v>0</v>
      </c>
      <c r="K1008" s="68">
        <v>0</v>
      </c>
      <c r="L1008" s="68">
        <v>0</v>
      </c>
      <c r="M1008" s="89">
        <f t="shared" si="50"/>
        <v>0</v>
      </c>
      <c r="N1008" s="100">
        <f t="shared" si="51"/>
        <v>0</v>
      </c>
      <c r="O1008" s="63"/>
      <c r="P1008" s="167" t="e">
        <f t="shared" si="52"/>
        <v>#DIV/0!</v>
      </c>
    </row>
    <row r="1009" spans="1:16">
      <c r="B1009" s="63"/>
      <c r="C1009" s="65"/>
      <c r="D1009" s="65"/>
      <c r="E1009" s="66"/>
      <c r="F1009" s="67"/>
      <c r="G1009" s="65"/>
      <c r="H1009" s="70"/>
      <c r="I1009" s="71"/>
      <c r="J1009" s="68">
        <v>0</v>
      </c>
      <c r="K1009" s="68">
        <v>0</v>
      </c>
      <c r="L1009" s="68">
        <v>0</v>
      </c>
      <c r="M1009" s="89">
        <f t="shared" si="50"/>
        <v>0</v>
      </c>
      <c r="N1009" s="100">
        <f t="shared" si="51"/>
        <v>0</v>
      </c>
      <c r="O1009" s="63"/>
      <c r="P1009" s="167" t="e">
        <f t="shared" si="52"/>
        <v>#DIV/0!</v>
      </c>
    </row>
    <row r="1010" spans="1:16">
      <c r="B1010" s="63"/>
      <c r="C1010" s="65"/>
      <c r="D1010" s="65"/>
      <c r="E1010" s="66"/>
      <c r="F1010" s="67"/>
      <c r="G1010" s="65"/>
      <c r="H1010" s="70"/>
      <c r="I1010" s="71"/>
      <c r="J1010" s="68">
        <v>0</v>
      </c>
      <c r="K1010" s="68">
        <v>0</v>
      </c>
      <c r="L1010" s="68">
        <v>0</v>
      </c>
      <c r="M1010" s="89">
        <f t="shared" si="50"/>
        <v>0</v>
      </c>
      <c r="N1010" s="100">
        <f t="shared" si="51"/>
        <v>0</v>
      </c>
      <c r="O1010" s="63"/>
      <c r="P1010" s="167" t="e">
        <f t="shared" si="52"/>
        <v>#DIV/0!</v>
      </c>
    </row>
    <row r="1011" spans="1:16">
      <c r="B1011" s="63"/>
      <c r="C1011" s="65"/>
      <c r="D1011" s="65"/>
      <c r="E1011" s="66"/>
      <c r="F1011" s="67"/>
      <c r="G1011" s="65"/>
      <c r="H1011" s="70"/>
      <c r="I1011" s="71"/>
      <c r="J1011" s="68">
        <v>0</v>
      </c>
      <c r="K1011" s="68">
        <v>0</v>
      </c>
      <c r="L1011" s="68">
        <v>0</v>
      </c>
      <c r="M1011" s="89">
        <f t="shared" si="50"/>
        <v>0</v>
      </c>
      <c r="N1011" s="100">
        <f t="shared" si="51"/>
        <v>0</v>
      </c>
      <c r="O1011" s="63"/>
      <c r="P1011" s="167" t="e">
        <f t="shared" si="52"/>
        <v>#DIV/0!</v>
      </c>
    </row>
    <row r="1012" spans="1:16">
      <c r="B1012" s="63"/>
      <c r="C1012" s="65"/>
      <c r="D1012" s="65"/>
      <c r="E1012" s="66"/>
      <c r="F1012" s="67"/>
      <c r="G1012" s="65"/>
      <c r="H1012" s="70"/>
      <c r="I1012" s="71"/>
      <c r="J1012" s="68">
        <v>0</v>
      </c>
      <c r="K1012" s="68">
        <v>0</v>
      </c>
      <c r="L1012" s="68">
        <v>0</v>
      </c>
      <c r="M1012" s="89">
        <f t="shared" si="50"/>
        <v>0</v>
      </c>
      <c r="N1012" s="100">
        <f t="shared" si="51"/>
        <v>0</v>
      </c>
      <c r="O1012" s="63"/>
      <c r="P1012" s="167" t="e">
        <f t="shared" si="52"/>
        <v>#DIV/0!</v>
      </c>
    </row>
    <row r="1013" spans="1:16">
      <c r="B1013" s="63"/>
      <c r="C1013" s="65"/>
      <c r="D1013" s="65"/>
      <c r="E1013" s="66"/>
      <c r="F1013" s="67"/>
      <c r="G1013" s="65"/>
      <c r="H1013" s="70"/>
      <c r="I1013" s="71"/>
      <c r="J1013" s="68">
        <v>0</v>
      </c>
      <c r="K1013" s="68">
        <v>0</v>
      </c>
      <c r="L1013" s="68">
        <v>0</v>
      </c>
      <c r="M1013" s="89">
        <f t="shared" si="50"/>
        <v>0</v>
      </c>
      <c r="N1013" s="100">
        <f t="shared" si="51"/>
        <v>0</v>
      </c>
      <c r="O1013" s="63"/>
      <c r="P1013" s="167" t="e">
        <f t="shared" si="52"/>
        <v>#DIV/0!</v>
      </c>
    </row>
    <row r="1014" spans="1:16">
      <c r="B1014" s="63"/>
      <c r="C1014" s="65"/>
      <c r="D1014" s="65"/>
      <c r="E1014" s="66"/>
      <c r="F1014" s="67"/>
      <c r="G1014" s="65"/>
      <c r="H1014" s="70"/>
      <c r="I1014" s="71"/>
      <c r="J1014" s="68">
        <v>0</v>
      </c>
      <c r="K1014" s="68">
        <v>0</v>
      </c>
      <c r="L1014" s="68">
        <v>0</v>
      </c>
      <c r="M1014" s="89">
        <f t="shared" si="50"/>
        <v>0</v>
      </c>
      <c r="N1014" s="100">
        <f t="shared" si="51"/>
        <v>0</v>
      </c>
      <c r="O1014" s="63"/>
      <c r="P1014" s="167" t="e">
        <f t="shared" si="52"/>
        <v>#DIV/0!</v>
      </c>
    </row>
    <row r="1015" spans="1:16">
      <c r="B1015" s="63"/>
      <c r="C1015" s="65"/>
      <c r="D1015" s="65"/>
      <c r="E1015" s="66"/>
      <c r="F1015" s="67"/>
      <c r="G1015" s="65"/>
      <c r="H1015" s="70"/>
      <c r="I1015" s="71"/>
      <c r="J1015" s="68">
        <v>0</v>
      </c>
      <c r="K1015" s="68">
        <v>0</v>
      </c>
      <c r="L1015" s="68">
        <v>0</v>
      </c>
      <c r="M1015" s="89">
        <f t="shared" si="50"/>
        <v>0</v>
      </c>
      <c r="N1015" s="100">
        <f t="shared" si="51"/>
        <v>0</v>
      </c>
      <c r="O1015" s="63"/>
      <c r="P1015" s="167" t="e">
        <f t="shared" si="52"/>
        <v>#DIV/0!</v>
      </c>
    </row>
    <row r="1016" spans="1:16">
      <c r="B1016" s="63"/>
      <c r="C1016" s="65"/>
      <c r="D1016" s="65"/>
      <c r="E1016" s="66"/>
      <c r="F1016" s="67"/>
      <c r="G1016" s="65"/>
      <c r="H1016" s="70"/>
      <c r="I1016" s="71"/>
      <c r="J1016" s="68">
        <v>0</v>
      </c>
      <c r="K1016" s="68">
        <v>0</v>
      </c>
      <c r="L1016" s="68">
        <v>0</v>
      </c>
      <c r="M1016" s="89">
        <f t="shared" si="50"/>
        <v>0</v>
      </c>
      <c r="N1016" s="100">
        <f t="shared" si="51"/>
        <v>0</v>
      </c>
      <c r="O1016" s="63"/>
      <c r="P1016" s="167" t="e">
        <f t="shared" si="52"/>
        <v>#DIV/0!</v>
      </c>
    </row>
    <row r="1017" spans="1:16">
      <c r="B1017" s="63"/>
      <c r="C1017" s="65"/>
      <c r="D1017" s="65"/>
      <c r="E1017" s="66"/>
      <c r="F1017" s="67"/>
      <c r="G1017" s="65"/>
      <c r="H1017" s="70"/>
      <c r="I1017" s="71"/>
      <c r="J1017" s="68">
        <v>0</v>
      </c>
      <c r="K1017" s="68">
        <v>0</v>
      </c>
      <c r="L1017" s="68">
        <v>0</v>
      </c>
      <c r="M1017" s="89">
        <f t="shared" si="50"/>
        <v>0</v>
      </c>
      <c r="N1017" s="100">
        <f t="shared" si="51"/>
        <v>0</v>
      </c>
      <c r="O1017" s="63"/>
      <c r="P1017" s="167" t="e">
        <f t="shared" si="52"/>
        <v>#DIV/0!</v>
      </c>
    </row>
    <row r="1018" spans="1:16">
      <c r="B1018" s="63"/>
      <c r="C1018" s="65"/>
      <c r="D1018" s="65"/>
      <c r="E1018" s="66"/>
      <c r="F1018" s="67"/>
      <c r="G1018" s="65"/>
      <c r="H1018" s="70"/>
      <c r="I1018" s="71"/>
      <c r="J1018" s="68">
        <v>0</v>
      </c>
      <c r="K1018" s="68">
        <v>0</v>
      </c>
      <c r="L1018" s="68">
        <v>0</v>
      </c>
      <c r="M1018" s="89">
        <f t="shared" si="50"/>
        <v>0</v>
      </c>
      <c r="N1018" s="100">
        <f t="shared" si="51"/>
        <v>0</v>
      </c>
      <c r="O1018" s="63"/>
      <c r="P1018" s="167" t="e">
        <f t="shared" si="52"/>
        <v>#DIV/0!</v>
      </c>
    </row>
    <row r="1019" spans="1:16">
      <c r="B1019" s="63"/>
      <c r="C1019" s="65"/>
      <c r="D1019" s="65"/>
      <c r="E1019" s="66"/>
      <c r="F1019" s="67"/>
      <c r="G1019" s="65"/>
      <c r="H1019" s="70"/>
      <c r="I1019" s="71"/>
      <c r="J1019" s="68">
        <v>0</v>
      </c>
      <c r="K1019" s="68">
        <v>0</v>
      </c>
      <c r="L1019" s="68">
        <v>0</v>
      </c>
      <c r="M1019" s="89">
        <f t="shared" si="50"/>
        <v>0</v>
      </c>
      <c r="N1019" s="100">
        <f t="shared" si="51"/>
        <v>0</v>
      </c>
      <c r="O1019" s="63"/>
      <c r="P1019" s="167" t="e">
        <f t="shared" si="52"/>
        <v>#DIV/0!</v>
      </c>
    </row>
    <row r="1020" spans="1:16">
      <c r="B1020" s="63"/>
      <c r="C1020" s="65"/>
      <c r="D1020" s="65"/>
      <c r="E1020" s="66"/>
      <c r="F1020" s="67"/>
      <c r="G1020" s="65"/>
      <c r="H1020" s="70"/>
      <c r="I1020" s="71"/>
      <c r="J1020" s="68">
        <v>0</v>
      </c>
      <c r="K1020" s="68">
        <v>0</v>
      </c>
      <c r="L1020" s="68">
        <v>0</v>
      </c>
      <c r="M1020" s="89">
        <f t="shared" si="50"/>
        <v>0</v>
      </c>
      <c r="N1020" s="100">
        <f t="shared" si="51"/>
        <v>0</v>
      </c>
      <c r="O1020" s="63"/>
      <c r="P1020" s="167" t="e">
        <f t="shared" si="52"/>
        <v>#DIV/0!</v>
      </c>
    </row>
    <row r="1021" spans="1:16">
      <c r="A1021" s="72">
        <v>0</v>
      </c>
      <c r="B1021" s="72">
        <v>0</v>
      </c>
      <c r="C1021" s="73">
        <f>C17-SUM(J21:J1020)</f>
        <v>0</v>
      </c>
      <c r="D1021" s="73">
        <f>D17-SUM(K21:K1020)</f>
        <v>0</v>
      </c>
      <c r="E1021" s="73">
        <f>E17-SUM(L21:L1020)</f>
        <v>0</v>
      </c>
      <c r="F1021" s="73">
        <f>F17-SUM(M21:M1020)</f>
        <v>0</v>
      </c>
      <c r="G1021" s="73">
        <f>G17-SUM(N21:N1020)</f>
        <v>0</v>
      </c>
      <c r="H1021" s="72">
        <v>0</v>
      </c>
      <c r="I1021" s="74">
        <v>0</v>
      </c>
      <c r="J1021" s="73">
        <f>J17-SUM(J21:J1020)</f>
        <v>0</v>
      </c>
      <c r="K1021" s="73">
        <f>K17-SUM(K21:K1020)</f>
        <v>0</v>
      </c>
      <c r="L1021" s="73">
        <f>L17-SUM(L21:L1020)</f>
        <v>0</v>
      </c>
      <c r="M1021" s="73">
        <f>M17-SUM(M21:M1020)</f>
        <v>0</v>
      </c>
      <c r="N1021" s="73">
        <f>N17-SUM(N21:N1020)</f>
        <v>0</v>
      </c>
      <c r="O1021" s="72">
        <v>0</v>
      </c>
      <c r="P1021" s="72">
        <v>0</v>
      </c>
    </row>
  </sheetData>
  <sheetProtection password="CE28" sheet="1" objects="1" scenarios="1" insertRows="0" deleteRows="0" sort="0" autoFilter="0"/>
  <protectedRanges>
    <protectedRange sqref="G6" name="Range2"/>
    <protectedRange sqref="O21:O1020 B21:L1020" name="Range1"/>
  </protectedRanges>
  <autoFilter ref="B20:O20"/>
  <mergeCells count="3">
    <mergeCell ref="B2:N2"/>
    <mergeCell ref="B3:N3"/>
    <mergeCell ref="B4:N4"/>
  </mergeCells>
  <conditionalFormatting sqref="C18">
    <cfRule type="cellIs" dxfId="156" priority="131" stopIfTrue="1" operator="equal">
      <formula>0</formula>
    </cfRule>
    <cfRule type="cellIs" dxfId="155" priority="132" stopIfTrue="1" operator="notEqual">
      <formula>0</formula>
    </cfRule>
  </conditionalFormatting>
  <conditionalFormatting sqref="C18">
    <cfRule type="cellIs" dxfId="154" priority="130" stopIfTrue="1" operator="greaterThan">
      <formula>0.1</formula>
    </cfRule>
  </conditionalFormatting>
  <conditionalFormatting sqref="D18:G18">
    <cfRule type="cellIs" dxfId="153" priority="128" stopIfTrue="1" operator="equal">
      <formula>0</formula>
    </cfRule>
    <cfRule type="cellIs" dxfId="152" priority="129" stopIfTrue="1" operator="notEqual">
      <formula>0</formula>
    </cfRule>
  </conditionalFormatting>
  <conditionalFormatting sqref="D18:G18">
    <cfRule type="cellIs" dxfId="151" priority="127" stopIfTrue="1" operator="greaterThan">
      <formula>0.1</formula>
    </cfRule>
  </conditionalFormatting>
  <conditionalFormatting sqref="J18">
    <cfRule type="cellIs" dxfId="150" priority="125" stopIfTrue="1" operator="equal">
      <formula>0</formula>
    </cfRule>
    <cfRule type="cellIs" dxfId="149" priority="126" stopIfTrue="1" operator="notEqual">
      <formula>0</formula>
    </cfRule>
  </conditionalFormatting>
  <conditionalFormatting sqref="J18">
    <cfRule type="cellIs" dxfId="148" priority="124" stopIfTrue="1" operator="greaterThan">
      <formula>0.1</formula>
    </cfRule>
  </conditionalFormatting>
  <conditionalFormatting sqref="K18:N18">
    <cfRule type="cellIs" dxfId="147" priority="122" stopIfTrue="1" operator="equal">
      <formula>0</formula>
    </cfRule>
    <cfRule type="cellIs" dxfId="146" priority="123" stopIfTrue="1" operator="notEqual">
      <formula>0</formula>
    </cfRule>
  </conditionalFormatting>
  <conditionalFormatting sqref="K18:N18">
    <cfRule type="cellIs" dxfId="145" priority="121" stopIfTrue="1" operator="greaterThan">
      <formula>0.1</formula>
    </cfRule>
  </conditionalFormatting>
  <conditionalFormatting sqref="J1021">
    <cfRule type="cellIs" dxfId="144" priority="119" stopIfTrue="1" operator="equal">
      <formula>0</formula>
    </cfRule>
    <cfRule type="cellIs" dxfId="143" priority="120" stopIfTrue="1" operator="notEqual">
      <formula>0</formula>
    </cfRule>
  </conditionalFormatting>
  <conditionalFormatting sqref="J1021">
    <cfRule type="cellIs" dxfId="142" priority="118" stopIfTrue="1" operator="greaterThan">
      <formula>0.1</formula>
    </cfRule>
  </conditionalFormatting>
  <conditionalFormatting sqref="K1021:N1021">
    <cfRule type="cellIs" dxfId="141" priority="116" stopIfTrue="1" operator="equal">
      <formula>0</formula>
    </cfRule>
    <cfRule type="cellIs" dxfId="140" priority="117" stopIfTrue="1" operator="notEqual">
      <formula>0</formula>
    </cfRule>
  </conditionalFormatting>
  <conditionalFormatting sqref="K1021:N1021">
    <cfRule type="cellIs" dxfId="139" priority="115" stopIfTrue="1" operator="greaterThan">
      <formula>0.1</formula>
    </cfRule>
  </conditionalFormatting>
  <conditionalFormatting sqref="C1021">
    <cfRule type="cellIs" dxfId="138" priority="113" stopIfTrue="1" operator="equal">
      <formula>0</formula>
    </cfRule>
    <cfRule type="cellIs" dxfId="137" priority="114" stopIfTrue="1" operator="notEqual">
      <formula>0</formula>
    </cfRule>
  </conditionalFormatting>
  <conditionalFormatting sqref="C1021">
    <cfRule type="cellIs" dxfId="136" priority="112" stopIfTrue="1" operator="greaterThan">
      <formula>0.1</formula>
    </cfRule>
  </conditionalFormatting>
  <conditionalFormatting sqref="D1021:G1021">
    <cfRule type="cellIs" dxfId="135" priority="110" stopIfTrue="1" operator="equal">
      <formula>0</formula>
    </cfRule>
    <cfRule type="cellIs" dxfId="134" priority="111" stopIfTrue="1" operator="notEqual">
      <formula>0</formula>
    </cfRule>
  </conditionalFormatting>
  <conditionalFormatting sqref="D1021:G1021">
    <cfRule type="cellIs" dxfId="133" priority="109" stopIfTrue="1" operator="greaterThan">
      <formula>0.1</formula>
    </cfRule>
  </conditionalFormatting>
  <conditionalFormatting sqref="D1021:F1021">
    <cfRule type="cellIs" dxfId="132" priority="107" stopIfTrue="1" operator="equal">
      <formula>0</formula>
    </cfRule>
    <cfRule type="cellIs" dxfId="131" priority="108" stopIfTrue="1" operator="notEqual">
      <formula>0</formula>
    </cfRule>
  </conditionalFormatting>
  <conditionalFormatting sqref="D1021:F1021">
    <cfRule type="cellIs" dxfId="130" priority="106" stopIfTrue="1" operator="greaterThan">
      <formula>0.1</formula>
    </cfRule>
  </conditionalFormatting>
  <conditionalFormatting sqref="G1021">
    <cfRule type="cellIs" dxfId="129" priority="104" stopIfTrue="1" operator="equal">
      <formula>0</formula>
    </cfRule>
    <cfRule type="cellIs" dxfId="128" priority="105" stopIfTrue="1" operator="notEqual">
      <formula>0</formula>
    </cfRule>
  </conditionalFormatting>
  <conditionalFormatting sqref="G1021">
    <cfRule type="cellIs" dxfId="127" priority="103" stopIfTrue="1" operator="greaterThan">
      <formula>0.1</formula>
    </cfRule>
  </conditionalFormatting>
  <conditionalFormatting sqref="K1021">
    <cfRule type="cellIs" dxfId="126" priority="101" stopIfTrue="1" operator="equal">
      <formula>0</formula>
    </cfRule>
    <cfRule type="cellIs" dxfId="125" priority="102" stopIfTrue="1" operator="notEqual">
      <formula>0</formula>
    </cfRule>
  </conditionalFormatting>
  <conditionalFormatting sqref="K1021">
    <cfRule type="cellIs" dxfId="124" priority="100" stopIfTrue="1" operator="greaterThan">
      <formula>0.1</formula>
    </cfRule>
  </conditionalFormatting>
  <conditionalFormatting sqref="L1021">
    <cfRule type="cellIs" dxfId="123" priority="98" stopIfTrue="1" operator="equal">
      <formula>0</formula>
    </cfRule>
    <cfRule type="cellIs" dxfId="122" priority="99" stopIfTrue="1" operator="notEqual">
      <formula>0</formula>
    </cfRule>
  </conditionalFormatting>
  <conditionalFormatting sqref="L1021">
    <cfRule type="cellIs" dxfId="121" priority="97" stopIfTrue="1" operator="greaterThan">
      <formula>0.1</formula>
    </cfRule>
  </conditionalFormatting>
  <conditionalFormatting sqref="M1021">
    <cfRule type="cellIs" dxfId="120" priority="95" stopIfTrue="1" operator="equal">
      <formula>0</formula>
    </cfRule>
    <cfRule type="cellIs" dxfId="119" priority="96" stopIfTrue="1" operator="notEqual">
      <formula>0</formula>
    </cfRule>
  </conditionalFormatting>
  <conditionalFormatting sqref="M1021">
    <cfRule type="cellIs" dxfId="118" priority="94" stopIfTrue="1" operator="greaterThan">
      <formula>0.1</formula>
    </cfRule>
  </conditionalFormatting>
  <conditionalFormatting sqref="N1021">
    <cfRule type="cellIs" dxfId="117" priority="92" stopIfTrue="1" operator="equal">
      <formula>0</formula>
    </cfRule>
    <cfRule type="cellIs" dxfId="116" priority="93" stopIfTrue="1" operator="notEqual">
      <formula>0</formula>
    </cfRule>
  </conditionalFormatting>
  <conditionalFormatting sqref="N1021">
    <cfRule type="cellIs" dxfId="115" priority="91" stopIfTrue="1" operator="greaterThan">
      <formula>0.1</formula>
    </cfRule>
  </conditionalFormatting>
  <conditionalFormatting sqref="K1021:N1021">
    <cfRule type="cellIs" dxfId="114" priority="89" stopIfTrue="1" operator="equal">
      <formula>0</formula>
    </cfRule>
    <cfRule type="cellIs" dxfId="113" priority="90" stopIfTrue="1" operator="notEqual">
      <formula>0</formula>
    </cfRule>
  </conditionalFormatting>
  <conditionalFormatting sqref="K1021:N1021">
    <cfRule type="cellIs" dxfId="112" priority="88" stopIfTrue="1" operator="greaterThan">
      <formula>0.1</formula>
    </cfRule>
  </conditionalFormatting>
  <conditionalFormatting sqref="C1021">
    <cfRule type="cellIs" dxfId="111" priority="86" stopIfTrue="1" operator="equal">
      <formula>0</formula>
    </cfRule>
    <cfRule type="cellIs" dxfId="110" priority="87" stopIfTrue="1" operator="notEqual">
      <formula>0</formula>
    </cfRule>
  </conditionalFormatting>
  <conditionalFormatting sqref="C1021">
    <cfRule type="cellIs" dxfId="109" priority="85" stopIfTrue="1" operator="greaterThan">
      <formula>0.1</formula>
    </cfRule>
  </conditionalFormatting>
  <conditionalFormatting sqref="D1021">
    <cfRule type="cellIs" dxfId="108" priority="83" stopIfTrue="1" operator="equal">
      <formula>0</formula>
    </cfRule>
    <cfRule type="cellIs" dxfId="107" priority="84" stopIfTrue="1" operator="notEqual">
      <formula>0</formula>
    </cfRule>
  </conditionalFormatting>
  <conditionalFormatting sqref="D1021">
    <cfRule type="cellIs" dxfId="106" priority="82" stopIfTrue="1" operator="greaterThan">
      <formula>0.1</formula>
    </cfRule>
  </conditionalFormatting>
  <conditionalFormatting sqref="D1021">
    <cfRule type="cellIs" dxfId="105" priority="80" stopIfTrue="1" operator="equal">
      <formula>0</formula>
    </cfRule>
    <cfRule type="cellIs" dxfId="104" priority="81" stopIfTrue="1" operator="notEqual">
      <formula>0</formula>
    </cfRule>
  </conditionalFormatting>
  <conditionalFormatting sqref="D1021">
    <cfRule type="cellIs" dxfId="103" priority="79" stopIfTrue="1" operator="greaterThan">
      <formula>0.1</formula>
    </cfRule>
  </conditionalFormatting>
  <conditionalFormatting sqref="E1021">
    <cfRule type="cellIs" dxfId="102" priority="77" stopIfTrue="1" operator="equal">
      <formula>0</formula>
    </cfRule>
    <cfRule type="cellIs" dxfId="101" priority="78" stopIfTrue="1" operator="notEqual">
      <formula>0</formula>
    </cfRule>
  </conditionalFormatting>
  <conditionalFormatting sqref="E1021">
    <cfRule type="cellIs" dxfId="100" priority="76" stopIfTrue="1" operator="greaterThan">
      <formula>0.1</formula>
    </cfRule>
  </conditionalFormatting>
  <conditionalFormatting sqref="E1021">
    <cfRule type="cellIs" dxfId="99" priority="74" stopIfTrue="1" operator="equal">
      <formula>0</formula>
    </cfRule>
    <cfRule type="cellIs" dxfId="98" priority="75" stopIfTrue="1" operator="notEqual">
      <formula>0</formula>
    </cfRule>
  </conditionalFormatting>
  <conditionalFormatting sqref="E1021">
    <cfRule type="cellIs" dxfId="97" priority="73" stopIfTrue="1" operator="greaterThan">
      <formula>0.1</formula>
    </cfRule>
  </conditionalFormatting>
  <conditionalFormatting sqref="F1021">
    <cfRule type="cellIs" dxfId="96" priority="71" stopIfTrue="1" operator="equal">
      <formula>0</formula>
    </cfRule>
    <cfRule type="cellIs" dxfId="95" priority="72" stopIfTrue="1" operator="notEqual">
      <formula>0</formula>
    </cfRule>
  </conditionalFormatting>
  <conditionalFormatting sqref="F1021">
    <cfRule type="cellIs" dxfId="94" priority="70" stopIfTrue="1" operator="greaterThan">
      <formula>0.1</formula>
    </cfRule>
  </conditionalFormatting>
  <conditionalFormatting sqref="F1021">
    <cfRule type="cellIs" dxfId="93" priority="68" stopIfTrue="1" operator="equal">
      <formula>0</formula>
    </cfRule>
    <cfRule type="cellIs" dxfId="92" priority="69" stopIfTrue="1" operator="notEqual">
      <formula>0</formula>
    </cfRule>
  </conditionalFormatting>
  <conditionalFormatting sqref="F1021">
    <cfRule type="cellIs" dxfId="91" priority="67" stopIfTrue="1" operator="greaterThan">
      <formula>0.1</formula>
    </cfRule>
  </conditionalFormatting>
  <conditionalFormatting sqref="G1021">
    <cfRule type="cellIs" dxfId="90" priority="65" stopIfTrue="1" operator="equal">
      <formula>0</formula>
    </cfRule>
    <cfRule type="cellIs" dxfId="89" priority="66" stopIfTrue="1" operator="notEqual">
      <formula>0</formula>
    </cfRule>
  </conditionalFormatting>
  <conditionalFormatting sqref="G1021">
    <cfRule type="cellIs" dxfId="88" priority="64" stopIfTrue="1" operator="greaterThan">
      <formula>0.1</formula>
    </cfRule>
  </conditionalFormatting>
  <conditionalFormatting sqref="G1021">
    <cfRule type="cellIs" dxfId="87" priority="62" stopIfTrue="1" operator="equal">
      <formula>0</formula>
    </cfRule>
    <cfRule type="cellIs" dxfId="86" priority="63" stopIfTrue="1" operator="notEqual">
      <formula>0</formula>
    </cfRule>
  </conditionalFormatting>
  <conditionalFormatting sqref="G1021">
    <cfRule type="cellIs" dxfId="85" priority="61" stopIfTrue="1" operator="greaterThan">
      <formula>0.1</formula>
    </cfRule>
  </conditionalFormatting>
  <conditionalFormatting sqref="B20">
    <cfRule type="cellIs" dxfId="84" priority="59" stopIfTrue="1" operator="equal">
      <formula>0</formula>
    </cfRule>
    <cfRule type="cellIs" dxfId="83" priority="60" stopIfTrue="1" operator="notEqual">
      <formula>0</formula>
    </cfRule>
  </conditionalFormatting>
  <conditionalFormatting sqref="B20">
    <cfRule type="cellIs" dxfId="82" priority="58" stopIfTrue="1" operator="greaterThan">
      <formula>0.1</formula>
    </cfRule>
  </conditionalFormatting>
  <conditionalFormatting sqref="B20">
    <cfRule type="cellIs" dxfId="81" priority="56" stopIfTrue="1" operator="equal">
      <formula>0</formula>
    </cfRule>
    <cfRule type="cellIs" dxfId="80" priority="57" stopIfTrue="1" operator="notEqual">
      <formula>0</formula>
    </cfRule>
  </conditionalFormatting>
  <conditionalFormatting sqref="B20">
    <cfRule type="cellIs" dxfId="79" priority="55" stopIfTrue="1" operator="greaterThan">
      <formula>0.1</formula>
    </cfRule>
  </conditionalFormatting>
  <conditionalFormatting sqref="C20:O20">
    <cfRule type="cellIs" dxfId="78" priority="53" stopIfTrue="1" operator="equal">
      <formula>0</formula>
    </cfRule>
    <cfRule type="cellIs" dxfId="77" priority="54" stopIfTrue="1" operator="notEqual">
      <formula>0</formula>
    </cfRule>
  </conditionalFormatting>
  <conditionalFormatting sqref="C20:O20">
    <cfRule type="cellIs" dxfId="76" priority="52" stopIfTrue="1" operator="greaterThan">
      <formula>0.1</formula>
    </cfRule>
  </conditionalFormatting>
  <conditionalFormatting sqref="C20:O20">
    <cfRule type="cellIs" dxfId="75" priority="50" stopIfTrue="1" operator="equal">
      <formula>0</formula>
    </cfRule>
    <cfRule type="cellIs" dxfId="74" priority="51" stopIfTrue="1" operator="notEqual">
      <formula>0</formula>
    </cfRule>
  </conditionalFormatting>
  <conditionalFormatting sqref="C20:O20">
    <cfRule type="cellIs" dxfId="73" priority="49" stopIfTrue="1" operator="greaterThan">
      <formula>0.1</formula>
    </cfRule>
  </conditionalFormatting>
  <conditionalFormatting sqref="J1021">
    <cfRule type="cellIs" dxfId="72" priority="47" stopIfTrue="1" operator="equal">
      <formula>0</formula>
    </cfRule>
    <cfRule type="cellIs" dxfId="71" priority="48" stopIfTrue="1" operator="notEqual">
      <formula>0</formula>
    </cfRule>
  </conditionalFormatting>
  <conditionalFormatting sqref="J1021">
    <cfRule type="cellIs" dxfId="70" priority="46" stopIfTrue="1" operator="greaterThan">
      <formula>0.1</formula>
    </cfRule>
  </conditionalFormatting>
  <conditionalFormatting sqref="J1021">
    <cfRule type="cellIs" dxfId="69" priority="44" stopIfTrue="1" operator="equal">
      <formula>0</formula>
    </cfRule>
    <cfRule type="cellIs" dxfId="68" priority="45" stopIfTrue="1" operator="notEqual">
      <formula>0</formula>
    </cfRule>
  </conditionalFormatting>
  <conditionalFormatting sqref="J1021">
    <cfRule type="cellIs" dxfId="67" priority="43" stopIfTrue="1" operator="greaterThan">
      <formula>0.1</formula>
    </cfRule>
  </conditionalFormatting>
  <conditionalFormatting sqref="J1021">
    <cfRule type="cellIs" dxfId="66" priority="41" stopIfTrue="1" operator="equal">
      <formula>0</formula>
    </cfRule>
    <cfRule type="cellIs" dxfId="65" priority="42" stopIfTrue="1" operator="notEqual">
      <formula>0</formula>
    </cfRule>
  </conditionalFormatting>
  <conditionalFormatting sqref="J1021">
    <cfRule type="cellIs" dxfId="64" priority="40" stopIfTrue="1" operator="greaterThan">
      <formula>0.1</formula>
    </cfRule>
  </conditionalFormatting>
  <conditionalFormatting sqref="J1021">
    <cfRule type="cellIs" dxfId="63" priority="38" stopIfTrue="1" operator="equal">
      <formula>0</formula>
    </cfRule>
    <cfRule type="cellIs" dxfId="62" priority="39" stopIfTrue="1" operator="notEqual">
      <formula>0</formula>
    </cfRule>
  </conditionalFormatting>
  <conditionalFormatting sqref="J1021">
    <cfRule type="cellIs" dxfId="61" priority="37" stopIfTrue="1" operator="greaterThan">
      <formula>0.1</formula>
    </cfRule>
  </conditionalFormatting>
  <conditionalFormatting sqref="J1021">
    <cfRule type="cellIs" dxfId="60" priority="35" stopIfTrue="1" operator="equal">
      <formula>0</formula>
    </cfRule>
    <cfRule type="cellIs" dxfId="59" priority="36" stopIfTrue="1" operator="notEqual">
      <formula>0</formula>
    </cfRule>
  </conditionalFormatting>
  <conditionalFormatting sqref="J1021">
    <cfRule type="cellIs" dxfId="58" priority="34" stopIfTrue="1" operator="greaterThan">
      <formula>0.1</formula>
    </cfRule>
  </conditionalFormatting>
  <conditionalFormatting sqref="J1021">
    <cfRule type="cellIs" dxfId="57" priority="32" stopIfTrue="1" operator="equal">
      <formula>0</formula>
    </cfRule>
    <cfRule type="cellIs" dxfId="56" priority="33" stopIfTrue="1" operator="notEqual">
      <formula>0</formula>
    </cfRule>
  </conditionalFormatting>
  <conditionalFormatting sqref="J1021">
    <cfRule type="cellIs" dxfId="55" priority="31" stopIfTrue="1" operator="greaterThan">
      <formula>0.1</formula>
    </cfRule>
  </conditionalFormatting>
  <conditionalFormatting sqref="Q21">
    <cfRule type="cellIs" dxfId="54" priority="29" stopIfTrue="1" operator="equal">
      <formula>0</formula>
    </cfRule>
    <cfRule type="cellIs" dxfId="53" priority="30" stopIfTrue="1" operator="notEqual">
      <formula>0</formula>
    </cfRule>
  </conditionalFormatting>
  <conditionalFormatting sqref="Q21">
    <cfRule type="cellIs" dxfId="52" priority="28" stopIfTrue="1" operator="greaterThan">
      <formula>0.1</formula>
    </cfRule>
  </conditionalFormatting>
  <conditionalFormatting sqref="Q21">
    <cfRule type="cellIs" dxfId="51" priority="26" stopIfTrue="1" operator="equal">
      <formula>0</formula>
    </cfRule>
    <cfRule type="cellIs" dxfId="50" priority="27" stopIfTrue="1" operator="notEqual">
      <formula>0</formula>
    </cfRule>
  </conditionalFormatting>
  <conditionalFormatting sqref="Q21">
    <cfRule type="cellIs" dxfId="49" priority="25" stopIfTrue="1" operator="greaterThan">
      <formula>0.1</formula>
    </cfRule>
  </conditionalFormatting>
  <conditionalFormatting sqref="P21">
    <cfRule type="cellIs" dxfId="48" priority="23" stopIfTrue="1" operator="equal">
      <formula>0</formula>
    </cfRule>
    <cfRule type="cellIs" dxfId="47" priority="24" stopIfTrue="1" operator="notEqual">
      <formula>0</formula>
    </cfRule>
  </conditionalFormatting>
  <conditionalFormatting sqref="P21">
    <cfRule type="cellIs" dxfId="46" priority="22" stopIfTrue="1" operator="greaterThan">
      <formula>0.1</formula>
    </cfRule>
  </conditionalFormatting>
  <conditionalFormatting sqref="P21">
    <cfRule type="cellIs" dxfId="45" priority="20" stopIfTrue="1" operator="equal">
      <formula>0</formula>
    </cfRule>
    <cfRule type="cellIs" dxfId="44" priority="21" stopIfTrue="1" operator="notEqual">
      <formula>0</formula>
    </cfRule>
  </conditionalFormatting>
  <conditionalFormatting sqref="P21">
    <cfRule type="cellIs" dxfId="43" priority="19" stopIfTrue="1" operator="greaterThan">
      <formula>0.1</formula>
    </cfRule>
  </conditionalFormatting>
  <conditionalFormatting sqref="P22:P1020">
    <cfRule type="cellIs" dxfId="42" priority="17" stopIfTrue="1" operator="equal">
      <formula>0</formula>
    </cfRule>
    <cfRule type="cellIs" dxfId="41" priority="18" stopIfTrue="1" operator="notEqual">
      <formula>0</formula>
    </cfRule>
  </conditionalFormatting>
  <conditionalFormatting sqref="P22:P1020">
    <cfRule type="cellIs" dxfId="40" priority="16" stopIfTrue="1" operator="greaterThan">
      <formula>0.1</formula>
    </cfRule>
  </conditionalFormatting>
  <conditionalFormatting sqref="P22:P1020">
    <cfRule type="cellIs" dxfId="39" priority="14" stopIfTrue="1" operator="equal">
      <formula>0</formula>
    </cfRule>
    <cfRule type="cellIs" dxfId="38" priority="15" stopIfTrue="1" operator="notEqual">
      <formula>0</formula>
    </cfRule>
  </conditionalFormatting>
  <conditionalFormatting sqref="P22:P1020">
    <cfRule type="cellIs" dxfId="37" priority="13" stopIfTrue="1" operator="greaterThan">
      <formula>0.1</formula>
    </cfRule>
  </conditionalFormatting>
  <conditionalFormatting sqref="P22:P1020">
    <cfRule type="cellIs" dxfId="36" priority="11" stopIfTrue="1" operator="equal">
      <formula>0</formula>
    </cfRule>
    <cfRule type="cellIs" dxfId="35" priority="12" stopIfTrue="1" operator="notEqual">
      <formula>0</formula>
    </cfRule>
  </conditionalFormatting>
  <conditionalFormatting sqref="P22:P1020">
    <cfRule type="cellIs" dxfId="34" priority="10" stopIfTrue="1" operator="greaterThan">
      <formula>0.1</formula>
    </cfRule>
  </conditionalFormatting>
  <conditionalFormatting sqref="P22:P1020">
    <cfRule type="cellIs" dxfId="33" priority="8" stopIfTrue="1" operator="equal">
      <formula>0</formula>
    </cfRule>
    <cfRule type="cellIs" dxfId="32" priority="9" stopIfTrue="1" operator="notEqual">
      <formula>0</formula>
    </cfRule>
  </conditionalFormatting>
  <conditionalFormatting sqref="P22:P1020">
    <cfRule type="cellIs" dxfId="31" priority="7" stopIfTrue="1" operator="greaterThan">
      <formula>0.1</formula>
    </cfRule>
  </conditionalFormatting>
  <conditionalFormatting sqref="P22:P1020">
    <cfRule type="cellIs" dxfId="30" priority="5" stopIfTrue="1" operator="equal">
      <formula>0</formula>
    </cfRule>
    <cfRule type="cellIs" dxfId="29" priority="6" stopIfTrue="1" operator="notEqual">
      <formula>0</formula>
    </cfRule>
  </conditionalFormatting>
  <conditionalFormatting sqref="P22:P1020">
    <cfRule type="cellIs" dxfId="28" priority="4" stopIfTrue="1" operator="greaterThan">
      <formula>0.1</formula>
    </cfRule>
  </conditionalFormatting>
  <conditionalFormatting sqref="P22:P1020">
    <cfRule type="cellIs" dxfId="27" priority="2" stopIfTrue="1" operator="equal">
      <formula>0</formula>
    </cfRule>
    <cfRule type="cellIs" dxfId="26" priority="3" stopIfTrue="1" operator="notEqual">
      <formula>0</formula>
    </cfRule>
  </conditionalFormatting>
  <conditionalFormatting sqref="P22:P1020">
    <cfRule type="cellIs" dxfId="25" priority="1" stopIfTrue="1" operator="greaterThan">
      <formula>0.1</formula>
    </cfRule>
  </conditionalFormatting>
  <dataValidations disablePrompts="1" count="6">
    <dataValidation type="list" allowBlank="1" showInputMessage="1" showErrorMessage="1" sqref="I21:I1020">
      <formula1>ITC_Transaction_Type</formula1>
    </dataValidation>
    <dataValidation type="list" allowBlank="1" showInputMessage="1" showErrorMessage="1" sqref="G6">
      <formula1>Months_3B</formula1>
    </dataValidation>
    <dataValidation type="date" allowBlank="1" showInputMessage="1" showErrorMessage="1" sqref="E21:E1020">
      <formula1>43556</formula1>
      <formula2>43921</formula2>
    </dataValidation>
    <dataValidation type="list" allowBlank="1" showInputMessage="1" showErrorMessage="1" sqref="B21:B1020 O21:O1020">
      <formula1>Months</formula1>
    </dataValidation>
    <dataValidation type="list" allowBlank="1" showInputMessage="1" showErrorMessage="1" sqref="H21:H1020">
      <formula1>Rate</formula1>
    </dataValidation>
    <dataValidation type="textLength" allowBlank="1" showInputMessage="1" showErrorMessage="1" sqref="D21:D1020">
      <formula1>0</formula1>
      <formula2>16</formula2>
    </dataValidation>
  </dataValidations>
  <pageMargins left="0" right="0" top="0" bottom="0" header="0" footer="0"/>
  <pageSetup paperSize="9" scale="61" orientation="landscape" r:id="rId1"/>
  <ignoredErrors>
    <ignoredError sqref="P21:P1020" evalError="1"/>
  </ignoredErrors>
</worksheet>
</file>

<file path=xl/worksheets/sheet8.xml><?xml version="1.0" encoding="utf-8"?>
<worksheet xmlns="http://schemas.openxmlformats.org/spreadsheetml/2006/main" xmlns:r="http://schemas.openxmlformats.org/officeDocument/2006/relationships">
  <sheetPr codeName="Sheet6"/>
  <dimension ref="A2:T79"/>
  <sheetViews>
    <sheetView workbookViewId="0">
      <selection activeCell="B2" sqref="B2:P2"/>
    </sheetView>
  </sheetViews>
  <sheetFormatPr defaultRowHeight="12.75"/>
  <cols>
    <col min="1" max="1" width="2.7109375" style="8" customWidth="1"/>
    <col min="2" max="2" width="11.7109375" style="2" bestFit="1" customWidth="1"/>
    <col min="3" max="6" width="11.7109375" style="7" customWidth="1"/>
    <col min="7" max="7" width="2.7109375" style="7" customWidth="1"/>
    <col min="8" max="8" width="13.7109375" style="7" bestFit="1" customWidth="1"/>
    <col min="9" max="11" width="11.7109375" style="7" customWidth="1"/>
    <col min="12" max="12" width="2.7109375" style="7" customWidth="1"/>
    <col min="13" max="13" width="14.28515625" style="7" bestFit="1" customWidth="1"/>
    <col min="14" max="16" width="11.7109375" style="7" customWidth="1"/>
    <col min="17" max="17" width="2.7109375" style="8" customWidth="1"/>
    <col min="18" max="16384" width="9.140625" style="8"/>
  </cols>
  <sheetData>
    <row r="2" spans="2:20" ht="15">
      <c r="B2" s="171" t="str">
        <f>Sales!B2</f>
        <v>XYZ Pvt. Ltd.</v>
      </c>
      <c r="C2" s="171"/>
      <c r="D2" s="171"/>
      <c r="E2" s="171"/>
      <c r="F2" s="171"/>
      <c r="G2" s="171"/>
      <c r="H2" s="171"/>
      <c r="I2" s="171"/>
      <c r="J2" s="171"/>
      <c r="K2" s="171"/>
      <c r="L2" s="171"/>
      <c r="M2" s="171"/>
      <c r="N2" s="171"/>
      <c r="O2" s="171"/>
      <c r="P2" s="171"/>
      <c r="Q2" s="12"/>
      <c r="R2" s="12"/>
      <c r="S2" s="12"/>
      <c r="T2" s="12"/>
    </row>
    <row r="3" spans="2:20" ht="15">
      <c r="B3" s="171" t="str">
        <f>Sales!B4</f>
        <v>GST Outward (Sales) Register 2019-2020</v>
      </c>
      <c r="C3" s="171"/>
      <c r="D3" s="171"/>
      <c r="E3" s="171"/>
      <c r="F3" s="171"/>
      <c r="G3" s="171"/>
      <c r="H3" s="171"/>
      <c r="I3" s="171"/>
      <c r="J3" s="171"/>
      <c r="K3" s="171"/>
      <c r="L3" s="171"/>
      <c r="M3" s="171"/>
      <c r="N3" s="171"/>
      <c r="O3" s="171"/>
      <c r="P3" s="171"/>
      <c r="Q3" s="12"/>
      <c r="R3" s="12"/>
      <c r="S3" s="12"/>
      <c r="T3" s="12"/>
    </row>
    <row r="5" spans="2:20" s="2" customFormat="1">
      <c r="B5" s="172" t="s">
        <v>4</v>
      </c>
      <c r="C5" s="174" t="s">
        <v>23</v>
      </c>
      <c r="D5" s="175"/>
      <c r="E5" s="175"/>
      <c r="F5" s="176"/>
      <c r="G5" s="1"/>
      <c r="H5" s="174" t="s">
        <v>192</v>
      </c>
      <c r="I5" s="175"/>
      <c r="J5" s="175"/>
      <c r="K5" s="176"/>
      <c r="L5" s="1"/>
      <c r="M5" s="174" t="s">
        <v>22</v>
      </c>
      <c r="N5" s="175"/>
      <c r="O5" s="175"/>
      <c r="P5" s="176"/>
    </row>
    <row r="6" spans="2:20" s="2" customFormat="1">
      <c r="B6" s="173"/>
      <c r="C6" s="3" t="s">
        <v>9</v>
      </c>
      <c r="D6" s="3" t="s">
        <v>3</v>
      </c>
      <c r="E6" s="3" t="s">
        <v>19</v>
      </c>
      <c r="F6" s="3" t="s">
        <v>2</v>
      </c>
      <c r="G6" s="1"/>
      <c r="H6" s="3" t="s">
        <v>9</v>
      </c>
      <c r="I6" s="3" t="s">
        <v>3</v>
      </c>
      <c r="J6" s="3" t="s">
        <v>19</v>
      </c>
      <c r="K6" s="3" t="s">
        <v>2</v>
      </c>
      <c r="L6" s="1"/>
      <c r="M6" s="3" t="s">
        <v>9</v>
      </c>
      <c r="N6" s="3" t="s">
        <v>3</v>
      </c>
      <c r="O6" s="3" t="s">
        <v>19</v>
      </c>
      <c r="P6" s="3" t="s">
        <v>2</v>
      </c>
    </row>
    <row r="7" spans="2:20" s="2" customFormat="1">
      <c r="B7" s="4"/>
      <c r="C7" s="5"/>
      <c r="D7" s="5"/>
      <c r="E7" s="5"/>
      <c r="F7" s="5"/>
      <c r="G7" s="1"/>
      <c r="H7" s="5"/>
      <c r="I7" s="5"/>
      <c r="J7" s="5"/>
      <c r="K7" s="5"/>
      <c r="L7" s="1"/>
      <c r="M7" s="5"/>
      <c r="N7" s="5"/>
      <c r="O7" s="5"/>
      <c r="P7" s="5"/>
    </row>
    <row r="8" spans="2:20">
      <c r="B8" s="52">
        <v>43556</v>
      </c>
      <c r="C8" s="6">
        <v>0</v>
      </c>
      <c r="D8" s="6">
        <v>0</v>
      </c>
      <c r="E8" s="6">
        <v>0</v>
      </c>
      <c r="F8" s="6">
        <f t="shared" ref="F8:F25" si="0">E8</f>
        <v>0</v>
      </c>
      <c r="H8" s="6">
        <f>SUMIF(Sales!$B$20:$B$2501,$B8,Sales!$J$20:$J$2501)</f>
        <v>0</v>
      </c>
      <c r="I8" s="6">
        <f>SUMIF(Sales!$B$20:$B$2501,$B8,Sales!$K$20:$K$2501)</f>
        <v>0</v>
      </c>
      <c r="J8" s="6">
        <f>SUMIF(Sales!$B$20:$B$2501,$B8,Sales!$L$20:$L$2501)</f>
        <v>0</v>
      </c>
      <c r="K8" s="6">
        <f>SUMIF(Sales!$B$20:$B$2501,$B8,Sales!$M$20:$M$2501)</f>
        <v>0</v>
      </c>
      <c r="M8" s="6">
        <f t="shared" ref="M8:M25" si="1">C8-H8</f>
        <v>0</v>
      </c>
      <c r="N8" s="6">
        <f t="shared" ref="N8:N25" si="2">D8-I8</f>
        <v>0</v>
      </c>
      <c r="O8" s="6">
        <f t="shared" ref="O8:O25" si="3">E8-J8</f>
        <v>0</v>
      </c>
      <c r="P8" s="6">
        <f t="shared" ref="P8:P25" si="4">F8-K8</f>
        <v>0</v>
      </c>
    </row>
    <row r="9" spans="2:20">
      <c r="B9" s="52">
        <v>43586</v>
      </c>
      <c r="C9" s="6">
        <v>0</v>
      </c>
      <c r="D9" s="6">
        <v>0</v>
      </c>
      <c r="E9" s="6">
        <v>0</v>
      </c>
      <c r="F9" s="6">
        <f t="shared" ref="F9:F24" si="5">E9</f>
        <v>0</v>
      </c>
      <c r="H9" s="6">
        <f>SUMIF(Sales!$B$20:$B$2501,$B9,Sales!$J$20:$J$2501)</f>
        <v>0</v>
      </c>
      <c r="I9" s="6">
        <f>SUMIF(Sales!$B$20:$B$2501,$B9,Sales!$K$20:$K$2501)</f>
        <v>0</v>
      </c>
      <c r="J9" s="6">
        <f>SUMIF(Sales!$B$20:$B$2501,$B9,Sales!$L$20:$L$2501)</f>
        <v>0</v>
      </c>
      <c r="K9" s="6">
        <f>SUMIF(Sales!$B$20:$B$2501,$B9,Sales!$M$20:$M$2501)</f>
        <v>0</v>
      </c>
      <c r="M9" s="6">
        <f t="shared" ref="M9:M24" si="6">C9-H9</f>
        <v>0</v>
      </c>
      <c r="N9" s="6">
        <f t="shared" ref="N9:N24" si="7">D9-I9</f>
        <v>0</v>
      </c>
      <c r="O9" s="6">
        <f t="shared" ref="O9:O24" si="8">E9-J9</f>
        <v>0</v>
      </c>
      <c r="P9" s="6">
        <f t="shared" ref="P9:P24" si="9">F9-K9</f>
        <v>0</v>
      </c>
    </row>
    <row r="10" spans="2:20">
      <c r="B10" s="52">
        <v>43617</v>
      </c>
      <c r="C10" s="6">
        <v>0</v>
      </c>
      <c r="D10" s="6">
        <v>0</v>
      </c>
      <c r="E10" s="6">
        <v>0</v>
      </c>
      <c r="F10" s="6">
        <f t="shared" si="5"/>
        <v>0</v>
      </c>
      <c r="H10" s="6">
        <f>SUMIF(Sales!$B$20:$B$2501,$B10,Sales!$J$20:$J$2501)</f>
        <v>0</v>
      </c>
      <c r="I10" s="6">
        <f>SUMIF(Sales!$B$20:$B$2501,$B10,Sales!$K$20:$K$2501)</f>
        <v>0</v>
      </c>
      <c r="J10" s="6">
        <f>SUMIF(Sales!$B$20:$B$2501,$B10,Sales!$L$20:$L$2501)</f>
        <v>0</v>
      </c>
      <c r="K10" s="6">
        <f>SUMIF(Sales!$B$20:$B$2501,$B10,Sales!$M$20:$M$2501)</f>
        <v>0</v>
      </c>
      <c r="M10" s="6">
        <f t="shared" si="6"/>
        <v>0</v>
      </c>
      <c r="N10" s="6">
        <f t="shared" si="7"/>
        <v>0</v>
      </c>
      <c r="O10" s="6">
        <f t="shared" si="8"/>
        <v>0</v>
      </c>
      <c r="P10" s="6">
        <f t="shared" si="9"/>
        <v>0</v>
      </c>
    </row>
    <row r="11" spans="2:20">
      <c r="B11" s="52">
        <v>43647</v>
      </c>
      <c r="C11" s="6">
        <v>0</v>
      </c>
      <c r="D11" s="6">
        <v>0</v>
      </c>
      <c r="E11" s="6">
        <v>0</v>
      </c>
      <c r="F11" s="6">
        <f t="shared" si="5"/>
        <v>0</v>
      </c>
      <c r="H11" s="6">
        <f>SUMIF(Sales!$B$20:$B$2501,$B11,Sales!$J$20:$J$2501)</f>
        <v>0</v>
      </c>
      <c r="I11" s="6">
        <f>SUMIF(Sales!$B$20:$B$2501,$B11,Sales!$K$20:$K$2501)</f>
        <v>0</v>
      </c>
      <c r="J11" s="6">
        <f>SUMIF(Sales!$B$20:$B$2501,$B11,Sales!$L$20:$L$2501)</f>
        <v>0</v>
      </c>
      <c r="K11" s="6">
        <f>SUMIF(Sales!$B$20:$B$2501,$B11,Sales!$M$20:$M$2501)</f>
        <v>0</v>
      </c>
      <c r="M11" s="6">
        <f t="shared" si="6"/>
        <v>0</v>
      </c>
      <c r="N11" s="6">
        <f t="shared" si="7"/>
        <v>0</v>
      </c>
      <c r="O11" s="6">
        <f t="shared" si="8"/>
        <v>0</v>
      </c>
      <c r="P11" s="6">
        <f t="shared" si="9"/>
        <v>0</v>
      </c>
    </row>
    <row r="12" spans="2:20">
      <c r="B12" s="52">
        <v>43678</v>
      </c>
      <c r="C12" s="6">
        <v>0</v>
      </c>
      <c r="D12" s="6">
        <v>0</v>
      </c>
      <c r="E12" s="6">
        <v>0</v>
      </c>
      <c r="F12" s="6">
        <f t="shared" si="5"/>
        <v>0</v>
      </c>
      <c r="H12" s="6">
        <f>SUMIF(Sales!$B$20:$B$2501,$B12,Sales!$J$20:$J$2501)</f>
        <v>0</v>
      </c>
      <c r="I12" s="6">
        <f>SUMIF(Sales!$B$20:$B$2501,$B12,Sales!$K$20:$K$2501)</f>
        <v>0</v>
      </c>
      <c r="J12" s="6">
        <f>SUMIF(Sales!$B$20:$B$2501,$B12,Sales!$L$20:$L$2501)</f>
        <v>0</v>
      </c>
      <c r="K12" s="6">
        <f>SUMIF(Sales!$B$20:$B$2501,$B12,Sales!$M$20:$M$2501)</f>
        <v>0</v>
      </c>
      <c r="M12" s="6">
        <f t="shared" si="6"/>
        <v>0</v>
      </c>
      <c r="N12" s="6">
        <f t="shared" si="7"/>
        <v>0</v>
      </c>
      <c r="O12" s="6">
        <f t="shared" si="8"/>
        <v>0</v>
      </c>
      <c r="P12" s="6">
        <f t="shared" si="9"/>
        <v>0</v>
      </c>
    </row>
    <row r="13" spans="2:20">
      <c r="B13" s="52">
        <v>43709</v>
      </c>
      <c r="C13" s="6">
        <v>0</v>
      </c>
      <c r="D13" s="6">
        <v>0</v>
      </c>
      <c r="E13" s="6">
        <v>0</v>
      </c>
      <c r="F13" s="6">
        <f t="shared" si="5"/>
        <v>0</v>
      </c>
      <c r="H13" s="6">
        <f>SUMIF(Sales!$B$20:$B$2501,$B13,Sales!$J$20:$J$2501)</f>
        <v>0</v>
      </c>
      <c r="I13" s="6">
        <f>SUMIF(Sales!$B$20:$B$2501,$B13,Sales!$K$20:$K$2501)</f>
        <v>0</v>
      </c>
      <c r="J13" s="6">
        <f>SUMIF(Sales!$B$20:$B$2501,$B13,Sales!$L$20:$L$2501)</f>
        <v>0</v>
      </c>
      <c r="K13" s="6">
        <f>SUMIF(Sales!$B$20:$B$2501,$B13,Sales!$M$20:$M$2501)</f>
        <v>0</v>
      </c>
      <c r="M13" s="6">
        <f t="shared" si="6"/>
        <v>0</v>
      </c>
      <c r="N13" s="6">
        <f t="shared" si="7"/>
        <v>0</v>
      </c>
      <c r="O13" s="6">
        <f t="shared" si="8"/>
        <v>0</v>
      </c>
      <c r="P13" s="6">
        <f t="shared" si="9"/>
        <v>0</v>
      </c>
    </row>
    <row r="14" spans="2:20">
      <c r="B14" s="52">
        <v>43739</v>
      </c>
      <c r="C14" s="6">
        <v>0</v>
      </c>
      <c r="D14" s="6">
        <v>0</v>
      </c>
      <c r="E14" s="6">
        <v>0</v>
      </c>
      <c r="F14" s="6">
        <f t="shared" si="5"/>
        <v>0</v>
      </c>
      <c r="H14" s="6">
        <f>SUMIF(Sales!$B$20:$B$2501,$B14,Sales!$J$20:$J$2501)</f>
        <v>0</v>
      </c>
      <c r="I14" s="6">
        <f>SUMIF(Sales!$B$20:$B$2501,$B14,Sales!$K$20:$K$2501)</f>
        <v>0</v>
      </c>
      <c r="J14" s="6">
        <f>SUMIF(Sales!$B$20:$B$2501,$B14,Sales!$L$20:$L$2501)</f>
        <v>0</v>
      </c>
      <c r="K14" s="6">
        <f>SUMIF(Sales!$B$20:$B$2501,$B14,Sales!$M$20:$M$2501)</f>
        <v>0</v>
      </c>
      <c r="M14" s="6">
        <f t="shared" si="6"/>
        <v>0</v>
      </c>
      <c r="N14" s="6">
        <f t="shared" si="7"/>
        <v>0</v>
      </c>
      <c r="O14" s="6">
        <f t="shared" si="8"/>
        <v>0</v>
      </c>
      <c r="P14" s="6">
        <f t="shared" si="9"/>
        <v>0</v>
      </c>
    </row>
    <row r="15" spans="2:20">
      <c r="B15" s="52">
        <v>43770</v>
      </c>
      <c r="C15" s="6">
        <v>0</v>
      </c>
      <c r="D15" s="6">
        <v>0</v>
      </c>
      <c r="E15" s="6">
        <v>0</v>
      </c>
      <c r="F15" s="6">
        <f t="shared" si="5"/>
        <v>0</v>
      </c>
      <c r="H15" s="6">
        <f>SUMIF(Sales!$B$20:$B$2501,$B15,Sales!$J$20:$J$2501)</f>
        <v>0</v>
      </c>
      <c r="I15" s="6">
        <f>SUMIF(Sales!$B$20:$B$2501,$B15,Sales!$K$20:$K$2501)</f>
        <v>0</v>
      </c>
      <c r="J15" s="6">
        <f>SUMIF(Sales!$B$20:$B$2501,$B15,Sales!$L$20:$L$2501)</f>
        <v>0</v>
      </c>
      <c r="K15" s="6">
        <f>SUMIF(Sales!$B$20:$B$2501,$B15,Sales!$M$20:$M$2501)</f>
        <v>0</v>
      </c>
      <c r="M15" s="6">
        <f t="shared" si="6"/>
        <v>0</v>
      </c>
      <c r="N15" s="6">
        <f t="shared" si="7"/>
        <v>0</v>
      </c>
      <c r="O15" s="6">
        <f t="shared" si="8"/>
        <v>0</v>
      </c>
      <c r="P15" s="6">
        <f t="shared" si="9"/>
        <v>0</v>
      </c>
    </row>
    <row r="16" spans="2:20">
      <c r="B16" s="52">
        <v>43800</v>
      </c>
      <c r="C16" s="6">
        <v>0</v>
      </c>
      <c r="D16" s="6">
        <v>0</v>
      </c>
      <c r="E16" s="6">
        <v>0</v>
      </c>
      <c r="F16" s="6">
        <f t="shared" si="5"/>
        <v>0</v>
      </c>
      <c r="H16" s="6">
        <f>SUMIF(Sales!$B$20:$B$2501,$B16,Sales!$J$20:$J$2501)</f>
        <v>0</v>
      </c>
      <c r="I16" s="6">
        <f>SUMIF(Sales!$B$20:$B$2501,$B16,Sales!$K$20:$K$2501)</f>
        <v>0</v>
      </c>
      <c r="J16" s="6">
        <f>SUMIF(Sales!$B$20:$B$2501,$B16,Sales!$L$20:$L$2501)</f>
        <v>0</v>
      </c>
      <c r="K16" s="6">
        <f>SUMIF(Sales!$B$20:$B$2501,$B16,Sales!$M$20:$M$2501)</f>
        <v>0</v>
      </c>
      <c r="M16" s="6">
        <f t="shared" si="6"/>
        <v>0</v>
      </c>
      <c r="N16" s="6">
        <f t="shared" si="7"/>
        <v>0</v>
      </c>
      <c r="O16" s="6">
        <f t="shared" si="8"/>
        <v>0</v>
      </c>
      <c r="P16" s="6">
        <f t="shared" si="9"/>
        <v>0</v>
      </c>
    </row>
    <row r="17" spans="1:16">
      <c r="B17" s="52">
        <v>43831</v>
      </c>
      <c r="C17" s="6">
        <v>0</v>
      </c>
      <c r="D17" s="6">
        <v>0</v>
      </c>
      <c r="E17" s="6">
        <v>0</v>
      </c>
      <c r="F17" s="6">
        <f t="shared" si="5"/>
        <v>0</v>
      </c>
      <c r="H17" s="6">
        <f>SUMIF(Sales!$B$20:$B$2501,$B17,Sales!$J$20:$J$2501)</f>
        <v>0</v>
      </c>
      <c r="I17" s="6">
        <f>SUMIF(Sales!$B$20:$B$2501,$B17,Sales!$K$20:$K$2501)</f>
        <v>0</v>
      </c>
      <c r="J17" s="6">
        <f>SUMIF(Sales!$B$20:$B$2501,$B17,Sales!$L$20:$L$2501)</f>
        <v>0</v>
      </c>
      <c r="K17" s="6">
        <f>SUMIF(Sales!$B$20:$B$2501,$B17,Sales!$M$20:$M$2501)</f>
        <v>0</v>
      </c>
      <c r="M17" s="6">
        <f t="shared" si="6"/>
        <v>0</v>
      </c>
      <c r="N17" s="6">
        <f t="shared" si="7"/>
        <v>0</v>
      </c>
      <c r="O17" s="6">
        <f t="shared" si="8"/>
        <v>0</v>
      </c>
      <c r="P17" s="6">
        <f t="shared" si="9"/>
        <v>0</v>
      </c>
    </row>
    <row r="18" spans="1:16">
      <c r="B18" s="52">
        <v>43862</v>
      </c>
      <c r="C18" s="6">
        <v>0</v>
      </c>
      <c r="D18" s="6">
        <v>0</v>
      </c>
      <c r="E18" s="6">
        <v>0</v>
      </c>
      <c r="F18" s="6">
        <f t="shared" si="5"/>
        <v>0</v>
      </c>
      <c r="H18" s="6">
        <f>SUMIF(Sales!$B$20:$B$2501,$B18,Sales!$J$20:$J$2501)</f>
        <v>0</v>
      </c>
      <c r="I18" s="6">
        <f>SUMIF(Sales!$B$20:$B$2501,$B18,Sales!$K$20:$K$2501)</f>
        <v>0</v>
      </c>
      <c r="J18" s="6">
        <f>SUMIF(Sales!$B$20:$B$2501,$B18,Sales!$L$20:$L$2501)</f>
        <v>0</v>
      </c>
      <c r="K18" s="6">
        <f>SUMIF(Sales!$B$20:$B$2501,$B18,Sales!$M$20:$M$2501)</f>
        <v>0</v>
      </c>
      <c r="M18" s="6">
        <f t="shared" si="6"/>
        <v>0</v>
      </c>
      <c r="N18" s="6">
        <f t="shared" si="7"/>
        <v>0</v>
      </c>
      <c r="O18" s="6">
        <f t="shared" si="8"/>
        <v>0</v>
      </c>
      <c r="P18" s="6">
        <f t="shared" si="9"/>
        <v>0</v>
      </c>
    </row>
    <row r="19" spans="1:16">
      <c r="B19" s="52">
        <v>43891</v>
      </c>
      <c r="C19" s="6">
        <v>0</v>
      </c>
      <c r="D19" s="6">
        <v>0</v>
      </c>
      <c r="E19" s="6">
        <v>0</v>
      </c>
      <c r="F19" s="6">
        <f t="shared" si="5"/>
        <v>0</v>
      </c>
      <c r="H19" s="6">
        <f>SUMIF(Sales!$B$20:$B$2501,$B19,Sales!$J$20:$J$2501)</f>
        <v>0</v>
      </c>
      <c r="I19" s="6">
        <f>SUMIF(Sales!$B$20:$B$2501,$B19,Sales!$K$20:$K$2501)</f>
        <v>0</v>
      </c>
      <c r="J19" s="6">
        <f>SUMIF(Sales!$B$20:$B$2501,$B19,Sales!$L$20:$L$2501)</f>
        <v>0</v>
      </c>
      <c r="K19" s="6">
        <f>SUMIF(Sales!$B$20:$B$2501,$B19,Sales!$M$20:$M$2501)</f>
        <v>0</v>
      </c>
      <c r="M19" s="6">
        <f t="shared" si="6"/>
        <v>0</v>
      </c>
      <c r="N19" s="6">
        <f t="shared" si="7"/>
        <v>0</v>
      </c>
      <c r="O19" s="6">
        <f t="shared" si="8"/>
        <v>0</v>
      </c>
      <c r="P19" s="6">
        <f t="shared" si="9"/>
        <v>0</v>
      </c>
    </row>
    <row r="20" spans="1:16">
      <c r="B20" s="52">
        <v>43922</v>
      </c>
      <c r="C20" s="6">
        <v>0</v>
      </c>
      <c r="D20" s="6">
        <v>0</v>
      </c>
      <c r="E20" s="6">
        <v>0</v>
      </c>
      <c r="F20" s="6">
        <f t="shared" si="5"/>
        <v>0</v>
      </c>
      <c r="H20" s="6">
        <f>SUMIF(Sales!$B$20:$B$2501,$B20,Sales!$J$20:$J$2501)</f>
        <v>0</v>
      </c>
      <c r="I20" s="6">
        <f>SUMIF(Sales!$B$20:$B$2501,$B20,Sales!$K$20:$K$2501)</f>
        <v>0</v>
      </c>
      <c r="J20" s="6">
        <f>SUMIF(Sales!$B$20:$B$2501,$B20,Sales!$L$20:$L$2501)</f>
        <v>0</v>
      </c>
      <c r="K20" s="6">
        <f>SUMIF(Sales!$B$20:$B$2501,$B20,Sales!$M$20:$M$2501)</f>
        <v>0</v>
      </c>
      <c r="M20" s="6">
        <f t="shared" si="6"/>
        <v>0</v>
      </c>
      <c r="N20" s="6">
        <f t="shared" si="7"/>
        <v>0</v>
      </c>
      <c r="O20" s="6">
        <f t="shared" si="8"/>
        <v>0</v>
      </c>
      <c r="P20" s="6">
        <f t="shared" si="9"/>
        <v>0</v>
      </c>
    </row>
    <row r="21" spans="1:16">
      <c r="B21" s="52">
        <v>43952</v>
      </c>
      <c r="C21" s="6">
        <v>0</v>
      </c>
      <c r="D21" s="6">
        <v>0</v>
      </c>
      <c r="E21" s="6">
        <v>0</v>
      </c>
      <c r="F21" s="6">
        <f t="shared" si="5"/>
        <v>0</v>
      </c>
      <c r="H21" s="6">
        <f>SUMIF(Sales!$B$20:$B$2501,$B21,Sales!$J$20:$J$2501)</f>
        <v>0</v>
      </c>
      <c r="I21" s="6">
        <f>SUMIF(Sales!$B$20:$B$2501,$B21,Sales!$K$20:$K$2501)</f>
        <v>0</v>
      </c>
      <c r="J21" s="6">
        <f>SUMIF(Sales!$B$20:$B$2501,$B21,Sales!$L$20:$L$2501)</f>
        <v>0</v>
      </c>
      <c r="K21" s="6">
        <f>SUMIF(Sales!$B$20:$B$2501,$B21,Sales!$M$20:$M$2501)</f>
        <v>0</v>
      </c>
      <c r="M21" s="6">
        <f t="shared" si="6"/>
        <v>0</v>
      </c>
      <c r="N21" s="6">
        <f t="shared" si="7"/>
        <v>0</v>
      </c>
      <c r="O21" s="6">
        <f t="shared" si="8"/>
        <v>0</v>
      </c>
      <c r="P21" s="6">
        <f t="shared" si="9"/>
        <v>0</v>
      </c>
    </row>
    <row r="22" spans="1:16">
      <c r="B22" s="52">
        <v>43983</v>
      </c>
      <c r="C22" s="6">
        <v>0</v>
      </c>
      <c r="D22" s="6">
        <v>0</v>
      </c>
      <c r="E22" s="6">
        <v>0</v>
      </c>
      <c r="F22" s="6">
        <f t="shared" si="5"/>
        <v>0</v>
      </c>
      <c r="H22" s="6">
        <f>SUMIF(Sales!$B$20:$B$2501,$B22,Sales!$J$20:$J$2501)</f>
        <v>0</v>
      </c>
      <c r="I22" s="6">
        <f>SUMIF(Sales!$B$20:$B$2501,$B22,Sales!$K$20:$K$2501)</f>
        <v>0</v>
      </c>
      <c r="J22" s="6">
        <f>SUMIF(Sales!$B$20:$B$2501,$B22,Sales!$L$20:$L$2501)</f>
        <v>0</v>
      </c>
      <c r="K22" s="6">
        <f>SUMIF(Sales!$B$20:$B$2501,$B22,Sales!$M$20:$M$2501)</f>
        <v>0</v>
      </c>
      <c r="M22" s="6">
        <f t="shared" si="6"/>
        <v>0</v>
      </c>
      <c r="N22" s="6">
        <f t="shared" si="7"/>
        <v>0</v>
      </c>
      <c r="O22" s="6">
        <f t="shared" si="8"/>
        <v>0</v>
      </c>
      <c r="P22" s="6">
        <f t="shared" si="9"/>
        <v>0</v>
      </c>
    </row>
    <row r="23" spans="1:16">
      <c r="B23" s="52">
        <v>44013</v>
      </c>
      <c r="C23" s="6">
        <v>0</v>
      </c>
      <c r="D23" s="6">
        <v>0</v>
      </c>
      <c r="E23" s="6">
        <v>0</v>
      </c>
      <c r="F23" s="6">
        <f t="shared" si="5"/>
        <v>0</v>
      </c>
      <c r="H23" s="6">
        <f>SUMIF(Sales!$B$20:$B$2501,$B23,Sales!$J$20:$J$2501)</f>
        <v>0</v>
      </c>
      <c r="I23" s="6">
        <f>SUMIF(Sales!$B$20:$B$2501,$B23,Sales!$K$20:$K$2501)</f>
        <v>0</v>
      </c>
      <c r="J23" s="6">
        <f>SUMIF(Sales!$B$20:$B$2501,$B23,Sales!$L$20:$L$2501)</f>
        <v>0</v>
      </c>
      <c r="K23" s="6">
        <f>SUMIF(Sales!$B$20:$B$2501,$B23,Sales!$M$20:$M$2501)</f>
        <v>0</v>
      </c>
      <c r="M23" s="6">
        <f t="shared" si="6"/>
        <v>0</v>
      </c>
      <c r="N23" s="6">
        <f t="shared" si="7"/>
        <v>0</v>
      </c>
      <c r="O23" s="6">
        <f t="shared" si="8"/>
        <v>0</v>
      </c>
      <c r="P23" s="6">
        <f t="shared" si="9"/>
        <v>0</v>
      </c>
    </row>
    <row r="24" spans="1:16">
      <c r="B24" s="52">
        <v>44044</v>
      </c>
      <c r="C24" s="6">
        <v>0</v>
      </c>
      <c r="D24" s="6">
        <v>0</v>
      </c>
      <c r="E24" s="6">
        <v>0</v>
      </c>
      <c r="F24" s="6">
        <f t="shared" si="5"/>
        <v>0</v>
      </c>
      <c r="H24" s="6">
        <f>SUMIF(Sales!$B$20:$B$2501,$B24,Sales!$J$20:$J$2501)</f>
        <v>0</v>
      </c>
      <c r="I24" s="6">
        <f>SUMIF(Sales!$B$20:$B$2501,$B24,Sales!$K$20:$K$2501)</f>
        <v>0</v>
      </c>
      <c r="J24" s="6">
        <f>SUMIF(Sales!$B$20:$B$2501,$B24,Sales!$L$20:$L$2501)</f>
        <v>0</v>
      </c>
      <c r="K24" s="6">
        <f>SUMIF(Sales!$B$20:$B$2501,$B24,Sales!$M$20:$M$2501)</f>
        <v>0</v>
      </c>
      <c r="M24" s="6">
        <f t="shared" si="6"/>
        <v>0</v>
      </c>
      <c r="N24" s="6">
        <f t="shared" si="7"/>
        <v>0</v>
      </c>
      <c r="O24" s="6">
        <f t="shared" si="8"/>
        <v>0</v>
      </c>
      <c r="P24" s="6">
        <f t="shared" si="9"/>
        <v>0</v>
      </c>
    </row>
    <row r="25" spans="1:16">
      <c r="B25" s="53">
        <v>44075</v>
      </c>
      <c r="C25" s="9">
        <v>0</v>
      </c>
      <c r="D25" s="9">
        <v>0</v>
      </c>
      <c r="E25" s="9">
        <v>0</v>
      </c>
      <c r="F25" s="9">
        <f t="shared" si="0"/>
        <v>0</v>
      </c>
      <c r="H25" s="9">
        <f>SUMIF(Sales!$B$20:$B$2501,$B25,Sales!$J$20:$J$2501)</f>
        <v>0</v>
      </c>
      <c r="I25" s="9">
        <f>SUMIF(Sales!$B$20:$B$2501,$B25,Sales!$K$20:$K$2501)</f>
        <v>0</v>
      </c>
      <c r="J25" s="9">
        <f>SUMIF(Sales!$B$20:$B$2501,$B25,Sales!$L$20:$L$2501)</f>
        <v>0</v>
      </c>
      <c r="K25" s="9">
        <f>SUMIF(Sales!$B$20:$B$2501,$B25,Sales!$M$20:$M$2501)</f>
        <v>0</v>
      </c>
      <c r="M25" s="9">
        <f t="shared" si="1"/>
        <v>0</v>
      </c>
      <c r="N25" s="9">
        <f t="shared" si="2"/>
        <v>0</v>
      </c>
      <c r="O25" s="9">
        <f t="shared" si="3"/>
        <v>0</v>
      </c>
      <c r="P25" s="9">
        <f t="shared" si="4"/>
        <v>0</v>
      </c>
    </row>
    <row r="26" spans="1:16">
      <c r="B26" s="10" t="s">
        <v>18</v>
      </c>
      <c r="C26" s="11">
        <f>SUM(C8:C25)</f>
        <v>0</v>
      </c>
      <c r="D26" s="11">
        <f t="shared" ref="D26:F26" si="10">SUM(D8:D25)</f>
        <v>0</v>
      </c>
      <c r="E26" s="11">
        <f t="shared" si="10"/>
        <v>0</v>
      </c>
      <c r="F26" s="11">
        <f t="shared" si="10"/>
        <v>0</v>
      </c>
      <c r="G26" s="11"/>
      <c r="H26" s="11">
        <f>SUM(H8:H25)</f>
        <v>0</v>
      </c>
      <c r="I26" s="11">
        <f t="shared" ref="I26:K26" si="11">SUM(I8:I25)</f>
        <v>0</v>
      </c>
      <c r="J26" s="11">
        <f t="shared" si="11"/>
        <v>0</v>
      </c>
      <c r="K26" s="11">
        <f t="shared" si="11"/>
        <v>0</v>
      </c>
      <c r="L26" s="11"/>
      <c r="M26" s="11">
        <f>SUM(M8:M25)</f>
        <v>0</v>
      </c>
      <c r="N26" s="11">
        <f t="shared" ref="N26:P26" si="12">SUM(N8:N25)</f>
        <v>0</v>
      </c>
      <c r="O26" s="11">
        <f t="shared" si="12"/>
        <v>0</v>
      </c>
      <c r="P26" s="11">
        <f t="shared" si="12"/>
        <v>0</v>
      </c>
    </row>
    <row r="28" spans="1:16" ht="15">
      <c r="B28" s="171" t="str">
        <f>RCM!B2</f>
        <v>XYZ Pvt. Ltd.</v>
      </c>
      <c r="C28" s="171"/>
      <c r="D28" s="171"/>
      <c r="E28" s="171"/>
      <c r="F28" s="171"/>
      <c r="G28" s="171"/>
      <c r="H28" s="171"/>
      <c r="I28" s="171"/>
      <c r="J28" s="171"/>
      <c r="K28" s="171"/>
      <c r="L28" s="171"/>
      <c r="M28" s="171"/>
      <c r="N28" s="171"/>
      <c r="O28" s="171"/>
      <c r="P28" s="171"/>
    </row>
    <row r="29" spans="1:16" ht="15">
      <c r="B29" s="171" t="str">
        <f>RCM!B4</f>
        <v>GST RCM Liability Register 2019-2020</v>
      </c>
      <c r="C29" s="171"/>
      <c r="D29" s="171"/>
      <c r="E29" s="171"/>
      <c r="F29" s="171"/>
      <c r="G29" s="171"/>
      <c r="H29" s="171"/>
      <c r="I29" s="171"/>
      <c r="J29" s="171"/>
      <c r="K29" s="171"/>
      <c r="L29" s="171"/>
      <c r="M29" s="171"/>
      <c r="N29" s="171"/>
      <c r="O29" s="171"/>
      <c r="P29" s="171"/>
    </row>
    <row r="31" spans="1:16">
      <c r="A31" s="2"/>
      <c r="B31" s="172" t="s">
        <v>4</v>
      </c>
      <c r="C31" s="174" t="s">
        <v>191</v>
      </c>
      <c r="D31" s="175"/>
      <c r="E31" s="175"/>
      <c r="F31" s="176"/>
      <c r="G31" s="1"/>
      <c r="H31" s="174" t="s">
        <v>193</v>
      </c>
      <c r="I31" s="175"/>
      <c r="J31" s="175"/>
      <c r="K31" s="176"/>
      <c r="L31" s="1"/>
      <c r="M31" s="174" t="s">
        <v>22</v>
      </c>
      <c r="N31" s="175"/>
      <c r="O31" s="175"/>
      <c r="P31" s="176"/>
    </row>
    <row r="32" spans="1:16">
      <c r="A32" s="2"/>
      <c r="B32" s="173"/>
      <c r="C32" s="3" t="s">
        <v>9</v>
      </c>
      <c r="D32" s="3" t="s">
        <v>3</v>
      </c>
      <c r="E32" s="3" t="s">
        <v>19</v>
      </c>
      <c r="F32" s="3" t="s">
        <v>2</v>
      </c>
      <c r="G32" s="1"/>
      <c r="H32" s="3" t="s">
        <v>9</v>
      </c>
      <c r="I32" s="3" t="s">
        <v>3</v>
      </c>
      <c r="J32" s="3" t="s">
        <v>19</v>
      </c>
      <c r="K32" s="3" t="s">
        <v>2</v>
      </c>
      <c r="L32" s="1"/>
      <c r="M32" s="3" t="s">
        <v>9</v>
      </c>
      <c r="N32" s="3" t="s">
        <v>3</v>
      </c>
      <c r="O32" s="3" t="s">
        <v>19</v>
      </c>
      <c r="P32" s="3" t="s">
        <v>2</v>
      </c>
    </row>
    <row r="33" spans="1:16">
      <c r="A33" s="2"/>
      <c r="B33" s="4"/>
      <c r="C33" s="5"/>
      <c r="D33" s="5"/>
      <c r="E33" s="5"/>
      <c r="F33" s="5"/>
      <c r="G33" s="1"/>
      <c r="H33" s="5"/>
      <c r="I33" s="5"/>
      <c r="J33" s="5"/>
      <c r="K33" s="5"/>
      <c r="L33" s="1"/>
      <c r="M33" s="5"/>
      <c r="N33" s="5"/>
      <c r="O33" s="5"/>
      <c r="P33" s="5"/>
    </row>
    <row r="34" spans="1:16">
      <c r="B34" s="52">
        <v>43556</v>
      </c>
      <c r="C34" s="6">
        <v>0</v>
      </c>
      <c r="D34" s="6">
        <v>0</v>
      </c>
      <c r="E34" s="6">
        <v>0</v>
      </c>
      <c r="F34" s="6">
        <f t="shared" ref="F34:F51" si="13">E34</f>
        <v>0</v>
      </c>
      <c r="H34" s="6">
        <f>SUMIF(RCM!$B$20:$B$1022,$B34,RCM!$J$20:$J$1022)</f>
        <v>0</v>
      </c>
      <c r="I34" s="6">
        <f>SUMIF(RCM!$B$20:$B$1022,$B34,RCM!$K$20:$K$1022)</f>
        <v>0</v>
      </c>
      <c r="J34" s="6">
        <f>SUMIF(RCM!$B$20:$B$1022,$B34,RCM!$L$20:$L$1022)</f>
        <v>0</v>
      </c>
      <c r="K34" s="6">
        <f>SUMIF(RCM!$B$20:$B$1022,$B34,RCM!$M$20:$M$1022)</f>
        <v>0</v>
      </c>
      <c r="M34" s="6">
        <f t="shared" ref="M34:M51" si="14">C34-H34</f>
        <v>0</v>
      </c>
      <c r="N34" s="6">
        <f t="shared" ref="N34:N51" si="15">D34-I34</f>
        <v>0</v>
      </c>
      <c r="O34" s="6">
        <f t="shared" ref="O34:O51" si="16">E34-J34</f>
        <v>0</v>
      </c>
      <c r="P34" s="6">
        <f t="shared" ref="P34:P51" si="17">F34-K34</f>
        <v>0</v>
      </c>
    </row>
    <row r="35" spans="1:16">
      <c r="B35" s="52">
        <v>43586</v>
      </c>
      <c r="C35" s="6">
        <v>0</v>
      </c>
      <c r="D35" s="6">
        <v>0</v>
      </c>
      <c r="E35" s="6">
        <v>0</v>
      </c>
      <c r="F35" s="6">
        <f t="shared" si="13"/>
        <v>0</v>
      </c>
      <c r="H35" s="6">
        <f>SUMIF(RCM!$B$20:$B$1022,$B35,RCM!$J$20:$J$1022)</f>
        <v>0</v>
      </c>
      <c r="I35" s="6">
        <f>SUMIF(RCM!$B$20:$B$1022,$B35,RCM!$K$20:$K$1022)</f>
        <v>0</v>
      </c>
      <c r="J35" s="6">
        <f>SUMIF(RCM!$B$20:$B$1022,$B35,RCM!$L$20:$L$1022)</f>
        <v>0</v>
      </c>
      <c r="K35" s="6">
        <f>SUMIF(RCM!$B$20:$B$1022,$B35,RCM!$M$20:$M$1022)</f>
        <v>0</v>
      </c>
      <c r="M35" s="6">
        <f t="shared" si="14"/>
        <v>0</v>
      </c>
      <c r="N35" s="6">
        <f t="shared" si="15"/>
        <v>0</v>
      </c>
      <c r="O35" s="6">
        <f t="shared" si="16"/>
        <v>0</v>
      </c>
      <c r="P35" s="6">
        <f t="shared" si="17"/>
        <v>0</v>
      </c>
    </row>
    <row r="36" spans="1:16">
      <c r="B36" s="52">
        <v>43617</v>
      </c>
      <c r="C36" s="6">
        <v>0</v>
      </c>
      <c r="D36" s="6">
        <v>0</v>
      </c>
      <c r="E36" s="6">
        <v>0</v>
      </c>
      <c r="F36" s="6">
        <f t="shared" si="13"/>
        <v>0</v>
      </c>
      <c r="H36" s="6">
        <f>SUMIF(RCM!$B$20:$B$1022,$B36,RCM!$J$20:$J$1022)</f>
        <v>0</v>
      </c>
      <c r="I36" s="6">
        <f>SUMIF(RCM!$B$20:$B$1022,$B36,RCM!$K$20:$K$1022)</f>
        <v>0</v>
      </c>
      <c r="J36" s="6">
        <f>SUMIF(RCM!$B$20:$B$1022,$B36,RCM!$L$20:$L$1022)</f>
        <v>0</v>
      </c>
      <c r="K36" s="6">
        <f>SUMIF(RCM!$B$20:$B$1022,$B36,RCM!$M$20:$M$1022)</f>
        <v>0</v>
      </c>
      <c r="M36" s="6">
        <f t="shared" si="14"/>
        <v>0</v>
      </c>
      <c r="N36" s="6">
        <f t="shared" si="15"/>
        <v>0</v>
      </c>
      <c r="O36" s="6">
        <f t="shared" si="16"/>
        <v>0</v>
      </c>
      <c r="P36" s="6">
        <f t="shared" si="17"/>
        <v>0</v>
      </c>
    </row>
    <row r="37" spans="1:16">
      <c r="B37" s="52">
        <v>43647</v>
      </c>
      <c r="C37" s="6">
        <v>0</v>
      </c>
      <c r="D37" s="6">
        <v>0</v>
      </c>
      <c r="E37" s="6">
        <v>0</v>
      </c>
      <c r="F37" s="6">
        <f t="shared" si="13"/>
        <v>0</v>
      </c>
      <c r="H37" s="6">
        <f>SUMIF(RCM!$B$20:$B$1022,$B37,RCM!$J$20:$J$1022)</f>
        <v>0</v>
      </c>
      <c r="I37" s="6">
        <f>SUMIF(RCM!$B$20:$B$1022,$B37,RCM!$K$20:$K$1022)</f>
        <v>0</v>
      </c>
      <c r="J37" s="6">
        <f>SUMIF(RCM!$B$20:$B$1022,$B37,RCM!$L$20:$L$1022)</f>
        <v>0</v>
      </c>
      <c r="K37" s="6">
        <f>SUMIF(RCM!$B$20:$B$1022,$B37,RCM!$M$20:$M$1022)</f>
        <v>0</v>
      </c>
      <c r="M37" s="6">
        <f t="shared" si="14"/>
        <v>0</v>
      </c>
      <c r="N37" s="6">
        <f t="shared" si="15"/>
        <v>0</v>
      </c>
      <c r="O37" s="6">
        <f t="shared" si="16"/>
        <v>0</v>
      </c>
      <c r="P37" s="6">
        <f t="shared" si="17"/>
        <v>0</v>
      </c>
    </row>
    <row r="38" spans="1:16">
      <c r="B38" s="52">
        <v>43678</v>
      </c>
      <c r="C38" s="6">
        <v>0</v>
      </c>
      <c r="D38" s="6">
        <v>0</v>
      </c>
      <c r="E38" s="6">
        <v>0</v>
      </c>
      <c r="F38" s="6">
        <f t="shared" si="13"/>
        <v>0</v>
      </c>
      <c r="H38" s="6">
        <f>SUMIF(RCM!$B$20:$B$1022,$B38,RCM!$J$20:$J$1022)</f>
        <v>0</v>
      </c>
      <c r="I38" s="6">
        <f>SUMIF(RCM!$B$20:$B$1022,$B38,RCM!$K$20:$K$1022)</f>
        <v>0</v>
      </c>
      <c r="J38" s="6">
        <f>SUMIF(RCM!$B$20:$B$1022,$B38,RCM!$L$20:$L$1022)</f>
        <v>0</v>
      </c>
      <c r="K38" s="6">
        <f>SUMIF(RCM!$B$20:$B$1022,$B38,RCM!$M$20:$M$1022)</f>
        <v>0</v>
      </c>
      <c r="M38" s="6">
        <f t="shared" si="14"/>
        <v>0</v>
      </c>
      <c r="N38" s="6">
        <f t="shared" si="15"/>
        <v>0</v>
      </c>
      <c r="O38" s="6">
        <f t="shared" si="16"/>
        <v>0</v>
      </c>
      <c r="P38" s="6">
        <f t="shared" si="17"/>
        <v>0</v>
      </c>
    </row>
    <row r="39" spans="1:16">
      <c r="B39" s="52">
        <v>43709</v>
      </c>
      <c r="C39" s="6">
        <v>0</v>
      </c>
      <c r="D39" s="6">
        <v>0</v>
      </c>
      <c r="E39" s="6">
        <v>0</v>
      </c>
      <c r="F39" s="6">
        <f t="shared" si="13"/>
        <v>0</v>
      </c>
      <c r="H39" s="6">
        <f>SUMIF(RCM!$B$20:$B$1022,$B39,RCM!$J$20:$J$1022)</f>
        <v>0</v>
      </c>
      <c r="I39" s="6">
        <f>SUMIF(RCM!$B$20:$B$1022,$B39,RCM!$K$20:$K$1022)</f>
        <v>0</v>
      </c>
      <c r="J39" s="6">
        <f>SUMIF(RCM!$B$20:$B$1022,$B39,RCM!$L$20:$L$1022)</f>
        <v>0</v>
      </c>
      <c r="K39" s="6">
        <f>SUMIF(RCM!$B$20:$B$1022,$B39,RCM!$M$20:$M$1022)</f>
        <v>0</v>
      </c>
      <c r="M39" s="6">
        <f t="shared" si="14"/>
        <v>0</v>
      </c>
      <c r="N39" s="6">
        <f t="shared" si="15"/>
        <v>0</v>
      </c>
      <c r="O39" s="6">
        <f t="shared" si="16"/>
        <v>0</v>
      </c>
      <c r="P39" s="6">
        <f t="shared" si="17"/>
        <v>0</v>
      </c>
    </row>
    <row r="40" spans="1:16">
      <c r="B40" s="52">
        <v>43739</v>
      </c>
      <c r="C40" s="6">
        <v>0</v>
      </c>
      <c r="D40" s="6">
        <v>0</v>
      </c>
      <c r="E40" s="6">
        <v>0</v>
      </c>
      <c r="F40" s="6">
        <f t="shared" si="13"/>
        <v>0</v>
      </c>
      <c r="H40" s="6">
        <f>SUMIF(RCM!$B$20:$B$1022,$B40,RCM!$J$20:$J$1022)</f>
        <v>0</v>
      </c>
      <c r="I40" s="6">
        <f>SUMIF(RCM!$B$20:$B$1022,$B40,RCM!$K$20:$K$1022)</f>
        <v>0</v>
      </c>
      <c r="J40" s="6">
        <f>SUMIF(RCM!$B$20:$B$1022,$B40,RCM!$L$20:$L$1022)</f>
        <v>0</v>
      </c>
      <c r="K40" s="6">
        <f>SUMIF(RCM!$B$20:$B$1022,$B40,RCM!$M$20:$M$1022)</f>
        <v>0</v>
      </c>
      <c r="M40" s="6">
        <f t="shared" si="14"/>
        <v>0</v>
      </c>
      <c r="N40" s="6">
        <f t="shared" si="15"/>
        <v>0</v>
      </c>
      <c r="O40" s="6">
        <f t="shared" si="16"/>
        <v>0</v>
      </c>
      <c r="P40" s="6">
        <f t="shared" si="17"/>
        <v>0</v>
      </c>
    </row>
    <row r="41" spans="1:16">
      <c r="B41" s="52">
        <v>43770</v>
      </c>
      <c r="C41" s="6">
        <v>0</v>
      </c>
      <c r="D41" s="6">
        <v>0</v>
      </c>
      <c r="E41" s="6">
        <v>0</v>
      </c>
      <c r="F41" s="6">
        <f t="shared" si="13"/>
        <v>0</v>
      </c>
      <c r="H41" s="6">
        <f>SUMIF(RCM!$B$20:$B$1022,$B41,RCM!$J$20:$J$1022)</f>
        <v>0</v>
      </c>
      <c r="I41" s="6">
        <f>SUMIF(RCM!$B$20:$B$1022,$B41,RCM!$K$20:$K$1022)</f>
        <v>0</v>
      </c>
      <c r="J41" s="6">
        <f>SUMIF(RCM!$B$20:$B$1022,$B41,RCM!$L$20:$L$1022)</f>
        <v>0</v>
      </c>
      <c r="K41" s="6">
        <f>SUMIF(RCM!$B$20:$B$1022,$B41,RCM!$M$20:$M$1022)</f>
        <v>0</v>
      </c>
      <c r="M41" s="6">
        <f t="shared" si="14"/>
        <v>0</v>
      </c>
      <c r="N41" s="6">
        <f t="shared" si="15"/>
        <v>0</v>
      </c>
      <c r="O41" s="6">
        <f t="shared" si="16"/>
        <v>0</v>
      </c>
      <c r="P41" s="6">
        <f t="shared" si="17"/>
        <v>0</v>
      </c>
    </row>
    <row r="42" spans="1:16">
      <c r="B42" s="52">
        <v>43800</v>
      </c>
      <c r="C42" s="6">
        <v>0</v>
      </c>
      <c r="D42" s="6">
        <v>0</v>
      </c>
      <c r="E42" s="6">
        <v>0</v>
      </c>
      <c r="F42" s="6">
        <f t="shared" si="13"/>
        <v>0</v>
      </c>
      <c r="H42" s="6">
        <f>SUMIF(RCM!$B$20:$B$1022,$B42,RCM!$J$20:$J$1022)</f>
        <v>0</v>
      </c>
      <c r="I42" s="6">
        <f>SUMIF(RCM!$B$20:$B$1022,$B42,RCM!$K$20:$K$1022)</f>
        <v>0</v>
      </c>
      <c r="J42" s="6">
        <f>SUMIF(RCM!$B$20:$B$1022,$B42,RCM!$L$20:$L$1022)</f>
        <v>0</v>
      </c>
      <c r="K42" s="6">
        <f>SUMIF(RCM!$B$20:$B$1022,$B42,RCM!$M$20:$M$1022)</f>
        <v>0</v>
      </c>
      <c r="M42" s="6">
        <f t="shared" si="14"/>
        <v>0</v>
      </c>
      <c r="N42" s="6">
        <f t="shared" si="15"/>
        <v>0</v>
      </c>
      <c r="O42" s="6">
        <f t="shared" si="16"/>
        <v>0</v>
      </c>
      <c r="P42" s="6">
        <f t="shared" si="17"/>
        <v>0</v>
      </c>
    </row>
    <row r="43" spans="1:16">
      <c r="B43" s="52">
        <v>43831</v>
      </c>
      <c r="C43" s="6">
        <v>0</v>
      </c>
      <c r="D43" s="6">
        <v>0</v>
      </c>
      <c r="E43" s="6">
        <v>0</v>
      </c>
      <c r="F43" s="6">
        <f t="shared" si="13"/>
        <v>0</v>
      </c>
      <c r="H43" s="6">
        <f>SUMIF(RCM!$B$20:$B$1022,$B43,RCM!$J$20:$J$1022)</f>
        <v>0</v>
      </c>
      <c r="I43" s="6">
        <f>SUMIF(RCM!$B$20:$B$1022,$B43,RCM!$K$20:$K$1022)</f>
        <v>0</v>
      </c>
      <c r="J43" s="6">
        <f>SUMIF(RCM!$B$20:$B$1022,$B43,RCM!$L$20:$L$1022)</f>
        <v>0</v>
      </c>
      <c r="K43" s="6">
        <f>SUMIF(RCM!$B$20:$B$1022,$B43,RCM!$M$20:$M$1022)</f>
        <v>0</v>
      </c>
      <c r="M43" s="6">
        <f t="shared" si="14"/>
        <v>0</v>
      </c>
      <c r="N43" s="6">
        <f t="shared" si="15"/>
        <v>0</v>
      </c>
      <c r="O43" s="6">
        <f t="shared" si="16"/>
        <v>0</v>
      </c>
      <c r="P43" s="6">
        <f t="shared" si="17"/>
        <v>0</v>
      </c>
    </row>
    <row r="44" spans="1:16">
      <c r="B44" s="52">
        <v>43862</v>
      </c>
      <c r="C44" s="6">
        <v>0</v>
      </c>
      <c r="D44" s="6">
        <v>0</v>
      </c>
      <c r="E44" s="6">
        <v>0</v>
      </c>
      <c r="F44" s="6">
        <f t="shared" si="13"/>
        <v>0</v>
      </c>
      <c r="H44" s="6">
        <f>SUMIF(RCM!$B$20:$B$1022,$B44,RCM!$J$20:$J$1022)</f>
        <v>0</v>
      </c>
      <c r="I44" s="6">
        <f>SUMIF(RCM!$B$20:$B$1022,$B44,RCM!$K$20:$K$1022)</f>
        <v>0</v>
      </c>
      <c r="J44" s="6">
        <f>SUMIF(RCM!$B$20:$B$1022,$B44,RCM!$L$20:$L$1022)</f>
        <v>0</v>
      </c>
      <c r="K44" s="6">
        <f>SUMIF(RCM!$B$20:$B$1022,$B44,RCM!$M$20:$M$1022)</f>
        <v>0</v>
      </c>
      <c r="M44" s="6">
        <f t="shared" si="14"/>
        <v>0</v>
      </c>
      <c r="N44" s="6">
        <f t="shared" si="15"/>
        <v>0</v>
      </c>
      <c r="O44" s="6">
        <f t="shared" si="16"/>
        <v>0</v>
      </c>
      <c r="P44" s="6">
        <f t="shared" si="17"/>
        <v>0</v>
      </c>
    </row>
    <row r="45" spans="1:16">
      <c r="B45" s="52">
        <v>43891</v>
      </c>
      <c r="C45" s="6">
        <v>0</v>
      </c>
      <c r="D45" s="6">
        <v>0</v>
      </c>
      <c r="E45" s="6">
        <v>0</v>
      </c>
      <c r="F45" s="6">
        <f t="shared" si="13"/>
        <v>0</v>
      </c>
      <c r="H45" s="6">
        <f>SUMIF(RCM!$B$20:$B$1022,$B45,RCM!$J$20:$J$1022)</f>
        <v>0</v>
      </c>
      <c r="I45" s="6">
        <f>SUMIF(RCM!$B$20:$B$1022,$B45,RCM!$K$20:$K$1022)</f>
        <v>0</v>
      </c>
      <c r="J45" s="6">
        <f>SUMIF(RCM!$B$20:$B$1022,$B45,RCM!$L$20:$L$1022)</f>
        <v>0</v>
      </c>
      <c r="K45" s="6">
        <f>SUMIF(RCM!$B$20:$B$1022,$B45,RCM!$M$20:$M$1022)</f>
        <v>0</v>
      </c>
      <c r="M45" s="6">
        <f t="shared" si="14"/>
        <v>0</v>
      </c>
      <c r="N45" s="6">
        <f t="shared" si="15"/>
        <v>0</v>
      </c>
      <c r="O45" s="6">
        <f t="shared" si="16"/>
        <v>0</v>
      </c>
      <c r="P45" s="6">
        <f t="shared" si="17"/>
        <v>0</v>
      </c>
    </row>
    <row r="46" spans="1:16">
      <c r="B46" s="52">
        <v>43922</v>
      </c>
      <c r="C46" s="6">
        <v>0</v>
      </c>
      <c r="D46" s="6">
        <v>0</v>
      </c>
      <c r="E46" s="6">
        <v>0</v>
      </c>
      <c r="F46" s="6">
        <f t="shared" si="13"/>
        <v>0</v>
      </c>
      <c r="H46" s="6">
        <f>SUMIF(RCM!$B$20:$B$1022,$B46,RCM!$J$20:$J$1022)</f>
        <v>0</v>
      </c>
      <c r="I46" s="6">
        <f>SUMIF(RCM!$B$20:$B$1022,$B46,RCM!$K$20:$K$1022)</f>
        <v>0</v>
      </c>
      <c r="J46" s="6">
        <f>SUMIF(RCM!$B$20:$B$1022,$B46,RCM!$L$20:$L$1022)</f>
        <v>0</v>
      </c>
      <c r="K46" s="6">
        <f>SUMIF(RCM!$B$20:$B$1022,$B46,RCM!$M$20:$M$1022)</f>
        <v>0</v>
      </c>
      <c r="M46" s="6">
        <f t="shared" si="14"/>
        <v>0</v>
      </c>
      <c r="N46" s="6">
        <f t="shared" si="15"/>
        <v>0</v>
      </c>
      <c r="O46" s="6">
        <f t="shared" si="16"/>
        <v>0</v>
      </c>
      <c r="P46" s="6">
        <f t="shared" si="17"/>
        <v>0</v>
      </c>
    </row>
    <row r="47" spans="1:16">
      <c r="B47" s="52">
        <v>43952</v>
      </c>
      <c r="C47" s="6">
        <v>0</v>
      </c>
      <c r="D47" s="6">
        <v>0</v>
      </c>
      <c r="E47" s="6">
        <v>0</v>
      </c>
      <c r="F47" s="6">
        <f t="shared" si="13"/>
        <v>0</v>
      </c>
      <c r="H47" s="6">
        <f>SUMIF(RCM!$B$20:$B$1022,$B47,RCM!$J$20:$J$1022)</f>
        <v>0</v>
      </c>
      <c r="I47" s="6">
        <f>SUMIF(RCM!$B$20:$B$1022,$B47,RCM!$K$20:$K$1022)</f>
        <v>0</v>
      </c>
      <c r="J47" s="6">
        <f>SUMIF(RCM!$B$20:$B$1022,$B47,RCM!$L$20:$L$1022)</f>
        <v>0</v>
      </c>
      <c r="K47" s="6">
        <f>SUMIF(RCM!$B$20:$B$1022,$B47,RCM!$M$20:$M$1022)</f>
        <v>0</v>
      </c>
      <c r="M47" s="6">
        <f t="shared" si="14"/>
        <v>0</v>
      </c>
      <c r="N47" s="6">
        <f t="shared" si="15"/>
        <v>0</v>
      </c>
      <c r="O47" s="6">
        <f t="shared" si="16"/>
        <v>0</v>
      </c>
      <c r="P47" s="6">
        <f t="shared" si="17"/>
        <v>0</v>
      </c>
    </row>
    <row r="48" spans="1:16">
      <c r="B48" s="52">
        <v>43983</v>
      </c>
      <c r="C48" s="6">
        <v>0</v>
      </c>
      <c r="D48" s="6">
        <v>0</v>
      </c>
      <c r="E48" s="6">
        <v>0</v>
      </c>
      <c r="F48" s="6">
        <f t="shared" si="13"/>
        <v>0</v>
      </c>
      <c r="H48" s="6">
        <f>SUMIF(RCM!$B$20:$B$1022,$B48,RCM!$J$20:$J$1022)</f>
        <v>0</v>
      </c>
      <c r="I48" s="6">
        <f>SUMIF(RCM!$B$20:$B$1022,$B48,RCM!$K$20:$K$1022)</f>
        <v>0</v>
      </c>
      <c r="J48" s="6">
        <f>SUMIF(RCM!$B$20:$B$1022,$B48,RCM!$L$20:$L$1022)</f>
        <v>0</v>
      </c>
      <c r="K48" s="6">
        <f>SUMIF(RCM!$B$20:$B$1022,$B48,RCM!$M$20:$M$1022)</f>
        <v>0</v>
      </c>
      <c r="M48" s="6">
        <f t="shared" si="14"/>
        <v>0</v>
      </c>
      <c r="N48" s="6">
        <f t="shared" si="15"/>
        <v>0</v>
      </c>
      <c r="O48" s="6">
        <f t="shared" si="16"/>
        <v>0</v>
      </c>
      <c r="P48" s="6">
        <f t="shared" si="17"/>
        <v>0</v>
      </c>
    </row>
    <row r="49" spans="2:20">
      <c r="B49" s="52">
        <v>44013</v>
      </c>
      <c r="C49" s="6">
        <v>0</v>
      </c>
      <c r="D49" s="6">
        <v>0</v>
      </c>
      <c r="E49" s="6">
        <v>0</v>
      </c>
      <c r="F49" s="6">
        <f t="shared" si="13"/>
        <v>0</v>
      </c>
      <c r="H49" s="6">
        <f>SUMIF(RCM!$B$20:$B$1022,$B49,RCM!$J$20:$J$1022)</f>
        <v>0</v>
      </c>
      <c r="I49" s="6">
        <f>SUMIF(RCM!$B$20:$B$1022,$B49,RCM!$K$20:$K$1022)</f>
        <v>0</v>
      </c>
      <c r="J49" s="6">
        <f>SUMIF(RCM!$B$20:$B$1022,$B49,RCM!$L$20:$L$1022)</f>
        <v>0</v>
      </c>
      <c r="K49" s="6">
        <f>SUMIF(RCM!$B$20:$B$1022,$B49,RCM!$M$20:$M$1022)</f>
        <v>0</v>
      </c>
      <c r="M49" s="6">
        <f t="shared" si="14"/>
        <v>0</v>
      </c>
      <c r="N49" s="6">
        <f t="shared" si="15"/>
        <v>0</v>
      </c>
      <c r="O49" s="6">
        <f t="shared" si="16"/>
        <v>0</v>
      </c>
      <c r="P49" s="6">
        <f t="shared" si="17"/>
        <v>0</v>
      </c>
    </row>
    <row r="50" spans="2:20">
      <c r="B50" s="52">
        <v>44044</v>
      </c>
      <c r="C50" s="6">
        <v>0</v>
      </c>
      <c r="D50" s="6">
        <v>0</v>
      </c>
      <c r="E50" s="6">
        <v>0</v>
      </c>
      <c r="F50" s="6">
        <f t="shared" si="13"/>
        <v>0</v>
      </c>
      <c r="H50" s="6">
        <f>SUMIF(RCM!$B$20:$B$1022,$B50,RCM!$J$20:$J$1022)</f>
        <v>0</v>
      </c>
      <c r="I50" s="6">
        <f>SUMIF(RCM!$B$20:$B$1022,$B50,RCM!$K$20:$K$1022)</f>
        <v>0</v>
      </c>
      <c r="J50" s="6">
        <f>SUMIF(RCM!$B$20:$B$1022,$B50,RCM!$L$20:$L$1022)</f>
        <v>0</v>
      </c>
      <c r="K50" s="6">
        <f>SUMIF(RCM!$B$20:$B$1022,$B50,RCM!$M$20:$M$1022)</f>
        <v>0</v>
      </c>
      <c r="M50" s="6">
        <f t="shared" si="14"/>
        <v>0</v>
      </c>
      <c r="N50" s="6">
        <f t="shared" si="15"/>
        <v>0</v>
      </c>
      <c r="O50" s="6">
        <f t="shared" si="16"/>
        <v>0</v>
      </c>
      <c r="P50" s="6">
        <f t="shared" si="17"/>
        <v>0</v>
      </c>
    </row>
    <row r="51" spans="2:20">
      <c r="B51" s="53">
        <v>44075</v>
      </c>
      <c r="C51" s="9">
        <v>0</v>
      </c>
      <c r="D51" s="9">
        <v>0</v>
      </c>
      <c r="E51" s="9">
        <v>0</v>
      </c>
      <c r="F51" s="9">
        <f t="shared" si="13"/>
        <v>0</v>
      </c>
      <c r="H51" s="9">
        <f>SUMIF(RCM!$B$20:$B$1022,$B51,RCM!$J$20:$J$1022)</f>
        <v>0</v>
      </c>
      <c r="I51" s="9">
        <f>SUMIF(RCM!$B$20:$B$1022,$B51,RCM!$K$20:$K$1022)</f>
        <v>0</v>
      </c>
      <c r="J51" s="9">
        <f>SUMIF(RCM!$B$20:$B$1022,$B51,RCM!$L$20:$L$1022)</f>
        <v>0</v>
      </c>
      <c r="K51" s="9">
        <f>SUMIF(RCM!$B$20:$B$1022,$B51,RCM!$M$20:$M$1022)</f>
        <v>0</v>
      </c>
      <c r="M51" s="9">
        <f t="shared" si="14"/>
        <v>0</v>
      </c>
      <c r="N51" s="9">
        <f t="shared" si="15"/>
        <v>0</v>
      </c>
      <c r="O51" s="9">
        <f t="shared" si="16"/>
        <v>0</v>
      </c>
      <c r="P51" s="9">
        <f t="shared" si="17"/>
        <v>0</v>
      </c>
    </row>
    <row r="52" spans="2:20">
      <c r="B52" s="10" t="s">
        <v>18</v>
      </c>
      <c r="C52" s="11">
        <f>SUM(C34:C51)</f>
        <v>0</v>
      </c>
      <c r="D52" s="11">
        <f t="shared" ref="D52:F52" si="18">SUM(D34:D51)</f>
        <v>0</v>
      </c>
      <c r="E52" s="11">
        <f t="shared" si="18"/>
        <v>0</v>
      </c>
      <c r="F52" s="11">
        <f t="shared" si="18"/>
        <v>0</v>
      </c>
      <c r="G52" s="11"/>
      <c r="H52" s="11">
        <f>SUM(H34:H51)</f>
        <v>0</v>
      </c>
      <c r="I52" s="11">
        <f t="shared" ref="I52:K52" si="19">SUM(I34:I51)</f>
        <v>0</v>
      </c>
      <c r="J52" s="11">
        <f t="shared" si="19"/>
        <v>0</v>
      </c>
      <c r="K52" s="11">
        <f t="shared" si="19"/>
        <v>0</v>
      </c>
      <c r="L52" s="11"/>
      <c r="M52" s="11">
        <f>SUM(M34:M51)</f>
        <v>0</v>
      </c>
      <c r="N52" s="11">
        <f t="shared" ref="N52:P52" si="20">SUM(N34:N51)</f>
        <v>0</v>
      </c>
      <c r="O52" s="11">
        <f t="shared" si="20"/>
        <v>0</v>
      </c>
      <c r="P52" s="11">
        <f t="shared" si="20"/>
        <v>0</v>
      </c>
    </row>
    <row r="55" spans="2:20" ht="15">
      <c r="B55" s="171" t="str">
        <f>ITC!B2</f>
        <v>XYZ Pvt. Ltd.</v>
      </c>
      <c r="C55" s="171"/>
      <c r="D55" s="171"/>
      <c r="E55" s="171"/>
      <c r="F55" s="171"/>
      <c r="G55" s="171"/>
      <c r="H55" s="171"/>
      <c r="I55" s="171"/>
      <c r="J55" s="171"/>
      <c r="K55" s="171"/>
      <c r="L55" s="171"/>
      <c r="M55" s="171"/>
      <c r="N55" s="171"/>
      <c r="O55" s="171"/>
      <c r="P55" s="171"/>
      <c r="Q55" s="12"/>
      <c r="R55" s="12"/>
      <c r="S55" s="12"/>
      <c r="T55" s="12"/>
    </row>
    <row r="56" spans="2:20" ht="15">
      <c r="B56" s="171" t="str">
        <f>ITC!B4</f>
        <v>GST Input Credit Register 2019-2020</v>
      </c>
      <c r="C56" s="171"/>
      <c r="D56" s="171"/>
      <c r="E56" s="171"/>
      <c r="F56" s="171"/>
      <c r="G56" s="171"/>
      <c r="H56" s="171"/>
      <c r="I56" s="171"/>
      <c r="J56" s="171"/>
      <c r="K56" s="171"/>
      <c r="L56" s="171"/>
      <c r="M56" s="171"/>
      <c r="N56" s="171"/>
      <c r="O56" s="171"/>
      <c r="P56" s="171"/>
      <c r="Q56" s="12"/>
      <c r="R56" s="12"/>
      <c r="S56" s="12"/>
      <c r="T56" s="12"/>
    </row>
    <row r="58" spans="2:20" s="2" customFormat="1">
      <c r="B58" s="172" t="s">
        <v>4</v>
      </c>
      <c r="C58" s="174" t="s">
        <v>191</v>
      </c>
      <c r="D58" s="175"/>
      <c r="E58" s="175"/>
      <c r="F58" s="176"/>
      <c r="G58" s="1"/>
      <c r="H58" s="174" t="s">
        <v>21</v>
      </c>
      <c r="I58" s="175"/>
      <c r="J58" s="175"/>
      <c r="K58" s="176"/>
      <c r="L58" s="1"/>
      <c r="M58" s="174" t="s">
        <v>22</v>
      </c>
      <c r="N58" s="175"/>
      <c r="O58" s="175"/>
      <c r="P58" s="176"/>
    </row>
    <row r="59" spans="2:20" s="2" customFormat="1">
      <c r="B59" s="173"/>
      <c r="C59" s="3" t="s">
        <v>9</v>
      </c>
      <c r="D59" s="3" t="s">
        <v>3</v>
      </c>
      <c r="E59" s="3" t="s">
        <v>19</v>
      </c>
      <c r="F59" s="3" t="s">
        <v>2</v>
      </c>
      <c r="G59" s="1"/>
      <c r="H59" s="3" t="s">
        <v>9</v>
      </c>
      <c r="I59" s="3" t="s">
        <v>3</v>
      </c>
      <c r="J59" s="3" t="s">
        <v>19</v>
      </c>
      <c r="K59" s="3" t="s">
        <v>2</v>
      </c>
      <c r="L59" s="1"/>
      <c r="M59" s="3" t="s">
        <v>9</v>
      </c>
      <c r="N59" s="3" t="s">
        <v>3</v>
      </c>
      <c r="O59" s="3" t="s">
        <v>19</v>
      </c>
      <c r="P59" s="3" t="s">
        <v>2</v>
      </c>
    </row>
    <row r="60" spans="2:20" s="2" customFormat="1">
      <c r="B60" s="4"/>
      <c r="C60" s="5"/>
      <c r="D60" s="5"/>
      <c r="E60" s="5"/>
      <c r="F60" s="5"/>
      <c r="G60" s="1"/>
      <c r="H60" s="5"/>
      <c r="I60" s="5"/>
      <c r="J60" s="5"/>
      <c r="K60" s="5"/>
      <c r="L60" s="1"/>
      <c r="M60" s="5"/>
      <c r="N60" s="5"/>
      <c r="O60" s="5"/>
      <c r="P60" s="5"/>
    </row>
    <row r="61" spans="2:20">
      <c r="B61" s="52">
        <v>43556</v>
      </c>
      <c r="C61" s="6">
        <v>0</v>
      </c>
      <c r="D61" s="6">
        <v>0</v>
      </c>
      <c r="E61" s="6">
        <v>0</v>
      </c>
      <c r="F61" s="6">
        <f t="shared" ref="F61:F78" si="21">E61</f>
        <v>0</v>
      </c>
      <c r="H61" s="6">
        <f>SUMIF(ITC!$B$20:$B$1022,$B61,ITC!$J$20:$J$1022)</f>
        <v>0</v>
      </c>
      <c r="I61" s="6">
        <f>SUMIF(ITC!$B$20:$B$1022,$B61,ITC!$K$20:$K$1022)</f>
        <v>0</v>
      </c>
      <c r="J61" s="6">
        <f>SUMIF(ITC!$B$20:$B$1022,$B61,ITC!$L$20:$L$1022)</f>
        <v>0</v>
      </c>
      <c r="K61" s="6">
        <f>SUMIF(ITC!$B$20:$B$1022,$B61,ITC!$M$20:$M$1022)</f>
        <v>0</v>
      </c>
      <c r="M61" s="6">
        <f t="shared" ref="M61:M78" si="22">C61-H61</f>
        <v>0</v>
      </c>
      <c r="N61" s="6">
        <f t="shared" ref="N61:N78" si="23">D61-I61</f>
        <v>0</v>
      </c>
      <c r="O61" s="6">
        <f t="shared" ref="O61:O78" si="24">E61-J61</f>
        <v>0</v>
      </c>
      <c r="P61" s="6">
        <f t="shared" ref="P61:P78" si="25">F61-K61</f>
        <v>0</v>
      </c>
    </row>
    <row r="62" spans="2:20">
      <c r="B62" s="52">
        <v>43586</v>
      </c>
      <c r="C62" s="6">
        <v>0</v>
      </c>
      <c r="D62" s="6">
        <v>0</v>
      </c>
      <c r="E62" s="6">
        <v>0</v>
      </c>
      <c r="F62" s="6">
        <f t="shared" si="21"/>
        <v>0</v>
      </c>
      <c r="H62" s="6">
        <f>SUMIF(ITC!$B$20:$B$1022,$B62,ITC!$J$20:$J$1022)</f>
        <v>0</v>
      </c>
      <c r="I62" s="6">
        <f>SUMIF(ITC!$B$20:$B$1022,$B62,ITC!$K$20:$K$1022)</f>
        <v>0</v>
      </c>
      <c r="J62" s="6">
        <f>SUMIF(ITC!$B$20:$B$1022,$B62,ITC!$L$20:$L$1022)</f>
        <v>0</v>
      </c>
      <c r="K62" s="6">
        <f>SUMIF(ITC!$B$20:$B$1022,$B62,ITC!$M$20:$M$1022)</f>
        <v>0</v>
      </c>
      <c r="M62" s="6">
        <f t="shared" si="22"/>
        <v>0</v>
      </c>
      <c r="N62" s="6">
        <f t="shared" si="23"/>
        <v>0</v>
      </c>
      <c r="O62" s="6">
        <f t="shared" si="24"/>
        <v>0</v>
      </c>
      <c r="P62" s="6">
        <f t="shared" si="25"/>
        <v>0</v>
      </c>
    </row>
    <row r="63" spans="2:20">
      <c r="B63" s="52">
        <v>43617</v>
      </c>
      <c r="C63" s="6">
        <v>0</v>
      </c>
      <c r="D63" s="6">
        <v>0</v>
      </c>
      <c r="E63" s="6">
        <v>0</v>
      </c>
      <c r="F63" s="6">
        <f t="shared" si="21"/>
        <v>0</v>
      </c>
      <c r="H63" s="6">
        <f>SUMIF(ITC!$B$20:$B$1022,$B63,ITC!$J$20:$J$1022)</f>
        <v>0</v>
      </c>
      <c r="I63" s="6">
        <f>SUMIF(ITC!$B$20:$B$1022,$B63,ITC!$K$20:$K$1022)</f>
        <v>0</v>
      </c>
      <c r="J63" s="6">
        <f>SUMIF(ITC!$B$20:$B$1022,$B63,ITC!$L$20:$L$1022)</f>
        <v>0</v>
      </c>
      <c r="K63" s="6">
        <f>SUMIF(ITC!$B$20:$B$1022,$B63,ITC!$M$20:$M$1022)</f>
        <v>0</v>
      </c>
      <c r="M63" s="6">
        <f t="shared" si="22"/>
        <v>0</v>
      </c>
      <c r="N63" s="6">
        <f t="shared" si="23"/>
        <v>0</v>
      </c>
      <c r="O63" s="6">
        <f t="shared" si="24"/>
        <v>0</v>
      </c>
      <c r="P63" s="6">
        <f t="shared" si="25"/>
        <v>0</v>
      </c>
    </row>
    <row r="64" spans="2:20">
      <c r="B64" s="52">
        <v>43647</v>
      </c>
      <c r="C64" s="6">
        <v>0</v>
      </c>
      <c r="D64" s="6">
        <v>0</v>
      </c>
      <c r="E64" s="6">
        <v>0</v>
      </c>
      <c r="F64" s="6">
        <f t="shared" si="21"/>
        <v>0</v>
      </c>
      <c r="H64" s="6">
        <f>SUMIF(ITC!$B$20:$B$1022,$B64,ITC!$J$20:$J$1022)</f>
        <v>0</v>
      </c>
      <c r="I64" s="6">
        <f>SUMIF(ITC!$B$20:$B$1022,$B64,ITC!$K$20:$K$1022)</f>
        <v>0</v>
      </c>
      <c r="J64" s="6">
        <f>SUMIF(ITC!$B$20:$B$1022,$B64,ITC!$L$20:$L$1022)</f>
        <v>0</v>
      </c>
      <c r="K64" s="6">
        <f>SUMIF(ITC!$B$20:$B$1022,$B64,ITC!$M$20:$M$1022)</f>
        <v>0</v>
      </c>
      <c r="M64" s="6">
        <f t="shared" si="22"/>
        <v>0</v>
      </c>
      <c r="N64" s="6">
        <f t="shared" si="23"/>
        <v>0</v>
      </c>
      <c r="O64" s="6">
        <f t="shared" si="24"/>
        <v>0</v>
      </c>
      <c r="P64" s="6">
        <f t="shared" si="25"/>
        <v>0</v>
      </c>
    </row>
    <row r="65" spans="2:16">
      <c r="B65" s="52">
        <v>43678</v>
      </c>
      <c r="C65" s="6">
        <v>0</v>
      </c>
      <c r="D65" s="6">
        <v>0</v>
      </c>
      <c r="E65" s="6">
        <v>0</v>
      </c>
      <c r="F65" s="6">
        <f t="shared" si="21"/>
        <v>0</v>
      </c>
      <c r="H65" s="6">
        <f>SUMIF(ITC!$B$20:$B$1022,$B65,ITC!$J$20:$J$1022)</f>
        <v>0</v>
      </c>
      <c r="I65" s="6">
        <f>SUMIF(ITC!$B$20:$B$1022,$B65,ITC!$K$20:$K$1022)</f>
        <v>0</v>
      </c>
      <c r="J65" s="6">
        <f>SUMIF(ITC!$B$20:$B$1022,$B65,ITC!$L$20:$L$1022)</f>
        <v>0</v>
      </c>
      <c r="K65" s="6">
        <f>SUMIF(ITC!$B$20:$B$1022,$B65,ITC!$M$20:$M$1022)</f>
        <v>0</v>
      </c>
      <c r="M65" s="6">
        <f t="shared" si="22"/>
        <v>0</v>
      </c>
      <c r="N65" s="6">
        <f t="shared" si="23"/>
        <v>0</v>
      </c>
      <c r="O65" s="6">
        <f t="shared" si="24"/>
        <v>0</v>
      </c>
      <c r="P65" s="6">
        <f t="shared" si="25"/>
        <v>0</v>
      </c>
    </row>
    <row r="66" spans="2:16">
      <c r="B66" s="52">
        <v>43709</v>
      </c>
      <c r="C66" s="6">
        <v>0</v>
      </c>
      <c r="D66" s="6">
        <v>0</v>
      </c>
      <c r="E66" s="6">
        <v>0</v>
      </c>
      <c r="F66" s="6">
        <f t="shared" si="21"/>
        <v>0</v>
      </c>
      <c r="H66" s="6">
        <f>SUMIF(ITC!$B$20:$B$1022,$B66,ITC!$J$20:$J$1022)</f>
        <v>0</v>
      </c>
      <c r="I66" s="6">
        <f>SUMIF(ITC!$B$20:$B$1022,$B66,ITC!$K$20:$K$1022)</f>
        <v>0</v>
      </c>
      <c r="J66" s="6">
        <f>SUMIF(ITC!$B$20:$B$1022,$B66,ITC!$L$20:$L$1022)</f>
        <v>0</v>
      </c>
      <c r="K66" s="6">
        <f>SUMIF(ITC!$B$20:$B$1022,$B66,ITC!$M$20:$M$1022)</f>
        <v>0</v>
      </c>
      <c r="M66" s="6">
        <f t="shared" si="22"/>
        <v>0</v>
      </c>
      <c r="N66" s="6">
        <f t="shared" si="23"/>
        <v>0</v>
      </c>
      <c r="O66" s="6">
        <f t="shared" si="24"/>
        <v>0</v>
      </c>
      <c r="P66" s="6">
        <f t="shared" si="25"/>
        <v>0</v>
      </c>
    </row>
    <row r="67" spans="2:16">
      <c r="B67" s="52">
        <v>43739</v>
      </c>
      <c r="C67" s="6">
        <v>0</v>
      </c>
      <c r="D67" s="6">
        <v>0</v>
      </c>
      <c r="E67" s="6">
        <v>0</v>
      </c>
      <c r="F67" s="6">
        <f t="shared" si="21"/>
        <v>0</v>
      </c>
      <c r="H67" s="6">
        <f>SUMIF(ITC!$B$20:$B$1022,$B67,ITC!$J$20:$J$1022)</f>
        <v>0</v>
      </c>
      <c r="I67" s="6">
        <f>SUMIF(ITC!$B$20:$B$1022,$B67,ITC!$K$20:$K$1022)</f>
        <v>0</v>
      </c>
      <c r="J67" s="6">
        <f>SUMIF(ITC!$B$20:$B$1022,$B67,ITC!$L$20:$L$1022)</f>
        <v>0</v>
      </c>
      <c r="K67" s="6">
        <f>SUMIF(ITC!$B$20:$B$1022,$B67,ITC!$M$20:$M$1022)</f>
        <v>0</v>
      </c>
      <c r="M67" s="6">
        <f t="shared" si="22"/>
        <v>0</v>
      </c>
      <c r="N67" s="6">
        <f t="shared" si="23"/>
        <v>0</v>
      </c>
      <c r="O67" s="6">
        <f t="shared" si="24"/>
        <v>0</v>
      </c>
      <c r="P67" s="6">
        <f t="shared" si="25"/>
        <v>0</v>
      </c>
    </row>
    <row r="68" spans="2:16">
      <c r="B68" s="52">
        <v>43770</v>
      </c>
      <c r="C68" s="6">
        <v>0</v>
      </c>
      <c r="D68" s="6">
        <v>0</v>
      </c>
      <c r="E68" s="6">
        <v>0</v>
      </c>
      <c r="F68" s="6">
        <f t="shared" si="21"/>
        <v>0</v>
      </c>
      <c r="H68" s="6">
        <f>SUMIF(ITC!$B$20:$B$1022,$B68,ITC!$J$20:$J$1022)</f>
        <v>0</v>
      </c>
      <c r="I68" s="6">
        <f>SUMIF(ITC!$B$20:$B$1022,$B68,ITC!$K$20:$K$1022)</f>
        <v>0</v>
      </c>
      <c r="J68" s="6">
        <f>SUMIF(ITC!$B$20:$B$1022,$B68,ITC!$L$20:$L$1022)</f>
        <v>0</v>
      </c>
      <c r="K68" s="6">
        <f>SUMIF(ITC!$B$20:$B$1022,$B68,ITC!$M$20:$M$1022)</f>
        <v>0</v>
      </c>
      <c r="M68" s="6">
        <f t="shared" si="22"/>
        <v>0</v>
      </c>
      <c r="N68" s="6">
        <f t="shared" si="23"/>
        <v>0</v>
      </c>
      <c r="O68" s="6">
        <f t="shared" si="24"/>
        <v>0</v>
      </c>
      <c r="P68" s="6">
        <f t="shared" si="25"/>
        <v>0</v>
      </c>
    </row>
    <row r="69" spans="2:16">
      <c r="B69" s="52">
        <v>43800</v>
      </c>
      <c r="C69" s="6">
        <v>0</v>
      </c>
      <c r="D69" s="6">
        <v>0</v>
      </c>
      <c r="E69" s="6">
        <v>0</v>
      </c>
      <c r="F69" s="6">
        <f t="shared" si="21"/>
        <v>0</v>
      </c>
      <c r="H69" s="6">
        <f>SUMIF(ITC!$B$20:$B$1022,$B69,ITC!$J$20:$J$1022)</f>
        <v>0</v>
      </c>
      <c r="I69" s="6">
        <f>SUMIF(ITC!$B$20:$B$1022,$B69,ITC!$K$20:$K$1022)</f>
        <v>0</v>
      </c>
      <c r="J69" s="6">
        <f>SUMIF(ITC!$B$20:$B$1022,$B69,ITC!$L$20:$L$1022)</f>
        <v>0</v>
      </c>
      <c r="K69" s="6">
        <f>SUMIF(ITC!$B$20:$B$1022,$B69,ITC!$M$20:$M$1022)</f>
        <v>0</v>
      </c>
      <c r="M69" s="6">
        <f t="shared" si="22"/>
        <v>0</v>
      </c>
      <c r="N69" s="6">
        <f t="shared" si="23"/>
        <v>0</v>
      </c>
      <c r="O69" s="6">
        <f t="shared" si="24"/>
        <v>0</v>
      </c>
      <c r="P69" s="6">
        <f t="shared" si="25"/>
        <v>0</v>
      </c>
    </row>
    <row r="70" spans="2:16">
      <c r="B70" s="52">
        <v>43831</v>
      </c>
      <c r="C70" s="6">
        <v>0</v>
      </c>
      <c r="D70" s="6">
        <v>0</v>
      </c>
      <c r="E70" s="6">
        <v>0</v>
      </c>
      <c r="F70" s="6">
        <f t="shared" si="21"/>
        <v>0</v>
      </c>
      <c r="H70" s="6">
        <f>SUMIF(ITC!$B$20:$B$1022,$B70,ITC!$J$20:$J$1022)</f>
        <v>0</v>
      </c>
      <c r="I70" s="6">
        <f>SUMIF(ITC!$B$20:$B$1022,$B70,ITC!$K$20:$K$1022)</f>
        <v>0</v>
      </c>
      <c r="J70" s="6">
        <f>SUMIF(ITC!$B$20:$B$1022,$B70,ITC!$L$20:$L$1022)</f>
        <v>0</v>
      </c>
      <c r="K70" s="6">
        <f>SUMIF(ITC!$B$20:$B$1022,$B70,ITC!$M$20:$M$1022)</f>
        <v>0</v>
      </c>
      <c r="M70" s="6">
        <f t="shared" si="22"/>
        <v>0</v>
      </c>
      <c r="N70" s="6">
        <f t="shared" si="23"/>
        <v>0</v>
      </c>
      <c r="O70" s="6">
        <f t="shared" si="24"/>
        <v>0</v>
      </c>
      <c r="P70" s="6">
        <f t="shared" si="25"/>
        <v>0</v>
      </c>
    </row>
    <row r="71" spans="2:16">
      <c r="B71" s="52">
        <v>43862</v>
      </c>
      <c r="C71" s="6">
        <v>0</v>
      </c>
      <c r="D71" s="6">
        <v>0</v>
      </c>
      <c r="E71" s="6">
        <v>0</v>
      </c>
      <c r="F71" s="6">
        <f t="shared" si="21"/>
        <v>0</v>
      </c>
      <c r="H71" s="6">
        <f>SUMIF(ITC!$B$20:$B$1022,$B71,ITC!$J$20:$J$1022)</f>
        <v>0</v>
      </c>
      <c r="I71" s="6">
        <f>SUMIF(ITC!$B$20:$B$1022,$B71,ITC!$K$20:$K$1022)</f>
        <v>0</v>
      </c>
      <c r="J71" s="6">
        <f>SUMIF(ITC!$B$20:$B$1022,$B71,ITC!$L$20:$L$1022)</f>
        <v>0</v>
      </c>
      <c r="K71" s="6">
        <f>SUMIF(ITC!$B$20:$B$1022,$B71,ITC!$M$20:$M$1022)</f>
        <v>0</v>
      </c>
      <c r="M71" s="6">
        <f t="shared" si="22"/>
        <v>0</v>
      </c>
      <c r="N71" s="6">
        <f t="shared" si="23"/>
        <v>0</v>
      </c>
      <c r="O71" s="6">
        <f t="shared" si="24"/>
        <v>0</v>
      </c>
      <c r="P71" s="6">
        <f t="shared" si="25"/>
        <v>0</v>
      </c>
    </row>
    <row r="72" spans="2:16">
      <c r="B72" s="52">
        <v>43891</v>
      </c>
      <c r="C72" s="6">
        <v>0</v>
      </c>
      <c r="D72" s="6">
        <v>0</v>
      </c>
      <c r="E72" s="6">
        <v>0</v>
      </c>
      <c r="F72" s="6">
        <f t="shared" si="21"/>
        <v>0</v>
      </c>
      <c r="H72" s="6">
        <f>SUMIF(ITC!$B$20:$B$1022,$B72,ITC!$J$20:$J$1022)</f>
        <v>0</v>
      </c>
      <c r="I72" s="6">
        <f>SUMIF(ITC!$B$20:$B$1022,$B72,ITC!$K$20:$K$1022)</f>
        <v>0</v>
      </c>
      <c r="J72" s="6">
        <f>SUMIF(ITC!$B$20:$B$1022,$B72,ITC!$L$20:$L$1022)</f>
        <v>0</v>
      </c>
      <c r="K72" s="6">
        <f>SUMIF(ITC!$B$20:$B$1022,$B72,ITC!$M$20:$M$1022)</f>
        <v>0</v>
      </c>
      <c r="M72" s="6">
        <f t="shared" si="22"/>
        <v>0</v>
      </c>
      <c r="N72" s="6">
        <f t="shared" si="23"/>
        <v>0</v>
      </c>
      <c r="O72" s="6">
        <f t="shared" si="24"/>
        <v>0</v>
      </c>
      <c r="P72" s="6">
        <f t="shared" si="25"/>
        <v>0</v>
      </c>
    </row>
    <row r="73" spans="2:16">
      <c r="B73" s="52">
        <v>43922</v>
      </c>
      <c r="C73" s="6">
        <v>0</v>
      </c>
      <c r="D73" s="6">
        <v>0</v>
      </c>
      <c r="E73" s="6">
        <v>0</v>
      </c>
      <c r="F73" s="6">
        <f t="shared" si="21"/>
        <v>0</v>
      </c>
      <c r="H73" s="6">
        <f>SUMIF(ITC!$B$20:$B$1022,$B73,ITC!$J$20:$J$1022)</f>
        <v>0</v>
      </c>
      <c r="I73" s="6">
        <f>SUMIF(ITC!$B$20:$B$1022,$B73,ITC!$K$20:$K$1022)</f>
        <v>0</v>
      </c>
      <c r="J73" s="6">
        <f>SUMIF(ITC!$B$20:$B$1022,$B73,ITC!$L$20:$L$1022)</f>
        <v>0</v>
      </c>
      <c r="K73" s="6">
        <f>SUMIF(ITC!$B$20:$B$1022,$B73,ITC!$M$20:$M$1022)</f>
        <v>0</v>
      </c>
      <c r="M73" s="6">
        <f t="shared" si="22"/>
        <v>0</v>
      </c>
      <c r="N73" s="6">
        <f t="shared" si="23"/>
        <v>0</v>
      </c>
      <c r="O73" s="6">
        <f t="shared" si="24"/>
        <v>0</v>
      </c>
      <c r="P73" s="6">
        <f t="shared" si="25"/>
        <v>0</v>
      </c>
    </row>
    <row r="74" spans="2:16">
      <c r="B74" s="52">
        <v>43952</v>
      </c>
      <c r="C74" s="6">
        <v>0</v>
      </c>
      <c r="D74" s="6">
        <v>0</v>
      </c>
      <c r="E74" s="6">
        <v>0</v>
      </c>
      <c r="F74" s="6">
        <f t="shared" si="21"/>
        <v>0</v>
      </c>
      <c r="H74" s="6">
        <f>SUMIF(ITC!$B$20:$B$1022,$B74,ITC!$J$20:$J$1022)</f>
        <v>0</v>
      </c>
      <c r="I74" s="6">
        <f>SUMIF(ITC!$B$20:$B$1022,$B74,ITC!$K$20:$K$1022)</f>
        <v>0</v>
      </c>
      <c r="J74" s="6">
        <f>SUMIF(ITC!$B$20:$B$1022,$B74,ITC!$L$20:$L$1022)</f>
        <v>0</v>
      </c>
      <c r="K74" s="6">
        <f>SUMIF(ITC!$B$20:$B$1022,$B74,ITC!$M$20:$M$1022)</f>
        <v>0</v>
      </c>
      <c r="M74" s="6">
        <f t="shared" si="22"/>
        <v>0</v>
      </c>
      <c r="N74" s="6">
        <f t="shared" si="23"/>
        <v>0</v>
      </c>
      <c r="O74" s="6">
        <f t="shared" si="24"/>
        <v>0</v>
      </c>
      <c r="P74" s="6">
        <f t="shared" si="25"/>
        <v>0</v>
      </c>
    </row>
    <row r="75" spans="2:16">
      <c r="B75" s="52">
        <v>43983</v>
      </c>
      <c r="C75" s="6">
        <v>0</v>
      </c>
      <c r="D75" s="6">
        <v>0</v>
      </c>
      <c r="E75" s="6">
        <v>0</v>
      </c>
      <c r="F75" s="6">
        <f t="shared" si="21"/>
        <v>0</v>
      </c>
      <c r="H75" s="6">
        <f>SUMIF(ITC!$B$20:$B$1022,$B75,ITC!$J$20:$J$1022)</f>
        <v>0</v>
      </c>
      <c r="I75" s="6">
        <f>SUMIF(ITC!$B$20:$B$1022,$B75,ITC!$K$20:$K$1022)</f>
        <v>0</v>
      </c>
      <c r="J75" s="6">
        <f>SUMIF(ITC!$B$20:$B$1022,$B75,ITC!$L$20:$L$1022)</f>
        <v>0</v>
      </c>
      <c r="K75" s="6">
        <f>SUMIF(ITC!$B$20:$B$1022,$B75,ITC!$M$20:$M$1022)</f>
        <v>0</v>
      </c>
      <c r="M75" s="6">
        <f t="shared" si="22"/>
        <v>0</v>
      </c>
      <c r="N75" s="6">
        <f t="shared" si="23"/>
        <v>0</v>
      </c>
      <c r="O75" s="6">
        <f t="shared" si="24"/>
        <v>0</v>
      </c>
      <c r="P75" s="6">
        <f t="shared" si="25"/>
        <v>0</v>
      </c>
    </row>
    <row r="76" spans="2:16">
      <c r="B76" s="52">
        <v>44013</v>
      </c>
      <c r="C76" s="6">
        <v>0</v>
      </c>
      <c r="D76" s="6">
        <v>0</v>
      </c>
      <c r="E76" s="6">
        <v>0</v>
      </c>
      <c r="F76" s="6">
        <f t="shared" si="21"/>
        <v>0</v>
      </c>
      <c r="H76" s="6">
        <f>SUMIF(ITC!$B$20:$B$1022,$B76,ITC!$J$20:$J$1022)</f>
        <v>0</v>
      </c>
      <c r="I76" s="6">
        <f>SUMIF(ITC!$B$20:$B$1022,$B76,ITC!$K$20:$K$1022)</f>
        <v>0</v>
      </c>
      <c r="J76" s="6">
        <f>SUMIF(ITC!$B$20:$B$1022,$B76,ITC!$L$20:$L$1022)</f>
        <v>0</v>
      </c>
      <c r="K76" s="6">
        <f>SUMIF(ITC!$B$20:$B$1022,$B76,ITC!$M$20:$M$1022)</f>
        <v>0</v>
      </c>
      <c r="M76" s="6">
        <f t="shared" si="22"/>
        <v>0</v>
      </c>
      <c r="N76" s="6">
        <f t="shared" si="23"/>
        <v>0</v>
      </c>
      <c r="O76" s="6">
        <f t="shared" si="24"/>
        <v>0</v>
      </c>
      <c r="P76" s="6">
        <f t="shared" si="25"/>
        <v>0</v>
      </c>
    </row>
    <row r="77" spans="2:16">
      <c r="B77" s="52">
        <v>44044</v>
      </c>
      <c r="C77" s="6">
        <v>0</v>
      </c>
      <c r="D77" s="6">
        <v>0</v>
      </c>
      <c r="E77" s="6">
        <v>0</v>
      </c>
      <c r="F77" s="6">
        <f t="shared" si="21"/>
        <v>0</v>
      </c>
      <c r="H77" s="6">
        <f>SUMIF(ITC!$B$20:$B$1022,$B77,ITC!$J$20:$J$1022)</f>
        <v>0</v>
      </c>
      <c r="I77" s="6">
        <f>SUMIF(ITC!$B$20:$B$1022,$B77,ITC!$K$20:$K$1022)</f>
        <v>0</v>
      </c>
      <c r="J77" s="6">
        <f>SUMIF(ITC!$B$20:$B$1022,$B77,ITC!$L$20:$L$1022)</f>
        <v>0</v>
      </c>
      <c r="K77" s="6">
        <f>SUMIF(ITC!$B$20:$B$1022,$B77,ITC!$M$20:$M$1022)</f>
        <v>0</v>
      </c>
      <c r="M77" s="6">
        <f t="shared" si="22"/>
        <v>0</v>
      </c>
      <c r="N77" s="6">
        <f t="shared" si="23"/>
        <v>0</v>
      </c>
      <c r="O77" s="6">
        <f t="shared" si="24"/>
        <v>0</v>
      </c>
      <c r="P77" s="6">
        <f t="shared" si="25"/>
        <v>0</v>
      </c>
    </row>
    <row r="78" spans="2:16">
      <c r="B78" s="53">
        <v>44075</v>
      </c>
      <c r="C78" s="9">
        <v>0</v>
      </c>
      <c r="D78" s="9">
        <v>0</v>
      </c>
      <c r="E78" s="9">
        <v>0</v>
      </c>
      <c r="F78" s="9">
        <f t="shared" si="21"/>
        <v>0</v>
      </c>
      <c r="H78" s="9">
        <f>SUMIF(ITC!$B$20:$B$1022,$B78,ITC!$J$20:$J$1022)</f>
        <v>0</v>
      </c>
      <c r="I78" s="9">
        <f>SUMIF(ITC!$B$20:$B$1022,$B78,ITC!$K$20:$K$1022)</f>
        <v>0</v>
      </c>
      <c r="J78" s="9">
        <f>SUMIF(ITC!$B$20:$B$1022,$B78,ITC!$L$20:$L$1022)</f>
        <v>0</v>
      </c>
      <c r="K78" s="9">
        <f>SUMIF(ITC!$B$20:$B$1022,$B78,ITC!$M$20:$M$1022)</f>
        <v>0</v>
      </c>
      <c r="M78" s="9">
        <f t="shared" si="22"/>
        <v>0</v>
      </c>
      <c r="N78" s="9">
        <f t="shared" si="23"/>
        <v>0</v>
      </c>
      <c r="O78" s="9">
        <f t="shared" si="24"/>
        <v>0</v>
      </c>
      <c r="P78" s="9">
        <f t="shared" si="25"/>
        <v>0</v>
      </c>
    </row>
    <row r="79" spans="2:16">
      <c r="B79" s="10" t="s">
        <v>18</v>
      </c>
      <c r="C79" s="11">
        <f>SUM(C61:C78)</f>
        <v>0</v>
      </c>
      <c r="D79" s="11">
        <f t="shared" ref="D79:F79" si="26">SUM(D61:D78)</f>
        <v>0</v>
      </c>
      <c r="E79" s="11">
        <f t="shared" si="26"/>
        <v>0</v>
      </c>
      <c r="F79" s="11">
        <f t="shared" si="26"/>
        <v>0</v>
      </c>
      <c r="G79" s="11"/>
      <c r="H79" s="11">
        <f>SUM(H61:H78)</f>
        <v>0</v>
      </c>
      <c r="I79" s="11">
        <f t="shared" ref="I79:K79" si="27">SUM(I61:I78)</f>
        <v>0</v>
      </c>
      <c r="J79" s="11">
        <f t="shared" si="27"/>
        <v>0</v>
      </c>
      <c r="K79" s="11">
        <f t="shared" si="27"/>
        <v>0</v>
      </c>
      <c r="L79" s="11"/>
      <c r="M79" s="11">
        <f>SUM(M61:M78)</f>
        <v>0</v>
      </c>
      <c r="N79" s="11">
        <f t="shared" ref="N79:P79" si="28">SUM(N61:N78)</f>
        <v>0</v>
      </c>
      <c r="O79" s="11">
        <f t="shared" si="28"/>
        <v>0</v>
      </c>
      <c r="P79" s="11">
        <f t="shared" si="28"/>
        <v>0</v>
      </c>
    </row>
  </sheetData>
  <mergeCells count="18">
    <mergeCell ref="B5:B6"/>
    <mergeCell ref="C5:F5"/>
    <mergeCell ref="H5:K5"/>
    <mergeCell ref="M5:P5"/>
    <mergeCell ref="B2:P2"/>
    <mergeCell ref="B3:P3"/>
    <mergeCell ref="B28:P28"/>
    <mergeCell ref="B29:P29"/>
    <mergeCell ref="B31:B32"/>
    <mergeCell ref="C31:F31"/>
    <mergeCell ref="H31:K31"/>
    <mergeCell ref="M31:P31"/>
    <mergeCell ref="B55:P55"/>
    <mergeCell ref="B56:P56"/>
    <mergeCell ref="B58:B59"/>
    <mergeCell ref="C58:F58"/>
    <mergeCell ref="H58:K58"/>
    <mergeCell ref="M58:P58"/>
  </mergeCells>
  <pageMargins left="0" right="0" top="0" bottom="0" header="0" footer="0"/>
  <pageSetup paperSize="9" scale="90" orientation="landscape" r:id="rId1"/>
</worksheet>
</file>

<file path=xl/worksheets/sheet9.xml><?xml version="1.0" encoding="utf-8"?>
<worksheet xmlns="http://schemas.openxmlformats.org/spreadsheetml/2006/main" xmlns:r="http://schemas.openxmlformats.org/officeDocument/2006/relationships">
  <sheetPr codeName="Sheet7"/>
  <dimension ref="B2:L51"/>
  <sheetViews>
    <sheetView workbookViewId="0">
      <selection activeCell="B2" sqref="B2:L2"/>
    </sheetView>
  </sheetViews>
  <sheetFormatPr defaultRowHeight="15"/>
  <cols>
    <col min="1" max="1" width="2.7109375" customWidth="1"/>
    <col min="2" max="2" width="13.140625" customWidth="1"/>
    <col min="3" max="3" width="20.28515625" style="41" customWidth="1"/>
    <col min="4" max="4" width="11.5703125" style="41" bestFit="1" customWidth="1"/>
    <col min="5" max="5" width="12.5703125" style="41" bestFit="1" customWidth="1"/>
    <col min="6" max="6" width="12" style="41" bestFit="1" customWidth="1"/>
    <col min="7" max="7" width="2.7109375" customWidth="1"/>
    <col min="8" max="8" width="13.140625" customWidth="1"/>
    <col min="9" max="9" width="18.7109375" style="41" customWidth="1"/>
    <col min="10" max="10" width="9.140625" style="41" customWidth="1"/>
    <col min="11" max="11" width="10.140625" style="41" customWidth="1"/>
    <col min="12" max="12" width="9.5703125" style="41" customWidth="1"/>
    <col min="13" max="13" width="16.28515625" customWidth="1"/>
    <col min="14" max="17" width="16.28515625" bestFit="1" customWidth="1"/>
    <col min="18" max="18" width="11.28515625" bestFit="1" customWidth="1"/>
  </cols>
  <sheetData>
    <row r="2" spans="2:12">
      <c r="B2" s="177" t="str">
        <f>Sales!B2</f>
        <v>XYZ Pvt. Ltd.</v>
      </c>
      <c r="C2" s="177"/>
      <c r="D2" s="177"/>
      <c r="E2" s="177"/>
      <c r="F2" s="177"/>
      <c r="G2" s="177"/>
      <c r="H2" s="177"/>
      <c r="I2" s="177"/>
      <c r="J2" s="177"/>
      <c r="K2" s="177"/>
      <c r="L2" s="177"/>
    </row>
    <row r="3" spans="2:12">
      <c r="B3" s="177" t="str">
        <f>Sales!B3</f>
        <v>27AAAAA5987A1Z1</v>
      </c>
      <c r="C3" s="177"/>
      <c r="D3" s="177"/>
      <c r="E3" s="177"/>
      <c r="F3" s="177"/>
      <c r="G3" s="177"/>
      <c r="H3" s="177"/>
      <c r="I3" s="177"/>
      <c r="J3" s="177"/>
      <c r="K3" s="177"/>
      <c r="L3" s="177"/>
    </row>
    <row r="4" spans="2:12">
      <c r="B4" s="22" t="s">
        <v>4</v>
      </c>
      <c r="C4" s="54" t="s">
        <v>183</v>
      </c>
      <c r="H4" s="22" t="s">
        <v>4</v>
      </c>
      <c r="I4" s="54" t="s">
        <v>183</v>
      </c>
    </row>
    <row r="5" spans="2:12">
      <c r="B5" s="177" t="s">
        <v>31</v>
      </c>
      <c r="C5" s="177"/>
      <c r="D5" s="177"/>
      <c r="E5" s="177"/>
      <c r="F5" s="177"/>
      <c r="H5" s="177" t="s">
        <v>32</v>
      </c>
      <c r="I5" s="177"/>
      <c r="J5" s="177"/>
      <c r="K5" s="177"/>
      <c r="L5" s="177"/>
    </row>
    <row r="6" spans="2:12">
      <c r="C6" s="22" t="s">
        <v>27</v>
      </c>
      <c r="D6"/>
      <c r="E6"/>
      <c r="F6"/>
      <c r="I6" s="22" t="s">
        <v>27</v>
      </c>
      <c r="J6"/>
      <c r="K6"/>
      <c r="L6"/>
    </row>
    <row r="7" spans="2:12">
      <c r="B7" s="22" t="s">
        <v>24</v>
      </c>
      <c r="C7" t="s">
        <v>26</v>
      </c>
      <c r="D7" t="s">
        <v>28</v>
      </c>
      <c r="E7" t="s">
        <v>29</v>
      </c>
      <c r="F7" t="s">
        <v>30</v>
      </c>
      <c r="H7" s="22" t="s">
        <v>24</v>
      </c>
      <c r="I7" t="s">
        <v>47</v>
      </c>
      <c r="J7" t="s">
        <v>48</v>
      </c>
      <c r="K7" t="s">
        <v>49</v>
      </c>
      <c r="L7" t="s">
        <v>50</v>
      </c>
    </row>
    <row r="8" spans="2:12">
      <c r="B8" s="23">
        <v>0</v>
      </c>
      <c r="C8" s="55">
        <v>0</v>
      </c>
      <c r="D8" s="55">
        <v>0</v>
      </c>
      <c r="E8" s="55">
        <v>0</v>
      </c>
      <c r="F8" s="55">
        <v>0</v>
      </c>
      <c r="H8" s="25">
        <v>0</v>
      </c>
      <c r="I8" s="26">
        <v>0</v>
      </c>
      <c r="J8" s="55">
        <v>0</v>
      </c>
      <c r="K8" s="55">
        <v>0</v>
      </c>
      <c r="L8" s="55">
        <v>0</v>
      </c>
    </row>
    <row r="9" spans="2:12">
      <c r="B9" s="23" t="s">
        <v>184</v>
      </c>
      <c r="C9" s="55">
        <v>0</v>
      </c>
      <c r="D9" s="55">
        <v>0</v>
      </c>
      <c r="E9" s="55">
        <v>0</v>
      </c>
      <c r="F9" s="55">
        <v>0</v>
      </c>
      <c r="H9" s="25" t="s">
        <v>184</v>
      </c>
      <c r="I9" s="26">
        <v>0</v>
      </c>
      <c r="J9" s="26">
        <v>0</v>
      </c>
      <c r="K9" s="26">
        <v>0</v>
      </c>
      <c r="L9" s="26">
        <v>0</v>
      </c>
    </row>
    <row r="10" spans="2:12">
      <c r="B10" s="23" t="s">
        <v>25</v>
      </c>
      <c r="C10" s="55">
        <v>0</v>
      </c>
      <c r="D10" s="55">
        <v>0</v>
      </c>
      <c r="E10" s="55">
        <v>0</v>
      </c>
      <c r="F10" s="55">
        <v>0</v>
      </c>
      <c r="H10" s="23" t="s">
        <v>25</v>
      </c>
      <c r="I10" s="55">
        <v>0</v>
      </c>
      <c r="J10" s="55">
        <v>0</v>
      </c>
      <c r="K10" s="55">
        <v>0</v>
      </c>
      <c r="L10" s="55">
        <v>0</v>
      </c>
    </row>
    <row r="11" spans="2:12">
      <c r="C11"/>
      <c r="D11"/>
      <c r="E11"/>
      <c r="F11"/>
      <c r="I11"/>
      <c r="J11"/>
      <c r="K11"/>
      <c r="L11"/>
    </row>
    <row r="12" spans="2:12">
      <c r="C12"/>
      <c r="D12"/>
      <c r="E12"/>
      <c r="F12"/>
      <c r="I12"/>
      <c r="J12"/>
      <c r="K12"/>
      <c r="L12"/>
    </row>
    <row r="13" spans="2:12">
      <c r="C13"/>
      <c r="D13"/>
      <c r="E13"/>
      <c r="F13"/>
      <c r="I13"/>
      <c r="J13"/>
      <c r="K13"/>
      <c r="L13"/>
    </row>
    <row r="14" spans="2:12">
      <c r="C14"/>
      <c r="D14"/>
      <c r="E14"/>
      <c r="F14"/>
      <c r="I14"/>
      <c r="J14"/>
      <c r="K14"/>
      <c r="L14"/>
    </row>
    <row r="15" spans="2:12">
      <c r="C15"/>
      <c r="D15"/>
      <c r="E15"/>
      <c r="F15"/>
      <c r="H15" s="23"/>
      <c r="I15" s="24"/>
      <c r="J15" s="24"/>
      <c r="K15" s="24"/>
      <c r="L15" s="24"/>
    </row>
    <row r="16" spans="2:12">
      <c r="C16"/>
      <c r="D16"/>
      <c r="E16"/>
      <c r="F16"/>
      <c r="H16" s="22" t="s">
        <v>4</v>
      </c>
      <c r="I16" s="54" t="s">
        <v>183</v>
      </c>
      <c r="J16" s="24"/>
      <c r="K16" s="24"/>
      <c r="L16" s="24"/>
    </row>
    <row r="17" spans="2:12">
      <c r="C17"/>
      <c r="D17"/>
      <c r="E17"/>
      <c r="F17"/>
      <c r="H17" s="177" t="s">
        <v>33</v>
      </c>
      <c r="I17" s="177"/>
      <c r="J17" s="177"/>
      <c r="K17" s="177"/>
      <c r="L17" s="177"/>
    </row>
    <row r="18" spans="2:12">
      <c r="C18"/>
      <c r="D18"/>
      <c r="E18"/>
      <c r="F18"/>
      <c r="I18" s="22" t="s">
        <v>27</v>
      </c>
      <c r="J18"/>
      <c r="K18"/>
      <c r="L18"/>
    </row>
    <row r="19" spans="2:12">
      <c r="B19" s="23"/>
      <c r="C19" s="24"/>
      <c r="D19" s="24"/>
      <c r="E19" s="24"/>
      <c r="F19" s="24"/>
      <c r="H19" s="22" t="s">
        <v>24</v>
      </c>
      <c r="I19" t="s">
        <v>43</v>
      </c>
      <c r="J19" t="s">
        <v>44</v>
      </c>
      <c r="K19" t="s">
        <v>45</v>
      </c>
      <c r="L19" t="s">
        <v>46</v>
      </c>
    </row>
    <row r="20" spans="2:12">
      <c r="B20" s="23"/>
      <c r="C20" s="24"/>
      <c r="D20" s="24"/>
      <c r="E20" s="24"/>
      <c r="F20" s="24"/>
      <c r="H20" s="25" t="s">
        <v>184</v>
      </c>
      <c r="I20" s="55">
        <v>0</v>
      </c>
      <c r="J20" s="55">
        <v>0</v>
      </c>
      <c r="K20" s="55">
        <v>0</v>
      </c>
      <c r="L20" s="55">
        <v>0</v>
      </c>
    </row>
    <row r="21" spans="2:12">
      <c r="B21" s="23"/>
      <c r="C21" s="24"/>
      <c r="D21" s="24"/>
      <c r="E21" s="24"/>
      <c r="F21" s="24"/>
      <c r="H21" s="23" t="s">
        <v>25</v>
      </c>
      <c r="I21" s="55">
        <v>0</v>
      </c>
      <c r="J21" s="55">
        <v>0</v>
      </c>
      <c r="K21" s="55">
        <v>0</v>
      </c>
      <c r="L21" s="55">
        <v>0</v>
      </c>
    </row>
    <row r="22" spans="2:12">
      <c r="B22" s="177" t="s">
        <v>179</v>
      </c>
      <c r="C22" s="177"/>
      <c r="D22" s="177"/>
      <c r="E22" s="177"/>
      <c r="F22" s="177"/>
      <c r="I22"/>
      <c r="J22"/>
      <c r="K22"/>
      <c r="L22"/>
    </row>
    <row r="23" spans="2:12">
      <c r="B23" s="23"/>
      <c r="C23" s="24"/>
      <c r="D23" s="24"/>
      <c r="E23" s="24"/>
      <c r="F23" s="24"/>
      <c r="I23"/>
      <c r="J23"/>
      <c r="K23"/>
      <c r="L23"/>
    </row>
    <row r="24" spans="2:12">
      <c r="C24" s="43" t="s">
        <v>27</v>
      </c>
      <c r="D24" s="44"/>
      <c r="E24" s="44"/>
      <c r="F24" s="44"/>
      <c r="I24"/>
      <c r="J24"/>
      <c r="K24"/>
      <c r="L24"/>
    </row>
    <row r="25" spans="2:12">
      <c r="B25" s="22" t="s">
        <v>24</v>
      </c>
      <c r="C25" s="44" t="s">
        <v>26</v>
      </c>
      <c r="D25" s="44" t="s">
        <v>28</v>
      </c>
      <c r="E25" t="s">
        <v>29</v>
      </c>
      <c r="F25" t="s">
        <v>30</v>
      </c>
      <c r="I25"/>
      <c r="J25"/>
      <c r="K25"/>
      <c r="L25"/>
    </row>
    <row r="26" spans="2:12">
      <c r="B26" s="23" t="s">
        <v>34</v>
      </c>
      <c r="C26" s="55">
        <v>0</v>
      </c>
      <c r="D26" s="55">
        <v>0</v>
      </c>
      <c r="E26" s="55">
        <v>0</v>
      </c>
      <c r="F26" s="55">
        <v>0</v>
      </c>
      <c r="H26" s="23"/>
      <c r="I26" s="24"/>
      <c r="J26" s="24"/>
      <c r="K26" s="24"/>
      <c r="L26" s="24"/>
    </row>
    <row r="27" spans="2:12">
      <c r="B27" s="23" t="s">
        <v>35</v>
      </c>
      <c r="C27" s="55">
        <v>0</v>
      </c>
      <c r="D27" s="55">
        <v>0</v>
      </c>
      <c r="E27" s="55">
        <v>0</v>
      </c>
      <c r="F27" s="55">
        <v>0</v>
      </c>
      <c r="H27" s="22" t="s">
        <v>4</v>
      </c>
      <c r="I27" s="54" t="s">
        <v>183</v>
      </c>
      <c r="J27" s="24"/>
      <c r="K27" s="24"/>
      <c r="L27" s="24"/>
    </row>
    <row r="28" spans="2:12">
      <c r="B28" s="23" t="s">
        <v>39</v>
      </c>
      <c r="C28" s="55">
        <v>0</v>
      </c>
      <c r="D28" s="55">
        <v>0</v>
      </c>
      <c r="E28" s="55">
        <v>0</v>
      </c>
      <c r="F28" s="55">
        <v>0</v>
      </c>
      <c r="H28" s="177" t="s">
        <v>40</v>
      </c>
      <c r="I28" s="177"/>
      <c r="J28" s="177"/>
      <c r="K28" s="177"/>
      <c r="L28" s="177"/>
    </row>
    <row r="29" spans="2:12">
      <c r="B29" s="23" t="s">
        <v>36</v>
      </c>
      <c r="C29" s="55">
        <v>0</v>
      </c>
      <c r="D29" s="55">
        <v>0</v>
      </c>
      <c r="E29" s="55">
        <v>0</v>
      </c>
      <c r="F29" s="55">
        <v>0</v>
      </c>
      <c r="I29" s="22" t="s">
        <v>27</v>
      </c>
      <c r="J29"/>
      <c r="K29"/>
      <c r="L29"/>
    </row>
    <row r="30" spans="2:12">
      <c r="B30" s="23" t="s">
        <v>37</v>
      </c>
      <c r="C30" s="55">
        <v>0</v>
      </c>
      <c r="D30" s="55">
        <v>0</v>
      </c>
      <c r="E30" s="55">
        <v>0</v>
      </c>
      <c r="F30" s="55">
        <v>0</v>
      </c>
      <c r="H30" s="22" t="s">
        <v>41</v>
      </c>
      <c r="I30" t="s">
        <v>185</v>
      </c>
      <c r="J30" t="s">
        <v>186</v>
      </c>
      <c r="K30" t="s">
        <v>187</v>
      </c>
      <c r="L30" t="s">
        <v>188</v>
      </c>
    </row>
    <row r="31" spans="2:12">
      <c r="B31" s="23" t="s">
        <v>38</v>
      </c>
      <c r="C31" s="55">
        <v>0</v>
      </c>
      <c r="D31" s="55">
        <v>0</v>
      </c>
      <c r="E31" s="55">
        <v>0</v>
      </c>
      <c r="F31" s="55">
        <v>0</v>
      </c>
      <c r="H31" s="23" t="s">
        <v>184</v>
      </c>
      <c r="I31" s="55"/>
      <c r="J31" s="55">
        <v>0</v>
      </c>
      <c r="K31" s="55">
        <v>0</v>
      </c>
      <c r="L31" s="55">
        <v>0</v>
      </c>
    </row>
    <row r="32" spans="2:12">
      <c r="B32" s="23" t="s">
        <v>184</v>
      </c>
      <c r="C32" s="55">
        <v>0</v>
      </c>
      <c r="D32" s="55">
        <v>0</v>
      </c>
      <c r="E32" s="55">
        <v>0</v>
      </c>
      <c r="F32" s="55">
        <v>0</v>
      </c>
      <c r="H32" s="23" t="s">
        <v>189</v>
      </c>
      <c r="I32" s="55"/>
      <c r="J32" s="55">
        <v>0</v>
      </c>
      <c r="K32" s="55">
        <v>0</v>
      </c>
      <c r="L32" s="55">
        <v>0</v>
      </c>
    </row>
    <row r="33" spans="2:12">
      <c r="B33" s="23" t="s">
        <v>25</v>
      </c>
      <c r="C33" s="55">
        <v>0</v>
      </c>
      <c r="D33" s="55">
        <v>0</v>
      </c>
      <c r="E33" s="55">
        <v>0</v>
      </c>
      <c r="F33" s="55">
        <v>0</v>
      </c>
      <c r="H33" s="23" t="s">
        <v>190</v>
      </c>
      <c r="I33" s="55"/>
      <c r="J33" s="55">
        <v>0</v>
      </c>
      <c r="K33" s="55">
        <v>0</v>
      </c>
      <c r="L33" s="55">
        <v>0</v>
      </c>
    </row>
    <row r="34" spans="2:12">
      <c r="H34" s="23" t="s">
        <v>25</v>
      </c>
      <c r="I34" s="55"/>
      <c r="J34" s="55">
        <v>0</v>
      </c>
      <c r="K34" s="55">
        <v>0</v>
      </c>
      <c r="L34" s="55">
        <v>0</v>
      </c>
    </row>
    <row r="35" spans="2:12">
      <c r="I35"/>
      <c r="J35"/>
      <c r="K35"/>
      <c r="L35"/>
    </row>
    <row r="36" spans="2:12">
      <c r="I36"/>
      <c r="J36"/>
      <c r="K36"/>
      <c r="L36"/>
    </row>
    <row r="37" spans="2:12">
      <c r="I37"/>
      <c r="J37"/>
      <c r="K37"/>
      <c r="L37"/>
    </row>
    <row r="38" spans="2:12">
      <c r="I38"/>
      <c r="J38"/>
      <c r="K38"/>
      <c r="L38"/>
    </row>
    <row r="39" spans="2:12">
      <c r="I39"/>
      <c r="J39"/>
      <c r="K39"/>
      <c r="L39"/>
    </row>
    <row r="40" spans="2:12">
      <c r="I40"/>
      <c r="J40"/>
      <c r="K40"/>
      <c r="L40"/>
    </row>
    <row r="41" spans="2:12">
      <c r="I41"/>
      <c r="J41"/>
      <c r="K41"/>
      <c r="L41"/>
    </row>
    <row r="42" spans="2:12">
      <c r="I42"/>
      <c r="J42"/>
      <c r="K42"/>
      <c r="L42"/>
    </row>
    <row r="43" spans="2:12">
      <c r="I43"/>
      <c r="J43"/>
      <c r="K43"/>
      <c r="L43"/>
    </row>
    <row r="44" spans="2:12">
      <c r="I44"/>
      <c r="J44"/>
      <c r="K44"/>
      <c r="L44"/>
    </row>
    <row r="45" spans="2:12">
      <c r="I45"/>
      <c r="J45"/>
      <c r="K45"/>
      <c r="L45"/>
    </row>
    <row r="46" spans="2:12">
      <c r="I46"/>
      <c r="J46"/>
      <c r="K46"/>
      <c r="L46"/>
    </row>
    <row r="47" spans="2:12">
      <c r="I47"/>
      <c r="J47"/>
      <c r="K47"/>
      <c r="L47"/>
    </row>
    <row r="48" spans="2:12">
      <c r="I48"/>
      <c r="J48"/>
      <c r="K48"/>
      <c r="L48"/>
    </row>
    <row r="49" spans="9:12">
      <c r="I49"/>
      <c r="J49"/>
      <c r="K49"/>
      <c r="L49"/>
    </row>
    <row r="50" spans="9:12">
      <c r="I50"/>
      <c r="J50"/>
      <c r="K50"/>
      <c r="L50"/>
    </row>
    <row r="51" spans="9:12">
      <c r="I51"/>
      <c r="J51"/>
      <c r="K51"/>
      <c r="L51"/>
    </row>
  </sheetData>
  <mergeCells count="7">
    <mergeCell ref="B2:L2"/>
    <mergeCell ref="B3:L3"/>
    <mergeCell ref="B22:F22"/>
    <mergeCell ref="H28:L28"/>
    <mergeCell ref="B5:F5"/>
    <mergeCell ref="H5:L5"/>
    <mergeCell ref="H17:L17"/>
  </mergeCells>
  <pageMargins left="0" right="0" top="0" bottom="0" header="0" footer="0"/>
  <pageSetup paperSize="9" scale="95" orientation="landscape"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Summary</vt:lpstr>
      <vt:lpstr>Sales</vt:lpstr>
      <vt:lpstr>Amedment</vt:lpstr>
      <vt:lpstr>RCM</vt:lpstr>
      <vt:lpstr>ITC</vt:lpstr>
      <vt:lpstr>2A-2B</vt:lpstr>
      <vt:lpstr>ITC Claimed Next Year</vt:lpstr>
      <vt:lpstr>GST Summary</vt:lpstr>
      <vt:lpstr>Pivot Summary</vt:lpstr>
      <vt:lpstr>GSTR 9</vt:lpstr>
      <vt:lpstr>GSTR 9C</vt:lpstr>
      <vt:lpstr>List</vt:lpstr>
      <vt:lpstr>ITC_Transaction_Type</vt:lpstr>
      <vt:lpstr>Months</vt:lpstr>
      <vt:lpstr>Months_3B</vt:lpstr>
      <vt:lpstr>Place</vt:lpstr>
      <vt:lpstr>'2A-2B'!Print_Area</vt:lpstr>
      <vt:lpstr>Amedment!Print_Area</vt:lpstr>
      <vt:lpstr>ITC!Print_Area</vt:lpstr>
      <vt:lpstr>'ITC Claimed Next Year'!Print_Area</vt:lpstr>
      <vt:lpstr>RCM!Print_Area</vt:lpstr>
      <vt:lpstr>Sales!Print_Area</vt:lpstr>
      <vt:lpstr>Rate</vt:lpstr>
      <vt:lpstr>RCM_List</vt:lpstr>
      <vt:lpstr>Transaction</vt:lpstr>
      <vt:lpstr>Transaction_Type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ashishg</dc:creator>
  <cp:lastModifiedBy>ashishg</cp:lastModifiedBy>
  <cp:lastPrinted>2021-02-23T12:32:35Z</cp:lastPrinted>
  <dcterms:created xsi:type="dcterms:W3CDTF">2020-01-28T10:14:37Z</dcterms:created>
  <dcterms:modified xsi:type="dcterms:W3CDTF">2021-02-24T13:04:31Z</dcterms:modified>
</cp:coreProperties>
</file>