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J60" i="1" l="1"/>
  <c r="J59" i="1"/>
  <c r="J58" i="1"/>
  <c r="J57" i="1"/>
  <c r="J56" i="1"/>
  <c r="J55" i="1"/>
  <c r="J54" i="1"/>
  <c r="J53" i="1"/>
  <c r="J52" i="1"/>
  <c r="J51" i="1"/>
  <c r="J50" i="1"/>
  <c r="J49" i="1"/>
  <c r="J48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3" i="1"/>
  <c r="J12" i="1"/>
  <c r="J11" i="1"/>
  <c r="J10" i="1"/>
  <c r="J9" i="1"/>
  <c r="J8" i="1"/>
  <c r="J7" i="1"/>
  <c r="J6" i="1"/>
  <c r="J5" i="1"/>
  <c r="J4" i="1"/>
  <c r="B13" i="1" l="1"/>
  <c r="I12" i="1"/>
  <c r="E12" i="1"/>
  <c r="F12" i="1" s="1"/>
  <c r="G12" i="1" s="1"/>
  <c r="I11" i="1"/>
  <c r="E11" i="1"/>
  <c r="F11" i="1" s="1"/>
  <c r="G11" i="1" s="1"/>
  <c r="I10" i="1"/>
  <c r="E10" i="1"/>
  <c r="H10" i="1" s="1"/>
  <c r="I9" i="1"/>
  <c r="E9" i="1"/>
  <c r="H9" i="1" s="1"/>
  <c r="I8" i="1"/>
  <c r="E8" i="1"/>
  <c r="H8" i="1" s="1"/>
  <c r="I7" i="1"/>
  <c r="E7" i="1"/>
  <c r="F7" i="1" s="1"/>
  <c r="G7" i="1" s="1"/>
  <c r="I6" i="1"/>
  <c r="E6" i="1"/>
  <c r="H6" i="1" s="1"/>
  <c r="I5" i="1"/>
  <c r="E5" i="1"/>
  <c r="H5" i="1" s="1"/>
  <c r="I4" i="1"/>
  <c r="E4" i="1"/>
  <c r="H4" i="1" s="1"/>
  <c r="B60" i="1"/>
  <c r="I59" i="1"/>
  <c r="E59" i="1"/>
  <c r="F59" i="1" s="1"/>
  <c r="G59" i="1" s="1"/>
  <c r="I58" i="1"/>
  <c r="E58" i="1"/>
  <c r="F58" i="1" s="1"/>
  <c r="G58" i="1" s="1"/>
  <c r="I57" i="1"/>
  <c r="E57" i="1"/>
  <c r="H57" i="1" s="1"/>
  <c r="I56" i="1"/>
  <c r="E56" i="1"/>
  <c r="H56" i="1" s="1"/>
  <c r="I55" i="1"/>
  <c r="E55" i="1"/>
  <c r="F55" i="1" s="1"/>
  <c r="G55" i="1" s="1"/>
  <c r="I54" i="1"/>
  <c r="E54" i="1"/>
  <c r="F54" i="1" s="1"/>
  <c r="G54" i="1" s="1"/>
  <c r="I53" i="1"/>
  <c r="E53" i="1"/>
  <c r="H53" i="1" s="1"/>
  <c r="I52" i="1"/>
  <c r="E52" i="1"/>
  <c r="H52" i="1" s="1"/>
  <c r="I51" i="1"/>
  <c r="E51" i="1"/>
  <c r="F51" i="1" s="1"/>
  <c r="G51" i="1" s="1"/>
  <c r="I50" i="1"/>
  <c r="E50" i="1"/>
  <c r="F50" i="1" s="1"/>
  <c r="G50" i="1" s="1"/>
  <c r="I49" i="1"/>
  <c r="E49" i="1"/>
  <c r="H49" i="1" s="1"/>
  <c r="I48" i="1"/>
  <c r="E48" i="1"/>
  <c r="H48" i="1" s="1"/>
  <c r="B45" i="1"/>
  <c r="I44" i="1"/>
  <c r="E44" i="1"/>
  <c r="F44" i="1" s="1"/>
  <c r="G44" i="1" s="1"/>
  <c r="I43" i="1"/>
  <c r="E43" i="1"/>
  <c r="F43" i="1" s="1"/>
  <c r="G43" i="1" s="1"/>
  <c r="I42" i="1"/>
  <c r="E42" i="1"/>
  <c r="H42" i="1" s="1"/>
  <c r="I41" i="1"/>
  <c r="E41" i="1"/>
  <c r="H41" i="1" s="1"/>
  <c r="I40" i="1"/>
  <c r="E40" i="1"/>
  <c r="F40" i="1" s="1"/>
  <c r="G40" i="1" s="1"/>
  <c r="I39" i="1"/>
  <c r="E39" i="1"/>
  <c r="F39" i="1" s="1"/>
  <c r="G39" i="1" s="1"/>
  <c r="I38" i="1"/>
  <c r="E38" i="1"/>
  <c r="H38" i="1" s="1"/>
  <c r="I37" i="1"/>
  <c r="E37" i="1"/>
  <c r="F37" i="1" s="1"/>
  <c r="G37" i="1" s="1"/>
  <c r="I36" i="1"/>
  <c r="E36" i="1"/>
  <c r="F36" i="1" s="1"/>
  <c r="G36" i="1" s="1"/>
  <c r="I35" i="1"/>
  <c r="E35" i="1"/>
  <c r="F35" i="1" s="1"/>
  <c r="G35" i="1" s="1"/>
  <c r="I34" i="1"/>
  <c r="E34" i="1"/>
  <c r="H34" i="1" s="1"/>
  <c r="I33" i="1"/>
  <c r="E33" i="1"/>
  <c r="H33" i="1" s="1"/>
  <c r="B30" i="1"/>
  <c r="I29" i="1"/>
  <c r="E29" i="1"/>
  <c r="H29" i="1" s="1"/>
  <c r="I28" i="1"/>
  <c r="E28" i="1"/>
  <c r="F28" i="1" s="1"/>
  <c r="G28" i="1" s="1"/>
  <c r="I27" i="1"/>
  <c r="E27" i="1"/>
  <c r="F27" i="1" s="1"/>
  <c r="G27" i="1" s="1"/>
  <c r="I26" i="1"/>
  <c r="E26" i="1"/>
  <c r="H26" i="1" s="1"/>
  <c r="I25" i="1"/>
  <c r="E25" i="1"/>
  <c r="H25" i="1" s="1"/>
  <c r="I24" i="1"/>
  <c r="E24" i="1"/>
  <c r="H24" i="1" s="1"/>
  <c r="I23" i="1"/>
  <c r="E23" i="1"/>
  <c r="F23" i="1" s="1"/>
  <c r="G23" i="1" s="1"/>
  <c r="I22" i="1"/>
  <c r="E22" i="1"/>
  <c r="H22" i="1" s="1"/>
  <c r="I21" i="1"/>
  <c r="E21" i="1"/>
  <c r="H21" i="1" s="1"/>
  <c r="I20" i="1"/>
  <c r="E20" i="1"/>
  <c r="F20" i="1" s="1"/>
  <c r="G20" i="1" s="1"/>
  <c r="I19" i="1"/>
  <c r="E19" i="1"/>
  <c r="F19" i="1" s="1"/>
  <c r="G19" i="1" s="1"/>
  <c r="I18" i="1"/>
  <c r="E18" i="1"/>
  <c r="H18" i="1" s="1"/>
  <c r="H36" i="1" l="1"/>
  <c r="H11" i="1"/>
  <c r="H55" i="1"/>
  <c r="F5" i="1"/>
  <c r="G5" i="1" s="1"/>
  <c r="H40" i="1"/>
  <c r="F52" i="1"/>
  <c r="G52" i="1" s="1"/>
  <c r="I30" i="1"/>
  <c r="H37" i="1"/>
  <c r="F4" i="1"/>
  <c r="G4" i="1" s="1"/>
  <c r="I45" i="1"/>
  <c r="F41" i="1"/>
  <c r="G41" i="1" s="1"/>
  <c r="H44" i="1"/>
  <c r="F48" i="1"/>
  <c r="G48" i="1" s="1"/>
  <c r="H59" i="1"/>
  <c r="F8" i="1"/>
  <c r="G8" i="1" s="1"/>
  <c r="F9" i="1"/>
  <c r="G9" i="1" s="1"/>
  <c r="I60" i="1"/>
  <c r="F56" i="1"/>
  <c r="G56" i="1" s="1"/>
  <c r="I13" i="1"/>
  <c r="H7" i="1"/>
  <c r="H51" i="1"/>
  <c r="H54" i="1"/>
  <c r="H58" i="1"/>
  <c r="H50" i="1"/>
  <c r="F33" i="1"/>
  <c r="G33" i="1" s="1"/>
  <c r="H35" i="1"/>
  <c r="H39" i="1"/>
  <c r="H43" i="1"/>
  <c r="F6" i="1"/>
  <c r="G6" i="1" s="1"/>
  <c r="F10" i="1"/>
  <c r="G10" i="1" s="1"/>
  <c r="H12" i="1"/>
  <c r="F53" i="1"/>
  <c r="G53" i="1" s="1"/>
  <c r="F57" i="1"/>
  <c r="G57" i="1" s="1"/>
  <c r="F49" i="1"/>
  <c r="G49" i="1" s="1"/>
  <c r="F42" i="1"/>
  <c r="G42" i="1" s="1"/>
  <c r="F34" i="1"/>
  <c r="G34" i="1" s="1"/>
  <c r="F38" i="1"/>
  <c r="G38" i="1" s="1"/>
  <c r="F21" i="1"/>
  <c r="G21" i="1" s="1"/>
  <c r="H19" i="1"/>
  <c r="F24" i="1"/>
  <c r="G24" i="1" s="1"/>
  <c r="H27" i="1"/>
  <c r="F18" i="1"/>
  <c r="F29" i="1"/>
  <c r="G29" i="1" s="1"/>
  <c r="H20" i="1"/>
  <c r="H23" i="1"/>
  <c r="F25" i="1"/>
  <c r="G25" i="1" s="1"/>
  <c r="H28" i="1"/>
  <c r="F22" i="1"/>
  <c r="G22" i="1" s="1"/>
  <c r="F26" i="1"/>
  <c r="G26" i="1" s="1"/>
  <c r="H13" i="1" l="1"/>
  <c r="H45" i="1"/>
  <c r="H30" i="1"/>
  <c r="H60" i="1"/>
  <c r="G13" i="1"/>
  <c r="G18" i="1"/>
  <c r="F30" i="1"/>
  <c r="G60" i="1"/>
  <c r="G45" i="1"/>
  <c r="F13" i="1"/>
  <c r="G30" i="1"/>
  <c r="F60" i="1"/>
  <c r="F45" i="1"/>
</calcChain>
</file>

<file path=xl/sharedStrings.xml><?xml version="1.0" encoding="utf-8"?>
<sst xmlns="http://schemas.openxmlformats.org/spreadsheetml/2006/main" count="46" uniqueCount="19">
  <si>
    <t>DUE DATE</t>
  </si>
  <si>
    <t>DATE OF FILLING</t>
  </si>
  <si>
    <t>LATE FEES</t>
  </si>
  <si>
    <t xml:space="preserve">INTEREST </t>
  </si>
  <si>
    <t>PENALTY</t>
  </si>
  <si>
    <t>DIFF. DAYS</t>
  </si>
  <si>
    <t>Late Fees</t>
  </si>
  <si>
    <t>Tax Payble</t>
  </si>
  <si>
    <t>Feb.2019</t>
  </si>
  <si>
    <t>2018-19</t>
  </si>
  <si>
    <t>2019-20</t>
  </si>
  <si>
    <t>2020-21</t>
  </si>
  <si>
    <t>2017-18</t>
  </si>
  <si>
    <t>Feb.2020</t>
  </si>
  <si>
    <t>sep.-20</t>
  </si>
  <si>
    <t>Late Fees Calcuation Sheet</t>
  </si>
  <si>
    <t>Feb.2018</t>
  </si>
  <si>
    <t>Total Payable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</si>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</sst>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14" fontId="0" fillId="0" borderId="1" xfId="0" applyNumberFormat="1" applyBorder="1"/>
    <xf numFmtId="0" fontId="0" fillId="0" borderId="1" xfId="0" applyNumberFormat="1" applyBorder="1"/>
    <xf numFmtId="1" fontId="0" fillId="0" borderId="1" xfId="0" applyNumberFormat="1" applyBorder="1"/>
    <xf numFmtId="17" fontId="2" fillId="0" borderId="1" xfId="0" applyNumberFormat="1" applyFont="1" applyBorder="1" applyAlignment="1"/>
    <xf numFmtId="17" fontId="2" fillId="0" borderId="1" xfId="0" applyNumberFormat="1" applyFont="1" applyBorder="1"/>
    <xf numFmtId="0" fontId="2" fillId="0" borderId="1" xfId="0" applyFont="1" applyBorder="1"/>
    <xf numFmtId="0" fontId="0" fillId="2" borderId="1" xfId="0" applyFill="1" applyBorder="1"/>
    <xf numFmtId="17" fontId="3" fillId="0" borderId="1" xfId="0" applyNumberFormat="1" applyFont="1" applyBorder="1"/>
    <xf numFmtId="0" fontId="0" fillId="0" borderId="1" xfId="0" applyFont="1" applyBorder="1" applyAlignment="1">
      <alignment horizontal="right"/>
    </xf>
    <xf numFmtId="17" fontId="0" fillId="0" borderId="1" xfId="0" applyNumberFormat="1" applyFont="1" applyBorder="1"/>
    <xf numFmtId="1" fontId="1" fillId="0" borderId="1" xfId="0" applyNumberFormat="1" applyFont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topLeftCell="A40" workbookViewId="0">
      <selection activeCell="M48" sqref="M48"/>
    </sheetView>
  </sheetViews>
  <sheetFormatPr defaultRowHeight="15" x14ac:dyDescent="0.25"/>
  <cols>
    <col min="2" max="2" width="11.42578125" bestFit="1" customWidth="1"/>
    <col min="3" max="3" width="11.5703125" customWidth="1"/>
    <col min="4" max="4" width="15.5703125" bestFit="1" customWidth="1"/>
    <col min="5" max="5" width="11" customWidth="1"/>
    <col min="6" max="6" width="9.5703125" bestFit="1" customWidth="1"/>
    <col min="7" max="7" width="11" bestFit="1" customWidth="1"/>
    <col min="10" max="10" width="12.85546875" bestFit="1" customWidth="1"/>
  </cols>
  <sheetData>
    <row r="1" spans="1:10" x14ac:dyDescent="0.25">
      <c r="A1" s="3" t="s">
        <v>15</v>
      </c>
    </row>
    <row r="3" spans="1:10" x14ac:dyDescent="0.25">
      <c r="A3" s="2" t="s">
        <v>12</v>
      </c>
      <c r="B3" s="2" t="s">
        <v>7</v>
      </c>
      <c r="C3" s="2" t="s">
        <v>0</v>
      </c>
      <c r="D3" s="2" t="s">
        <v>1</v>
      </c>
      <c r="E3" s="2" t="s">
        <v>5</v>
      </c>
      <c r="F3" s="2" t="s">
        <v>2</v>
      </c>
      <c r="G3" s="2" t="s">
        <v>6</v>
      </c>
      <c r="H3" s="2" t="s">
        <v>3</v>
      </c>
      <c r="I3" s="2" t="s">
        <v>4</v>
      </c>
      <c r="J3" s="15" t="s">
        <v>17</v>
      </c>
    </row>
    <row r="4" spans="1:10" x14ac:dyDescent="0.25">
      <c r="A4" s="8">
        <v>42917</v>
      </c>
      <c r="B4" s="10">
        <v>100000</v>
      </c>
      <c r="C4" s="4">
        <v>42972</v>
      </c>
      <c r="D4" s="4">
        <v>44255</v>
      </c>
      <c r="E4" s="5">
        <f t="shared" ref="E4:E12" si="0">+D4-C4</f>
        <v>1283</v>
      </c>
      <c r="F4" s="1">
        <f t="shared" ref="F4:F12" si="1">+E4*50</f>
        <v>64150</v>
      </c>
      <c r="G4" s="1">
        <f t="shared" ref="G4:G12" si="2">+MIN(10000,F4)</f>
        <v>10000</v>
      </c>
      <c r="H4" s="6">
        <f t="shared" ref="H4:H12" si="3">+B4*0.18*E4/365</f>
        <v>63271.232876712325</v>
      </c>
      <c r="I4" s="1">
        <f t="shared" ref="I4:I12" si="4">+B4*0.15</f>
        <v>15000</v>
      </c>
      <c r="J4" s="6">
        <f>+B4+G4+H4+I4</f>
        <v>188271.23287671234</v>
      </c>
    </row>
    <row r="5" spans="1:10" x14ac:dyDescent="0.25">
      <c r="A5" s="8">
        <v>42948</v>
      </c>
      <c r="B5" s="10">
        <v>100000</v>
      </c>
      <c r="C5" s="4">
        <v>42998</v>
      </c>
      <c r="D5" s="4">
        <v>44255</v>
      </c>
      <c r="E5" s="5">
        <f t="shared" si="0"/>
        <v>1257</v>
      </c>
      <c r="F5" s="1">
        <f t="shared" si="1"/>
        <v>62850</v>
      </c>
      <c r="G5" s="1">
        <f t="shared" si="2"/>
        <v>10000</v>
      </c>
      <c r="H5" s="6">
        <f t="shared" si="3"/>
        <v>61989.04109589041</v>
      </c>
      <c r="I5" s="1">
        <f t="shared" si="4"/>
        <v>15000</v>
      </c>
      <c r="J5" s="6">
        <f>+B5+G5+H5+I5</f>
        <v>186989.0410958904</v>
      </c>
    </row>
    <row r="6" spans="1:10" x14ac:dyDescent="0.25">
      <c r="A6" s="8">
        <v>42979</v>
      </c>
      <c r="B6" s="10">
        <v>100000</v>
      </c>
      <c r="C6" s="4">
        <v>43028</v>
      </c>
      <c r="D6" s="4">
        <v>44255</v>
      </c>
      <c r="E6" s="5">
        <f t="shared" si="0"/>
        <v>1227</v>
      </c>
      <c r="F6" s="1">
        <f t="shared" si="1"/>
        <v>61350</v>
      </c>
      <c r="G6" s="1">
        <f t="shared" si="2"/>
        <v>10000</v>
      </c>
      <c r="H6" s="6">
        <f t="shared" si="3"/>
        <v>60509.589041095889</v>
      </c>
      <c r="I6" s="1">
        <f t="shared" si="4"/>
        <v>15000</v>
      </c>
      <c r="J6" s="6">
        <f>+B6+G6+H6+I6</f>
        <v>185509.5890410959</v>
      </c>
    </row>
    <row r="7" spans="1:10" x14ac:dyDescent="0.25">
      <c r="A7" s="8">
        <v>43009</v>
      </c>
      <c r="B7" s="10">
        <v>100000</v>
      </c>
      <c r="C7" s="4">
        <v>43059</v>
      </c>
      <c r="D7" s="4">
        <v>44255</v>
      </c>
      <c r="E7" s="5">
        <f t="shared" si="0"/>
        <v>1196</v>
      </c>
      <c r="F7" s="1">
        <f t="shared" si="1"/>
        <v>59800</v>
      </c>
      <c r="G7" s="1">
        <f t="shared" si="2"/>
        <v>10000</v>
      </c>
      <c r="H7" s="6">
        <f t="shared" si="3"/>
        <v>58980.821917808222</v>
      </c>
      <c r="I7" s="1">
        <f t="shared" si="4"/>
        <v>15000</v>
      </c>
      <c r="J7" s="6">
        <f>+B7+G7+H7+I7</f>
        <v>183980.82191780821</v>
      </c>
    </row>
    <row r="8" spans="1:10" x14ac:dyDescent="0.25">
      <c r="A8" s="8">
        <v>43040</v>
      </c>
      <c r="B8" s="10">
        <v>100000</v>
      </c>
      <c r="C8" s="4">
        <v>43089</v>
      </c>
      <c r="D8" s="4">
        <v>44255</v>
      </c>
      <c r="E8" s="5">
        <f t="shared" si="0"/>
        <v>1166</v>
      </c>
      <c r="F8" s="1">
        <f t="shared" si="1"/>
        <v>58300</v>
      </c>
      <c r="G8" s="1">
        <f t="shared" si="2"/>
        <v>10000</v>
      </c>
      <c r="H8" s="6">
        <f t="shared" si="3"/>
        <v>57501.369863013701</v>
      </c>
      <c r="I8" s="1">
        <f t="shared" si="4"/>
        <v>15000</v>
      </c>
      <c r="J8" s="6">
        <f>+B8+G8+H8+I8</f>
        <v>182501.36986301371</v>
      </c>
    </row>
    <row r="9" spans="1:10" x14ac:dyDescent="0.25">
      <c r="A9" s="8">
        <v>43070</v>
      </c>
      <c r="B9" s="10">
        <v>100000</v>
      </c>
      <c r="C9" s="4">
        <v>43120</v>
      </c>
      <c r="D9" s="4">
        <v>44255</v>
      </c>
      <c r="E9" s="5">
        <f t="shared" si="0"/>
        <v>1135</v>
      </c>
      <c r="F9" s="1">
        <f t="shared" si="1"/>
        <v>56750</v>
      </c>
      <c r="G9" s="1">
        <f t="shared" si="2"/>
        <v>10000</v>
      </c>
      <c r="H9" s="6">
        <f t="shared" si="3"/>
        <v>55972.602739726026</v>
      </c>
      <c r="I9" s="1">
        <f t="shared" si="4"/>
        <v>15000</v>
      </c>
      <c r="J9" s="6">
        <f>+B9+G9+H9+I9</f>
        <v>180972.60273972602</v>
      </c>
    </row>
    <row r="10" spans="1:10" x14ac:dyDescent="0.25">
      <c r="A10" s="8">
        <v>43101</v>
      </c>
      <c r="B10" s="10">
        <v>100000</v>
      </c>
      <c r="C10" s="4">
        <v>43153</v>
      </c>
      <c r="D10" s="4">
        <v>44255</v>
      </c>
      <c r="E10" s="5">
        <f t="shared" si="0"/>
        <v>1102</v>
      </c>
      <c r="F10" s="1">
        <f t="shared" si="1"/>
        <v>55100</v>
      </c>
      <c r="G10" s="1">
        <f t="shared" si="2"/>
        <v>10000</v>
      </c>
      <c r="H10" s="6">
        <f t="shared" si="3"/>
        <v>54345.205479452052</v>
      </c>
      <c r="I10" s="1">
        <f t="shared" si="4"/>
        <v>15000</v>
      </c>
      <c r="J10" s="6">
        <f>+B10+G10+H10+I10</f>
        <v>179345.20547945204</v>
      </c>
    </row>
    <row r="11" spans="1:10" x14ac:dyDescent="0.25">
      <c r="A11" s="9" t="s">
        <v>16</v>
      </c>
      <c r="B11" s="10">
        <v>100000</v>
      </c>
      <c r="C11" s="4">
        <v>43179</v>
      </c>
      <c r="D11" s="4">
        <v>44255</v>
      </c>
      <c r="E11" s="5">
        <f t="shared" si="0"/>
        <v>1076</v>
      </c>
      <c r="F11" s="1">
        <f t="shared" si="1"/>
        <v>53800</v>
      </c>
      <c r="G11" s="1">
        <f t="shared" si="2"/>
        <v>10000</v>
      </c>
      <c r="H11" s="6">
        <f t="shared" si="3"/>
        <v>53063.013698630137</v>
      </c>
      <c r="I11" s="1">
        <f t="shared" si="4"/>
        <v>15000</v>
      </c>
      <c r="J11" s="6">
        <f>+B11+G11+H11+I11</f>
        <v>178063.01369863015</v>
      </c>
    </row>
    <row r="12" spans="1:10" x14ac:dyDescent="0.25">
      <c r="A12" s="8">
        <v>43160</v>
      </c>
      <c r="B12" s="10">
        <v>100000</v>
      </c>
      <c r="C12" s="4">
        <v>43213</v>
      </c>
      <c r="D12" s="4">
        <v>44255</v>
      </c>
      <c r="E12" s="5">
        <f t="shared" si="0"/>
        <v>1042</v>
      </c>
      <c r="F12" s="1">
        <f t="shared" si="1"/>
        <v>52100</v>
      </c>
      <c r="G12" s="1">
        <f t="shared" si="2"/>
        <v>10000</v>
      </c>
      <c r="H12" s="6">
        <f t="shared" si="3"/>
        <v>51386.301369863017</v>
      </c>
      <c r="I12" s="1">
        <f t="shared" si="4"/>
        <v>15000</v>
      </c>
      <c r="J12" s="6">
        <f>+B12+G12+H12+I12</f>
        <v>176386.30136986301</v>
      </c>
    </row>
    <row r="13" spans="1:10" s="3" customFormat="1" x14ac:dyDescent="0.25">
      <c r="A13" s="2"/>
      <c r="B13" s="2">
        <f>SUM(B4:B12)</f>
        <v>900000</v>
      </c>
      <c r="C13" s="2"/>
      <c r="D13" s="2"/>
      <c r="E13" s="2"/>
      <c r="F13" s="2">
        <f>SUM(F4:F12)</f>
        <v>524200</v>
      </c>
      <c r="G13" s="2">
        <f>SUM(G4:G12)</f>
        <v>90000</v>
      </c>
      <c r="H13" s="14">
        <f>SUM(H4:H12)</f>
        <v>517019.17808219179</v>
      </c>
      <c r="I13" s="2">
        <f>SUM(I4:I12)</f>
        <v>135000</v>
      </c>
      <c r="J13" s="14">
        <f>+B13+G13+H13+I13</f>
        <v>1642019.1780821919</v>
      </c>
    </row>
    <row r="17" spans="1:10" s="3" customFormat="1" x14ac:dyDescent="0.25">
      <c r="A17" s="2" t="s">
        <v>9</v>
      </c>
      <c r="B17" s="2" t="s">
        <v>7</v>
      </c>
      <c r="C17" s="2" t="s">
        <v>0</v>
      </c>
      <c r="D17" s="2" t="s">
        <v>1</v>
      </c>
      <c r="E17" s="2" t="s">
        <v>5</v>
      </c>
      <c r="F17" s="2" t="s">
        <v>2</v>
      </c>
      <c r="G17" s="2" t="s">
        <v>6</v>
      </c>
      <c r="H17" s="2" t="s">
        <v>3</v>
      </c>
      <c r="I17" s="2" t="s">
        <v>4</v>
      </c>
      <c r="J17" s="15" t="s">
        <v>17</v>
      </c>
    </row>
    <row r="18" spans="1:10" x14ac:dyDescent="0.25">
      <c r="A18" s="7">
        <v>43191</v>
      </c>
      <c r="B18" s="10">
        <v>100000</v>
      </c>
      <c r="C18" s="4">
        <v>43242</v>
      </c>
      <c r="D18" s="4">
        <v>44255</v>
      </c>
      <c r="E18" s="5">
        <f>+D18-C18</f>
        <v>1013</v>
      </c>
      <c r="F18" s="1">
        <f>+E18*50</f>
        <v>50650</v>
      </c>
      <c r="G18" s="1">
        <f>+MIN(10000,F18)</f>
        <v>10000</v>
      </c>
      <c r="H18" s="6">
        <f>+B18*0.18*E18/365</f>
        <v>49956.164383561641</v>
      </c>
      <c r="I18" s="1">
        <f>+B18*0.15</f>
        <v>15000</v>
      </c>
      <c r="J18" s="6">
        <f>+B18+G18+H18+I18</f>
        <v>174956.16438356164</v>
      </c>
    </row>
    <row r="19" spans="1:10" x14ac:dyDescent="0.25">
      <c r="A19" s="7">
        <v>43221</v>
      </c>
      <c r="B19" s="10">
        <v>100000</v>
      </c>
      <c r="C19" s="4">
        <v>43271</v>
      </c>
      <c r="D19" s="4">
        <v>44255</v>
      </c>
      <c r="E19" s="5">
        <f t="shared" ref="E19:E29" si="5">+D19-C19</f>
        <v>984</v>
      </c>
      <c r="F19" s="1">
        <f t="shared" ref="F19:F29" si="6">+E19*50</f>
        <v>49200</v>
      </c>
      <c r="G19" s="1">
        <f t="shared" ref="G19:G29" si="7">+MIN(10000,F19)</f>
        <v>10000</v>
      </c>
      <c r="H19" s="6">
        <f t="shared" ref="H19:H29" si="8">+B19*0.18*E19/365</f>
        <v>48526.027397260274</v>
      </c>
      <c r="I19" s="1">
        <f t="shared" ref="I19:I29" si="9">+B19*0.15</f>
        <v>15000</v>
      </c>
      <c r="J19" s="6">
        <f t="shared" ref="J19:J30" si="10">+B19+G19+H19+I19</f>
        <v>173526.02739726027</v>
      </c>
    </row>
    <row r="20" spans="1:10" x14ac:dyDescent="0.25">
      <c r="A20" s="7">
        <v>43252</v>
      </c>
      <c r="B20" s="10">
        <v>100000</v>
      </c>
      <c r="C20" s="4">
        <v>43301</v>
      </c>
      <c r="D20" s="4">
        <v>44255</v>
      </c>
      <c r="E20" s="5">
        <f t="shared" si="5"/>
        <v>954</v>
      </c>
      <c r="F20" s="1">
        <f t="shared" si="6"/>
        <v>47700</v>
      </c>
      <c r="G20" s="1">
        <f t="shared" si="7"/>
        <v>10000</v>
      </c>
      <c r="H20" s="6">
        <f t="shared" si="8"/>
        <v>47046.575342465752</v>
      </c>
      <c r="I20" s="1">
        <f t="shared" si="9"/>
        <v>15000</v>
      </c>
      <c r="J20" s="6">
        <f t="shared" si="10"/>
        <v>172046.57534246575</v>
      </c>
    </row>
    <row r="21" spans="1:10" x14ac:dyDescent="0.25">
      <c r="A21" s="8">
        <v>43282</v>
      </c>
      <c r="B21" s="10">
        <v>100000</v>
      </c>
      <c r="C21" s="4">
        <v>43336</v>
      </c>
      <c r="D21" s="4">
        <v>44255</v>
      </c>
      <c r="E21" s="5">
        <f t="shared" si="5"/>
        <v>919</v>
      </c>
      <c r="F21" s="1">
        <f t="shared" si="6"/>
        <v>45950</v>
      </c>
      <c r="G21" s="1">
        <f t="shared" si="7"/>
        <v>10000</v>
      </c>
      <c r="H21" s="6">
        <f t="shared" si="8"/>
        <v>45320.547945205479</v>
      </c>
      <c r="I21" s="1">
        <f t="shared" si="9"/>
        <v>15000</v>
      </c>
      <c r="J21" s="6">
        <f t="shared" si="10"/>
        <v>170320.54794520547</v>
      </c>
    </row>
    <row r="22" spans="1:10" x14ac:dyDescent="0.25">
      <c r="A22" s="8">
        <v>43313</v>
      </c>
      <c r="B22" s="10">
        <v>100000</v>
      </c>
      <c r="C22" s="4">
        <v>43363</v>
      </c>
      <c r="D22" s="4">
        <v>44255</v>
      </c>
      <c r="E22" s="5">
        <f t="shared" si="5"/>
        <v>892</v>
      </c>
      <c r="F22" s="1">
        <f t="shared" si="6"/>
        <v>44600</v>
      </c>
      <c r="G22" s="1">
        <f t="shared" si="7"/>
        <v>10000</v>
      </c>
      <c r="H22" s="6">
        <f t="shared" si="8"/>
        <v>43989.04109589041</v>
      </c>
      <c r="I22" s="1">
        <f t="shared" si="9"/>
        <v>15000</v>
      </c>
      <c r="J22" s="6">
        <f t="shared" si="10"/>
        <v>168989.0410958904</v>
      </c>
    </row>
    <row r="23" spans="1:10" x14ac:dyDescent="0.25">
      <c r="A23" s="8">
        <v>43344</v>
      </c>
      <c r="B23" s="10">
        <v>100000</v>
      </c>
      <c r="C23" s="4">
        <v>43398</v>
      </c>
      <c r="D23" s="4">
        <v>44255</v>
      </c>
      <c r="E23" s="5">
        <f t="shared" si="5"/>
        <v>857</v>
      </c>
      <c r="F23" s="1">
        <f t="shared" si="6"/>
        <v>42850</v>
      </c>
      <c r="G23" s="1">
        <f t="shared" si="7"/>
        <v>10000</v>
      </c>
      <c r="H23" s="6">
        <f t="shared" si="8"/>
        <v>42263.013698630137</v>
      </c>
      <c r="I23" s="1">
        <f t="shared" si="9"/>
        <v>15000</v>
      </c>
      <c r="J23" s="6">
        <f t="shared" si="10"/>
        <v>167263.01369863015</v>
      </c>
    </row>
    <row r="24" spans="1:10" x14ac:dyDescent="0.25">
      <c r="A24" s="8">
        <v>43374</v>
      </c>
      <c r="B24" s="10">
        <v>100000</v>
      </c>
      <c r="C24" s="4">
        <v>43424</v>
      </c>
      <c r="D24" s="4">
        <v>44255</v>
      </c>
      <c r="E24" s="5">
        <f t="shared" si="5"/>
        <v>831</v>
      </c>
      <c r="F24" s="1">
        <f t="shared" si="6"/>
        <v>41550</v>
      </c>
      <c r="G24" s="1">
        <f t="shared" si="7"/>
        <v>10000</v>
      </c>
      <c r="H24" s="6">
        <f t="shared" si="8"/>
        <v>40980.821917808222</v>
      </c>
      <c r="I24" s="1">
        <f t="shared" si="9"/>
        <v>15000</v>
      </c>
      <c r="J24" s="6">
        <f t="shared" si="10"/>
        <v>165980.82191780821</v>
      </c>
    </row>
    <row r="25" spans="1:10" x14ac:dyDescent="0.25">
      <c r="A25" s="8">
        <v>43405</v>
      </c>
      <c r="B25" s="10">
        <v>100000</v>
      </c>
      <c r="C25" s="4">
        <v>43454</v>
      </c>
      <c r="D25" s="4">
        <v>44255</v>
      </c>
      <c r="E25" s="5">
        <f t="shared" si="5"/>
        <v>801</v>
      </c>
      <c r="F25" s="1">
        <f t="shared" si="6"/>
        <v>40050</v>
      </c>
      <c r="G25" s="1">
        <f t="shared" si="7"/>
        <v>10000</v>
      </c>
      <c r="H25" s="6">
        <f t="shared" si="8"/>
        <v>39501.369863013701</v>
      </c>
      <c r="I25" s="1">
        <f t="shared" si="9"/>
        <v>15000</v>
      </c>
      <c r="J25" s="6">
        <f t="shared" si="10"/>
        <v>164501.36986301371</v>
      </c>
    </row>
    <row r="26" spans="1:10" x14ac:dyDescent="0.25">
      <c r="A26" s="8">
        <v>43435</v>
      </c>
      <c r="B26" s="10">
        <v>100000</v>
      </c>
      <c r="C26" s="4">
        <v>43485</v>
      </c>
      <c r="D26" s="4">
        <v>44255</v>
      </c>
      <c r="E26" s="5">
        <f t="shared" si="5"/>
        <v>770</v>
      </c>
      <c r="F26" s="1">
        <f t="shared" si="6"/>
        <v>38500</v>
      </c>
      <c r="G26" s="1">
        <f t="shared" si="7"/>
        <v>10000</v>
      </c>
      <c r="H26" s="6">
        <f t="shared" si="8"/>
        <v>37972.602739726026</v>
      </c>
      <c r="I26" s="1">
        <f t="shared" si="9"/>
        <v>15000</v>
      </c>
      <c r="J26" s="6">
        <f t="shared" si="10"/>
        <v>162972.60273972602</v>
      </c>
    </row>
    <row r="27" spans="1:10" x14ac:dyDescent="0.25">
      <c r="A27" s="8">
        <v>43466</v>
      </c>
      <c r="B27" s="10">
        <v>100000</v>
      </c>
      <c r="C27" s="4">
        <v>43518</v>
      </c>
      <c r="D27" s="4">
        <v>44255</v>
      </c>
      <c r="E27" s="5">
        <f t="shared" si="5"/>
        <v>737</v>
      </c>
      <c r="F27" s="1">
        <f t="shared" si="6"/>
        <v>36850</v>
      </c>
      <c r="G27" s="1">
        <f t="shared" si="7"/>
        <v>10000</v>
      </c>
      <c r="H27" s="6">
        <f t="shared" si="8"/>
        <v>36345.205479452052</v>
      </c>
      <c r="I27" s="1">
        <f t="shared" si="9"/>
        <v>15000</v>
      </c>
      <c r="J27" s="6">
        <f t="shared" si="10"/>
        <v>161345.20547945204</v>
      </c>
    </row>
    <row r="28" spans="1:10" x14ac:dyDescent="0.25">
      <c r="A28" s="9" t="s">
        <v>8</v>
      </c>
      <c r="B28" s="10">
        <v>100000</v>
      </c>
      <c r="C28" s="4">
        <v>43544</v>
      </c>
      <c r="D28" s="4">
        <v>44255</v>
      </c>
      <c r="E28" s="5">
        <f t="shared" si="5"/>
        <v>711</v>
      </c>
      <c r="F28" s="1">
        <f t="shared" si="6"/>
        <v>35550</v>
      </c>
      <c r="G28" s="1">
        <f t="shared" si="7"/>
        <v>10000</v>
      </c>
      <c r="H28" s="6">
        <f t="shared" si="8"/>
        <v>35063.013698630137</v>
      </c>
      <c r="I28" s="1">
        <f t="shared" si="9"/>
        <v>15000</v>
      </c>
      <c r="J28" s="6">
        <f t="shared" si="10"/>
        <v>160063.01369863015</v>
      </c>
    </row>
    <row r="29" spans="1:10" x14ac:dyDescent="0.25">
      <c r="A29" s="8">
        <v>43525</v>
      </c>
      <c r="B29" s="10">
        <v>100000</v>
      </c>
      <c r="C29" s="4">
        <v>43578</v>
      </c>
      <c r="D29" s="4">
        <v>44255</v>
      </c>
      <c r="E29" s="5">
        <f t="shared" si="5"/>
        <v>677</v>
      </c>
      <c r="F29" s="1">
        <f t="shared" si="6"/>
        <v>33850</v>
      </c>
      <c r="G29" s="1">
        <f t="shared" si="7"/>
        <v>10000</v>
      </c>
      <c r="H29" s="6">
        <f t="shared" si="8"/>
        <v>33386.301369863017</v>
      </c>
      <c r="I29" s="1">
        <f t="shared" si="9"/>
        <v>15000</v>
      </c>
      <c r="J29" s="6">
        <f t="shared" si="10"/>
        <v>158386.30136986301</v>
      </c>
    </row>
    <row r="30" spans="1:10" s="3" customFormat="1" x14ac:dyDescent="0.25">
      <c r="A30" s="2"/>
      <c r="B30" s="2">
        <f>SUM(B18:B29)</f>
        <v>1200000</v>
      </c>
      <c r="C30" s="2"/>
      <c r="D30" s="2"/>
      <c r="E30" s="2"/>
      <c r="F30" s="2">
        <f>SUM(F18:F29)</f>
        <v>507300</v>
      </c>
      <c r="G30" s="2">
        <f>SUM(G18:G29)</f>
        <v>120000</v>
      </c>
      <c r="H30" s="14">
        <f>SUM(H18:H29)</f>
        <v>500350.68493150681</v>
      </c>
      <c r="I30" s="2">
        <f>SUM(I18:I29)</f>
        <v>180000</v>
      </c>
      <c r="J30" s="14">
        <f t="shared" si="10"/>
        <v>2000350.6849315069</v>
      </c>
    </row>
    <row r="32" spans="1:10" x14ac:dyDescent="0.25">
      <c r="A32" s="2" t="s">
        <v>10</v>
      </c>
      <c r="B32" s="2" t="s">
        <v>7</v>
      </c>
      <c r="C32" s="2" t="s">
        <v>0</v>
      </c>
      <c r="D32" s="2" t="s">
        <v>1</v>
      </c>
      <c r="E32" s="2" t="s">
        <v>5</v>
      </c>
      <c r="F32" s="2" t="s">
        <v>2</v>
      </c>
      <c r="G32" s="2" t="s">
        <v>6</v>
      </c>
      <c r="H32" s="2" t="s">
        <v>3</v>
      </c>
      <c r="I32" s="2" t="s">
        <v>4</v>
      </c>
      <c r="J32" s="15" t="s">
        <v>17</v>
      </c>
    </row>
    <row r="33" spans="1:10" x14ac:dyDescent="0.25">
      <c r="A33" s="7">
        <v>43556</v>
      </c>
      <c r="B33" s="10">
        <v>100000</v>
      </c>
      <c r="C33" s="4">
        <v>43605</v>
      </c>
      <c r="D33" s="4">
        <v>44255</v>
      </c>
      <c r="E33" s="5">
        <f>+D33-C33</f>
        <v>650</v>
      </c>
      <c r="F33" s="1">
        <f>+E33*50</f>
        <v>32500</v>
      </c>
      <c r="G33" s="1">
        <f>+MIN(10000,F33)</f>
        <v>10000</v>
      </c>
      <c r="H33" s="6">
        <f>+B33*0.18*E33/365</f>
        <v>32054.794520547945</v>
      </c>
      <c r="I33" s="1">
        <f>+B33*0.15</f>
        <v>15000</v>
      </c>
      <c r="J33" s="6">
        <f>+B33+G33+H33+I33</f>
        <v>157054.79452054793</v>
      </c>
    </row>
    <row r="34" spans="1:10" x14ac:dyDescent="0.25">
      <c r="A34" s="7">
        <v>43586</v>
      </c>
      <c r="B34" s="10">
        <v>100000</v>
      </c>
      <c r="C34" s="4">
        <v>43636</v>
      </c>
      <c r="D34" s="4">
        <v>44255</v>
      </c>
      <c r="E34" s="5">
        <f t="shared" ref="E34:E44" si="11">+D34-C34</f>
        <v>619</v>
      </c>
      <c r="F34" s="1">
        <f t="shared" ref="F34:F44" si="12">+E34*50</f>
        <v>30950</v>
      </c>
      <c r="G34" s="1">
        <f t="shared" ref="G34:G44" si="13">+MIN(10000,F34)</f>
        <v>10000</v>
      </c>
      <c r="H34" s="6">
        <f t="shared" ref="H34:H44" si="14">+B34*0.18*E34/365</f>
        <v>30526.027397260274</v>
      </c>
      <c r="I34" s="1">
        <f t="shared" ref="I34:I44" si="15">+B34*0.15</f>
        <v>15000</v>
      </c>
      <c r="J34" s="6">
        <f t="shared" ref="J34:J45" si="16">+B34+G34+H34+I34</f>
        <v>155526.02739726027</v>
      </c>
    </row>
    <row r="35" spans="1:10" x14ac:dyDescent="0.25">
      <c r="A35" s="8">
        <v>43617</v>
      </c>
      <c r="B35" s="10">
        <v>100000</v>
      </c>
      <c r="C35" s="4">
        <v>43666</v>
      </c>
      <c r="D35" s="4">
        <v>44255</v>
      </c>
      <c r="E35" s="5">
        <f t="shared" si="11"/>
        <v>589</v>
      </c>
      <c r="F35" s="1">
        <f t="shared" si="12"/>
        <v>29450</v>
      </c>
      <c r="G35" s="1">
        <f t="shared" si="13"/>
        <v>10000</v>
      </c>
      <c r="H35" s="6">
        <f t="shared" si="14"/>
        <v>29046.575342465752</v>
      </c>
      <c r="I35" s="1">
        <f t="shared" si="15"/>
        <v>15000</v>
      </c>
      <c r="J35" s="6">
        <f t="shared" si="16"/>
        <v>154046.57534246575</v>
      </c>
    </row>
    <row r="36" spans="1:10" x14ac:dyDescent="0.25">
      <c r="A36" s="8">
        <v>43647</v>
      </c>
      <c r="B36" s="10">
        <v>100000</v>
      </c>
      <c r="C36" s="4">
        <v>43699</v>
      </c>
      <c r="D36" s="4">
        <v>44255</v>
      </c>
      <c r="E36" s="5">
        <f t="shared" si="11"/>
        <v>556</v>
      </c>
      <c r="F36" s="1">
        <f t="shared" si="12"/>
        <v>27800</v>
      </c>
      <c r="G36" s="1">
        <f t="shared" si="13"/>
        <v>10000</v>
      </c>
      <c r="H36" s="6">
        <f t="shared" si="14"/>
        <v>27419.178082191782</v>
      </c>
      <c r="I36" s="1">
        <f t="shared" si="15"/>
        <v>15000</v>
      </c>
      <c r="J36" s="6">
        <f t="shared" si="16"/>
        <v>152419.17808219179</v>
      </c>
    </row>
    <row r="37" spans="1:10" x14ac:dyDescent="0.25">
      <c r="A37" s="8">
        <v>43678</v>
      </c>
      <c r="B37" s="10">
        <v>100000</v>
      </c>
      <c r="C37" s="4">
        <v>43728</v>
      </c>
      <c r="D37" s="4">
        <v>44255</v>
      </c>
      <c r="E37" s="5">
        <f t="shared" si="11"/>
        <v>527</v>
      </c>
      <c r="F37" s="1">
        <f t="shared" si="12"/>
        <v>26350</v>
      </c>
      <c r="G37" s="1">
        <f t="shared" si="13"/>
        <v>10000</v>
      </c>
      <c r="H37" s="6">
        <f t="shared" si="14"/>
        <v>25989.04109589041</v>
      </c>
      <c r="I37" s="1">
        <f t="shared" si="15"/>
        <v>15000</v>
      </c>
      <c r="J37" s="6">
        <f t="shared" si="16"/>
        <v>150989.0410958904</v>
      </c>
    </row>
    <row r="38" spans="1:10" x14ac:dyDescent="0.25">
      <c r="A38" s="8">
        <v>43709</v>
      </c>
      <c r="B38" s="10">
        <v>100000</v>
      </c>
      <c r="C38" s="4">
        <v>43758</v>
      </c>
      <c r="D38" s="4">
        <v>44255</v>
      </c>
      <c r="E38" s="5">
        <f t="shared" si="11"/>
        <v>497</v>
      </c>
      <c r="F38" s="1">
        <f t="shared" si="12"/>
        <v>24850</v>
      </c>
      <c r="G38" s="1">
        <f t="shared" si="13"/>
        <v>10000</v>
      </c>
      <c r="H38" s="6">
        <f t="shared" si="14"/>
        <v>24509.589041095889</v>
      </c>
      <c r="I38" s="1">
        <f t="shared" si="15"/>
        <v>15000</v>
      </c>
      <c r="J38" s="6">
        <f t="shared" si="16"/>
        <v>149509.5890410959</v>
      </c>
    </row>
    <row r="39" spans="1:10" x14ac:dyDescent="0.25">
      <c r="A39" s="8">
        <v>43739</v>
      </c>
      <c r="B39" s="10">
        <v>100000</v>
      </c>
      <c r="C39" s="4">
        <v>43789</v>
      </c>
      <c r="D39" s="4">
        <v>44255</v>
      </c>
      <c r="E39" s="5">
        <f t="shared" si="11"/>
        <v>466</v>
      </c>
      <c r="F39" s="1">
        <f t="shared" si="12"/>
        <v>23300</v>
      </c>
      <c r="G39" s="1">
        <f t="shared" si="13"/>
        <v>10000</v>
      </c>
      <c r="H39" s="6">
        <f t="shared" si="14"/>
        <v>22980.821917808218</v>
      </c>
      <c r="I39" s="1">
        <f t="shared" si="15"/>
        <v>15000</v>
      </c>
      <c r="J39" s="6">
        <f t="shared" si="16"/>
        <v>147980.82191780821</v>
      </c>
    </row>
    <row r="40" spans="1:10" x14ac:dyDescent="0.25">
      <c r="A40" s="8">
        <v>43770</v>
      </c>
      <c r="B40" s="10">
        <v>100000</v>
      </c>
      <c r="C40" s="4">
        <v>43822</v>
      </c>
      <c r="D40" s="4">
        <v>44255</v>
      </c>
      <c r="E40" s="5">
        <f t="shared" si="11"/>
        <v>433</v>
      </c>
      <c r="F40" s="1">
        <f t="shared" si="12"/>
        <v>21650</v>
      </c>
      <c r="G40" s="1">
        <f t="shared" si="13"/>
        <v>10000</v>
      </c>
      <c r="H40" s="6">
        <f t="shared" si="14"/>
        <v>21353.424657534248</v>
      </c>
      <c r="I40" s="1">
        <f t="shared" si="15"/>
        <v>15000</v>
      </c>
      <c r="J40" s="6">
        <f t="shared" si="16"/>
        <v>146353.42465753425</v>
      </c>
    </row>
    <row r="41" spans="1:10" x14ac:dyDescent="0.25">
      <c r="A41" s="8">
        <v>43800</v>
      </c>
      <c r="B41" s="10">
        <v>100000</v>
      </c>
      <c r="C41" s="4">
        <v>43850</v>
      </c>
      <c r="D41" s="4">
        <v>44255</v>
      </c>
      <c r="E41" s="5">
        <f t="shared" si="11"/>
        <v>405</v>
      </c>
      <c r="F41" s="1">
        <f t="shared" si="12"/>
        <v>20250</v>
      </c>
      <c r="G41" s="1">
        <f t="shared" si="13"/>
        <v>10000</v>
      </c>
      <c r="H41" s="6">
        <f t="shared" si="14"/>
        <v>19972.602739726026</v>
      </c>
      <c r="I41" s="1">
        <f t="shared" si="15"/>
        <v>15000</v>
      </c>
      <c r="J41" s="6">
        <f t="shared" si="16"/>
        <v>144972.60273972602</v>
      </c>
    </row>
    <row r="42" spans="1:10" x14ac:dyDescent="0.25">
      <c r="A42" s="8">
        <v>43831</v>
      </c>
      <c r="B42" s="10">
        <v>100000</v>
      </c>
      <c r="C42" s="4">
        <v>43885</v>
      </c>
      <c r="D42" s="4">
        <v>44255</v>
      </c>
      <c r="E42" s="5">
        <f t="shared" si="11"/>
        <v>370</v>
      </c>
      <c r="F42" s="1">
        <f t="shared" si="12"/>
        <v>18500</v>
      </c>
      <c r="G42" s="1">
        <f t="shared" si="13"/>
        <v>10000</v>
      </c>
      <c r="H42" s="6">
        <f t="shared" si="14"/>
        <v>18246.575342465752</v>
      </c>
      <c r="I42" s="1">
        <f t="shared" si="15"/>
        <v>15000</v>
      </c>
      <c r="J42" s="6">
        <f t="shared" si="16"/>
        <v>143246.57534246575</v>
      </c>
    </row>
    <row r="43" spans="1:10" x14ac:dyDescent="0.25">
      <c r="A43" s="9" t="s">
        <v>13</v>
      </c>
      <c r="B43" s="10">
        <v>100000</v>
      </c>
      <c r="C43" s="4">
        <v>43914</v>
      </c>
      <c r="D43" s="4">
        <v>44255</v>
      </c>
      <c r="E43" s="5">
        <f t="shared" si="11"/>
        <v>341</v>
      </c>
      <c r="F43" s="1">
        <f t="shared" si="12"/>
        <v>17050</v>
      </c>
      <c r="G43" s="1">
        <f t="shared" si="13"/>
        <v>10000</v>
      </c>
      <c r="H43" s="6">
        <f t="shared" si="14"/>
        <v>16816.438356164384</v>
      </c>
      <c r="I43" s="1">
        <f t="shared" si="15"/>
        <v>15000</v>
      </c>
      <c r="J43" s="6">
        <f t="shared" si="16"/>
        <v>141816.43835616438</v>
      </c>
    </row>
    <row r="44" spans="1:10" x14ac:dyDescent="0.25">
      <c r="A44" s="8">
        <v>43891</v>
      </c>
      <c r="B44" s="10">
        <v>100000</v>
      </c>
      <c r="C44" s="4">
        <v>43945</v>
      </c>
      <c r="D44" s="4">
        <v>44255</v>
      </c>
      <c r="E44" s="5">
        <f t="shared" si="11"/>
        <v>310</v>
      </c>
      <c r="F44" s="1">
        <f t="shared" si="12"/>
        <v>15500</v>
      </c>
      <c r="G44" s="1">
        <f t="shared" si="13"/>
        <v>10000</v>
      </c>
      <c r="H44" s="6">
        <f t="shared" si="14"/>
        <v>15287.671232876712</v>
      </c>
      <c r="I44" s="1">
        <f t="shared" si="15"/>
        <v>15000</v>
      </c>
      <c r="J44" s="6">
        <f t="shared" si="16"/>
        <v>140287.67123287672</v>
      </c>
    </row>
    <row r="45" spans="1:10" s="3" customFormat="1" x14ac:dyDescent="0.25">
      <c r="A45" s="2" t="s">
        <v>18</v>
      </c>
      <c r="B45" s="2">
        <f>SUM(B33:B44)</f>
        <v>1200000</v>
      </c>
      <c r="C45" s="2"/>
      <c r="D45" s="2"/>
      <c r="E45" s="2"/>
      <c r="F45" s="2">
        <f>SUM(F33:F44)</f>
        <v>288150</v>
      </c>
      <c r="G45" s="2">
        <f>SUM(G33:G44)</f>
        <v>120000</v>
      </c>
      <c r="H45" s="14">
        <f>SUM(H33:H44)</f>
        <v>284202.73972602742</v>
      </c>
      <c r="I45" s="2">
        <f>SUM(I33:I44)</f>
        <v>180000</v>
      </c>
      <c r="J45" s="14">
        <f t="shared" si="16"/>
        <v>1784202.7397260275</v>
      </c>
    </row>
    <row r="47" spans="1:10" x14ac:dyDescent="0.25">
      <c r="A47" s="2" t="s">
        <v>11</v>
      </c>
      <c r="B47" s="2" t="s">
        <v>7</v>
      </c>
      <c r="C47" s="2" t="s">
        <v>0</v>
      </c>
      <c r="D47" s="2" t="s">
        <v>1</v>
      </c>
      <c r="E47" s="2" t="s">
        <v>5</v>
      </c>
      <c r="F47" s="2" t="s">
        <v>2</v>
      </c>
      <c r="G47" s="2" t="s">
        <v>6</v>
      </c>
      <c r="H47" s="2" t="s">
        <v>3</v>
      </c>
      <c r="I47" s="2" t="s">
        <v>4</v>
      </c>
      <c r="J47" s="15" t="s">
        <v>17</v>
      </c>
    </row>
    <row r="48" spans="1:10" x14ac:dyDescent="0.25">
      <c r="A48" s="11">
        <v>43922</v>
      </c>
      <c r="B48" s="10">
        <v>100000</v>
      </c>
      <c r="C48" s="4">
        <v>43975</v>
      </c>
      <c r="D48" s="4">
        <v>44255</v>
      </c>
      <c r="E48" s="5">
        <f>+D48-C48</f>
        <v>280</v>
      </c>
      <c r="F48" s="1">
        <f>+E48*50</f>
        <v>14000</v>
      </c>
      <c r="G48" s="1">
        <f>+MIN(10000,F48)</f>
        <v>10000</v>
      </c>
      <c r="H48" s="6">
        <f>+B48*0.18*E48/365</f>
        <v>13808.219178082192</v>
      </c>
      <c r="I48" s="1">
        <f>+B48*0.15</f>
        <v>15000</v>
      </c>
      <c r="J48" s="6">
        <f>+B48+G48+H48+I48</f>
        <v>138808.21917808219</v>
      </c>
    </row>
    <row r="49" spans="1:10" x14ac:dyDescent="0.25">
      <c r="A49" s="11">
        <v>43952</v>
      </c>
      <c r="B49" s="10">
        <v>100000</v>
      </c>
      <c r="C49" s="4">
        <v>44026</v>
      </c>
      <c r="D49" s="4">
        <v>44255</v>
      </c>
      <c r="E49" s="5">
        <f t="shared" ref="E49:E59" si="17">+D49-C49</f>
        <v>229</v>
      </c>
      <c r="F49" s="1">
        <f t="shared" ref="F49:F59" si="18">+E49*50</f>
        <v>11450</v>
      </c>
      <c r="G49" s="1">
        <f t="shared" ref="G49:G59" si="19">+MIN(10000,F49)</f>
        <v>10000</v>
      </c>
      <c r="H49" s="6">
        <f t="shared" ref="H49:H59" si="20">+B49*0.18*E49/365</f>
        <v>11293.150684931506</v>
      </c>
      <c r="I49" s="1">
        <f t="shared" ref="I49:I59" si="21">+B49*0.15</f>
        <v>15000</v>
      </c>
      <c r="J49" s="6">
        <f t="shared" ref="J49:J59" si="22">+B49+G49+H49+I49</f>
        <v>136293.15068493149</v>
      </c>
    </row>
    <row r="50" spans="1:10" x14ac:dyDescent="0.25">
      <c r="A50" s="11">
        <v>43983</v>
      </c>
      <c r="B50" s="10">
        <v>100000</v>
      </c>
      <c r="C50" s="4">
        <v>44036</v>
      </c>
      <c r="D50" s="4">
        <v>44255</v>
      </c>
      <c r="E50" s="5">
        <f t="shared" si="17"/>
        <v>219</v>
      </c>
      <c r="F50" s="1">
        <f t="shared" si="18"/>
        <v>10950</v>
      </c>
      <c r="G50" s="1">
        <f t="shared" si="19"/>
        <v>10000</v>
      </c>
      <c r="H50" s="6">
        <f t="shared" si="20"/>
        <v>10800</v>
      </c>
      <c r="I50" s="1">
        <f t="shared" si="21"/>
        <v>15000</v>
      </c>
      <c r="J50" s="6">
        <f t="shared" si="22"/>
        <v>135800</v>
      </c>
    </row>
    <row r="51" spans="1:10" x14ac:dyDescent="0.25">
      <c r="A51" s="11">
        <v>44013</v>
      </c>
      <c r="B51" s="10">
        <v>100000</v>
      </c>
      <c r="C51" s="4">
        <v>44067</v>
      </c>
      <c r="D51" s="4">
        <v>44255</v>
      </c>
      <c r="E51" s="5">
        <f t="shared" si="17"/>
        <v>188</v>
      </c>
      <c r="F51" s="1">
        <f t="shared" si="18"/>
        <v>9400</v>
      </c>
      <c r="G51" s="1">
        <f t="shared" si="19"/>
        <v>9400</v>
      </c>
      <c r="H51" s="6">
        <f t="shared" si="20"/>
        <v>9271.232876712329</v>
      </c>
      <c r="I51" s="1">
        <f t="shared" si="21"/>
        <v>15000</v>
      </c>
      <c r="J51" s="6">
        <f t="shared" si="22"/>
        <v>133671.23287671234</v>
      </c>
    </row>
    <row r="52" spans="1:10" x14ac:dyDescent="0.25">
      <c r="A52" s="11">
        <v>44044</v>
      </c>
      <c r="B52" s="10">
        <v>100000</v>
      </c>
      <c r="C52" s="4">
        <v>44107</v>
      </c>
      <c r="D52" s="4">
        <v>44255</v>
      </c>
      <c r="E52" s="5">
        <f t="shared" si="17"/>
        <v>148</v>
      </c>
      <c r="F52" s="1">
        <f t="shared" si="18"/>
        <v>7400</v>
      </c>
      <c r="G52" s="1">
        <f t="shared" si="19"/>
        <v>7400</v>
      </c>
      <c r="H52" s="6">
        <f t="shared" si="20"/>
        <v>7298.6301369863013</v>
      </c>
      <c r="I52" s="1">
        <f t="shared" si="21"/>
        <v>15000</v>
      </c>
      <c r="J52" s="6">
        <f t="shared" si="22"/>
        <v>129698.63013698631</v>
      </c>
    </row>
    <row r="53" spans="1:10" x14ac:dyDescent="0.25">
      <c r="A53" s="12" t="s">
        <v>14</v>
      </c>
      <c r="B53" s="10">
        <v>100000</v>
      </c>
      <c r="C53" s="4">
        <v>44128</v>
      </c>
      <c r="D53" s="4">
        <v>44255</v>
      </c>
      <c r="E53" s="5">
        <f t="shared" si="17"/>
        <v>127</v>
      </c>
      <c r="F53" s="1">
        <f t="shared" si="18"/>
        <v>6350</v>
      </c>
      <c r="G53" s="1">
        <f t="shared" si="19"/>
        <v>6350</v>
      </c>
      <c r="H53" s="6">
        <f t="shared" si="20"/>
        <v>6263.0136986301368</v>
      </c>
      <c r="I53" s="1">
        <f t="shared" si="21"/>
        <v>15000</v>
      </c>
      <c r="J53" s="6">
        <f t="shared" si="22"/>
        <v>127613.01369863014</v>
      </c>
    </row>
    <row r="54" spans="1:10" x14ac:dyDescent="0.25">
      <c r="A54" s="13">
        <v>44105</v>
      </c>
      <c r="B54" s="10">
        <v>100000</v>
      </c>
      <c r="C54" s="4">
        <v>44159</v>
      </c>
      <c r="D54" s="4">
        <v>44255</v>
      </c>
      <c r="E54" s="5">
        <f t="shared" si="17"/>
        <v>96</v>
      </c>
      <c r="F54" s="1">
        <f t="shared" si="18"/>
        <v>4800</v>
      </c>
      <c r="G54" s="1">
        <f t="shared" si="19"/>
        <v>4800</v>
      </c>
      <c r="H54" s="6">
        <f t="shared" si="20"/>
        <v>4734.2465753424658</v>
      </c>
      <c r="I54" s="1">
        <f t="shared" si="21"/>
        <v>15000</v>
      </c>
      <c r="J54" s="6">
        <f t="shared" si="22"/>
        <v>124534.24657534246</v>
      </c>
    </row>
    <row r="55" spans="1:10" x14ac:dyDescent="0.25">
      <c r="A55" s="13">
        <v>44136</v>
      </c>
      <c r="B55" s="10">
        <v>100000</v>
      </c>
      <c r="C55" s="4">
        <v>44189</v>
      </c>
      <c r="D55" s="4">
        <v>44255</v>
      </c>
      <c r="E55" s="5">
        <f t="shared" si="17"/>
        <v>66</v>
      </c>
      <c r="F55" s="1">
        <f t="shared" si="18"/>
        <v>3300</v>
      </c>
      <c r="G55" s="1">
        <f t="shared" si="19"/>
        <v>3300</v>
      </c>
      <c r="H55" s="6">
        <f t="shared" si="20"/>
        <v>3254.794520547945</v>
      </c>
      <c r="I55" s="1">
        <f t="shared" si="21"/>
        <v>15000</v>
      </c>
      <c r="J55" s="6">
        <f t="shared" si="22"/>
        <v>121554.79452054795</v>
      </c>
    </row>
    <row r="56" spans="1:10" x14ac:dyDescent="0.25">
      <c r="A56" s="13">
        <v>44166</v>
      </c>
      <c r="B56" s="10">
        <v>100000</v>
      </c>
      <c r="C56" s="4">
        <v>44220</v>
      </c>
      <c r="D56" s="4">
        <v>44255</v>
      </c>
      <c r="E56" s="5">
        <f t="shared" si="17"/>
        <v>35</v>
      </c>
      <c r="F56" s="1">
        <f t="shared" si="18"/>
        <v>1750</v>
      </c>
      <c r="G56" s="1">
        <f t="shared" si="19"/>
        <v>1750</v>
      </c>
      <c r="H56" s="6">
        <f t="shared" si="20"/>
        <v>1726.027397260274</v>
      </c>
      <c r="I56" s="1">
        <f t="shared" si="21"/>
        <v>15000</v>
      </c>
      <c r="J56" s="6">
        <f t="shared" si="22"/>
        <v>118476.02739726027</v>
      </c>
    </row>
    <row r="57" spans="1:10" x14ac:dyDescent="0.25">
      <c r="A57" s="13">
        <v>44197</v>
      </c>
      <c r="B57" s="10">
        <v>100000</v>
      </c>
      <c r="C57" s="4">
        <v>44251</v>
      </c>
      <c r="D57" s="4">
        <v>44255</v>
      </c>
      <c r="E57" s="5">
        <f t="shared" si="17"/>
        <v>4</v>
      </c>
      <c r="F57" s="1">
        <f t="shared" si="18"/>
        <v>200</v>
      </c>
      <c r="G57" s="1">
        <f t="shared" si="19"/>
        <v>200</v>
      </c>
      <c r="H57" s="6">
        <f t="shared" si="20"/>
        <v>197.26027397260273</v>
      </c>
      <c r="I57" s="1">
        <f t="shared" si="21"/>
        <v>15000</v>
      </c>
      <c r="J57" s="6">
        <f t="shared" si="22"/>
        <v>115397.2602739726</v>
      </c>
    </row>
    <row r="58" spans="1:10" x14ac:dyDescent="0.25">
      <c r="A58" s="13">
        <v>44228</v>
      </c>
      <c r="B58" s="10">
        <v>100000</v>
      </c>
      <c r="C58" s="4">
        <v>44279</v>
      </c>
      <c r="D58" s="4">
        <v>44255</v>
      </c>
      <c r="E58" s="5">
        <f t="shared" si="17"/>
        <v>-24</v>
      </c>
      <c r="F58" s="1">
        <f t="shared" si="18"/>
        <v>-1200</v>
      </c>
      <c r="G58" s="1">
        <f t="shared" si="19"/>
        <v>-1200</v>
      </c>
      <c r="H58" s="6">
        <f t="shared" si="20"/>
        <v>-1183.5616438356165</v>
      </c>
      <c r="I58" s="1">
        <f t="shared" si="21"/>
        <v>15000</v>
      </c>
      <c r="J58" s="6">
        <f t="shared" si="22"/>
        <v>112616.43835616438</v>
      </c>
    </row>
    <row r="59" spans="1:10" x14ac:dyDescent="0.25">
      <c r="A59" s="11">
        <v>44256</v>
      </c>
      <c r="B59" s="10">
        <v>100000</v>
      </c>
      <c r="C59" s="4">
        <v>44310</v>
      </c>
      <c r="D59" s="4">
        <v>44255</v>
      </c>
      <c r="E59" s="5">
        <f t="shared" si="17"/>
        <v>-55</v>
      </c>
      <c r="F59" s="1">
        <f t="shared" si="18"/>
        <v>-2750</v>
      </c>
      <c r="G59" s="1">
        <f t="shared" si="19"/>
        <v>-2750</v>
      </c>
      <c r="H59" s="6">
        <f t="shared" si="20"/>
        <v>-2712.3287671232879</v>
      </c>
      <c r="I59" s="1">
        <f t="shared" si="21"/>
        <v>15000</v>
      </c>
      <c r="J59" s="6">
        <f t="shared" si="22"/>
        <v>109537.67123287672</v>
      </c>
    </row>
    <row r="60" spans="1:10" s="3" customFormat="1" x14ac:dyDescent="0.25">
      <c r="A60" s="2"/>
      <c r="B60" s="2">
        <f>SUM(B48:B59)</f>
        <v>1200000</v>
      </c>
      <c r="C60" s="2"/>
      <c r="D60" s="2"/>
      <c r="E60" s="2"/>
      <c r="F60" s="2">
        <f>SUM(F48:F59)</f>
        <v>65650</v>
      </c>
      <c r="G60" s="2">
        <f>SUM(G48:G59)</f>
        <v>59250</v>
      </c>
      <c r="H60" s="14">
        <f>SUM(H48:H59)</f>
        <v>64750.684931506847</v>
      </c>
      <c r="I60" s="2">
        <f>SUM(I48:I59)</f>
        <v>180000</v>
      </c>
      <c r="J60" s="14">
        <f>SUM(J48:J59)</f>
        <v>1504000.6849315069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2021-02-19T12:02:50Z</dcterms:modified>
</cp:coreProperties>
</file>