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TOTAL EXCESS UNCLAIMED" sheetId="1" r:id="rId1"/>
  </sheets>
  <calcPr calcId="144525" iterateDelta="1E-4"/>
</workbook>
</file>

<file path=xl/calcChain.xml><?xml version="1.0" encoding="utf-8"?>
<calcChain xmlns="http://schemas.openxmlformats.org/spreadsheetml/2006/main">
  <c r="K6" i="1" l="1"/>
  <c r="L6" i="1"/>
  <c r="M6" i="1"/>
  <c r="N6" i="1"/>
  <c r="O6" i="1"/>
  <c r="K7" i="1"/>
  <c r="L7" i="1"/>
  <c r="M7" i="1"/>
  <c r="N7" i="1"/>
  <c r="O7" i="1" s="1"/>
  <c r="K8" i="1"/>
  <c r="L8" i="1"/>
  <c r="O8" i="1" s="1"/>
  <c r="M8" i="1"/>
  <c r="N8" i="1"/>
  <c r="K9" i="1"/>
  <c r="O9" i="1" s="1"/>
  <c r="L9" i="1"/>
  <c r="M9" i="1"/>
  <c r="N9" i="1"/>
  <c r="K10" i="1"/>
  <c r="O10" i="1" s="1"/>
  <c r="L10" i="1"/>
  <c r="M10" i="1"/>
  <c r="N10" i="1"/>
  <c r="K11" i="1"/>
  <c r="L11" i="1"/>
  <c r="M11" i="1"/>
  <c r="N11" i="1"/>
  <c r="O11" i="1" s="1"/>
  <c r="K12" i="1"/>
  <c r="L12" i="1"/>
  <c r="O12" i="1" s="1"/>
  <c r="M12" i="1"/>
  <c r="N12" i="1"/>
  <c r="K13" i="1"/>
  <c r="L13" i="1"/>
  <c r="O13" i="1" s="1"/>
  <c r="M13" i="1"/>
  <c r="N13" i="1"/>
  <c r="K14" i="1"/>
  <c r="L14" i="1"/>
  <c r="M14" i="1"/>
  <c r="N14" i="1"/>
  <c r="O14" i="1"/>
  <c r="K15" i="1"/>
  <c r="L15" i="1"/>
  <c r="M15" i="1"/>
  <c r="N15" i="1"/>
  <c r="O15" i="1" s="1"/>
  <c r="K32" i="1"/>
  <c r="J32" i="1"/>
  <c r="I32" i="1"/>
  <c r="H32" i="1"/>
  <c r="G32" i="1"/>
  <c r="G21" i="1"/>
  <c r="K21" i="1" s="1"/>
  <c r="H21" i="1"/>
  <c r="I21" i="1"/>
  <c r="J21" i="1"/>
  <c r="G22" i="1"/>
  <c r="H22" i="1"/>
  <c r="I22" i="1"/>
  <c r="J22" i="1"/>
  <c r="K22" i="1"/>
  <c r="G23" i="1"/>
  <c r="H23" i="1"/>
  <c r="I23" i="1"/>
  <c r="J23" i="1"/>
  <c r="K23" i="1" s="1"/>
  <c r="G24" i="1"/>
  <c r="H24" i="1"/>
  <c r="I24" i="1"/>
  <c r="J24" i="1"/>
  <c r="K24" i="1" s="1"/>
  <c r="G25" i="1"/>
  <c r="K25" i="1" s="1"/>
  <c r="H25" i="1"/>
  <c r="I25" i="1"/>
  <c r="J25" i="1"/>
  <c r="G26" i="1"/>
  <c r="K26" i="1" s="1"/>
  <c r="H26" i="1"/>
  <c r="I26" i="1"/>
  <c r="J26" i="1"/>
  <c r="G27" i="1"/>
  <c r="H27" i="1"/>
  <c r="I27" i="1"/>
  <c r="J27" i="1"/>
  <c r="K27" i="1" s="1"/>
  <c r="G28" i="1"/>
  <c r="H28" i="1"/>
  <c r="I28" i="1"/>
  <c r="J28" i="1"/>
  <c r="K28" i="1" s="1"/>
  <c r="G29" i="1"/>
  <c r="K29" i="1" s="1"/>
  <c r="H29" i="1"/>
  <c r="I29" i="1"/>
  <c r="J29" i="1"/>
  <c r="G30" i="1"/>
  <c r="K30" i="1" s="1"/>
  <c r="H30" i="1"/>
  <c r="I30" i="1"/>
  <c r="J30" i="1"/>
  <c r="G31" i="1"/>
  <c r="H31" i="1"/>
  <c r="I31" i="1"/>
  <c r="J31" i="1"/>
  <c r="K31" i="1" s="1"/>
  <c r="K20" i="1"/>
  <c r="J20" i="1"/>
  <c r="I20" i="1"/>
  <c r="H20" i="1"/>
  <c r="G20" i="1"/>
  <c r="F32" i="1"/>
  <c r="E32" i="1"/>
  <c r="D32" i="1"/>
  <c r="C32" i="1"/>
  <c r="B32" i="1"/>
  <c r="B21" i="1"/>
  <c r="C21" i="1"/>
  <c r="D21" i="1"/>
  <c r="E21" i="1"/>
  <c r="F21" i="1"/>
  <c r="B22" i="1"/>
  <c r="C22" i="1"/>
  <c r="F22" i="1" s="1"/>
  <c r="D22" i="1"/>
  <c r="E22" i="1"/>
  <c r="B23" i="1"/>
  <c r="C23" i="1"/>
  <c r="D23" i="1"/>
  <c r="E23" i="1"/>
  <c r="F23" i="1"/>
  <c r="B24" i="1"/>
  <c r="C24" i="1"/>
  <c r="F24" i="1" s="1"/>
  <c r="D24" i="1"/>
  <c r="E24" i="1"/>
  <c r="B25" i="1"/>
  <c r="C25" i="1"/>
  <c r="D25" i="1"/>
  <c r="F25" i="1" s="1"/>
  <c r="E25" i="1"/>
  <c r="B26" i="1"/>
  <c r="C26" i="1"/>
  <c r="F26" i="1" s="1"/>
  <c r="D26" i="1"/>
  <c r="E26" i="1"/>
  <c r="B27" i="1"/>
  <c r="C27" i="1"/>
  <c r="D27" i="1"/>
  <c r="E27" i="1"/>
  <c r="F27" i="1"/>
  <c r="B28" i="1"/>
  <c r="C28" i="1"/>
  <c r="F28" i="1" s="1"/>
  <c r="D28" i="1"/>
  <c r="E28" i="1"/>
  <c r="B29" i="1"/>
  <c r="C29" i="1"/>
  <c r="D29" i="1"/>
  <c r="F29" i="1" s="1"/>
  <c r="E29" i="1"/>
  <c r="B30" i="1"/>
  <c r="C30" i="1"/>
  <c r="F30" i="1" s="1"/>
  <c r="D30" i="1"/>
  <c r="E30" i="1"/>
  <c r="B31" i="1"/>
  <c r="F31" i="1" s="1"/>
  <c r="C31" i="1"/>
  <c r="D31" i="1"/>
  <c r="E31" i="1"/>
  <c r="B20" i="1"/>
  <c r="D20" i="1"/>
  <c r="F20" i="1"/>
  <c r="E20" i="1"/>
  <c r="C20" i="1"/>
  <c r="O21" i="1"/>
  <c r="K5" i="1" s="1"/>
  <c r="O20" i="1"/>
  <c r="M4" i="1" s="1"/>
  <c r="O22" i="1"/>
  <c r="F5" i="1"/>
  <c r="F6" i="1"/>
  <c r="F7" i="1"/>
  <c r="F8" i="1"/>
  <c r="F9" i="1"/>
  <c r="F10" i="1"/>
  <c r="F11" i="1"/>
  <c r="F12" i="1"/>
  <c r="F13" i="1"/>
  <c r="F14" i="1"/>
  <c r="F15" i="1"/>
  <c r="F4" i="1"/>
  <c r="F16" i="1" s="1"/>
  <c r="E16" i="1"/>
  <c r="D16" i="1"/>
  <c r="C16" i="1"/>
  <c r="B16" i="1"/>
  <c r="N5" i="1" l="1"/>
  <c r="M5" i="1"/>
  <c r="L5" i="1"/>
  <c r="O5" i="1" s="1"/>
  <c r="N4" i="1"/>
  <c r="K4" i="1"/>
  <c r="L4" i="1"/>
  <c r="O4" i="1" l="1"/>
  <c r="O23" i="1" l="1"/>
  <c r="O24" i="1"/>
  <c r="O25" i="1"/>
  <c r="O26" i="1"/>
  <c r="O27" i="1"/>
  <c r="O28" i="1"/>
  <c r="O29" i="1"/>
  <c r="O30" i="1"/>
  <c r="O31" i="1"/>
  <c r="O16" i="1" l="1"/>
  <c r="K16" i="1"/>
  <c r="L16" i="1"/>
  <c r="M16" i="1"/>
  <c r="N16" i="1"/>
</calcChain>
</file>

<file path=xl/sharedStrings.xml><?xml version="1.0" encoding="utf-8"?>
<sst xmlns="http://schemas.openxmlformats.org/spreadsheetml/2006/main" count="32" uniqueCount="17">
  <si>
    <t>DUE DATE</t>
  </si>
  <si>
    <t>MONTH</t>
  </si>
  <si>
    <t>PER DATE INTEREST</t>
  </si>
  <si>
    <t>FILING DATE</t>
  </si>
  <si>
    <t>TOTAL INTEREST</t>
  </si>
  <si>
    <t>TAX</t>
  </si>
  <si>
    <t>IGST</t>
  </si>
  <si>
    <t>CGST</t>
  </si>
  <si>
    <t>SGST</t>
  </si>
  <si>
    <t>CESS</t>
  </si>
  <si>
    <t>INTEREST  PERCENTAGE</t>
  </si>
  <si>
    <t>INTEREST PER ANNUM</t>
  </si>
  <si>
    <t>FY-2018-19 EXCESS CLAIMED</t>
  </si>
  <si>
    <t>TOTAL UNCLAIM</t>
  </si>
  <si>
    <t>TOTAL PER ANNUM INTEREST</t>
  </si>
  <si>
    <t>TOTAL PER DAY INTEREST</t>
  </si>
  <si>
    <t>HOW MANY      DAYS DELAY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</si>
</sst>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(* #,##0.00_);_(* \(#,##0.0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43" fontId="0" fillId="0" borderId="1" xfId="1" applyFont="1" applyBorder="1"/>
    <xf numFmtId="14" fontId="0" fillId="0" borderId="1" xfId="1" applyNumberFormat="1" applyFont="1" applyBorder="1" applyAlignment="1">
      <alignment horizontal="center"/>
    </xf>
    <xf numFmtId="0" fontId="0" fillId="0" borderId="0" xfId="1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 vertical="center"/>
    </xf>
    <xf numFmtId="43" fontId="2" fillId="0" borderId="4" xfId="1" applyFont="1" applyBorder="1"/>
    <xf numFmtId="43" fontId="2" fillId="0" borderId="0" xfId="1" applyFont="1" applyBorder="1"/>
    <xf numFmtId="164" fontId="2" fillId="0" borderId="0" xfId="0" applyNumberFormat="1" applyFont="1" applyBorder="1" applyAlignment="1">
      <alignment horizontal="center" vertical="center" wrapText="1"/>
    </xf>
    <xf numFmtId="0" fontId="0" fillId="0" borderId="13" xfId="0" applyBorder="1"/>
    <xf numFmtId="0" fontId="0" fillId="0" borderId="0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43" fontId="2" fillId="0" borderId="4" xfId="0" applyNumberFormat="1" applyFont="1" applyBorder="1"/>
    <xf numFmtId="43" fontId="2" fillId="2" borderId="4" xfId="1" applyFont="1" applyFill="1" applyBorder="1"/>
    <xf numFmtId="164" fontId="0" fillId="0" borderId="0" xfId="0" applyNumberFormat="1" applyFont="1" applyBorder="1" applyAlignment="1">
      <alignment horizontal="center" vertical="center"/>
    </xf>
    <xf numFmtId="164" fontId="0" fillId="0" borderId="1" xfId="0" applyNumberFormat="1" applyFont="1" applyBorder="1" applyAlignment="1">
      <alignment horizontal="center" vertical="center"/>
    </xf>
    <xf numFmtId="14" fontId="0" fillId="0" borderId="2" xfId="1" applyNumberFormat="1" applyFont="1" applyBorder="1" applyAlignment="1">
      <alignment horizontal="center"/>
    </xf>
    <xf numFmtId="14" fontId="0" fillId="0" borderId="17" xfId="1" applyNumberFormat="1" applyFont="1" applyBorder="1" applyAlignment="1">
      <alignment horizontal="center"/>
    </xf>
    <xf numFmtId="14" fontId="0" fillId="0" borderId="4" xfId="1" applyNumberFormat="1" applyFont="1" applyBorder="1" applyAlignment="1">
      <alignment horizontal="center"/>
    </xf>
    <xf numFmtId="0" fontId="0" fillId="0" borderId="6" xfId="0" applyBorder="1"/>
    <xf numFmtId="164" fontId="2" fillId="0" borderId="6" xfId="0" applyNumberFormat="1" applyFont="1" applyBorder="1" applyAlignment="1">
      <alignment horizontal="center" vertical="center" wrapText="1"/>
    </xf>
    <xf numFmtId="43" fontId="2" fillId="0" borderId="15" xfId="1" applyFont="1" applyBorder="1"/>
    <xf numFmtId="164" fontId="0" fillId="2" borderId="3" xfId="0" applyNumberFormat="1" applyFont="1" applyFill="1" applyBorder="1" applyAlignment="1">
      <alignment horizontal="center" vertical="center"/>
    </xf>
    <xf numFmtId="43" fontId="2" fillId="2" borderId="5" xfId="1" applyFont="1" applyFill="1" applyBorder="1"/>
    <xf numFmtId="0" fontId="0" fillId="2" borderId="19" xfId="1" applyNumberFormat="1" applyFont="1" applyFill="1" applyBorder="1" applyAlignment="1">
      <alignment horizontal="center"/>
    </xf>
    <xf numFmtId="0" fontId="0" fillId="2" borderId="20" xfId="0" applyFill="1" applyBorder="1"/>
    <xf numFmtId="17" fontId="0" fillId="2" borderId="2" xfId="0" applyNumberFormat="1" applyFont="1" applyFill="1" applyBorder="1" applyAlignment="1">
      <alignment horizontal="center" vertical="center"/>
    </xf>
    <xf numFmtId="17" fontId="2" fillId="2" borderId="17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4" fontId="0" fillId="2" borderId="17" xfId="0" quotePrefix="1" applyNumberFormat="1" applyFont="1" applyFill="1" applyBorder="1" applyAlignment="1">
      <alignment horizontal="center"/>
    </xf>
    <xf numFmtId="164" fontId="0" fillId="2" borderId="3" xfId="0" applyNumberFormat="1" applyFill="1" applyBorder="1"/>
    <xf numFmtId="164" fontId="2" fillId="2" borderId="5" xfId="0" applyNumberFormat="1" applyFont="1" applyFill="1" applyBorder="1"/>
    <xf numFmtId="43" fontId="0" fillId="2" borderId="3" xfId="1" applyFont="1" applyFill="1" applyBorder="1"/>
    <xf numFmtId="43" fontId="2" fillId="2" borderId="5" xfId="0" applyNumberFormat="1" applyFont="1" applyFill="1" applyBorder="1"/>
    <xf numFmtId="43" fontId="0" fillId="2" borderId="1" xfId="1" applyFont="1" applyFill="1" applyBorder="1"/>
    <xf numFmtId="0" fontId="0" fillId="2" borderId="3" xfId="1" applyNumberFormat="1" applyFont="1" applyFill="1" applyBorder="1" applyAlignment="1">
      <alignment horizontal="center"/>
    </xf>
    <xf numFmtId="0" fontId="0" fillId="2" borderId="5" xfId="1" applyNumberFormat="1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164" fontId="2" fillId="2" borderId="8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2" fillId="2" borderId="8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164" fontId="2" fillId="2" borderId="18" xfId="0" applyNumberFormat="1" applyFont="1" applyFill="1" applyBorder="1" applyAlignment="1">
      <alignment horizontal="center" vertical="center" wrapText="1"/>
    </xf>
    <xf numFmtId="164" fontId="2" fillId="2" borderId="19" xfId="0" applyNumberFormat="1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2"/>
  <sheetViews>
    <sheetView tabSelected="1" view="pageBreakPreview" topLeftCell="A16" zoomScaleNormal="100" zoomScaleSheetLayoutView="100" workbookViewId="0">
      <selection activeCell="G21" sqref="G21"/>
    </sheetView>
  </sheetViews>
  <sheetFormatPr defaultRowHeight="15" x14ac:dyDescent="0.25"/>
  <cols>
    <col min="1" max="1" width="10.5703125" style="9" bestFit="1" customWidth="1"/>
    <col min="2" max="2" width="10" style="9" bestFit="1" customWidth="1"/>
    <col min="3" max="3" width="15.28515625" style="9" bestFit="1" customWidth="1"/>
    <col min="4" max="4" width="12.5703125" style="9" bestFit="1" customWidth="1"/>
    <col min="5" max="5" width="12.5703125" style="9" customWidth="1"/>
    <col min="6" max="6" width="16.140625" style="9" bestFit="1" customWidth="1"/>
    <col min="7" max="7" width="16.140625" style="9" customWidth="1"/>
    <col min="8" max="8" width="12.7109375" style="9" bestFit="1" customWidth="1"/>
    <col min="9" max="13" width="12.7109375" style="9" customWidth="1"/>
    <col min="14" max="14" width="13.42578125" style="9" bestFit="1" customWidth="1"/>
    <col min="15" max="15" width="15.7109375" style="9" bestFit="1" customWidth="1"/>
    <col min="16" max="16" width="13.42578125" style="9" bestFit="1" customWidth="1"/>
    <col min="17" max="16384" width="9.140625" style="9"/>
  </cols>
  <sheetData>
    <row r="1" spans="1:15" ht="15.75" thickBot="1" x14ac:dyDescent="0.3">
      <c r="A1" s="42" t="s">
        <v>12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4"/>
    </row>
    <row r="2" spans="1:15" ht="15" customHeight="1" x14ac:dyDescent="0.25">
      <c r="A2" s="38" t="s">
        <v>1</v>
      </c>
      <c r="B2" s="47" t="s">
        <v>5</v>
      </c>
      <c r="C2" s="47"/>
      <c r="D2" s="47"/>
      <c r="E2" s="47"/>
      <c r="F2" s="40" t="s">
        <v>13</v>
      </c>
      <c r="G2" s="21"/>
      <c r="H2" s="52" t="s">
        <v>10</v>
      </c>
      <c r="I2" s="21"/>
      <c r="J2" s="38" t="s">
        <v>1</v>
      </c>
      <c r="K2" s="47" t="s">
        <v>4</v>
      </c>
      <c r="L2" s="47"/>
      <c r="M2" s="47"/>
      <c r="N2" s="47"/>
      <c r="O2" s="40" t="s">
        <v>4</v>
      </c>
    </row>
    <row r="3" spans="1:15" x14ac:dyDescent="0.25">
      <c r="A3" s="39"/>
      <c r="B3" s="29" t="s">
        <v>6</v>
      </c>
      <c r="C3" s="29" t="s">
        <v>7</v>
      </c>
      <c r="D3" s="29" t="s">
        <v>8</v>
      </c>
      <c r="E3" s="29" t="s">
        <v>9</v>
      </c>
      <c r="F3" s="41"/>
      <c r="G3" s="7"/>
      <c r="H3" s="53"/>
      <c r="I3" s="7"/>
      <c r="J3" s="39"/>
      <c r="K3" s="29" t="s">
        <v>6</v>
      </c>
      <c r="L3" s="29" t="s">
        <v>7</v>
      </c>
      <c r="M3" s="29" t="s">
        <v>8</v>
      </c>
      <c r="N3" s="29" t="s">
        <v>9</v>
      </c>
      <c r="O3" s="41"/>
    </row>
    <row r="4" spans="1:15" x14ac:dyDescent="0.25">
      <c r="A4" s="27">
        <v>43191</v>
      </c>
      <c r="B4" s="4">
        <v>0</v>
      </c>
      <c r="C4" s="4">
        <v>0</v>
      </c>
      <c r="D4" s="4">
        <v>0</v>
      </c>
      <c r="E4" s="4">
        <v>0</v>
      </c>
      <c r="F4" s="23">
        <f>ROUND(B4+C4+D4+E4,0.01)</f>
        <v>0</v>
      </c>
      <c r="G4" s="15"/>
      <c r="H4" s="25">
        <v>24</v>
      </c>
      <c r="I4" s="3"/>
      <c r="J4" s="27">
        <v>43191</v>
      </c>
      <c r="K4" s="16">
        <f>ROUND(G20*O20,0.01)</f>
        <v>0</v>
      </c>
      <c r="L4" s="16">
        <f>ROUND(H20*O20,0.01)</f>
        <v>0</v>
      </c>
      <c r="M4" s="16">
        <f>ROUND(I20*O20,0.01)</f>
        <v>0</v>
      </c>
      <c r="N4" s="16">
        <f>ROUND(J20*O20,0.01)</f>
        <v>0</v>
      </c>
      <c r="O4" s="31">
        <f>ROUND(K4+L4+N4+M4,0.01)</f>
        <v>0</v>
      </c>
    </row>
    <row r="5" spans="1:15" x14ac:dyDescent="0.25">
      <c r="A5" s="27">
        <v>43221</v>
      </c>
      <c r="B5" s="4">
        <v>0</v>
      </c>
      <c r="C5" s="4">
        <v>0</v>
      </c>
      <c r="D5" s="4">
        <v>0</v>
      </c>
      <c r="E5" s="4">
        <v>0</v>
      </c>
      <c r="F5" s="23">
        <f t="shared" ref="F5:F15" si="0">ROUND(B5+C5+D5+E5,0.01)</f>
        <v>0</v>
      </c>
      <c r="G5" s="15"/>
      <c r="H5" s="25">
        <v>24</v>
      </c>
      <c r="I5" s="3"/>
      <c r="J5" s="27">
        <v>43221</v>
      </c>
      <c r="K5" s="16">
        <f t="shared" ref="K5:K15" si="1">ROUND(G21*O21,0.01)</f>
        <v>0</v>
      </c>
      <c r="L5" s="16">
        <f t="shared" ref="L5:L15" si="2">ROUND(H21*O21,0.01)</f>
        <v>0</v>
      </c>
      <c r="M5" s="16">
        <f t="shared" ref="M5:M15" si="3">ROUND(I21*O21,0.01)</f>
        <v>0</v>
      </c>
      <c r="N5" s="16">
        <f t="shared" ref="N5:N15" si="4">ROUND(J21*O21,0.01)</f>
        <v>0</v>
      </c>
      <c r="O5" s="31">
        <f t="shared" ref="O5:O15" si="5">ROUND(K5+L5+N5+M5,0.01)</f>
        <v>0</v>
      </c>
    </row>
    <row r="6" spans="1:15" x14ac:dyDescent="0.25">
      <c r="A6" s="27">
        <v>43252</v>
      </c>
      <c r="B6" s="1">
        <v>0</v>
      </c>
      <c r="C6" s="1">
        <v>6926</v>
      </c>
      <c r="D6" s="1">
        <v>6926</v>
      </c>
      <c r="E6" s="1">
        <v>0</v>
      </c>
      <c r="F6" s="23">
        <f t="shared" si="0"/>
        <v>13852</v>
      </c>
      <c r="G6" s="15"/>
      <c r="H6" s="25">
        <v>24</v>
      </c>
      <c r="I6" s="3"/>
      <c r="J6" s="27">
        <v>43252</v>
      </c>
      <c r="K6" s="16">
        <f t="shared" si="1"/>
        <v>0</v>
      </c>
      <c r="L6" s="16">
        <f t="shared" si="2"/>
        <v>3970</v>
      </c>
      <c r="M6" s="16">
        <f t="shared" si="3"/>
        <v>3970</v>
      </c>
      <c r="N6" s="16">
        <f t="shared" si="4"/>
        <v>0</v>
      </c>
      <c r="O6" s="31">
        <f t="shared" si="5"/>
        <v>7940</v>
      </c>
    </row>
    <row r="7" spans="1:15" x14ac:dyDescent="0.25">
      <c r="A7" s="27">
        <v>43282</v>
      </c>
      <c r="B7" s="1">
        <v>0</v>
      </c>
      <c r="C7" s="1">
        <v>1127</v>
      </c>
      <c r="D7" s="1">
        <v>1127</v>
      </c>
      <c r="E7" s="1">
        <v>144</v>
      </c>
      <c r="F7" s="23">
        <f t="shared" si="0"/>
        <v>2398</v>
      </c>
      <c r="G7" s="15"/>
      <c r="H7" s="25">
        <v>24</v>
      </c>
      <c r="I7" s="3"/>
      <c r="J7" s="27">
        <v>43282</v>
      </c>
      <c r="K7" s="16">
        <f t="shared" si="1"/>
        <v>0</v>
      </c>
      <c r="L7" s="16">
        <f t="shared" si="2"/>
        <v>759</v>
      </c>
      <c r="M7" s="16">
        <f t="shared" si="3"/>
        <v>759</v>
      </c>
      <c r="N7" s="16">
        <f t="shared" si="4"/>
        <v>0</v>
      </c>
      <c r="O7" s="31">
        <f t="shared" si="5"/>
        <v>1518</v>
      </c>
    </row>
    <row r="8" spans="1:15" x14ac:dyDescent="0.25">
      <c r="A8" s="27">
        <v>43313</v>
      </c>
      <c r="B8" s="1">
        <v>0</v>
      </c>
      <c r="C8" s="1">
        <v>7404</v>
      </c>
      <c r="D8" s="1">
        <v>7404</v>
      </c>
      <c r="E8" s="1">
        <v>810</v>
      </c>
      <c r="F8" s="23">
        <f t="shared" si="0"/>
        <v>15618</v>
      </c>
      <c r="G8" s="15"/>
      <c r="H8" s="25">
        <v>24</v>
      </c>
      <c r="I8" s="3"/>
      <c r="J8" s="27">
        <v>43313</v>
      </c>
      <c r="K8" s="16">
        <f t="shared" si="1"/>
        <v>0</v>
      </c>
      <c r="L8" s="16">
        <f t="shared" si="2"/>
        <v>3660</v>
      </c>
      <c r="M8" s="16">
        <f t="shared" si="3"/>
        <v>3660</v>
      </c>
      <c r="N8" s="16">
        <f t="shared" si="4"/>
        <v>732</v>
      </c>
      <c r="O8" s="31">
        <f t="shared" si="5"/>
        <v>8052</v>
      </c>
    </row>
    <row r="9" spans="1:15" x14ac:dyDescent="0.25">
      <c r="A9" s="27">
        <v>43344</v>
      </c>
      <c r="B9" s="1">
        <v>0</v>
      </c>
      <c r="C9" s="1">
        <v>7456</v>
      </c>
      <c r="D9" s="1">
        <v>7456</v>
      </c>
      <c r="E9" s="1">
        <v>1268</v>
      </c>
      <c r="F9" s="23">
        <f t="shared" si="0"/>
        <v>16180</v>
      </c>
      <c r="G9" s="15"/>
      <c r="H9" s="25">
        <v>24</v>
      </c>
      <c r="I9" s="3"/>
      <c r="J9" s="27">
        <v>43344</v>
      </c>
      <c r="K9" s="16">
        <f t="shared" si="1"/>
        <v>0</v>
      </c>
      <c r="L9" s="16">
        <f t="shared" si="2"/>
        <v>3485</v>
      </c>
      <c r="M9" s="16">
        <f t="shared" si="3"/>
        <v>3485</v>
      </c>
      <c r="N9" s="16">
        <f t="shared" si="4"/>
        <v>697</v>
      </c>
      <c r="O9" s="31">
        <f t="shared" si="5"/>
        <v>7667</v>
      </c>
    </row>
    <row r="10" spans="1:15" x14ac:dyDescent="0.25">
      <c r="A10" s="27">
        <v>43374</v>
      </c>
      <c r="B10" s="1">
        <v>0</v>
      </c>
      <c r="C10" s="1">
        <v>7710</v>
      </c>
      <c r="D10" s="1">
        <v>7710</v>
      </c>
      <c r="E10" s="1">
        <v>1485</v>
      </c>
      <c r="F10" s="23">
        <f t="shared" si="0"/>
        <v>16905</v>
      </c>
      <c r="G10" s="15"/>
      <c r="H10" s="25">
        <v>24</v>
      </c>
      <c r="I10" s="3"/>
      <c r="J10" s="27">
        <v>43374</v>
      </c>
      <c r="K10" s="16">
        <f t="shared" si="1"/>
        <v>0</v>
      </c>
      <c r="L10" s="16">
        <f t="shared" si="2"/>
        <v>3355</v>
      </c>
      <c r="M10" s="16">
        <f t="shared" si="3"/>
        <v>3355</v>
      </c>
      <c r="N10" s="16">
        <f t="shared" si="4"/>
        <v>671</v>
      </c>
      <c r="O10" s="31">
        <f t="shared" si="5"/>
        <v>7381</v>
      </c>
    </row>
    <row r="11" spans="1:15" x14ac:dyDescent="0.25">
      <c r="A11" s="27">
        <v>43405</v>
      </c>
      <c r="B11" s="1">
        <v>1336</v>
      </c>
      <c r="C11" s="1">
        <v>15001</v>
      </c>
      <c r="D11" s="1">
        <v>15001</v>
      </c>
      <c r="E11" s="1">
        <v>0</v>
      </c>
      <c r="F11" s="23">
        <f t="shared" si="0"/>
        <v>31338</v>
      </c>
      <c r="G11" s="15"/>
      <c r="H11" s="25">
        <v>24</v>
      </c>
      <c r="I11" s="3"/>
      <c r="J11" s="27">
        <v>43405</v>
      </c>
      <c r="K11" s="16">
        <f t="shared" si="1"/>
        <v>641</v>
      </c>
      <c r="L11" s="16">
        <f t="shared" si="2"/>
        <v>6410</v>
      </c>
      <c r="M11" s="16">
        <f t="shared" si="3"/>
        <v>6410</v>
      </c>
      <c r="N11" s="16">
        <f t="shared" si="4"/>
        <v>0</v>
      </c>
      <c r="O11" s="31">
        <f t="shared" si="5"/>
        <v>13461</v>
      </c>
    </row>
    <row r="12" spans="1:15" x14ac:dyDescent="0.25">
      <c r="A12" s="27">
        <v>43435</v>
      </c>
      <c r="B12" s="1">
        <v>0</v>
      </c>
      <c r="C12" s="1">
        <v>10268</v>
      </c>
      <c r="D12" s="1">
        <v>10268</v>
      </c>
      <c r="E12" s="1">
        <v>1100</v>
      </c>
      <c r="F12" s="23">
        <f t="shared" si="0"/>
        <v>21636</v>
      </c>
      <c r="G12" s="15"/>
      <c r="H12" s="25">
        <v>24</v>
      </c>
      <c r="I12" s="3"/>
      <c r="J12" s="27">
        <v>43435</v>
      </c>
      <c r="K12" s="16">
        <f t="shared" si="1"/>
        <v>0</v>
      </c>
      <c r="L12" s="16">
        <f t="shared" si="2"/>
        <v>4270</v>
      </c>
      <c r="M12" s="16">
        <f t="shared" si="3"/>
        <v>4270</v>
      </c>
      <c r="N12" s="16">
        <f t="shared" si="4"/>
        <v>610</v>
      </c>
      <c r="O12" s="31">
        <f t="shared" si="5"/>
        <v>9150</v>
      </c>
    </row>
    <row r="13" spans="1:15" x14ac:dyDescent="0.25">
      <c r="A13" s="27">
        <v>43466</v>
      </c>
      <c r="B13" s="1">
        <v>786</v>
      </c>
      <c r="C13" s="1">
        <v>11128</v>
      </c>
      <c r="D13" s="1">
        <v>11128</v>
      </c>
      <c r="E13" s="1">
        <v>890</v>
      </c>
      <c r="F13" s="23">
        <f t="shared" si="0"/>
        <v>23932</v>
      </c>
      <c r="G13" s="15"/>
      <c r="H13" s="25">
        <v>24</v>
      </c>
      <c r="I13" s="3"/>
      <c r="J13" s="27">
        <v>43466</v>
      </c>
      <c r="K13" s="16">
        <f t="shared" si="1"/>
        <v>577</v>
      </c>
      <c r="L13" s="16">
        <f t="shared" si="2"/>
        <v>4039</v>
      </c>
      <c r="M13" s="16">
        <f t="shared" si="3"/>
        <v>4039</v>
      </c>
      <c r="N13" s="16">
        <f t="shared" si="4"/>
        <v>577</v>
      </c>
      <c r="O13" s="31">
        <f t="shared" si="5"/>
        <v>9232</v>
      </c>
    </row>
    <row r="14" spans="1:15" x14ac:dyDescent="0.25">
      <c r="A14" s="27">
        <v>43497</v>
      </c>
      <c r="B14" s="1">
        <v>0</v>
      </c>
      <c r="C14" s="1">
        <v>6308</v>
      </c>
      <c r="D14" s="1">
        <v>6308</v>
      </c>
      <c r="E14" s="1">
        <v>935</v>
      </c>
      <c r="F14" s="23">
        <f t="shared" si="0"/>
        <v>13551</v>
      </c>
      <c r="G14" s="15"/>
      <c r="H14" s="25">
        <v>24</v>
      </c>
      <c r="I14" s="3"/>
      <c r="J14" s="27">
        <v>43497</v>
      </c>
      <c r="K14" s="16">
        <f t="shared" si="1"/>
        <v>0</v>
      </c>
      <c r="L14" s="16">
        <f t="shared" si="2"/>
        <v>2204</v>
      </c>
      <c r="M14" s="16">
        <f t="shared" si="3"/>
        <v>2204</v>
      </c>
      <c r="N14" s="16">
        <f t="shared" si="4"/>
        <v>551</v>
      </c>
      <c r="O14" s="31">
        <f t="shared" si="5"/>
        <v>4959</v>
      </c>
    </row>
    <row r="15" spans="1:15" x14ac:dyDescent="0.25">
      <c r="A15" s="27">
        <v>43525</v>
      </c>
      <c r="B15" s="1">
        <v>2036</v>
      </c>
      <c r="C15" s="1">
        <v>11129</v>
      </c>
      <c r="D15" s="1">
        <v>11129</v>
      </c>
      <c r="E15" s="1">
        <v>979</v>
      </c>
      <c r="F15" s="23">
        <f t="shared" si="0"/>
        <v>25273</v>
      </c>
      <c r="G15" s="15"/>
      <c r="H15" s="25">
        <v>24</v>
      </c>
      <c r="I15" s="3"/>
      <c r="J15" s="27">
        <v>43525</v>
      </c>
      <c r="K15" s="16">
        <f t="shared" si="1"/>
        <v>517</v>
      </c>
      <c r="L15" s="16">
        <f t="shared" si="2"/>
        <v>3619</v>
      </c>
      <c r="M15" s="16">
        <f t="shared" si="3"/>
        <v>3619</v>
      </c>
      <c r="N15" s="16">
        <f t="shared" si="4"/>
        <v>517</v>
      </c>
      <c r="O15" s="31">
        <f t="shared" si="5"/>
        <v>8272</v>
      </c>
    </row>
    <row r="16" spans="1:15" ht="15.75" thickBot="1" x14ac:dyDescent="0.3">
      <c r="A16" s="28"/>
      <c r="B16" s="5">
        <f>SUM(B4:B15)</f>
        <v>4158</v>
      </c>
      <c r="C16" s="5">
        <f>SUM(C4:C15)</f>
        <v>84457</v>
      </c>
      <c r="D16" s="5">
        <f>SUM(D4:D15)</f>
        <v>84457</v>
      </c>
      <c r="E16" s="5">
        <f>SUM(E4:E15)</f>
        <v>7611</v>
      </c>
      <c r="F16" s="24">
        <f>SUM(F4:F15)</f>
        <v>180683</v>
      </c>
      <c r="G16" s="22"/>
      <c r="H16" s="26"/>
      <c r="I16" s="11"/>
      <c r="J16" s="30"/>
      <c r="K16" s="13">
        <f>SUM(K6:K15)</f>
        <v>1735</v>
      </c>
      <c r="L16" s="13">
        <f>SUM(L6:L15)</f>
        <v>35771</v>
      </c>
      <c r="M16" s="13">
        <f>SUM(M6:M15)</f>
        <v>35771</v>
      </c>
      <c r="N16" s="5">
        <f>SUM(N6:N15)</f>
        <v>4355</v>
      </c>
      <c r="O16" s="32">
        <f>SUM(O4:O15)</f>
        <v>77632</v>
      </c>
    </row>
    <row r="17" spans="1:15" ht="15.75" thickBot="1" x14ac:dyDescent="0.3">
      <c r="A17" s="8"/>
      <c r="F17" s="6"/>
      <c r="G17" s="6"/>
      <c r="H17" s="6"/>
      <c r="I17" s="6"/>
      <c r="O17" s="10"/>
    </row>
    <row r="18" spans="1:15" ht="15" customHeight="1" x14ac:dyDescent="0.25">
      <c r="A18" s="38" t="s">
        <v>1</v>
      </c>
      <c r="B18" s="45" t="s">
        <v>11</v>
      </c>
      <c r="C18" s="45"/>
      <c r="D18" s="45"/>
      <c r="E18" s="45"/>
      <c r="F18" s="45" t="s">
        <v>14</v>
      </c>
      <c r="G18" s="51" t="s">
        <v>2</v>
      </c>
      <c r="H18" s="51"/>
      <c r="I18" s="51"/>
      <c r="J18" s="51"/>
      <c r="K18" s="40" t="s">
        <v>15</v>
      </c>
      <c r="L18" s="20"/>
      <c r="M18" s="49" t="s">
        <v>0</v>
      </c>
      <c r="N18" s="47" t="s">
        <v>3</v>
      </c>
      <c r="O18" s="40" t="s">
        <v>16</v>
      </c>
    </row>
    <row r="19" spans="1:15" ht="30" customHeight="1" x14ac:dyDescent="0.25">
      <c r="A19" s="39"/>
      <c r="B19" s="29" t="s">
        <v>6</v>
      </c>
      <c r="C19" s="29" t="s">
        <v>7</v>
      </c>
      <c r="D19" s="29" t="s">
        <v>8</v>
      </c>
      <c r="E19" s="29" t="s">
        <v>9</v>
      </c>
      <c r="F19" s="46"/>
      <c r="G19" s="29" t="s">
        <v>6</v>
      </c>
      <c r="H19" s="29" t="s">
        <v>7</v>
      </c>
      <c r="I19" s="29" t="s">
        <v>8</v>
      </c>
      <c r="J19" s="29" t="s">
        <v>9</v>
      </c>
      <c r="K19" s="41"/>
      <c r="M19" s="50"/>
      <c r="N19" s="48"/>
      <c r="O19" s="41"/>
    </row>
    <row r="20" spans="1:15" x14ac:dyDescent="0.25">
      <c r="A20" s="27">
        <v>43191</v>
      </c>
      <c r="B20" s="1">
        <f>ROUND(B4*H4%,0.01)</f>
        <v>0</v>
      </c>
      <c r="C20" s="1">
        <f>ROUND(C4*H4%,0.01)</f>
        <v>0</v>
      </c>
      <c r="D20" s="1">
        <f>ROUND(D4*H4%,0.01)</f>
        <v>0</v>
      </c>
      <c r="E20" s="1">
        <f>ROUND(E4*H4%,0.01)</f>
        <v>0</v>
      </c>
      <c r="F20" s="35">
        <f>ROUND(B20+C20+E20+D20,0.01)</f>
        <v>0</v>
      </c>
      <c r="G20" s="1">
        <f>ROUND(B20/365,0.01)</f>
        <v>0</v>
      </c>
      <c r="H20" s="1">
        <f>ROUND(C20/365,0.01)</f>
        <v>0</v>
      </c>
      <c r="I20" s="1">
        <f>ROUND(D20/365,0.01)</f>
        <v>0</v>
      </c>
      <c r="J20" s="1">
        <f>ROUND(E20/365,0.01)</f>
        <v>0</v>
      </c>
      <c r="K20" s="33">
        <f>ROUND(G20+J20+I20+H20,0.01)</f>
        <v>0</v>
      </c>
      <c r="M20" s="17">
        <v>43242</v>
      </c>
      <c r="N20" s="2">
        <v>44095</v>
      </c>
      <c r="O20" s="36">
        <f>N20-M20</f>
        <v>853</v>
      </c>
    </row>
    <row r="21" spans="1:15" x14ac:dyDescent="0.25">
      <c r="A21" s="27">
        <v>43221</v>
      </c>
      <c r="B21" s="1">
        <f t="shared" ref="B21:B31" si="6">ROUND(B5*H5%,0.01)</f>
        <v>0</v>
      </c>
      <c r="C21" s="1">
        <f t="shared" ref="C21:C31" si="7">ROUND(C5*H5%,0.01)</f>
        <v>0</v>
      </c>
      <c r="D21" s="1">
        <f t="shared" ref="D21:D31" si="8">ROUND(D5*H5%,0.01)</f>
        <v>0</v>
      </c>
      <c r="E21" s="1">
        <f t="shared" ref="E21:E31" si="9">ROUND(E5*H5%,0.01)</f>
        <v>0</v>
      </c>
      <c r="F21" s="35">
        <f t="shared" ref="F21:F31" si="10">ROUND(B21+C21+E21+D21,0.01)</f>
        <v>0</v>
      </c>
      <c r="G21" s="1">
        <f t="shared" ref="G21:G31" si="11">ROUND(B21/365,0.01)</f>
        <v>0</v>
      </c>
      <c r="H21" s="1">
        <f t="shared" ref="H21:H31" si="12">ROUND(C21/365,0.01)</f>
        <v>0</v>
      </c>
      <c r="I21" s="1">
        <f t="shared" ref="I21:I31" si="13">ROUND(D21/365,0.01)</f>
        <v>0</v>
      </c>
      <c r="J21" s="1">
        <f t="shared" ref="J21:J31" si="14">ROUND(E21/365,0.01)</f>
        <v>0</v>
      </c>
      <c r="K21" s="33">
        <f t="shared" ref="K21:K31" si="15">ROUND(G21+J21+I21+H21,0.01)</f>
        <v>0</v>
      </c>
      <c r="M21" s="17">
        <v>43271</v>
      </c>
      <c r="N21" s="2">
        <v>44095</v>
      </c>
      <c r="O21" s="36">
        <f>N21-M21</f>
        <v>824</v>
      </c>
    </row>
    <row r="22" spans="1:15" x14ac:dyDescent="0.25">
      <c r="A22" s="27">
        <v>43252</v>
      </c>
      <c r="B22" s="1">
        <f t="shared" si="6"/>
        <v>0</v>
      </c>
      <c r="C22" s="1">
        <f t="shared" si="7"/>
        <v>1662</v>
      </c>
      <c r="D22" s="1">
        <f t="shared" si="8"/>
        <v>1662</v>
      </c>
      <c r="E22" s="1">
        <f t="shared" si="9"/>
        <v>0</v>
      </c>
      <c r="F22" s="35">
        <f t="shared" si="10"/>
        <v>3324</v>
      </c>
      <c r="G22" s="1">
        <f t="shared" si="11"/>
        <v>0</v>
      </c>
      <c r="H22" s="1">
        <f t="shared" si="12"/>
        <v>5</v>
      </c>
      <c r="I22" s="1">
        <f t="shared" si="13"/>
        <v>5</v>
      </c>
      <c r="J22" s="1">
        <f t="shared" si="14"/>
        <v>0</v>
      </c>
      <c r="K22" s="33">
        <f t="shared" si="15"/>
        <v>10</v>
      </c>
      <c r="M22" s="17">
        <v>43301</v>
      </c>
      <c r="N22" s="2">
        <v>44095</v>
      </c>
      <c r="O22" s="36">
        <f>N22-M22</f>
        <v>794</v>
      </c>
    </row>
    <row r="23" spans="1:15" x14ac:dyDescent="0.25">
      <c r="A23" s="27">
        <v>43282</v>
      </c>
      <c r="B23" s="1">
        <f t="shared" si="6"/>
        <v>0</v>
      </c>
      <c r="C23" s="1">
        <f t="shared" si="7"/>
        <v>270</v>
      </c>
      <c r="D23" s="1">
        <f t="shared" si="8"/>
        <v>270</v>
      </c>
      <c r="E23" s="1">
        <f t="shared" si="9"/>
        <v>35</v>
      </c>
      <c r="F23" s="35">
        <f t="shared" si="10"/>
        <v>575</v>
      </c>
      <c r="G23" s="1">
        <f t="shared" si="11"/>
        <v>0</v>
      </c>
      <c r="H23" s="1">
        <f t="shared" si="12"/>
        <v>1</v>
      </c>
      <c r="I23" s="1">
        <f t="shared" si="13"/>
        <v>1</v>
      </c>
      <c r="J23" s="1">
        <f t="shared" si="14"/>
        <v>0</v>
      </c>
      <c r="K23" s="33">
        <f t="shared" si="15"/>
        <v>2</v>
      </c>
      <c r="M23" s="17">
        <v>43336</v>
      </c>
      <c r="N23" s="2">
        <v>44095</v>
      </c>
      <c r="O23" s="36">
        <f t="shared" ref="O23:O31" si="16">N23-M23</f>
        <v>759</v>
      </c>
    </row>
    <row r="24" spans="1:15" x14ac:dyDescent="0.25">
      <c r="A24" s="27">
        <v>43313</v>
      </c>
      <c r="B24" s="1">
        <f t="shared" si="6"/>
        <v>0</v>
      </c>
      <c r="C24" s="1">
        <f t="shared" si="7"/>
        <v>1777</v>
      </c>
      <c r="D24" s="1">
        <f t="shared" si="8"/>
        <v>1777</v>
      </c>
      <c r="E24" s="1">
        <f t="shared" si="9"/>
        <v>194</v>
      </c>
      <c r="F24" s="35">
        <f t="shared" si="10"/>
        <v>3748</v>
      </c>
      <c r="G24" s="1">
        <f t="shared" si="11"/>
        <v>0</v>
      </c>
      <c r="H24" s="1">
        <f t="shared" si="12"/>
        <v>5</v>
      </c>
      <c r="I24" s="1">
        <f t="shared" si="13"/>
        <v>5</v>
      </c>
      <c r="J24" s="1">
        <f t="shared" si="14"/>
        <v>1</v>
      </c>
      <c r="K24" s="33">
        <f t="shared" si="15"/>
        <v>11</v>
      </c>
      <c r="M24" s="17">
        <v>43363</v>
      </c>
      <c r="N24" s="2">
        <v>44095</v>
      </c>
      <c r="O24" s="36">
        <f t="shared" si="16"/>
        <v>732</v>
      </c>
    </row>
    <row r="25" spans="1:15" x14ac:dyDescent="0.25">
      <c r="A25" s="27">
        <v>43344</v>
      </c>
      <c r="B25" s="1">
        <f t="shared" si="6"/>
        <v>0</v>
      </c>
      <c r="C25" s="1">
        <f t="shared" si="7"/>
        <v>1789</v>
      </c>
      <c r="D25" s="1">
        <f t="shared" si="8"/>
        <v>1789</v>
      </c>
      <c r="E25" s="1">
        <f t="shared" si="9"/>
        <v>304</v>
      </c>
      <c r="F25" s="35">
        <f t="shared" si="10"/>
        <v>3882</v>
      </c>
      <c r="G25" s="1">
        <f t="shared" si="11"/>
        <v>0</v>
      </c>
      <c r="H25" s="1">
        <f t="shared" si="12"/>
        <v>5</v>
      </c>
      <c r="I25" s="1">
        <f t="shared" si="13"/>
        <v>5</v>
      </c>
      <c r="J25" s="1">
        <f t="shared" si="14"/>
        <v>1</v>
      </c>
      <c r="K25" s="33">
        <f t="shared" si="15"/>
        <v>11</v>
      </c>
      <c r="M25" s="17">
        <v>43398</v>
      </c>
      <c r="N25" s="2">
        <v>44095</v>
      </c>
      <c r="O25" s="36">
        <f t="shared" si="16"/>
        <v>697</v>
      </c>
    </row>
    <row r="26" spans="1:15" x14ac:dyDescent="0.25">
      <c r="A26" s="27">
        <v>43374</v>
      </c>
      <c r="B26" s="1">
        <f t="shared" si="6"/>
        <v>0</v>
      </c>
      <c r="C26" s="1">
        <f t="shared" si="7"/>
        <v>1850</v>
      </c>
      <c r="D26" s="1">
        <f t="shared" si="8"/>
        <v>1850</v>
      </c>
      <c r="E26" s="1">
        <f t="shared" si="9"/>
        <v>356</v>
      </c>
      <c r="F26" s="35">
        <f t="shared" si="10"/>
        <v>4056</v>
      </c>
      <c r="G26" s="1">
        <f t="shared" si="11"/>
        <v>0</v>
      </c>
      <c r="H26" s="1">
        <f t="shared" si="12"/>
        <v>5</v>
      </c>
      <c r="I26" s="1">
        <f t="shared" si="13"/>
        <v>5</v>
      </c>
      <c r="J26" s="1">
        <f t="shared" si="14"/>
        <v>1</v>
      </c>
      <c r="K26" s="33">
        <f t="shared" si="15"/>
        <v>11</v>
      </c>
      <c r="M26" s="17">
        <v>43424</v>
      </c>
      <c r="N26" s="2">
        <v>44095</v>
      </c>
      <c r="O26" s="36">
        <f t="shared" si="16"/>
        <v>671</v>
      </c>
    </row>
    <row r="27" spans="1:15" x14ac:dyDescent="0.25">
      <c r="A27" s="27">
        <v>43405</v>
      </c>
      <c r="B27" s="1">
        <f t="shared" si="6"/>
        <v>321</v>
      </c>
      <c r="C27" s="1">
        <f t="shared" si="7"/>
        <v>3600</v>
      </c>
      <c r="D27" s="1">
        <f t="shared" si="8"/>
        <v>3600</v>
      </c>
      <c r="E27" s="1">
        <f t="shared" si="9"/>
        <v>0</v>
      </c>
      <c r="F27" s="35">
        <f t="shared" si="10"/>
        <v>7521</v>
      </c>
      <c r="G27" s="1">
        <f t="shared" si="11"/>
        <v>1</v>
      </c>
      <c r="H27" s="1">
        <f t="shared" si="12"/>
        <v>10</v>
      </c>
      <c r="I27" s="1">
        <f t="shared" si="13"/>
        <v>10</v>
      </c>
      <c r="J27" s="1">
        <f t="shared" si="14"/>
        <v>0</v>
      </c>
      <c r="K27" s="33">
        <f t="shared" si="15"/>
        <v>21</v>
      </c>
      <c r="M27" s="17">
        <v>43454</v>
      </c>
      <c r="N27" s="2">
        <v>44095</v>
      </c>
      <c r="O27" s="36">
        <f t="shared" si="16"/>
        <v>641</v>
      </c>
    </row>
    <row r="28" spans="1:15" x14ac:dyDescent="0.25">
      <c r="A28" s="27">
        <v>43435</v>
      </c>
      <c r="B28" s="1">
        <f t="shared" si="6"/>
        <v>0</v>
      </c>
      <c r="C28" s="1">
        <f t="shared" si="7"/>
        <v>2464</v>
      </c>
      <c r="D28" s="1">
        <f t="shared" si="8"/>
        <v>2464</v>
      </c>
      <c r="E28" s="1">
        <f t="shared" si="9"/>
        <v>264</v>
      </c>
      <c r="F28" s="35">
        <f t="shared" si="10"/>
        <v>5192</v>
      </c>
      <c r="G28" s="1">
        <f t="shared" si="11"/>
        <v>0</v>
      </c>
      <c r="H28" s="1">
        <f t="shared" si="12"/>
        <v>7</v>
      </c>
      <c r="I28" s="1">
        <f t="shared" si="13"/>
        <v>7</v>
      </c>
      <c r="J28" s="1">
        <f t="shared" si="14"/>
        <v>1</v>
      </c>
      <c r="K28" s="33">
        <f t="shared" si="15"/>
        <v>15</v>
      </c>
      <c r="M28" s="17">
        <v>43485</v>
      </c>
      <c r="N28" s="2">
        <v>44095</v>
      </c>
      <c r="O28" s="36">
        <f t="shared" si="16"/>
        <v>610</v>
      </c>
    </row>
    <row r="29" spans="1:15" x14ac:dyDescent="0.25">
      <c r="A29" s="27">
        <v>43466</v>
      </c>
      <c r="B29" s="1">
        <f t="shared" si="6"/>
        <v>189</v>
      </c>
      <c r="C29" s="1">
        <f t="shared" si="7"/>
        <v>2671</v>
      </c>
      <c r="D29" s="1">
        <f t="shared" si="8"/>
        <v>2671</v>
      </c>
      <c r="E29" s="1">
        <f t="shared" si="9"/>
        <v>214</v>
      </c>
      <c r="F29" s="35">
        <f t="shared" si="10"/>
        <v>5745</v>
      </c>
      <c r="G29" s="1">
        <f t="shared" si="11"/>
        <v>1</v>
      </c>
      <c r="H29" s="1">
        <f t="shared" si="12"/>
        <v>7</v>
      </c>
      <c r="I29" s="1">
        <f t="shared" si="13"/>
        <v>7</v>
      </c>
      <c r="J29" s="1">
        <f t="shared" si="14"/>
        <v>1</v>
      </c>
      <c r="K29" s="33">
        <f t="shared" si="15"/>
        <v>16</v>
      </c>
      <c r="M29" s="17">
        <v>43518</v>
      </c>
      <c r="N29" s="2">
        <v>44095</v>
      </c>
      <c r="O29" s="36">
        <f t="shared" si="16"/>
        <v>577</v>
      </c>
    </row>
    <row r="30" spans="1:15" x14ac:dyDescent="0.25">
      <c r="A30" s="27">
        <v>43497</v>
      </c>
      <c r="B30" s="1">
        <f t="shared" si="6"/>
        <v>0</v>
      </c>
      <c r="C30" s="1">
        <f t="shared" si="7"/>
        <v>1514</v>
      </c>
      <c r="D30" s="1">
        <f t="shared" si="8"/>
        <v>1514</v>
      </c>
      <c r="E30" s="1">
        <f t="shared" si="9"/>
        <v>224</v>
      </c>
      <c r="F30" s="35">
        <f t="shared" si="10"/>
        <v>3252</v>
      </c>
      <c r="G30" s="1">
        <f t="shared" si="11"/>
        <v>0</v>
      </c>
      <c r="H30" s="1">
        <f t="shared" si="12"/>
        <v>4</v>
      </c>
      <c r="I30" s="1">
        <f t="shared" si="13"/>
        <v>4</v>
      </c>
      <c r="J30" s="1">
        <f t="shared" si="14"/>
        <v>1</v>
      </c>
      <c r="K30" s="33">
        <f t="shared" si="15"/>
        <v>9</v>
      </c>
      <c r="M30" s="17">
        <v>43544</v>
      </c>
      <c r="N30" s="2">
        <v>44095</v>
      </c>
      <c r="O30" s="36">
        <f t="shared" si="16"/>
        <v>551</v>
      </c>
    </row>
    <row r="31" spans="1:15" ht="15.75" thickBot="1" x14ac:dyDescent="0.3">
      <c r="A31" s="27">
        <v>43525</v>
      </c>
      <c r="B31" s="1">
        <f t="shared" si="6"/>
        <v>489</v>
      </c>
      <c r="C31" s="1">
        <f t="shared" si="7"/>
        <v>2671</v>
      </c>
      <c r="D31" s="1">
        <f t="shared" si="8"/>
        <v>2671</v>
      </c>
      <c r="E31" s="1">
        <f t="shared" si="9"/>
        <v>235</v>
      </c>
      <c r="F31" s="35">
        <f t="shared" si="10"/>
        <v>6066</v>
      </c>
      <c r="G31" s="1">
        <f t="shared" si="11"/>
        <v>1</v>
      </c>
      <c r="H31" s="1">
        <f t="shared" si="12"/>
        <v>7</v>
      </c>
      <c r="I31" s="1">
        <f t="shared" si="13"/>
        <v>7</v>
      </c>
      <c r="J31" s="1">
        <f t="shared" si="14"/>
        <v>1</v>
      </c>
      <c r="K31" s="33">
        <f t="shared" si="15"/>
        <v>16</v>
      </c>
      <c r="M31" s="18">
        <v>43578</v>
      </c>
      <c r="N31" s="19">
        <v>44095</v>
      </c>
      <c r="O31" s="37">
        <f t="shared" si="16"/>
        <v>517</v>
      </c>
    </row>
    <row r="32" spans="1:15" ht="15.75" thickBot="1" x14ac:dyDescent="0.3">
      <c r="A32" s="28"/>
      <c r="B32" s="13">
        <f t="shared" ref="B32:K32" si="17">SUM(B20:B31)</f>
        <v>999</v>
      </c>
      <c r="C32" s="13">
        <f t="shared" si="17"/>
        <v>20268</v>
      </c>
      <c r="D32" s="13">
        <f t="shared" si="17"/>
        <v>20268</v>
      </c>
      <c r="E32" s="13">
        <f t="shared" si="17"/>
        <v>1826</v>
      </c>
      <c r="F32" s="14">
        <f t="shared" si="17"/>
        <v>43361</v>
      </c>
      <c r="G32" s="13">
        <f t="shared" si="17"/>
        <v>3</v>
      </c>
      <c r="H32" s="13">
        <f t="shared" si="17"/>
        <v>56</v>
      </c>
      <c r="I32" s="13">
        <f t="shared" si="17"/>
        <v>56</v>
      </c>
      <c r="J32" s="13">
        <f t="shared" si="17"/>
        <v>7</v>
      </c>
      <c r="K32" s="34">
        <f t="shared" si="17"/>
        <v>122</v>
      </c>
      <c r="L32" s="11"/>
      <c r="M32" s="11"/>
      <c r="N32" s="11"/>
      <c r="O32" s="12"/>
    </row>
  </sheetData>
  <mergeCells count="16">
    <mergeCell ref="A18:A19"/>
    <mergeCell ref="J2:J3"/>
    <mergeCell ref="F2:F3"/>
    <mergeCell ref="O2:O3"/>
    <mergeCell ref="A1:O1"/>
    <mergeCell ref="F18:F19"/>
    <mergeCell ref="K18:K19"/>
    <mergeCell ref="N18:N19"/>
    <mergeCell ref="O18:O19"/>
    <mergeCell ref="B18:E18"/>
    <mergeCell ref="K2:N2"/>
    <mergeCell ref="M18:M19"/>
    <mergeCell ref="G18:J18"/>
    <mergeCell ref="B2:E2"/>
    <mergeCell ref="A2:A3"/>
    <mergeCell ref="H2:H3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TOTAL EXCESS UNCLAIMED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2020-09-21T10:44:05Z</dcterms:modified>
</cp:coreProperties>
</file>