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terest for above 5Cr Turnover" sheetId="5" r:id="rId1"/>
    <sheet name="Interest for below 5Cr Turnover" sheetId="6" r:id="rId2"/>
  </sheets>
  <definedNames>
    <definedName name="_xlnm.Print_Area" localSheetId="0">'Interest for above 5Cr Turnover'!$A$2:$O$45</definedName>
    <definedName name="_xlnm.Print_Area" localSheetId="1">'Interest for below 5Cr Turnover'!$A$2:$O$45</definedName>
  </definedNames>
  <calcPr calcId="124519"/>
  <fileRecoveryPr autoRecover="0"/>
</workbook>
</file>

<file path=xl/calcChain.xml><?xml version="1.0" encoding="utf-8"?>
<calcChain xmlns="http://schemas.openxmlformats.org/spreadsheetml/2006/main">
  <c r="L37" i="5"/>
  <c r="E43" i="6"/>
  <c r="E42"/>
  <c r="F42" s="1"/>
  <c r="H42" s="1"/>
  <c r="E41"/>
  <c r="F41" s="1"/>
  <c r="H41" s="1"/>
  <c r="E40"/>
  <c r="F40" s="1"/>
  <c r="H40" s="1"/>
  <c r="E39"/>
  <c r="F39" s="1"/>
  <c r="H39" s="1"/>
  <c r="E38"/>
  <c r="F38" s="1"/>
  <c r="H38" s="1"/>
  <c r="E37"/>
  <c r="F37" s="1"/>
  <c r="H37" s="1"/>
  <c r="E36"/>
  <c r="E35"/>
  <c r="E34"/>
  <c r="E33"/>
  <c r="G33" s="1"/>
  <c r="N33" s="1"/>
  <c r="E32"/>
  <c r="E31"/>
  <c r="G31" s="1"/>
  <c r="N31" s="1"/>
  <c r="E30"/>
  <c r="E29"/>
  <c r="G29" s="1"/>
  <c r="N29" s="1"/>
  <c r="E28"/>
  <c r="E27"/>
  <c r="G27" s="1"/>
  <c r="N27" s="1"/>
  <c r="E26"/>
  <c r="E25"/>
  <c r="G25" s="1"/>
  <c r="N25" s="1"/>
  <c r="E24"/>
  <c r="E23"/>
  <c r="E22"/>
  <c r="E21"/>
  <c r="G21" s="1"/>
  <c r="N21" s="1"/>
  <c r="E20"/>
  <c r="E19"/>
  <c r="G19" s="1"/>
  <c r="N19" s="1"/>
  <c r="E18"/>
  <c r="E17"/>
  <c r="G17" s="1"/>
  <c r="N17" s="1"/>
  <c r="E16"/>
  <c r="E15"/>
  <c r="G15" s="1"/>
  <c r="N15" s="1"/>
  <c r="E14"/>
  <c r="E13"/>
  <c r="G13" s="1"/>
  <c r="N13" s="1"/>
  <c r="E12"/>
  <c r="E11"/>
  <c r="E10"/>
  <c r="E9"/>
  <c r="G9" s="1"/>
  <c r="N9" s="1"/>
  <c r="E8"/>
  <c r="E7"/>
  <c r="E6"/>
  <c r="E43" i="5"/>
  <c r="E42"/>
  <c r="E41"/>
  <c r="E40"/>
  <c r="G40" s="1"/>
  <c r="N40" s="1"/>
  <c r="E39"/>
  <c r="G39" s="1"/>
  <c r="E38"/>
  <c r="G38" s="1"/>
  <c r="E37"/>
  <c r="G37" s="1"/>
  <c r="E36"/>
  <c r="E35"/>
  <c r="E34"/>
  <c r="E33"/>
  <c r="G33" s="1"/>
  <c r="N33" s="1"/>
  <c r="E32"/>
  <c r="E31"/>
  <c r="E30"/>
  <c r="E29"/>
  <c r="G29" s="1"/>
  <c r="N29" s="1"/>
  <c r="E28"/>
  <c r="E27"/>
  <c r="E26"/>
  <c r="E25"/>
  <c r="G25" s="1"/>
  <c r="N25" s="1"/>
  <c r="E24"/>
  <c r="E23"/>
  <c r="E22"/>
  <c r="E21"/>
  <c r="G21" s="1"/>
  <c r="N21" s="1"/>
  <c r="E20"/>
  <c r="E19"/>
  <c r="E18"/>
  <c r="E17"/>
  <c r="G17" s="1"/>
  <c r="N17" s="1"/>
  <c r="E16"/>
  <c r="E15"/>
  <c r="E14"/>
  <c r="E13"/>
  <c r="G13" s="1"/>
  <c r="N13" s="1"/>
  <c r="E12"/>
  <c r="E11"/>
  <c r="E10"/>
  <c r="E9"/>
  <c r="G9" s="1"/>
  <c r="N9" s="1"/>
  <c r="E8"/>
  <c r="E7"/>
  <c r="E6"/>
  <c r="G7" i="6" l="1"/>
  <c r="N7" s="1"/>
  <c r="L9"/>
  <c r="G11"/>
  <c r="N11" s="1"/>
  <c r="L13"/>
  <c r="L17"/>
  <c r="L21"/>
  <c r="G23"/>
  <c r="N23" s="1"/>
  <c r="L25"/>
  <c r="L29"/>
  <c r="L33"/>
  <c r="G35"/>
  <c r="N35" s="1"/>
  <c r="L15"/>
  <c r="L19"/>
  <c r="L27"/>
  <c r="L31"/>
  <c r="F37" i="5"/>
  <c r="H37" s="1"/>
  <c r="F38"/>
  <c r="H38" s="1"/>
  <c r="G7"/>
  <c r="N7" s="1"/>
  <c r="L9"/>
  <c r="G11"/>
  <c r="N11" s="1"/>
  <c r="L13"/>
  <c r="G15"/>
  <c r="N15" s="1"/>
  <c r="L17"/>
  <c r="G19"/>
  <c r="N19" s="1"/>
  <c r="L21"/>
  <c r="G23"/>
  <c r="N23" s="1"/>
  <c r="L25"/>
  <c r="G27"/>
  <c r="N27" s="1"/>
  <c r="L29"/>
  <c r="G31"/>
  <c r="N31" s="1"/>
  <c r="L33"/>
  <c r="G35"/>
  <c r="N35" s="1"/>
  <c r="F39"/>
  <c r="H39" s="1"/>
  <c r="L40"/>
  <c r="M9" i="6"/>
  <c r="M13"/>
  <c r="M25"/>
  <c r="M27"/>
  <c r="M29"/>
  <c r="M31"/>
  <c r="M33"/>
  <c r="G37"/>
  <c r="G38"/>
  <c r="G39"/>
  <c r="G40"/>
  <c r="G41"/>
  <c r="G42"/>
  <c r="M15"/>
  <c r="M17"/>
  <c r="M19"/>
  <c r="M21"/>
  <c r="G6"/>
  <c r="N6" s="1"/>
  <c r="G8"/>
  <c r="N8" s="1"/>
  <c r="G10"/>
  <c r="N10" s="1"/>
  <c r="G12"/>
  <c r="N12" s="1"/>
  <c r="G14"/>
  <c r="N14" s="1"/>
  <c r="G16"/>
  <c r="N16" s="1"/>
  <c r="G18"/>
  <c r="N18" s="1"/>
  <c r="G20"/>
  <c r="N20" s="1"/>
  <c r="G22"/>
  <c r="N22" s="1"/>
  <c r="G24"/>
  <c r="N24" s="1"/>
  <c r="G26"/>
  <c r="M26" s="1"/>
  <c r="G28"/>
  <c r="N28" s="1"/>
  <c r="G30"/>
  <c r="N30" s="1"/>
  <c r="G32"/>
  <c r="N32" s="1"/>
  <c r="G34"/>
  <c r="N34" s="1"/>
  <c r="G36"/>
  <c r="N36" s="1"/>
  <c r="G43"/>
  <c r="N43" s="1"/>
  <c r="M9" i="5"/>
  <c r="M13"/>
  <c r="M17"/>
  <c r="M21"/>
  <c r="M25"/>
  <c r="M29"/>
  <c r="M33"/>
  <c r="M40"/>
  <c r="G41"/>
  <c r="N41" s="1"/>
  <c r="G42"/>
  <c r="N42" s="1"/>
  <c r="G43"/>
  <c r="N43" s="1"/>
  <c r="G6"/>
  <c r="N6" s="1"/>
  <c r="G8"/>
  <c r="N8" s="1"/>
  <c r="G10"/>
  <c r="N10" s="1"/>
  <c r="G12"/>
  <c r="N12" s="1"/>
  <c r="G14"/>
  <c r="N14" s="1"/>
  <c r="G16"/>
  <c r="N16" s="1"/>
  <c r="G18"/>
  <c r="N18" s="1"/>
  <c r="G20"/>
  <c r="N20" s="1"/>
  <c r="G22"/>
  <c r="N22" s="1"/>
  <c r="G24"/>
  <c r="N24" s="1"/>
  <c r="G26"/>
  <c r="N26" s="1"/>
  <c r="G28"/>
  <c r="N28" s="1"/>
  <c r="G30"/>
  <c r="N30" s="1"/>
  <c r="G32"/>
  <c r="N32" s="1"/>
  <c r="G34"/>
  <c r="N34" s="1"/>
  <c r="G36"/>
  <c r="N36" s="1"/>
  <c r="M37" l="1"/>
  <c r="N37"/>
  <c r="M35" i="6"/>
  <c r="M23"/>
  <c r="M11"/>
  <c r="M7"/>
  <c r="L11"/>
  <c r="L35"/>
  <c r="L20"/>
  <c r="L23"/>
  <c r="L7"/>
  <c r="L16"/>
  <c r="M35" i="5"/>
  <c r="M31"/>
  <c r="M27"/>
  <c r="M23"/>
  <c r="M19"/>
  <c r="M15"/>
  <c r="M11"/>
  <c r="M7"/>
  <c r="L35"/>
  <c r="L38"/>
  <c r="L27"/>
  <c r="L34"/>
  <c r="L18"/>
  <c r="L39"/>
  <c r="M38"/>
  <c r="N38"/>
  <c r="L11"/>
  <c r="L19"/>
  <c r="L26"/>
  <c r="L10"/>
  <c r="L42"/>
  <c r="M42"/>
  <c r="L30"/>
  <c r="L22"/>
  <c r="L14"/>
  <c r="L6"/>
  <c r="M39"/>
  <c r="N39"/>
  <c r="L31"/>
  <c r="L7"/>
  <c r="L23"/>
  <c r="L15"/>
  <c r="M42" i="6"/>
  <c r="N42"/>
  <c r="L42"/>
  <c r="M41"/>
  <c r="N41"/>
  <c r="L41"/>
  <c r="M40"/>
  <c r="N40"/>
  <c r="L40"/>
  <c r="M39"/>
  <c r="N39"/>
  <c r="L39"/>
  <c r="M37"/>
  <c r="N37"/>
  <c r="N44" s="1"/>
  <c r="L37"/>
  <c r="L43"/>
  <c r="L24"/>
  <c r="L22"/>
  <c r="L12"/>
  <c r="L10"/>
  <c r="L8"/>
  <c r="L6"/>
  <c r="M34"/>
  <c r="M18"/>
  <c r="M10"/>
  <c r="M36"/>
  <c r="M28"/>
  <c r="M20"/>
  <c r="M12"/>
  <c r="L26"/>
  <c r="N26"/>
  <c r="M38"/>
  <c r="N38"/>
  <c r="L38"/>
  <c r="L18"/>
  <c r="L14"/>
  <c r="L36"/>
  <c r="L34"/>
  <c r="L32"/>
  <c r="L30"/>
  <c r="L28"/>
  <c r="M43"/>
  <c r="M30"/>
  <c r="M22"/>
  <c r="M14"/>
  <c r="M6"/>
  <c r="M32"/>
  <c r="M24"/>
  <c r="M16"/>
  <c r="M8"/>
  <c r="M43" i="5"/>
  <c r="M41"/>
  <c r="L43"/>
  <c r="L41"/>
  <c r="M30"/>
  <c r="M22"/>
  <c r="M14"/>
  <c r="M36"/>
  <c r="M28"/>
  <c r="M20"/>
  <c r="M12"/>
  <c r="M10"/>
  <c r="L36"/>
  <c r="L32"/>
  <c r="L28"/>
  <c r="L24"/>
  <c r="L20"/>
  <c r="L16"/>
  <c r="L12"/>
  <c r="L8"/>
  <c r="M34"/>
  <c r="M26"/>
  <c r="M18"/>
  <c r="M32"/>
  <c r="M24"/>
  <c r="M16"/>
  <c r="M8"/>
  <c r="M6"/>
  <c r="L44" l="1"/>
  <c r="N44"/>
  <c r="L44" i="6"/>
  <c r="M44"/>
  <c r="M44" i="5"/>
  <c r="N46" i="6" l="1"/>
  <c r="N46" i="5"/>
</calcChain>
</file>

<file path=xl/sharedStrings.xml><?xml version="1.0" encoding="utf-8"?>
<sst xmlns="http://schemas.openxmlformats.org/spreadsheetml/2006/main" count="34" uniqueCount="15">
  <si>
    <t>Month</t>
  </si>
  <si>
    <t>GSTR - 3B</t>
  </si>
  <si>
    <t>Date of Payment</t>
  </si>
  <si>
    <t>No of Days</t>
  </si>
  <si>
    <t>Interest</t>
  </si>
  <si>
    <t>Total Interest</t>
  </si>
  <si>
    <t>IGST</t>
  </si>
  <si>
    <t>CGST</t>
  </si>
  <si>
    <t>SGST</t>
  </si>
  <si>
    <t>Tax Liability</t>
  </si>
  <si>
    <t>Rate of Interest</t>
  </si>
  <si>
    <t>Total Interest Payable</t>
  </si>
  <si>
    <t>Note :- Insert GST Amount &amp; Date of Payment in respective month (columns are highlighted with blue colour)</t>
  </si>
  <si>
    <t>Interest Working in case of  Liability against Sales &amp; Turnover above Rs.5 CR</t>
  </si>
  <si>
    <t>Interest Working in case of  Liability against Sales &amp; Turnover below Rs.5 CR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</si>
</sst>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5F3BD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17" fontId="0" fillId="0" borderId="1" xfId="0" applyNumberFormat="1" applyBorder="1"/>
    <xf numFmtId="14" fontId="0" fillId="0" borderId="1" xfId="0" applyNumberFormat="1" applyFill="1" applyBorder="1"/>
    <xf numFmtId="43" fontId="0" fillId="0" borderId="1" xfId="1" applyFont="1" applyBorder="1"/>
    <xf numFmtId="0" fontId="3" fillId="0" borderId="0" xfId="0" applyFont="1"/>
    <xf numFmtId="165" fontId="0" fillId="0" borderId="1" xfId="0" applyNumberFormat="1" applyBorder="1"/>
    <xf numFmtId="14" fontId="0" fillId="2" borderId="1" xfId="0" applyNumberFormat="1" applyFill="1" applyBorder="1"/>
    <xf numFmtId="164" fontId="2" fillId="3" borderId="1" xfId="0" applyNumberFormat="1" applyFont="1" applyFill="1" applyBorder="1"/>
    <xf numFmtId="43" fontId="2" fillId="3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2" fontId="0" fillId="0" borderId="0" xfId="0" applyNumberFormat="1"/>
    <xf numFmtId="0" fontId="0" fillId="0" borderId="1" xfId="0" applyBorder="1" applyAlignment="1">
      <alignment horizontal="right"/>
    </xf>
    <xf numFmtId="164" fontId="0" fillId="0" borderId="1" xfId="1" applyNumberFormat="1" applyFont="1" applyBorder="1"/>
    <xf numFmtId="164" fontId="2" fillId="3" borderId="1" xfId="1" applyNumberFormat="1" applyFont="1" applyFill="1" applyBorder="1"/>
    <xf numFmtId="164" fontId="0" fillId="2" borderId="1" xfId="1" applyNumberFormat="1" applyFont="1" applyFill="1" applyBorder="1"/>
    <xf numFmtId="0" fontId="0" fillId="4" borderId="2" xfId="0" applyFill="1" applyBorder="1"/>
    <xf numFmtId="0" fontId="0" fillId="4" borderId="4" xfId="0" applyFill="1" applyBorder="1"/>
    <xf numFmtId="164" fontId="0" fillId="4" borderId="1" xfId="1" applyNumberFormat="1" applyFont="1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C5F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6"/>
  <sheetViews>
    <sheetView tabSelected="1" topLeftCell="A19" workbookViewId="0">
      <selection activeCell="B6" sqref="B6"/>
    </sheetView>
  </sheetViews>
  <sheetFormatPr defaultRowHeight="15"/>
  <cols>
    <col min="1" max="1" width="2.7109375" customWidth="1"/>
    <col min="2" max="2" width="9.85546875" customWidth="1"/>
    <col min="3" max="3" width="12.28515625" customWidth="1"/>
    <col min="4" max="4" width="16.42578125" customWidth="1"/>
    <col min="5" max="5" width="6.85546875" customWidth="1"/>
    <col min="6" max="6" width="6.42578125" customWidth="1"/>
    <col min="7" max="7" width="7" customWidth="1"/>
    <col min="8" max="8" width="7.85546875" customWidth="1"/>
    <col min="9" max="9" width="10.5703125" bestFit="1" customWidth="1"/>
    <col min="10" max="10" width="9.5703125" bestFit="1" customWidth="1"/>
    <col min="11" max="11" width="10.7109375" bestFit="1" customWidth="1"/>
    <col min="12" max="12" width="9.42578125" customWidth="1"/>
    <col min="13" max="14" width="10.5703125" customWidth="1"/>
    <col min="15" max="15" width="1.85546875" customWidth="1"/>
    <col min="16" max="16" width="11.7109375" bestFit="1" customWidth="1"/>
  </cols>
  <sheetData>
    <row r="1" spans="2:14">
      <c r="B1" s="5" t="s">
        <v>12</v>
      </c>
    </row>
    <row r="3" spans="2:14">
      <c r="B3" s="26" t="s">
        <v>13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>
      <c r="B4" s="27"/>
      <c r="C4" s="28"/>
      <c r="D4" s="28"/>
      <c r="E4" s="28"/>
      <c r="F4" s="28"/>
      <c r="G4" s="28"/>
      <c r="H4" s="29"/>
      <c r="I4" s="27" t="s">
        <v>9</v>
      </c>
      <c r="J4" s="28"/>
      <c r="K4" s="29"/>
      <c r="L4" s="27" t="s">
        <v>4</v>
      </c>
      <c r="M4" s="28"/>
      <c r="N4" s="29"/>
    </row>
    <row r="5" spans="2:14">
      <c r="B5" s="12" t="s">
        <v>0</v>
      </c>
      <c r="C5" s="1" t="s">
        <v>1</v>
      </c>
      <c r="D5" s="1" t="s">
        <v>2</v>
      </c>
      <c r="E5" s="30" t="s">
        <v>3</v>
      </c>
      <c r="F5" s="31"/>
      <c r="G5" s="30" t="s">
        <v>10</v>
      </c>
      <c r="H5" s="31"/>
      <c r="I5" s="1" t="s">
        <v>6</v>
      </c>
      <c r="J5" s="1" t="s">
        <v>7</v>
      </c>
      <c r="K5" s="1" t="s">
        <v>8</v>
      </c>
      <c r="L5" s="1" t="s">
        <v>6</v>
      </c>
      <c r="M5" s="1" t="s">
        <v>7</v>
      </c>
      <c r="N5" s="1" t="s">
        <v>8</v>
      </c>
    </row>
    <row r="6" spans="2:14">
      <c r="B6" s="2">
        <v>42917</v>
      </c>
      <c r="C6" s="3">
        <v>42972</v>
      </c>
      <c r="D6" s="7">
        <v>43873</v>
      </c>
      <c r="E6" s="22">
        <f>D6-C6</f>
        <v>901</v>
      </c>
      <c r="F6" s="23"/>
      <c r="G6" s="24" t="str">
        <f t="shared" ref="G6:G36" si="0">IF(E6&gt;0,"18%","0%")</f>
        <v>18%</v>
      </c>
      <c r="H6" s="25"/>
      <c r="I6" s="15">
        <v>0</v>
      </c>
      <c r="J6" s="15">
        <v>0</v>
      </c>
      <c r="K6" s="15">
        <v>0</v>
      </c>
      <c r="L6" s="13">
        <f t="shared" ref="L6:L37" si="1">E6*G6*I6/365</f>
        <v>0</v>
      </c>
      <c r="M6" s="13">
        <f t="shared" ref="M6:M36" si="2">E6*G6*J6/365</f>
        <v>0</v>
      </c>
      <c r="N6" s="13">
        <f t="shared" ref="N6:N36" si="3">K6*G6*E6/365</f>
        <v>0</v>
      </c>
    </row>
    <row r="7" spans="2:14">
      <c r="B7" s="2">
        <v>42948</v>
      </c>
      <c r="C7" s="3">
        <v>42998</v>
      </c>
      <c r="D7" s="7">
        <v>43873</v>
      </c>
      <c r="E7" s="22">
        <f t="shared" ref="E7:E28" si="4">D7-C7</f>
        <v>875</v>
      </c>
      <c r="F7" s="23"/>
      <c r="G7" s="24" t="str">
        <f t="shared" si="0"/>
        <v>18%</v>
      </c>
      <c r="H7" s="25"/>
      <c r="I7" s="15">
        <v>0</v>
      </c>
      <c r="J7" s="15">
        <v>0</v>
      </c>
      <c r="K7" s="15">
        <v>0</v>
      </c>
      <c r="L7" s="13">
        <f t="shared" si="1"/>
        <v>0</v>
      </c>
      <c r="M7" s="13">
        <f t="shared" si="2"/>
        <v>0</v>
      </c>
      <c r="N7" s="13">
        <f t="shared" si="3"/>
        <v>0</v>
      </c>
    </row>
    <row r="8" spans="2:14">
      <c r="B8" s="2">
        <v>42979</v>
      </c>
      <c r="C8" s="3">
        <v>43028</v>
      </c>
      <c r="D8" s="7">
        <v>43873</v>
      </c>
      <c r="E8" s="22">
        <f t="shared" si="4"/>
        <v>845</v>
      </c>
      <c r="F8" s="23"/>
      <c r="G8" s="24" t="str">
        <f t="shared" si="0"/>
        <v>18%</v>
      </c>
      <c r="H8" s="25"/>
      <c r="I8" s="15">
        <v>0</v>
      </c>
      <c r="J8" s="15">
        <v>0</v>
      </c>
      <c r="K8" s="15">
        <v>0</v>
      </c>
      <c r="L8" s="13">
        <f t="shared" si="1"/>
        <v>0</v>
      </c>
      <c r="M8" s="13">
        <f t="shared" si="2"/>
        <v>0</v>
      </c>
      <c r="N8" s="13">
        <f t="shared" si="3"/>
        <v>0</v>
      </c>
    </row>
    <row r="9" spans="2:14">
      <c r="B9" s="2">
        <v>43009</v>
      </c>
      <c r="C9" s="3">
        <v>43059</v>
      </c>
      <c r="D9" s="7">
        <v>43873</v>
      </c>
      <c r="E9" s="22">
        <f t="shared" si="4"/>
        <v>814</v>
      </c>
      <c r="F9" s="23"/>
      <c r="G9" s="24" t="str">
        <f t="shared" si="0"/>
        <v>18%</v>
      </c>
      <c r="H9" s="25"/>
      <c r="I9" s="15">
        <v>0</v>
      </c>
      <c r="J9" s="15">
        <v>0</v>
      </c>
      <c r="K9" s="15">
        <v>0</v>
      </c>
      <c r="L9" s="13">
        <f t="shared" si="1"/>
        <v>0</v>
      </c>
      <c r="M9" s="13">
        <f t="shared" si="2"/>
        <v>0</v>
      </c>
      <c r="N9" s="13">
        <f t="shared" si="3"/>
        <v>0</v>
      </c>
    </row>
    <row r="10" spans="2:14">
      <c r="B10" s="2">
        <v>43040</v>
      </c>
      <c r="C10" s="3">
        <v>43089</v>
      </c>
      <c r="D10" s="7">
        <v>43873</v>
      </c>
      <c r="E10" s="22">
        <f t="shared" si="4"/>
        <v>784</v>
      </c>
      <c r="F10" s="23"/>
      <c r="G10" s="24" t="str">
        <f t="shared" si="0"/>
        <v>18%</v>
      </c>
      <c r="H10" s="25"/>
      <c r="I10" s="15">
        <v>0</v>
      </c>
      <c r="J10" s="15">
        <v>0</v>
      </c>
      <c r="K10" s="15">
        <v>0</v>
      </c>
      <c r="L10" s="13">
        <f t="shared" si="1"/>
        <v>0</v>
      </c>
      <c r="M10" s="13">
        <f t="shared" si="2"/>
        <v>0</v>
      </c>
      <c r="N10" s="13">
        <f t="shared" si="3"/>
        <v>0</v>
      </c>
    </row>
    <row r="11" spans="2:14">
      <c r="B11" s="2">
        <v>43070</v>
      </c>
      <c r="C11" s="3">
        <v>43122</v>
      </c>
      <c r="D11" s="7">
        <v>43873</v>
      </c>
      <c r="E11" s="22">
        <f t="shared" si="4"/>
        <v>751</v>
      </c>
      <c r="F11" s="23"/>
      <c r="G11" s="24" t="str">
        <f t="shared" si="0"/>
        <v>18%</v>
      </c>
      <c r="H11" s="25"/>
      <c r="I11" s="15">
        <v>0</v>
      </c>
      <c r="J11" s="15">
        <v>0</v>
      </c>
      <c r="K11" s="15">
        <v>0</v>
      </c>
      <c r="L11" s="13">
        <f t="shared" si="1"/>
        <v>0</v>
      </c>
      <c r="M11" s="13">
        <f t="shared" si="2"/>
        <v>0</v>
      </c>
      <c r="N11" s="13">
        <f t="shared" si="3"/>
        <v>0</v>
      </c>
    </row>
    <row r="12" spans="2:14">
      <c r="B12" s="2">
        <v>43101</v>
      </c>
      <c r="C12" s="3">
        <v>43151</v>
      </c>
      <c r="D12" s="7">
        <v>43873</v>
      </c>
      <c r="E12" s="22">
        <f t="shared" si="4"/>
        <v>722</v>
      </c>
      <c r="F12" s="23"/>
      <c r="G12" s="24" t="str">
        <f t="shared" si="0"/>
        <v>18%</v>
      </c>
      <c r="H12" s="25"/>
      <c r="I12" s="15">
        <v>0</v>
      </c>
      <c r="J12" s="15">
        <v>0</v>
      </c>
      <c r="K12" s="15">
        <v>0</v>
      </c>
      <c r="L12" s="13">
        <f t="shared" si="1"/>
        <v>0</v>
      </c>
      <c r="M12" s="13">
        <f t="shared" si="2"/>
        <v>0</v>
      </c>
      <c r="N12" s="13">
        <f t="shared" si="3"/>
        <v>0</v>
      </c>
    </row>
    <row r="13" spans="2:14">
      <c r="B13" s="2">
        <v>43132</v>
      </c>
      <c r="C13" s="3">
        <v>43179</v>
      </c>
      <c r="D13" s="7">
        <v>43873</v>
      </c>
      <c r="E13" s="22">
        <f t="shared" si="4"/>
        <v>694</v>
      </c>
      <c r="F13" s="23"/>
      <c r="G13" s="24" t="str">
        <f t="shared" si="0"/>
        <v>18%</v>
      </c>
      <c r="H13" s="25"/>
      <c r="I13" s="15">
        <v>0</v>
      </c>
      <c r="J13" s="15">
        <v>0</v>
      </c>
      <c r="K13" s="15">
        <v>0</v>
      </c>
      <c r="L13" s="13">
        <f t="shared" si="1"/>
        <v>0</v>
      </c>
      <c r="M13" s="13">
        <f t="shared" si="2"/>
        <v>0</v>
      </c>
      <c r="N13" s="13">
        <f t="shared" si="3"/>
        <v>0</v>
      </c>
    </row>
    <row r="14" spans="2:14">
      <c r="B14" s="2">
        <v>43160</v>
      </c>
      <c r="C14" s="3">
        <v>43210</v>
      </c>
      <c r="D14" s="7">
        <v>43873</v>
      </c>
      <c r="E14" s="22">
        <f t="shared" si="4"/>
        <v>663</v>
      </c>
      <c r="F14" s="23"/>
      <c r="G14" s="24" t="str">
        <f t="shared" si="0"/>
        <v>18%</v>
      </c>
      <c r="H14" s="25"/>
      <c r="I14" s="15">
        <v>0</v>
      </c>
      <c r="J14" s="15">
        <v>0</v>
      </c>
      <c r="K14" s="15">
        <v>0</v>
      </c>
      <c r="L14" s="13">
        <f t="shared" si="1"/>
        <v>0</v>
      </c>
      <c r="M14" s="13">
        <f t="shared" si="2"/>
        <v>0</v>
      </c>
      <c r="N14" s="13">
        <f t="shared" si="3"/>
        <v>0</v>
      </c>
    </row>
    <row r="15" spans="2:14">
      <c r="B15" s="2">
        <v>43191</v>
      </c>
      <c r="C15" s="3">
        <v>43240</v>
      </c>
      <c r="D15" s="7">
        <v>43873</v>
      </c>
      <c r="E15" s="22">
        <f t="shared" si="4"/>
        <v>633</v>
      </c>
      <c r="F15" s="23"/>
      <c r="G15" s="24" t="str">
        <f t="shared" si="0"/>
        <v>18%</v>
      </c>
      <c r="H15" s="25"/>
      <c r="I15" s="15">
        <v>0</v>
      </c>
      <c r="J15" s="15">
        <v>0</v>
      </c>
      <c r="K15" s="15">
        <v>0</v>
      </c>
      <c r="L15" s="13">
        <f t="shared" si="1"/>
        <v>0</v>
      </c>
      <c r="M15" s="13">
        <f t="shared" si="2"/>
        <v>0</v>
      </c>
      <c r="N15" s="13">
        <f t="shared" si="3"/>
        <v>0</v>
      </c>
    </row>
    <row r="16" spans="2:14">
      <c r="B16" s="2">
        <v>43221</v>
      </c>
      <c r="C16" s="3">
        <v>43271</v>
      </c>
      <c r="D16" s="7">
        <v>43873</v>
      </c>
      <c r="E16" s="22">
        <f t="shared" si="4"/>
        <v>602</v>
      </c>
      <c r="F16" s="23"/>
      <c r="G16" s="24" t="str">
        <f t="shared" si="0"/>
        <v>18%</v>
      </c>
      <c r="H16" s="25"/>
      <c r="I16" s="15">
        <v>0</v>
      </c>
      <c r="J16" s="15">
        <v>0</v>
      </c>
      <c r="K16" s="15">
        <v>0</v>
      </c>
      <c r="L16" s="13">
        <f t="shared" si="1"/>
        <v>0</v>
      </c>
      <c r="M16" s="13">
        <f t="shared" si="2"/>
        <v>0</v>
      </c>
      <c r="N16" s="13">
        <f t="shared" si="3"/>
        <v>0</v>
      </c>
    </row>
    <row r="17" spans="2:14">
      <c r="B17" s="2">
        <v>43252</v>
      </c>
      <c r="C17" s="3">
        <v>43301</v>
      </c>
      <c r="D17" s="7">
        <v>43873</v>
      </c>
      <c r="E17" s="22">
        <f t="shared" si="4"/>
        <v>572</v>
      </c>
      <c r="F17" s="23"/>
      <c r="G17" s="24" t="str">
        <f t="shared" si="0"/>
        <v>18%</v>
      </c>
      <c r="H17" s="25"/>
      <c r="I17" s="15">
        <v>0</v>
      </c>
      <c r="J17" s="15">
        <v>0</v>
      </c>
      <c r="K17" s="15">
        <v>0</v>
      </c>
      <c r="L17" s="13">
        <f t="shared" si="1"/>
        <v>0</v>
      </c>
      <c r="M17" s="13">
        <f t="shared" si="2"/>
        <v>0</v>
      </c>
      <c r="N17" s="13">
        <f t="shared" si="3"/>
        <v>0</v>
      </c>
    </row>
    <row r="18" spans="2:14">
      <c r="B18" s="2">
        <v>43282</v>
      </c>
      <c r="C18" s="3">
        <v>43332</v>
      </c>
      <c r="D18" s="7">
        <v>43873</v>
      </c>
      <c r="E18" s="22">
        <f t="shared" si="4"/>
        <v>541</v>
      </c>
      <c r="F18" s="23"/>
      <c r="G18" s="24" t="str">
        <f t="shared" si="0"/>
        <v>18%</v>
      </c>
      <c r="H18" s="25"/>
      <c r="I18" s="15">
        <v>0</v>
      </c>
      <c r="J18" s="15">
        <v>0</v>
      </c>
      <c r="K18" s="15">
        <v>0</v>
      </c>
      <c r="L18" s="13">
        <f t="shared" si="1"/>
        <v>0</v>
      </c>
      <c r="M18" s="13">
        <f t="shared" si="2"/>
        <v>0</v>
      </c>
      <c r="N18" s="13">
        <f t="shared" si="3"/>
        <v>0</v>
      </c>
    </row>
    <row r="19" spans="2:14">
      <c r="B19" s="2">
        <v>43313</v>
      </c>
      <c r="C19" s="3">
        <v>43363</v>
      </c>
      <c r="D19" s="7">
        <v>43873</v>
      </c>
      <c r="E19" s="22">
        <f t="shared" si="4"/>
        <v>510</v>
      </c>
      <c r="F19" s="23"/>
      <c r="G19" s="24" t="str">
        <f t="shared" si="0"/>
        <v>18%</v>
      </c>
      <c r="H19" s="25"/>
      <c r="I19" s="15">
        <v>0</v>
      </c>
      <c r="J19" s="15">
        <v>0</v>
      </c>
      <c r="K19" s="15">
        <v>0</v>
      </c>
      <c r="L19" s="13">
        <f t="shared" si="1"/>
        <v>0</v>
      </c>
      <c r="M19" s="13">
        <f t="shared" si="2"/>
        <v>0</v>
      </c>
      <c r="N19" s="13">
        <f t="shared" si="3"/>
        <v>0</v>
      </c>
    </row>
    <row r="20" spans="2:14">
      <c r="B20" s="2">
        <v>43344</v>
      </c>
      <c r="C20" s="3">
        <v>43393</v>
      </c>
      <c r="D20" s="7">
        <v>43873</v>
      </c>
      <c r="E20" s="22">
        <f t="shared" si="4"/>
        <v>480</v>
      </c>
      <c r="F20" s="23"/>
      <c r="G20" s="24" t="str">
        <f t="shared" si="0"/>
        <v>18%</v>
      </c>
      <c r="H20" s="25"/>
      <c r="I20" s="15">
        <v>0</v>
      </c>
      <c r="J20" s="15">
        <v>0</v>
      </c>
      <c r="K20" s="15">
        <v>0</v>
      </c>
      <c r="L20" s="13">
        <f t="shared" si="1"/>
        <v>0</v>
      </c>
      <c r="M20" s="13">
        <f t="shared" si="2"/>
        <v>0</v>
      </c>
      <c r="N20" s="13">
        <f t="shared" si="3"/>
        <v>0</v>
      </c>
    </row>
    <row r="21" spans="2:14">
      <c r="B21" s="2">
        <v>43374</v>
      </c>
      <c r="C21" s="3">
        <v>43424</v>
      </c>
      <c r="D21" s="7">
        <v>43873</v>
      </c>
      <c r="E21" s="22">
        <f t="shared" si="4"/>
        <v>449</v>
      </c>
      <c r="F21" s="23"/>
      <c r="G21" s="24" t="str">
        <f t="shared" si="0"/>
        <v>18%</v>
      </c>
      <c r="H21" s="25"/>
      <c r="I21" s="15">
        <v>0</v>
      </c>
      <c r="J21" s="15">
        <v>0</v>
      </c>
      <c r="K21" s="15">
        <v>0</v>
      </c>
      <c r="L21" s="13">
        <f t="shared" si="1"/>
        <v>0</v>
      </c>
      <c r="M21" s="13">
        <f t="shared" si="2"/>
        <v>0</v>
      </c>
      <c r="N21" s="13">
        <f t="shared" si="3"/>
        <v>0</v>
      </c>
    </row>
    <row r="22" spans="2:14">
      <c r="B22" s="2">
        <v>43405</v>
      </c>
      <c r="C22" s="3">
        <v>43454</v>
      </c>
      <c r="D22" s="7">
        <v>43873</v>
      </c>
      <c r="E22" s="22">
        <f t="shared" si="4"/>
        <v>419</v>
      </c>
      <c r="F22" s="23"/>
      <c r="G22" s="24" t="str">
        <f t="shared" si="0"/>
        <v>18%</v>
      </c>
      <c r="H22" s="25"/>
      <c r="I22" s="15">
        <v>0</v>
      </c>
      <c r="J22" s="15">
        <v>0</v>
      </c>
      <c r="K22" s="15">
        <v>0</v>
      </c>
      <c r="L22" s="13">
        <f t="shared" si="1"/>
        <v>0</v>
      </c>
      <c r="M22" s="13">
        <f t="shared" si="2"/>
        <v>0</v>
      </c>
      <c r="N22" s="13">
        <f t="shared" si="3"/>
        <v>0</v>
      </c>
    </row>
    <row r="23" spans="2:14">
      <c r="B23" s="2">
        <v>43435</v>
      </c>
      <c r="C23" s="3">
        <v>43485</v>
      </c>
      <c r="D23" s="7">
        <v>43873</v>
      </c>
      <c r="E23" s="22">
        <f t="shared" si="4"/>
        <v>388</v>
      </c>
      <c r="F23" s="23"/>
      <c r="G23" s="24" t="str">
        <f t="shared" si="0"/>
        <v>18%</v>
      </c>
      <c r="H23" s="25"/>
      <c r="I23" s="15">
        <v>0</v>
      </c>
      <c r="J23" s="15">
        <v>0</v>
      </c>
      <c r="K23" s="15">
        <v>0</v>
      </c>
      <c r="L23" s="13">
        <f t="shared" si="1"/>
        <v>0</v>
      </c>
      <c r="M23" s="13">
        <f t="shared" si="2"/>
        <v>0</v>
      </c>
      <c r="N23" s="13">
        <f t="shared" si="3"/>
        <v>0</v>
      </c>
    </row>
    <row r="24" spans="2:14">
      <c r="B24" s="2">
        <v>43466</v>
      </c>
      <c r="C24" s="3">
        <v>43516</v>
      </c>
      <c r="D24" s="7">
        <v>43873</v>
      </c>
      <c r="E24" s="22">
        <f t="shared" si="4"/>
        <v>357</v>
      </c>
      <c r="F24" s="23"/>
      <c r="G24" s="24" t="str">
        <f t="shared" si="0"/>
        <v>18%</v>
      </c>
      <c r="H24" s="25"/>
      <c r="I24" s="15">
        <v>0</v>
      </c>
      <c r="J24" s="15">
        <v>0</v>
      </c>
      <c r="K24" s="15">
        <v>0</v>
      </c>
      <c r="L24" s="13">
        <f t="shared" si="1"/>
        <v>0</v>
      </c>
      <c r="M24" s="13">
        <f t="shared" si="2"/>
        <v>0</v>
      </c>
      <c r="N24" s="13">
        <f t="shared" si="3"/>
        <v>0</v>
      </c>
    </row>
    <row r="25" spans="2:14">
      <c r="B25" s="2">
        <v>43497</v>
      </c>
      <c r="C25" s="3">
        <v>43544</v>
      </c>
      <c r="D25" s="7">
        <v>43873</v>
      </c>
      <c r="E25" s="22">
        <f t="shared" si="4"/>
        <v>329</v>
      </c>
      <c r="F25" s="23"/>
      <c r="G25" s="24" t="str">
        <f t="shared" si="0"/>
        <v>18%</v>
      </c>
      <c r="H25" s="25"/>
      <c r="I25" s="15">
        <v>0</v>
      </c>
      <c r="J25" s="15">
        <v>0</v>
      </c>
      <c r="K25" s="15">
        <v>0</v>
      </c>
      <c r="L25" s="13">
        <f t="shared" si="1"/>
        <v>0</v>
      </c>
      <c r="M25" s="13">
        <f t="shared" si="2"/>
        <v>0</v>
      </c>
      <c r="N25" s="13">
        <f t="shared" si="3"/>
        <v>0</v>
      </c>
    </row>
    <row r="26" spans="2:14">
      <c r="B26" s="2">
        <v>43525</v>
      </c>
      <c r="C26" s="3">
        <v>43578</v>
      </c>
      <c r="D26" s="7">
        <v>43873</v>
      </c>
      <c r="E26" s="22">
        <f t="shared" si="4"/>
        <v>295</v>
      </c>
      <c r="F26" s="23"/>
      <c r="G26" s="24" t="str">
        <f t="shared" si="0"/>
        <v>18%</v>
      </c>
      <c r="H26" s="25"/>
      <c r="I26" s="15">
        <v>0</v>
      </c>
      <c r="J26" s="15">
        <v>0</v>
      </c>
      <c r="K26" s="15">
        <v>0</v>
      </c>
      <c r="L26" s="13">
        <f t="shared" si="1"/>
        <v>0</v>
      </c>
      <c r="M26" s="13">
        <f t="shared" si="2"/>
        <v>0</v>
      </c>
      <c r="N26" s="13">
        <f t="shared" si="3"/>
        <v>0</v>
      </c>
    </row>
    <row r="27" spans="2:14">
      <c r="B27" s="2">
        <v>43556</v>
      </c>
      <c r="C27" s="3">
        <v>43607</v>
      </c>
      <c r="D27" s="7">
        <v>43643</v>
      </c>
      <c r="E27" s="22">
        <f t="shared" si="4"/>
        <v>36</v>
      </c>
      <c r="F27" s="23"/>
      <c r="G27" s="24" t="str">
        <f t="shared" si="0"/>
        <v>18%</v>
      </c>
      <c r="H27" s="25"/>
      <c r="I27" s="15">
        <v>0</v>
      </c>
      <c r="J27" s="15">
        <v>0</v>
      </c>
      <c r="K27" s="15">
        <v>0</v>
      </c>
      <c r="L27" s="13">
        <f t="shared" si="1"/>
        <v>0</v>
      </c>
      <c r="M27" s="13">
        <f t="shared" si="2"/>
        <v>0</v>
      </c>
      <c r="N27" s="13">
        <f t="shared" si="3"/>
        <v>0</v>
      </c>
    </row>
    <row r="28" spans="2:14">
      <c r="B28" s="2">
        <v>43586</v>
      </c>
      <c r="C28" s="3">
        <v>43636</v>
      </c>
      <c r="D28" s="7">
        <v>43693</v>
      </c>
      <c r="E28" s="22">
        <f t="shared" si="4"/>
        <v>57</v>
      </c>
      <c r="F28" s="23"/>
      <c r="G28" s="24" t="str">
        <f t="shared" si="0"/>
        <v>18%</v>
      </c>
      <c r="H28" s="25"/>
      <c r="I28" s="15">
        <v>0</v>
      </c>
      <c r="J28" s="15">
        <v>0</v>
      </c>
      <c r="K28" s="15">
        <v>0</v>
      </c>
      <c r="L28" s="13">
        <f t="shared" si="1"/>
        <v>0</v>
      </c>
      <c r="M28" s="13">
        <f t="shared" si="2"/>
        <v>0</v>
      </c>
      <c r="N28" s="13">
        <f t="shared" si="3"/>
        <v>0</v>
      </c>
    </row>
    <row r="29" spans="2:14">
      <c r="B29" s="2">
        <v>43617</v>
      </c>
      <c r="C29" s="3">
        <v>43666</v>
      </c>
      <c r="D29" s="7">
        <v>43699</v>
      </c>
      <c r="E29" s="22">
        <f t="shared" ref="E29:E43" si="5">D29-C29</f>
        <v>33</v>
      </c>
      <c r="F29" s="23"/>
      <c r="G29" s="24" t="str">
        <f t="shared" si="0"/>
        <v>18%</v>
      </c>
      <c r="H29" s="25"/>
      <c r="I29" s="15">
        <v>0</v>
      </c>
      <c r="J29" s="15">
        <v>0</v>
      </c>
      <c r="K29" s="15">
        <v>0</v>
      </c>
      <c r="L29" s="13">
        <f t="shared" si="1"/>
        <v>0</v>
      </c>
      <c r="M29" s="13">
        <f t="shared" si="2"/>
        <v>0</v>
      </c>
      <c r="N29" s="13">
        <f t="shared" si="3"/>
        <v>0</v>
      </c>
    </row>
    <row r="30" spans="2:14">
      <c r="B30" s="2">
        <v>43647</v>
      </c>
      <c r="C30" s="3">
        <v>43697</v>
      </c>
      <c r="D30" s="7">
        <v>43740</v>
      </c>
      <c r="E30" s="22">
        <f t="shared" si="5"/>
        <v>43</v>
      </c>
      <c r="F30" s="23"/>
      <c r="G30" s="24" t="str">
        <f t="shared" si="0"/>
        <v>18%</v>
      </c>
      <c r="H30" s="25"/>
      <c r="I30" s="15">
        <v>0</v>
      </c>
      <c r="J30" s="15">
        <v>0</v>
      </c>
      <c r="K30" s="15">
        <v>0</v>
      </c>
      <c r="L30" s="13">
        <f t="shared" si="1"/>
        <v>0</v>
      </c>
      <c r="M30" s="13">
        <f t="shared" si="2"/>
        <v>0</v>
      </c>
      <c r="N30" s="13">
        <f t="shared" si="3"/>
        <v>0</v>
      </c>
    </row>
    <row r="31" spans="2:14">
      <c r="B31" s="2">
        <v>43678</v>
      </c>
      <c r="C31" s="3">
        <v>43728</v>
      </c>
      <c r="D31" s="7">
        <v>43740</v>
      </c>
      <c r="E31" s="22">
        <f t="shared" si="5"/>
        <v>12</v>
      </c>
      <c r="F31" s="23"/>
      <c r="G31" s="24" t="str">
        <f t="shared" si="0"/>
        <v>18%</v>
      </c>
      <c r="H31" s="25"/>
      <c r="I31" s="15">
        <v>0</v>
      </c>
      <c r="J31" s="15">
        <v>0</v>
      </c>
      <c r="K31" s="15">
        <v>0</v>
      </c>
      <c r="L31" s="13">
        <f t="shared" si="1"/>
        <v>0</v>
      </c>
      <c r="M31" s="13">
        <f t="shared" si="2"/>
        <v>0</v>
      </c>
      <c r="N31" s="13">
        <f t="shared" si="3"/>
        <v>0</v>
      </c>
    </row>
    <row r="32" spans="2:14">
      <c r="B32" s="2">
        <v>43709</v>
      </c>
      <c r="C32" s="3">
        <v>43758</v>
      </c>
      <c r="D32" s="7">
        <v>43795</v>
      </c>
      <c r="E32" s="22">
        <f t="shared" si="5"/>
        <v>37</v>
      </c>
      <c r="F32" s="23"/>
      <c r="G32" s="24" t="str">
        <f t="shared" si="0"/>
        <v>18%</v>
      </c>
      <c r="H32" s="25"/>
      <c r="I32" s="15">
        <v>0</v>
      </c>
      <c r="J32" s="15">
        <v>0</v>
      </c>
      <c r="K32" s="15">
        <v>0</v>
      </c>
      <c r="L32" s="13">
        <f t="shared" si="1"/>
        <v>0</v>
      </c>
      <c r="M32" s="13">
        <f t="shared" si="2"/>
        <v>0</v>
      </c>
      <c r="N32" s="13">
        <f t="shared" si="3"/>
        <v>0</v>
      </c>
    </row>
    <row r="33" spans="2:14">
      <c r="B33" s="2">
        <v>43739</v>
      </c>
      <c r="C33" s="3">
        <v>43789</v>
      </c>
      <c r="D33" s="7">
        <v>43795</v>
      </c>
      <c r="E33" s="22">
        <f t="shared" si="5"/>
        <v>6</v>
      </c>
      <c r="F33" s="23"/>
      <c r="G33" s="24" t="str">
        <f t="shared" si="0"/>
        <v>18%</v>
      </c>
      <c r="H33" s="25"/>
      <c r="I33" s="15">
        <v>0</v>
      </c>
      <c r="J33" s="15">
        <v>0</v>
      </c>
      <c r="K33" s="15">
        <v>0</v>
      </c>
      <c r="L33" s="13">
        <f t="shared" si="1"/>
        <v>0</v>
      </c>
      <c r="M33" s="13">
        <f t="shared" si="2"/>
        <v>0</v>
      </c>
      <c r="N33" s="13">
        <f t="shared" si="3"/>
        <v>0</v>
      </c>
    </row>
    <row r="34" spans="2:14">
      <c r="B34" s="2">
        <v>43770</v>
      </c>
      <c r="C34" s="3">
        <v>43819</v>
      </c>
      <c r="D34" s="7">
        <v>43818</v>
      </c>
      <c r="E34" s="22">
        <f t="shared" si="5"/>
        <v>-1</v>
      </c>
      <c r="F34" s="23"/>
      <c r="G34" s="24" t="str">
        <f t="shared" si="0"/>
        <v>0%</v>
      </c>
      <c r="H34" s="25"/>
      <c r="I34" s="15">
        <v>0</v>
      </c>
      <c r="J34" s="15">
        <v>0</v>
      </c>
      <c r="K34" s="15">
        <v>0</v>
      </c>
      <c r="L34" s="13">
        <f t="shared" si="1"/>
        <v>0</v>
      </c>
      <c r="M34" s="13">
        <f t="shared" si="2"/>
        <v>0</v>
      </c>
      <c r="N34" s="13">
        <f t="shared" si="3"/>
        <v>0</v>
      </c>
    </row>
    <row r="35" spans="2:14">
      <c r="B35" s="2">
        <v>43800</v>
      </c>
      <c r="C35" s="3">
        <v>43850</v>
      </c>
      <c r="D35" s="7">
        <v>43850</v>
      </c>
      <c r="E35" s="22">
        <f t="shared" si="5"/>
        <v>0</v>
      </c>
      <c r="F35" s="23"/>
      <c r="G35" s="24" t="str">
        <f t="shared" si="0"/>
        <v>0%</v>
      </c>
      <c r="H35" s="25"/>
      <c r="I35" s="15">
        <v>0</v>
      </c>
      <c r="J35" s="15">
        <v>0</v>
      </c>
      <c r="K35" s="15">
        <v>0</v>
      </c>
      <c r="L35" s="13">
        <f t="shared" si="1"/>
        <v>0</v>
      </c>
      <c r="M35" s="13">
        <f t="shared" si="2"/>
        <v>0</v>
      </c>
      <c r="N35" s="13">
        <f t="shared" si="3"/>
        <v>0</v>
      </c>
    </row>
    <row r="36" spans="2:14">
      <c r="B36" s="2">
        <v>43831</v>
      </c>
      <c r="C36" s="3">
        <v>43881</v>
      </c>
      <c r="D36" s="7">
        <v>43890</v>
      </c>
      <c r="E36" s="22">
        <f t="shared" si="5"/>
        <v>9</v>
      </c>
      <c r="F36" s="23"/>
      <c r="G36" s="24" t="str">
        <f t="shared" si="0"/>
        <v>18%</v>
      </c>
      <c r="H36" s="25"/>
      <c r="I36" s="15">
        <v>0</v>
      </c>
      <c r="J36" s="15">
        <v>0</v>
      </c>
      <c r="K36" s="15">
        <v>0</v>
      </c>
      <c r="L36" s="13">
        <f t="shared" si="1"/>
        <v>0</v>
      </c>
      <c r="M36" s="13">
        <f t="shared" si="2"/>
        <v>0</v>
      </c>
      <c r="N36" s="13">
        <f t="shared" si="3"/>
        <v>0</v>
      </c>
    </row>
    <row r="37" spans="2:14">
      <c r="B37" s="2">
        <v>43862</v>
      </c>
      <c r="C37" s="3">
        <v>43925</v>
      </c>
      <c r="D37" s="7">
        <v>44007</v>
      </c>
      <c r="E37" s="6">
        <f t="shared" si="5"/>
        <v>82</v>
      </c>
      <c r="F37" s="6">
        <f>+E37-81</f>
        <v>1</v>
      </c>
      <c r="G37" s="10" t="str">
        <f>IF(E37&gt;0,"9%","0%")</f>
        <v>9%</v>
      </c>
      <c r="H37" s="10" t="str">
        <f>IF(F37&gt;0,"18%","0%")</f>
        <v>18%</v>
      </c>
      <c r="I37" s="15">
        <v>1000</v>
      </c>
      <c r="J37" s="15">
        <v>0</v>
      </c>
      <c r="K37" s="15">
        <v>0</v>
      </c>
      <c r="L37" s="13">
        <f t="shared" si="1"/>
        <v>20.219178082191782</v>
      </c>
      <c r="M37" s="13">
        <f>(J37*G37*(E37-F37)/365)+(J37*H37*F37/365)</f>
        <v>0</v>
      </c>
      <c r="N37" s="13">
        <f>(K37*G37*(E37-F37)/365)+(K37*H37*F37/365)</f>
        <v>0</v>
      </c>
    </row>
    <row r="38" spans="2:14">
      <c r="B38" s="2">
        <v>43891</v>
      </c>
      <c r="C38" s="3">
        <v>43956</v>
      </c>
      <c r="D38" s="7">
        <v>44109</v>
      </c>
      <c r="E38" s="6">
        <f t="shared" si="5"/>
        <v>153</v>
      </c>
      <c r="F38" s="6">
        <f>+E38-50</f>
        <v>103</v>
      </c>
      <c r="G38" s="10" t="str">
        <f t="shared" ref="G38:G39" si="6">IF(E38&gt;0,"9%","0%")</f>
        <v>9%</v>
      </c>
      <c r="H38" s="10" t="str">
        <f>IF(F38&gt;0,"18%","0%")</f>
        <v>18%</v>
      </c>
      <c r="I38" s="15">
        <v>1000</v>
      </c>
      <c r="J38" s="15">
        <v>0</v>
      </c>
      <c r="K38" s="15">
        <v>0</v>
      </c>
      <c r="L38" s="13">
        <f t="shared" ref="L38:L39" si="7">(I38*G38*(E38-F38)/365)+(I38*H38*F38/365)</f>
        <v>63.123287671232873</v>
      </c>
      <c r="M38" s="13">
        <f t="shared" ref="M38:M39" si="8">(J38*G38*(E38-F38)/365)+(J38*H38*F38/365)</f>
        <v>0</v>
      </c>
      <c r="N38" s="13">
        <f t="shared" ref="N38:N39" si="9">(K38*G38*(E38-F38)/365)+(K38*H38*F38/365)</f>
        <v>0</v>
      </c>
    </row>
    <row r="39" spans="2:14">
      <c r="B39" s="2">
        <v>43922</v>
      </c>
      <c r="C39" s="3">
        <v>43986</v>
      </c>
      <c r="D39" s="7">
        <v>44007</v>
      </c>
      <c r="E39" s="6">
        <f t="shared" si="5"/>
        <v>21</v>
      </c>
      <c r="F39" s="6">
        <f>+E39-20</f>
        <v>1</v>
      </c>
      <c r="G39" s="10" t="str">
        <f t="shared" si="6"/>
        <v>9%</v>
      </c>
      <c r="H39" s="10" t="str">
        <f>IF(F39&gt;0,"18%","0%")</f>
        <v>18%</v>
      </c>
      <c r="I39" s="15">
        <v>0</v>
      </c>
      <c r="J39" s="15">
        <v>0</v>
      </c>
      <c r="K39" s="15">
        <v>0</v>
      </c>
      <c r="L39" s="13">
        <f t="shared" si="7"/>
        <v>0</v>
      </c>
      <c r="M39" s="13">
        <f t="shared" si="8"/>
        <v>0</v>
      </c>
      <c r="N39" s="13">
        <f t="shared" si="9"/>
        <v>0</v>
      </c>
    </row>
    <row r="40" spans="2:14">
      <c r="B40" s="2">
        <v>43952</v>
      </c>
      <c r="C40" s="3">
        <v>44009</v>
      </c>
      <c r="D40" s="7">
        <v>44010</v>
      </c>
      <c r="E40" s="22">
        <f t="shared" si="5"/>
        <v>1</v>
      </c>
      <c r="F40" s="23"/>
      <c r="G40" s="24" t="str">
        <f>IF(E40&gt;0,"18%","0%")</f>
        <v>18%</v>
      </c>
      <c r="H40" s="25"/>
      <c r="I40" s="15">
        <v>0</v>
      </c>
      <c r="J40" s="15">
        <v>0</v>
      </c>
      <c r="K40" s="15">
        <v>0</v>
      </c>
      <c r="L40" s="13">
        <f>E40*G40*I40/365</f>
        <v>0</v>
      </c>
      <c r="M40" s="13">
        <f>E40*G40*J40/365</f>
        <v>0</v>
      </c>
      <c r="N40" s="13">
        <f>K40*G40*E40/365</f>
        <v>0</v>
      </c>
    </row>
    <row r="41" spans="2:14">
      <c r="B41" s="2">
        <v>43983</v>
      </c>
      <c r="C41" s="3">
        <v>44032</v>
      </c>
      <c r="D41" s="7">
        <v>44033</v>
      </c>
      <c r="E41" s="22">
        <f t="shared" si="5"/>
        <v>1</v>
      </c>
      <c r="F41" s="23"/>
      <c r="G41" s="24" t="str">
        <f>IF(E41&gt;0,"18%","0%")</f>
        <v>18%</v>
      </c>
      <c r="H41" s="25"/>
      <c r="I41" s="15">
        <v>0</v>
      </c>
      <c r="J41" s="15">
        <v>0</v>
      </c>
      <c r="K41" s="15">
        <v>0</v>
      </c>
      <c r="L41" s="13">
        <f>E41*G41*I41/365</f>
        <v>0</v>
      </c>
      <c r="M41" s="13">
        <f>E41*G41*J41/365</f>
        <v>0</v>
      </c>
      <c r="N41" s="13">
        <f>K41*G41*E41/365</f>
        <v>0</v>
      </c>
    </row>
    <row r="42" spans="2:14">
      <c r="B42" s="2">
        <v>44013</v>
      </c>
      <c r="C42" s="3">
        <v>44063</v>
      </c>
      <c r="D42" s="7">
        <v>44064</v>
      </c>
      <c r="E42" s="22">
        <f t="shared" si="5"/>
        <v>1</v>
      </c>
      <c r="F42" s="23"/>
      <c r="G42" s="24" t="str">
        <f>IF(E42&gt;0,"18%","0%")</f>
        <v>18%</v>
      </c>
      <c r="H42" s="25"/>
      <c r="I42" s="15">
        <v>0</v>
      </c>
      <c r="J42" s="15">
        <v>0</v>
      </c>
      <c r="K42" s="15">
        <v>0</v>
      </c>
      <c r="L42" s="13">
        <f>E42*G42*I42/365</f>
        <v>0</v>
      </c>
      <c r="M42" s="13">
        <f>E42*G42*J42/365</f>
        <v>0</v>
      </c>
      <c r="N42" s="13">
        <f>K42*G42*E42/365</f>
        <v>0</v>
      </c>
    </row>
    <row r="43" spans="2:14">
      <c r="B43" s="2">
        <v>44044</v>
      </c>
      <c r="C43" s="3">
        <v>44094</v>
      </c>
      <c r="D43" s="7">
        <v>44095</v>
      </c>
      <c r="E43" s="22">
        <f t="shared" si="5"/>
        <v>1</v>
      </c>
      <c r="F43" s="23"/>
      <c r="G43" s="24" t="str">
        <f>IF(E43&gt;0,"18%","0%")</f>
        <v>18%</v>
      </c>
      <c r="H43" s="25"/>
      <c r="I43" s="15">
        <v>0</v>
      </c>
      <c r="J43" s="15">
        <v>0</v>
      </c>
      <c r="K43" s="15">
        <v>0</v>
      </c>
      <c r="L43" s="13">
        <f>E43*G43*I43/365</f>
        <v>0</v>
      </c>
      <c r="M43" s="13">
        <f>E43*G43*J43/365</f>
        <v>0</v>
      </c>
      <c r="N43" s="13">
        <f>K43*G43*E43/365</f>
        <v>0</v>
      </c>
    </row>
    <row r="44" spans="2:14">
      <c r="E44" s="19" t="s">
        <v>5</v>
      </c>
      <c r="F44" s="20"/>
      <c r="G44" s="20"/>
      <c r="H44" s="20"/>
      <c r="I44" s="20"/>
      <c r="J44" s="20"/>
      <c r="K44" s="21"/>
      <c r="L44" s="14">
        <f>SUM(L6:L43)</f>
        <v>83.342465753424648</v>
      </c>
      <c r="M44" s="14">
        <f>SUM(M6:M43)</f>
        <v>0</v>
      </c>
      <c r="N44" s="14">
        <f>SUM(N6:N43)</f>
        <v>0</v>
      </c>
    </row>
    <row r="46" spans="2:14">
      <c r="L46" s="16" t="s">
        <v>11</v>
      </c>
      <c r="M46" s="17"/>
      <c r="N46" s="18">
        <f>SUM(L44:N44)</f>
        <v>83.342465753424648</v>
      </c>
    </row>
  </sheetData>
  <mergeCells count="77">
    <mergeCell ref="B3:N3"/>
    <mergeCell ref="B4:H4"/>
    <mergeCell ref="I4:K4"/>
    <mergeCell ref="L4:N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40:F40"/>
    <mergeCell ref="G40:H40"/>
    <mergeCell ref="E41:F41"/>
    <mergeCell ref="G41:H41"/>
    <mergeCell ref="E44:K44"/>
    <mergeCell ref="E42:F42"/>
    <mergeCell ref="G42:H42"/>
    <mergeCell ref="E43:F43"/>
    <mergeCell ref="G43:H43"/>
  </mergeCells>
  <pageMargins left="0.08" right="0.06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P46"/>
  <sheetViews>
    <sheetView workbookViewId="0">
      <selection activeCell="J8" sqref="J8"/>
    </sheetView>
  </sheetViews>
  <sheetFormatPr defaultRowHeight="15"/>
  <cols>
    <col min="1" max="1" width="2.7109375" customWidth="1"/>
    <col min="2" max="2" width="11.85546875" customWidth="1"/>
    <col min="3" max="3" width="12.28515625" customWidth="1"/>
    <col min="4" max="4" width="15.42578125" customWidth="1"/>
    <col min="5" max="5" width="6.85546875" customWidth="1"/>
    <col min="6" max="6" width="6.42578125" customWidth="1"/>
    <col min="7" max="7" width="7" customWidth="1"/>
    <col min="8" max="8" width="7.85546875" customWidth="1"/>
    <col min="9" max="9" width="9.28515625" bestFit="1" customWidth="1"/>
    <col min="10" max="10" width="9.5703125" bestFit="1" customWidth="1"/>
    <col min="11" max="11" width="10.7109375" bestFit="1" customWidth="1"/>
    <col min="12" max="12" width="9.42578125" customWidth="1"/>
    <col min="13" max="14" width="10.5703125" customWidth="1"/>
    <col min="15" max="15" width="1.85546875" customWidth="1"/>
    <col min="16" max="16" width="11.7109375" bestFit="1" customWidth="1"/>
  </cols>
  <sheetData>
    <row r="1" spans="2:14">
      <c r="B1" s="5" t="s">
        <v>12</v>
      </c>
    </row>
    <row r="3" spans="2:14">
      <c r="B3" s="26" t="s">
        <v>14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>
      <c r="B4" s="27"/>
      <c r="C4" s="28"/>
      <c r="D4" s="28"/>
      <c r="E4" s="28"/>
      <c r="F4" s="28"/>
      <c r="G4" s="28"/>
      <c r="H4" s="29"/>
      <c r="I4" s="27" t="s">
        <v>9</v>
      </c>
      <c r="J4" s="28"/>
      <c r="K4" s="29"/>
      <c r="L4" s="27" t="s">
        <v>4</v>
      </c>
      <c r="M4" s="28"/>
      <c r="N4" s="29"/>
    </row>
    <row r="5" spans="2:14">
      <c r="B5" s="12" t="s">
        <v>0</v>
      </c>
      <c r="C5" s="1" t="s">
        <v>1</v>
      </c>
      <c r="D5" s="1" t="s">
        <v>2</v>
      </c>
      <c r="E5" s="30" t="s">
        <v>3</v>
      </c>
      <c r="F5" s="31"/>
      <c r="G5" s="30" t="s">
        <v>10</v>
      </c>
      <c r="H5" s="31"/>
      <c r="I5" s="1" t="s">
        <v>6</v>
      </c>
      <c r="J5" s="1" t="s">
        <v>7</v>
      </c>
      <c r="K5" s="1" t="s">
        <v>8</v>
      </c>
      <c r="L5" s="1" t="s">
        <v>6</v>
      </c>
      <c r="M5" s="1" t="s">
        <v>7</v>
      </c>
      <c r="N5" s="1" t="s">
        <v>8</v>
      </c>
    </row>
    <row r="6" spans="2:14">
      <c r="B6" s="2">
        <v>42917</v>
      </c>
      <c r="C6" s="3">
        <v>42972</v>
      </c>
      <c r="D6" s="7">
        <v>43873</v>
      </c>
      <c r="E6" s="22">
        <f>D6-C6</f>
        <v>901</v>
      </c>
      <c r="F6" s="23"/>
      <c r="G6" s="24" t="str">
        <f t="shared" ref="G6:G36" si="0">IF(E6&gt;0,"18%","0%")</f>
        <v>18%</v>
      </c>
      <c r="H6" s="25"/>
      <c r="I6" s="15">
        <v>0</v>
      </c>
      <c r="J6" s="15">
        <v>0</v>
      </c>
      <c r="K6" s="15">
        <v>0</v>
      </c>
      <c r="L6" s="13">
        <f t="shared" ref="L6:L36" si="1">E6*G6*I6/365</f>
        <v>0</v>
      </c>
      <c r="M6" s="13">
        <f t="shared" ref="M6:M36" si="2">E6*G6*J6/365</f>
        <v>0</v>
      </c>
      <c r="N6" s="13">
        <f t="shared" ref="N6:N36" si="3">K6*G6*E6/365</f>
        <v>0</v>
      </c>
    </row>
    <row r="7" spans="2:14">
      <c r="B7" s="2">
        <v>42948</v>
      </c>
      <c r="C7" s="3">
        <v>42998</v>
      </c>
      <c r="D7" s="7">
        <v>43873</v>
      </c>
      <c r="E7" s="22">
        <f t="shared" ref="E7:E28" si="4">D7-C7</f>
        <v>875</v>
      </c>
      <c r="F7" s="23"/>
      <c r="G7" s="24" t="str">
        <f t="shared" si="0"/>
        <v>18%</v>
      </c>
      <c r="H7" s="25"/>
      <c r="I7" s="15">
        <v>0</v>
      </c>
      <c r="J7" s="15">
        <v>0</v>
      </c>
      <c r="K7" s="15">
        <v>0</v>
      </c>
      <c r="L7" s="13">
        <f t="shared" si="1"/>
        <v>0</v>
      </c>
      <c r="M7" s="13">
        <f t="shared" si="2"/>
        <v>0</v>
      </c>
      <c r="N7" s="13">
        <f t="shared" si="3"/>
        <v>0</v>
      </c>
    </row>
    <row r="8" spans="2:14">
      <c r="B8" s="2">
        <v>42979</v>
      </c>
      <c r="C8" s="3">
        <v>43028</v>
      </c>
      <c r="D8" s="7">
        <v>43873</v>
      </c>
      <c r="E8" s="22">
        <f t="shared" si="4"/>
        <v>845</v>
      </c>
      <c r="F8" s="23"/>
      <c r="G8" s="24" t="str">
        <f t="shared" si="0"/>
        <v>18%</v>
      </c>
      <c r="H8" s="25"/>
      <c r="I8" s="15">
        <v>0</v>
      </c>
      <c r="J8" s="15">
        <v>0</v>
      </c>
      <c r="K8" s="15">
        <v>0</v>
      </c>
      <c r="L8" s="13">
        <f t="shared" si="1"/>
        <v>0</v>
      </c>
      <c r="M8" s="13">
        <f t="shared" si="2"/>
        <v>0</v>
      </c>
      <c r="N8" s="13">
        <f t="shared" si="3"/>
        <v>0</v>
      </c>
    </row>
    <row r="9" spans="2:14">
      <c r="B9" s="2">
        <v>43009</v>
      </c>
      <c r="C9" s="3">
        <v>43059</v>
      </c>
      <c r="D9" s="7">
        <v>43873</v>
      </c>
      <c r="E9" s="22">
        <f t="shared" si="4"/>
        <v>814</v>
      </c>
      <c r="F9" s="23"/>
      <c r="G9" s="24" t="str">
        <f t="shared" si="0"/>
        <v>18%</v>
      </c>
      <c r="H9" s="25"/>
      <c r="I9" s="15">
        <v>0</v>
      </c>
      <c r="J9" s="15">
        <v>0</v>
      </c>
      <c r="K9" s="15">
        <v>0</v>
      </c>
      <c r="L9" s="13">
        <f t="shared" si="1"/>
        <v>0</v>
      </c>
      <c r="M9" s="13">
        <f t="shared" si="2"/>
        <v>0</v>
      </c>
      <c r="N9" s="13">
        <f t="shared" si="3"/>
        <v>0</v>
      </c>
    </row>
    <row r="10" spans="2:14">
      <c r="B10" s="2">
        <v>43040</v>
      </c>
      <c r="C10" s="3">
        <v>43089</v>
      </c>
      <c r="D10" s="7">
        <v>43873</v>
      </c>
      <c r="E10" s="22">
        <f t="shared" si="4"/>
        <v>784</v>
      </c>
      <c r="F10" s="23"/>
      <c r="G10" s="24" t="str">
        <f t="shared" si="0"/>
        <v>18%</v>
      </c>
      <c r="H10" s="25"/>
      <c r="I10" s="15">
        <v>0</v>
      </c>
      <c r="J10" s="15">
        <v>0</v>
      </c>
      <c r="K10" s="15">
        <v>0</v>
      </c>
      <c r="L10" s="13">
        <f t="shared" si="1"/>
        <v>0</v>
      </c>
      <c r="M10" s="13">
        <f t="shared" si="2"/>
        <v>0</v>
      </c>
      <c r="N10" s="13">
        <f t="shared" si="3"/>
        <v>0</v>
      </c>
    </row>
    <row r="11" spans="2:14">
      <c r="B11" s="2">
        <v>43070</v>
      </c>
      <c r="C11" s="3">
        <v>43122</v>
      </c>
      <c r="D11" s="7">
        <v>43873</v>
      </c>
      <c r="E11" s="22">
        <f t="shared" si="4"/>
        <v>751</v>
      </c>
      <c r="F11" s="23"/>
      <c r="G11" s="24" t="str">
        <f t="shared" si="0"/>
        <v>18%</v>
      </c>
      <c r="H11" s="25"/>
      <c r="I11" s="15">
        <v>0</v>
      </c>
      <c r="J11" s="15">
        <v>0</v>
      </c>
      <c r="K11" s="15">
        <v>0</v>
      </c>
      <c r="L11" s="13">
        <f t="shared" si="1"/>
        <v>0</v>
      </c>
      <c r="M11" s="13">
        <f t="shared" si="2"/>
        <v>0</v>
      </c>
      <c r="N11" s="13">
        <f t="shared" si="3"/>
        <v>0</v>
      </c>
    </row>
    <row r="12" spans="2:14">
      <c r="B12" s="2">
        <v>43101</v>
      </c>
      <c r="C12" s="3">
        <v>43151</v>
      </c>
      <c r="D12" s="7">
        <v>43873</v>
      </c>
      <c r="E12" s="22">
        <f t="shared" si="4"/>
        <v>722</v>
      </c>
      <c r="F12" s="23"/>
      <c r="G12" s="24" t="str">
        <f t="shared" si="0"/>
        <v>18%</v>
      </c>
      <c r="H12" s="25"/>
      <c r="I12" s="15">
        <v>0</v>
      </c>
      <c r="J12" s="15">
        <v>0</v>
      </c>
      <c r="K12" s="15">
        <v>0</v>
      </c>
      <c r="L12" s="13">
        <f t="shared" si="1"/>
        <v>0</v>
      </c>
      <c r="M12" s="13">
        <f t="shared" si="2"/>
        <v>0</v>
      </c>
      <c r="N12" s="13">
        <f t="shared" si="3"/>
        <v>0</v>
      </c>
    </row>
    <row r="13" spans="2:14">
      <c r="B13" s="2">
        <v>43132</v>
      </c>
      <c r="C13" s="3">
        <v>43179</v>
      </c>
      <c r="D13" s="7">
        <v>43873</v>
      </c>
      <c r="E13" s="22">
        <f t="shared" si="4"/>
        <v>694</v>
      </c>
      <c r="F13" s="23"/>
      <c r="G13" s="24" t="str">
        <f t="shared" si="0"/>
        <v>18%</v>
      </c>
      <c r="H13" s="25"/>
      <c r="I13" s="15">
        <v>0</v>
      </c>
      <c r="J13" s="15">
        <v>0</v>
      </c>
      <c r="K13" s="15">
        <v>0</v>
      </c>
      <c r="L13" s="13">
        <f t="shared" si="1"/>
        <v>0</v>
      </c>
      <c r="M13" s="13">
        <f t="shared" si="2"/>
        <v>0</v>
      </c>
      <c r="N13" s="13">
        <f t="shared" si="3"/>
        <v>0</v>
      </c>
    </row>
    <row r="14" spans="2:14">
      <c r="B14" s="2">
        <v>43160</v>
      </c>
      <c r="C14" s="3">
        <v>43210</v>
      </c>
      <c r="D14" s="7">
        <v>43873</v>
      </c>
      <c r="E14" s="22">
        <f t="shared" si="4"/>
        <v>663</v>
      </c>
      <c r="F14" s="23"/>
      <c r="G14" s="24" t="str">
        <f t="shared" si="0"/>
        <v>18%</v>
      </c>
      <c r="H14" s="25"/>
      <c r="I14" s="15">
        <v>0</v>
      </c>
      <c r="J14" s="15">
        <v>0</v>
      </c>
      <c r="K14" s="15">
        <v>0</v>
      </c>
      <c r="L14" s="13">
        <f t="shared" si="1"/>
        <v>0</v>
      </c>
      <c r="M14" s="13">
        <f t="shared" si="2"/>
        <v>0</v>
      </c>
      <c r="N14" s="13">
        <f t="shared" si="3"/>
        <v>0</v>
      </c>
    </row>
    <row r="15" spans="2:14">
      <c r="B15" s="2">
        <v>43191</v>
      </c>
      <c r="C15" s="3">
        <v>43240</v>
      </c>
      <c r="D15" s="7">
        <v>43873</v>
      </c>
      <c r="E15" s="22">
        <f t="shared" si="4"/>
        <v>633</v>
      </c>
      <c r="F15" s="23"/>
      <c r="G15" s="24" t="str">
        <f t="shared" si="0"/>
        <v>18%</v>
      </c>
      <c r="H15" s="25"/>
      <c r="I15" s="15">
        <v>0</v>
      </c>
      <c r="J15" s="15">
        <v>0</v>
      </c>
      <c r="K15" s="15">
        <v>0</v>
      </c>
      <c r="L15" s="13">
        <f t="shared" si="1"/>
        <v>0</v>
      </c>
      <c r="M15" s="13">
        <f t="shared" si="2"/>
        <v>0</v>
      </c>
      <c r="N15" s="13">
        <f t="shared" si="3"/>
        <v>0</v>
      </c>
    </row>
    <row r="16" spans="2:14">
      <c r="B16" s="2">
        <v>43221</v>
      </c>
      <c r="C16" s="3">
        <v>43271</v>
      </c>
      <c r="D16" s="7">
        <v>43873</v>
      </c>
      <c r="E16" s="22">
        <f t="shared" si="4"/>
        <v>602</v>
      </c>
      <c r="F16" s="23"/>
      <c r="G16" s="24" t="str">
        <f t="shared" si="0"/>
        <v>18%</v>
      </c>
      <c r="H16" s="25"/>
      <c r="I16" s="15">
        <v>0</v>
      </c>
      <c r="J16" s="15">
        <v>0</v>
      </c>
      <c r="K16" s="15">
        <v>0</v>
      </c>
      <c r="L16" s="13">
        <f t="shared" si="1"/>
        <v>0</v>
      </c>
      <c r="M16" s="13">
        <f t="shared" si="2"/>
        <v>0</v>
      </c>
      <c r="N16" s="13">
        <f t="shared" si="3"/>
        <v>0</v>
      </c>
    </row>
    <row r="17" spans="2:14">
      <c r="B17" s="2">
        <v>43252</v>
      </c>
      <c r="C17" s="3">
        <v>43301</v>
      </c>
      <c r="D17" s="7">
        <v>43873</v>
      </c>
      <c r="E17" s="22">
        <f t="shared" si="4"/>
        <v>572</v>
      </c>
      <c r="F17" s="23"/>
      <c r="G17" s="24" t="str">
        <f t="shared" si="0"/>
        <v>18%</v>
      </c>
      <c r="H17" s="25"/>
      <c r="I17" s="15">
        <v>0</v>
      </c>
      <c r="J17" s="15">
        <v>0</v>
      </c>
      <c r="K17" s="15">
        <v>0</v>
      </c>
      <c r="L17" s="13">
        <f t="shared" si="1"/>
        <v>0</v>
      </c>
      <c r="M17" s="13">
        <f t="shared" si="2"/>
        <v>0</v>
      </c>
      <c r="N17" s="13">
        <f t="shared" si="3"/>
        <v>0</v>
      </c>
    </row>
    <row r="18" spans="2:14">
      <c r="B18" s="2">
        <v>43282</v>
      </c>
      <c r="C18" s="3">
        <v>43332</v>
      </c>
      <c r="D18" s="7">
        <v>43873</v>
      </c>
      <c r="E18" s="22">
        <f t="shared" si="4"/>
        <v>541</v>
      </c>
      <c r="F18" s="23"/>
      <c r="G18" s="24" t="str">
        <f t="shared" si="0"/>
        <v>18%</v>
      </c>
      <c r="H18" s="25"/>
      <c r="I18" s="15">
        <v>0</v>
      </c>
      <c r="J18" s="15">
        <v>0</v>
      </c>
      <c r="K18" s="15">
        <v>0</v>
      </c>
      <c r="L18" s="13">
        <f t="shared" si="1"/>
        <v>0</v>
      </c>
      <c r="M18" s="13">
        <f t="shared" si="2"/>
        <v>0</v>
      </c>
      <c r="N18" s="13">
        <f t="shared" si="3"/>
        <v>0</v>
      </c>
    </row>
    <row r="19" spans="2:14">
      <c r="B19" s="2">
        <v>43313</v>
      </c>
      <c r="C19" s="3">
        <v>43363</v>
      </c>
      <c r="D19" s="7">
        <v>43873</v>
      </c>
      <c r="E19" s="22">
        <f t="shared" si="4"/>
        <v>510</v>
      </c>
      <c r="F19" s="23"/>
      <c r="G19" s="24" t="str">
        <f t="shared" si="0"/>
        <v>18%</v>
      </c>
      <c r="H19" s="25"/>
      <c r="I19" s="15">
        <v>0</v>
      </c>
      <c r="J19" s="15">
        <v>0</v>
      </c>
      <c r="K19" s="15">
        <v>0</v>
      </c>
      <c r="L19" s="13">
        <f t="shared" si="1"/>
        <v>0</v>
      </c>
      <c r="M19" s="13">
        <f t="shared" si="2"/>
        <v>0</v>
      </c>
      <c r="N19" s="13">
        <f t="shared" si="3"/>
        <v>0</v>
      </c>
    </row>
    <row r="20" spans="2:14">
      <c r="B20" s="2">
        <v>43344</v>
      </c>
      <c r="C20" s="3">
        <v>43393</v>
      </c>
      <c r="D20" s="7">
        <v>43873</v>
      </c>
      <c r="E20" s="22">
        <f t="shared" si="4"/>
        <v>480</v>
      </c>
      <c r="F20" s="23"/>
      <c r="G20" s="24" t="str">
        <f t="shared" si="0"/>
        <v>18%</v>
      </c>
      <c r="H20" s="25"/>
      <c r="I20" s="15">
        <v>0</v>
      </c>
      <c r="J20" s="15">
        <v>0</v>
      </c>
      <c r="K20" s="15">
        <v>0</v>
      </c>
      <c r="L20" s="13">
        <f t="shared" si="1"/>
        <v>0</v>
      </c>
      <c r="M20" s="13">
        <f t="shared" si="2"/>
        <v>0</v>
      </c>
      <c r="N20" s="13">
        <f t="shared" si="3"/>
        <v>0</v>
      </c>
    </row>
    <row r="21" spans="2:14">
      <c r="B21" s="2">
        <v>43374</v>
      </c>
      <c r="C21" s="3">
        <v>43424</v>
      </c>
      <c r="D21" s="7">
        <v>43873</v>
      </c>
      <c r="E21" s="22">
        <f t="shared" si="4"/>
        <v>449</v>
      </c>
      <c r="F21" s="23"/>
      <c r="G21" s="24" t="str">
        <f t="shared" si="0"/>
        <v>18%</v>
      </c>
      <c r="H21" s="25"/>
      <c r="I21" s="15">
        <v>0</v>
      </c>
      <c r="J21" s="15">
        <v>0</v>
      </c>
      <c r="K21" s="15">
        <v>0</v>
      </c>
      <c r="L21" s="13">
        <f t="shared" si="1"/>
        <v>0</v>
      </c>
      <c r="M21" s="13">
        <f t="shared" si="2"/>
        <v>0</v>
      </c>
      <c r="N21" s="13">
        <f t="shared" si="3"/>
        <v>0</v>
      </c>
    </row>
    <row r="22" spans="2:14">
      <c r="B22" s="2">
        <v>43405</v>
      </c>
      <c r="C22" s="3">
        <v>43454</v>
      </c>
      <c r="D22" s="7">
        <v>43873</v>
      </c>
      <c r="E22" s="22">
        <f t="shared" si="4"/>
        <v>419</v>
      </c>
      <c r="F22" s="23"/>
      <c r="G22" s="24" t="str">
        <f t="shared" si="0"/>
        <v>18%</v>
      </c>
      <c r="H22" s="25"/>
      <c r="I22" s="15">
        <v>0</v>
      </c>
      <c r="J22" s="15">
        <v>0</v>
      </c>
      <c r="K22" s="15">
        <v>0</v>
      </c>
      <c r="L22" s="13">
        <f t="shared" si="1"/>
        <v>0</v>
      </c>
      <c r="M22" s="13">
        <f t="shared" si="2"/>
        <v>0</v>
      </c>
      <c r="N22" s="13">
        <f t="shared" si="3"/>
        <v>0</v>
      </c>
    </row>
    <row r="23" spans="2:14">
      <c r="B23" s="2">
        <v>43435</v>
      </c>
      <c r="C23" s="3">
        <v>43485</v>
      </c>
      <c r="D23" s="7">
        <v>43873</v>
      </c>
      <c r="E23" s="22">
        <f t="shared" si="4"/>
        <v>388</v>
      </c>
      <c r="F23" s="23"/>
      <c r="G23" s="24" t="str">
        <f t="shared" si="0"/>
        <v>18%</v>
      </c>
      <c r="H23" s="25"/>
      <c r="I23" s="15">
        <v>0</v>
      </c>
      <c r="J23" s="15">
        <v>0</v>
      </c>
      <c r="K23" s="15">
        <v>0</v>
      </c>
      <c r="L23" s="13">
        <f t="shared" si="1"/>
        <v>0</v>
      </c>
      <c r="M23" s="13">
        <f t="shared" si="2"/>
        <v>0</v>
      </c>
      <c r="N23" s="13">
        <f t="shared" si="3"/>
        <v>0</v>
      </c>
    </row>
    <row r="24" spans="2:14">
      <c r="B24" s="2">
        <v>43466</v>
      </c>
      <c r="C24" s="3">
        <v>43516</v>
      </c>
      <c r="D24" s="7">
        <v>43873</v>
      </c>
      <c r="E24" s="22">
        <f t="shared" si="4"/>
        <v>357</v>
      </c>
      <c r="F24" s="23"/>
      <c r="G24" s="24" t="str">
        <f t="shared" si="0"/>
        <v>18%</v>
      </c>
      <c r="H24" s="25"/>
      <c r="I24" s="15">
        <v>0</v>
      </c>
      <c r="J24" s="15">
        <v>0</v>
      </c>
      <c r="K24" s="15">
        <v>0</v>
      </c>
      <c r="L24" s="13">
        <f t="shared" si="1"/>
        <v>0</v>
      </c>
      <c r="M24" s="13">
        <f t="shared" si="2"/>
        <v>0</v>
      </c>
      <c r="N24" s="13">
        <f t="shared" si="3"/>
        <v>0</v>
      </c>
    </row>
    <row r="25" spans="2:14">
      <c r="B25" s="2">
        <v>43497</v>
      </c>
      <c r="C25" s="3">
        <v>43544</v>
      </c>
      <c r="D25" s="7">
        <v>43873</v>
      </c>
      <c r="E25" s="22">
        <f t="shared" si="4"/>
        <v>329</v>
      </c>
      <c r="F25" s="23"/>
      <c r="G25" s="24" t="str">
        <f t="shared" si="0"/>
        <v>18%</v>
      </c>
      <c r="H25" s="25"/>
      <c r="I25" s="15">
        <v>0</v>
      </c>
      <c r="J25" s="15">
        <v>0</v>
      </c>
      <c r="K25" s="15">
        <v>0</v>
      </c>
      <c r="L25" s="13">
        <f t="shared" si="1"/>
        <v>0</v>
      </c>
      <c r="M25" s="13">
        <f t="shared" si="2"/>
        <v>0</v>
      </c>
      <c r="N25" s="13">
        <f t="shared" si="3"/>
        <v>0</v>
      </c>
    </row>
    <row r="26" spans="2:14">
      <c r="B26" s="2">
        <v>43525</v>
      </c>
      <c r="C26" s="3">
        <v>43578</v>
      </c>
      <c r="D26" s="7">
        <v>43873</v>
      </c>
      <c r="E26" s="22">
        <f t="shared" si="4"/>
        <v>295</v>
      </c>
      <c r="F26" s="23"/>
      <c r="G26" s="24" t="str">
        <f t="shared" si="0"/>
        <v>18%</v>
      </c>
      <c r="H26" s="25"/>
      <c r="I26" s="15">
        <v>0</v>
      </c>
      <c r="J26" s="15">
        <v>0</v>
      </c>
      <c r="K26" s="15">
        <v>0</v>
      </c>
      <c r="L26" s="13">
        <f t="shared" si="1"/>
        <v>0</v>
      </c>
      <c r="M26" s="13">
        <f t="shared" si="2"/>
        <v>0</v>
      </c>
      <c r="N26" s="13">
        <f t="shared" si="3"/>
        <v>0</v>
      </c>
    </row>
    <row r="27" spans="2:14">
      <c r="B27" s="2">
        <v>43556</v>
      </c>
      <c r="C27" s="3">
        <v>43607</v>
      </c>
      <c r="D27" s="7">
        <v>43643</v>
      </c>
      <c r="E27" s="22">
        <f t="shared" si="4"/>
        <v>36</v>
      </c>
      <c r="F27" s="23"/>
      <c r="G27" s="24" t="str">
        <f t="shared" si="0"/>
        <v>18%</v>
      </c>
      <c r="H27" s="25"/>
      <c r="I27" s="15">
        <v>0</v>
      </c>
      <c r="J27" s="15">
        <v>0</v>
      </c>
      <c r="K27" s="15">
        <v>0</v>
      </c>
      <c r="L27" s="13">
        <f t="shared" si="1"/>
        <v>0</v>
      </c>
      <c r="M27" s="13">
        <f t="shared" si="2"/>
        <v>0</v>
      </c>
      <c r="N27" s="13">
        <f t="shared" si="3"/>
        <v>0</v>
      </c>
    </row>
    <row r="28" spans="2:14">
      <c r="B28" s="2">
        <v>43586</v>
      </c>
      <c r="C28" s="3">
        <v>43636</v>
      </c>
      <c r="D28" s="7">
        <v>43693</v>
      </c>
      <c r="E28" s="22">
        <f t="shared" si="4"/>
        <v>57</v>
      </c>
      <c r="F28" s="23"/>
      <c r="G28" s="24" t="str">
        <f t="shared" si="0"/>
        <v>18%</v>
      </c>
      <c r="H28" s="25"/>
      <c r="I28" s="15">
        <v>0</v>
      </c>
      <c r="J28" s="15">
        <v>0</v>
      </c>
      <c r="K28" s="15">
        <v>0</v>
      </c>
      <c r="L28" s="13">
        <f t="shared" si="1"/>
        <v>0</v>
      </c>
      <c r="M28" s="13">
        <f t="shared" si="2"/>
        <v>0</v>
      </c>
      <c r="N28" s="13">
        <f t="shared" si="3"/>
        <v>0</v>
      </c>
    </row>
    <row r="29" spans="2:14">
      <c r="B29" s="2">
        <v>43617</v>
      </c>
      <c r="C29" s="3">
        <v>43666</v>
      </c>
      <c r="D29" s="7">
        <v>43699</v>
      </c>
      <c r="E29" s="22">
        <f t="shared" ref="E29:E37" si="5">D29-C29</f>
        <v>33</v>
      </c>
      <c r="F29" s="23"/>
      <c r="G29" s="24" t="str">
        <f t="shared" si="0"/>
        <v>18%</v>
      </c>
      <c r="H29" s="25"/>
      <c r="I29" s="15">
        <v>0</v>
      </c>
      <c r="J29" s="15">
        <v>0</v>
      </c>
      <c r="K29" s="15">
        <v>0</v>
      </c>
      <c r="L29" s="13">
        <f t="shared" si="1"/>
        <v>0</v>
      </c>
      <c r="M29" s="13">
        <f t="shared" si="2"/>
        <v>0</v>
      </c>
      <c r="N29" s="13">
        <f t="shared" si="3"/>
        <v>0</v>
      </c>
    </row>
    <row r="30" spans="2:14">
      <c r="B30" s="2">
        <v>43647</v>
      </c>
      <c r="C30" s="3">
        <v>43697</v>
      </c>
      <c r="D30" s="7">
        <v>43740</v>
      </c>
      <c r="E30" s="22">
        <f t="shared" si="5"/>
        <v>43</v>
      </c>
      <c r="F30" s="23"/>
      <c r="G30" s="24" t="str">
        <f t="shared" si="0"/>
        <v>18%</v>
      </c>
      <c r="H30" s="25"/>
      <c r="I30" s="15">
        <v>0</v>
      </c>
      <c r="J30" s="15">
        <v>0</v>
      </c>
      <c r="K30" s="15">
        <v>0</v>
      </c>
      <c r="L30" s="13">
        <f t="shared" si="1"/>
        <v>0</v>
      </c>
      <c r="M30" s="13">
        <f t="shared" si="2"/>
        <v>0</v>
      </c>
      <c r="N30" s="13">
        <f t="shared" si="3"/>
        <v>0</v>
      </c>
    </row>
    <row r="31" spans="2:14">
      <c r="B31" s="2">
        <v>43678</v>
      </c>
      <c r="C31" s="3">
        <v>43728</v>
      </c>
      <c r="D31" s="7">
        <v>43740</v>
      </c>
      <c r="E31" s="22">
        <f t="shared" si="5"/>
        <v>12</v>
      </c>
      <c r="F31" s="23"/>
      <c r="G31" s="24" t="str">
        <f t="shared" si="0"/>
        <v>18%</v>
      </c>
      <c r="H31" s="25"/>
      <c r="I31" s="15">
        <v>0</v>
      </c>
      <c r="J31" s="15">
        <v>0</v>
      </c>
      <c r="K31" s="15">
        <v>0</v>
      </c>
      <c r="L31" s="13">
        <f t="shared" si="1"/>
        <v>0</v>
      </c>
      <c r="M31" s="13">
        <f t="shared" si="2"/>
        <v>0</v>
      </c>
      <c r="N31" s="13">
        <f t="shared" si="3"/>
        <v>0</v>
      </c>
    </row>
    <row r="32" spans="2:14">
      <c r="B32" s="2">
        <v>43709</v>
      </c>
      <c r="C32" s="3">
        <v>43758</v>
      </c>
      <c r="D32" s="7">
        <v>43795</v>
      </c>
      <c r="E32" s="22">
        <f t="shared" si="5"/>
        <v>37</v>
      </c>
      <c r="F32" s="23"/>
      <c r="G32" s="24" t="str">
        <f t="shared" si="0"/>
        <v>18%</v>
      </c>
      <c r="H32" s="25"/>
      <c r="I32" s="15">
        <v>0</v>
      </c>
      <c r="J32" s="15">
        <v>0</v>
      </c>
      <c r="K32" s="15">
        <v>0</v>
      </c>
      <c r="L32" s="13">
        <f t="shared" si="1"/>
        <v>0</v>
      </c>
      <c r="M32" s="13">
        <f t="shared" si="2"/>
        <v>0</v>
      </c>
      <c r="N32" s="13">
        <f t="shared" si="3"/>
        <v>0</v>
      </c>
    </row>
    <row r="33" spans="2:16">
      <c r="B33" s="2">
        <v>43739</v>
      </c>
      <c r="C33" s="3">
        <v>43789</v>
      </c>
      <c r="D33" s="7">
        <v>43795</v>
      </c>
      <c r="E33" s="22">
        <f t="shared" si="5"/>
        <v>6</v>
      </c>
      <c r="F33" s="23"/>
      <c r="G33" s="24" t="str">
        <f t="shared" si="0"/>
        <v>18%</v>
      </c>
      <c r="H33" s="25"/>
      <c r="I33" s="15">
        <v>0</v>
      </c>
      <c r="J33" s="15">
        <v>0</v>
      </c>
      <c r="K33" s="15">
        <v>0</v>
      </c>
      <c r="L33" s="13">
        <f t="shared" si="1"/>
        <v>0</v>
      </c>
      <c r="M33" s="13">
        <f t="shared" si="2"/>
        <v>0</v>
      </c>
      <c r="N33" s="13">
        <f t="shared" si="3"/>
        <v>0</v>
      </c>
    </row>
    <row r="34" spans="2:16">
      <c r="B34" s="2">
        <v>43770</v>
      </c>
      <c r="C34" s="3">
        <v>43819</v>
      </c>
      <c r="D34" s="7">
        <v>43818</v>
      </c>
      <c r="E34" s="22">
        <f t="shared" si="5"/>
        <v>-1</v>
      </c>
      <c r="F34" s="23"/>
      <c r="G34" s="24" t="str">
        <f t="shared" si="0"/>
        <v>0%</v>
      </c>
      <c r="H34" s="25"/>
      <c r="I34" s="15">
        <v>0</v>
      </c>
      <c r="J34" s="15">
        <v>0</v>
      </c>
      <c r="K34" s="15">
        <v>0</v>
      </c>
      <c r="L34" s="13">
        <f t="shared" si="1"/>
        <v>0</v>
      </c>
      <c r="M34" s="13">
        <f t="shared" si="2"/>
        <v>0</v>
      </c>
      <c r="N34" s="13">
        <f t="shared" si="3"/>
        <v>0</v>
      </c>
    </row>
    <row r="35" spans="2:16">
      <c r="B35" s="2">
        <v>43800</v>
      </c>
      <c r="C35" s="3">
        <v>43850</v>
      </c>
      <c r="D35" s="7">
        <v>43850</v>
      </c>
      <c r="E35" s="22">
        <f t="shared" si="5"/>
        <v>0</v>
      </c>
      <c r="F35" s="23"/>
      <c r="G35" s="24" t="str">
        <f t="shared" si="0"/>
        <v>0%</v>
      </c>
      <c r="H35" s="25"/>
      <c r="I35" s="15">
        <v>0</v>
      </c>
      <c r="J35" s="15">
        <v>0</v>
      </c>
      <c r="K35" s="15">
        <v>0</v>
      </c>
      <c r="L35" s="13">
        <f t="shared" si="1"/>
        <v>0</v>
      </c>
      <c r="M35" s="13">
        <f t="shared" si="2"/>
        <v>0</v>
      </c>
      <c r="N35" s="13">
        <f t="shared" si="3"/>
        <v>0</v>
      </c>
    </row>
    <row r="36" spans="2:16">
      <c r="B36" s="2">
        <v>43831</v>
      </c>
      <c r="C36" s="3">
        <v>43881</v>
      </c>
      <c r="D36" s="7">
        <v>43890</v>
      </c>
      <c r="E36" s="22">
        <f t="shared" si="5"/>
        <v>9</v>
      </c>
      <c r="F36" s="23"/>
      <c r="G36" s="24" t="str">
        <f t="shared" si="0"/>
        <v>18%</v>
      </c>
      <c r="H36" s="25"/>
      <c r="I36" s="15">
        <v>0</v>
      </c>
      <c r="J36" s="15">
        <v>0</v>
      </c>
      <c r="K36" s="15">
        <v>0</v>
      </c>
      <c r="L36" s="13">
        <f t="shared" si="1"/>
        <v>0</v>
      </c>
      <c r="M36" s="13">
        <f t="shared" si="2"/>
        <v>0</v>
      </c>
      <c r="N36" s="13">
        <f t="shared" si="3"/>
        <v>0</v>
      </c>
    </row>
    <row r="37" spans="2:16">
      <c r="B37" s="2">
        <v>43862</v>
      </c>
      <c r="C37" s="3">
        <v>44012</v>
      </c>
      <c r="D37" s="7">
        <v>44105</v>
      </c>
      <c r="E37" s="6">
        <f t="shared" si="5"/>
        <v>93</v>
      </c>
      <c r="F37" s="6">
        <f>+E37-92</f>
        <v>1</v>
      </c>
      <c r="G37" s="10" t="str">
        <f t="shared" ref="G37:G42" si="6">IF(E37&gt;0,"9%","0%")</f>
        <v>9%</v>
      </c>
      <c r="H37" s="10" t="str">
        <f t="shared" ref="H37:H42" si="7">IF(F37&gt;0,"18%","0%")</f>
        <v>18%</v>
      </c>
      <c r="I37" s="15">
        <v>0</v>
      </c>
      <c r="J37" s="15">
        <v>0</v>
      </c>
      <c r="K37" s="15">
        <v>0</v>
      </c>
      <c r="L37" s="13">
        <f t="shared" ref="L37:L39" si="8">(I37*G37*(E37-F37)/365)+(I37*H37*F37/365)</f>
        <v>0</v>
      </c>
      <c r="M37" s="13">
        <f t="shared" ref="M37:M39" si="9">(J37*G37*(E37-F37)/365)+(J37*H37*F37/365)</f>
        <v>0</v>
      </c>
      <c r="N37" s="13">
        <f t="shared" ref="N37:N39" si="10">(K37*G37*(E37-F37)/365)+(K37*H37*F37/365)</f>
        <v>0</v>
      </c>
      <c r="P37" s="11"/>
    </row>
    <row r="38" spans="2:16">
      <c r="B38" s="2">
        <v>43891</v>
      </c>
      <c r="C38" s="3">
        <v>44015</v>
      </c>
      <c r="D38" s="7">
        <v>44105</v>
      </c>
      <c r="E38" s="6">
        <f t="shared" ref="E38" si="11">D38-C38</f>
        <v>90</v>
      </c>
      <c r="F38" s="6">
        <f>+E38-89</f>
        <v>1</v>
      </c>
      <c r="G38" s="10" t="str">
        <f t="shared" si="6"/>
        <v>9%</v>
      </c>
      <c r="H38" s="10" t="str">
        <f t="shared" si="7"/>
        <v>18%</v>
      </c>
      <c r="I38" s="15">
        <v>0</v>
      </c>
      <c r="J38" s="15">
        <v>0</v>
      </c>
      <c r="K38" s="15">
        <v>0</v>
      </c>
      <c r="L38" s="13">
        <f t="shared" si="8"/>
        <v>0</v>
      </c>
      <c r="M38" s="13">
        <f t="shared" si="9"/>
        <v>0</v>
      </c>
      <c r="N38" s="13">
        <f t="shared" si="10"/>
        <v>0</v>
      </c>
    </row>
    <row r="39" spans="2:16">
      <c r="B39" s="2">
        <v>43922</v>
      </c>
      <c r="C39" s="3">
        <v>44018</v>
      </c>
      <c r="D39" s="7">
        <v>44105</v>
      </c>
      <c r="E39" s="6">
        <f>D39-C39</f>
        <v>87</v>
      </c>
      <c r="F39" s="6">
        <f>+E39-86</f>
        <v>1</v>
      </c>
      <c r="G39" s="10" t="str">
        <f t="shared" si="6"/>
        <v>9%</v>
      </c>
      <c r="H39" s="10" t="str">
        <f t="shared" si="7"/>
        <v>18%</v>
      </c>
      <c r="I39" s="15">
        <v>0</v>
      </c>
      <c r="J39" s="15">
        <v>0</v>
      </c>
      <c r="K39" s="15">
        <v>0</v>
      </c>
      <c r="L39" s="13">
        <f t="shared" si="8"/>
        <v>0</v>
      </c>
      <c r="M39" s="13">
        <f t="shared" si="9"/>
        <v>0</v>
      </c>
      <c r="N39" s="13">
        <f t="shared" si="10"/>
        <v>0</v>
      </c>
    </row>
    <row r="40" spans="2:16">
      <c r="B40" s="2">
        <v>43952</v>
      </c>
      <c r="C40" s="3">
        <v>44086</v>
      </c>
      <c r="D40" s="7">
        <v>44105</v>
      </c>
      <c r="E40" s="6">
        <f>D40-C40</f>
        <v>19</v>
      </c>
      <c r="F40" s="6">
        <f>+E40-18</f>
        <v>1</v>
      </c>
      <c r="G40" s="10" t="str">
        <f t="shared" si="6"/>
        <v>9%</v>
      </c>
      <c r="H40" s="10" t="str">
        <f t="shared" si="7"/>
        <v>18%</v>
      </c>
      <c r="I40" s="15">
        <v>0</v>
      </c>
      <c r="J40" s="15">
        <v>0</v>
      </c>
      <c r="K40" s="15">
        <v>0</v>
      </c>
      <c r="L40" s="13">
        <f t="shared" ref="L40" si="12">(I40*G40*(E40-F40)/365)+(I40*H40*F40/365)</f>
        <v>0</v>
      </c>
      <c r="M40" s="13">
        <f t="shared" ref="M40" si="13">(J40*G40*(E40-F40)/365)+(J40*H40*F40/365)</f>
        <v>0</v>
      </c>
      <c r="N40" s="13">
        <f t="shared" ref="N40" si="14">(K40*G40*(E40-F40)/365)+(K40*H40*F40/365)</f>
        <v>0</v>
      </c>
    </row>
    <row r="41" spans="2:16">
      <c r="B41" s="2">
        <v>43983</v>
      </c>
      <c r="C41" s="3">
        <v>44097</v>
      </c>
      <c r="D41" s="7">
        <v>44105</v>
      </c>
      <c r="E41" s="6">
        <f>D41-C41</f>
        <v>8</v>
      </c>
      <c r="F41" s="6">
        <f>+E41-7</f>
        <v>1</v>
      </c>
      <c r="G41" s="10" t="str">
        <f t="shared" si="6"/>
        <v>9%</v>
      </c>
      <c r="H41" s="10" t="str">
        <f t="shared" si="7"/>
        <v>18%</v>
      </c>
      <c r="I41" s="15">
        <v>0</v>
      </c>
      <c r="J41" s="15">
        <v>0</v>
      </c>
      <c r="K41" s="15">
        <v>0</v>
      </c>
      <c r="L41" s="13">
        <f t="shared" ref="L41" si="15">(I41*G41*(E41-F41)/365)+(I41*H41*F41/365)</f>
        <v>0</v>
      </c>
      <c r="M41" s="13">
        <f t="shared" ref="M41" si="16">(J41*G41*(E41-F41)/365)+(J41*H41*F41/365)</f>
        <v>0</v>
      </c>
      <c r="N41" s="13">
        <f t="shared" ref="N41" si="17">(K41*G41*(E41-F41)/365)+(K41*H41*F41/365)</f>
        <v>0</v>
      </c>
    </row>
    <row r="42" spans="2:16">
      <c r="B42" s="2">
        <v>44013</v>
      </c>
      <c r="C42" s="3">
        <v>44101</v>
      </c>
      <c r="D42" s="7">
        <v>44105</v>
      </c>
      <c r="E42" s="6">
        <f>D42-C42</f>
        <v>4</v>
      </c>
      <c r="F42" s="6">
        <f>+E42-3</f>
        <v>1</v>
      </c>
      <c r="G42" s="10" t="str">
        <f t="shared" si="6"/>
        <v>9%</v>
      </c>
      <c r="H42" s="10" t="str">
        <f t="shared" si="7"/>
        <v>18%</v>
      </c>
      <c r="I42" s="15">
        <v>0</v>
      </c>
      <c r="J42" s="15">
        <v>0</v>
      </c>
      <c r="K42" s="15">
        <v>0</v>
      </c>
      <c r="L42" s="13">
        <f t="shared" ref="L42" si="18">(I42*G42*(E42-F42)/365)+(I42*H42*F42/365)</f>
        <v>0</v>
      </c>
      <c r="M42" s="13">
        <f t="shared" ref="M42" si="19">(J42*G42*(E42-F42)/365)+(J42*H42*F42/365)</f>
        <v>0</v>
      </c>
      <c r="N42" s="13">
        <f t="shared" ref="N42" si="20">(K42*G42*(E42-F42)/365)+(K42*H42*F42/365)</f>
        <v>0</v>
      </c>
    </row>
    <row r="43" spans="2:16">
      <c r="B43" s="2">
        <v>44044</v>
      </c>
      <c r="C43" s="3">
        <v>44105</v>
      </c>
      <c r="D43" s="7">
        <v>44106</v>
      </c>
      <c r="E43" s="22">
        <f>D43-C43</f>
        <v>1</v>
      </c>
      <c r="F43" s="23"/>
      <c r="G43" s="24" t="str">
        <f>IF(E43&gt;0,"18%","0%")</f>
        <v>18%</v>
      </c>
      <c r="H43" s="25"/>
      <c r="I43" s="15">
        <v>0</v>
      </c>
      <c r="J43" s="15">
        <v>0</v>
      </c>
      <c r="K43" s="15">
        <v>0</v>
      </c>
      <c r="L43" s="4">
        <f>E43*G43*I43/365</f>
        <v>0</v>
      </c>
      <c r="M43" s="4">
        <f>E43*G43*J43/365</f>
        <v>0</v>
      </c>
      <c r="N43" s="4">
        <f>K43*G43*E43/365</f>
        <v>0</v>
      </c>
    </row>
    <row r="44" spans="2:16">
      <c r="E44" s="19" t="s">
        <v>5</v>
      </c>
      <c r="F44" s="20"/>
      <c r="G44" s="20"/>
      <c r="H44" s="20"/>
      <c r="I44" s="20"/>
      <c r="J44" s="20"/>
      <c r="K44" s="21"/>
      <c r="L44" s="8">
        <f>SUM(L6:L43)</f>
        <v>0</v>
      </c>
      <c r="M44" s="9">
        <f>SUM(M6:M43)</f>
        <v>0</v>
      </c>
      <c r="N44" s="9">
        <f>SUM(N6:N43)</f>
        <v>0</v>
      </c>
    </row>
    <row r="46" spans="2:16">
      <c r="L46" s="16" t="s">
        <v>11</v>
      </c>
      <c r="M46" s="17"/>
      <c r="N46" s="18">
        <f>SUM(L44:N44)</f>
        <v>0</v>
      </c>
    </row>
  </sheetData>
  <mergeCells count="71">
    <mergeCell ref="B3:N3"/>
    <mergeCell ref="B4:H4"/>
    <mergeCell ref="I4:K4"/>
    <mergeCell ref="L4:N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44:K44"/>
    <mergeCell ref="E43:F43"/>
    <mergeCell ref="G43:H43"/>
    <mergeCell ref="E36:F36"/>
    <mergeCell ref="G36:H36"/>
  </mergeCells>
  <pageMargins left="0.08" right="0.06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for above 5Cr Turnover</vt:lpstr>
      <vt:lpstr>Interest for below 5Cr Turnover</vt:lpstr>
      <vt:lpstr>'Interest for above 5Cr Turnover'!Print_Area</vt:lpstr>
      <vt:lpstr>'Interest for below 5Cr Turnover'!Print_Area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2020-08-08T10:35:35Z</dcterms:modified>
</cp:coreProperties>
</file>