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ThisWorkbook"/>
  <bookViews>
    <workbookView xWindow="0" yWindow="2250" windowWidth="20430" windowHeight="7740" firstSheet="2" activeTab="5"/>
  </bookViews>
  <sheets>
    <sheet name="Master" sheetId="4" state="hidden" r:id="rId1"/>
    <sheet name="Instructions" sheetId="3" state="hidden" r:id="rId2"/>
    <sheet name="GSTR-9C Part A" sheetId="1" r:id="rId3"/>
    <sheet name="GSTR-9C Part B (i)" sheetId="5" r:id="rId4"/>
    <sheet name="GSTR-9C Part B (ii)" sheetId="6" r:id="rId5"/>
    <sheet name="GSTR-9 AR" sheetId="2" r:id="rId6"/>
    <sheet name="ITC_CLAIMED" sheetId="7" r:id="rId7"/>
    <sheet name="AS PER BOOKS" sheetId="8" r:id="rId8"/>
    <sheet name="COMPARISON" sheetId="9" r:id="rId9"/>
    <sheet name="REMARKS" sheetId="10" r:id="rId10"/>
  </sheets>
  <externalReferences>
    <externalReference r:id="rId11"/>
    <externalReference r:id="rId12"/>
  </externalReferences>
  <definedNames>
    <definedName name="_xlnm._FilterDatabase" localSheetId="1" hidden="1">Instructions!$B$2:$B$47</definedName>
    <definedName name="_xlnm.Print_Area" localSheetId="4">'GSTR-9C Part B (ii)'!$A$1:$J$64</definedName>
  </definedName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2" i="2"/>
  <c r="K102" s="1"/>
  <c r="E104"/>
  <c r="K104" s="1"/>
  <c r="E103"/>
  <c r="K103" s="1"/>
  <c r="G43"/>
  <c r="H43"/>
  <c r="I43"/>
  <c r="J43"/>
  <c r="G118" l="1"/>
  <c r="H118"/>
  <c r="I118"/>
  <c r="J118"/>
  <c r="F118"/>
  <c r="G90"/>
  <c r="G27"/>
  <c r="H27"/>
  <c r="I27"/>
  <c r="L12"/>
  <c r="A2" i="9"/>
  <c r="A1"/>
  <c r="B2" i="10" s="1"/>
  <c r="B2" i="7" s="1"/>
  <c r="H88" i="2"/>
  <c r="I88"/>
  <c r="J88"/>
  <c r="G88"/>
  <c r="G85"/>
  <c r="F42"/>
  <c r="F27"/>
  <c r="E40" i="7"/>
  <c r="C40"/>
  <c r="D28"/>
  <c r="F28" s="1"/>
  <c r="D29"/>
  <c r="F29" s="1"/>
  <c r="D30"/>
  <c r="F30" s="1"/>
  <c r="D31"/>
  <c r="F31" s="1"/>
  <c r="D32"/>
  <c r="F32" s="1"/>
  <c r="D33"/>
  <c r="F33" s="1"/>
  <c r="D34"/>
  <c r="F34" s="1"/>
  <c r="D35"/>
  <c r="F35" s="1"/>
  <c r="D36"/>
  <c r="F36" s="1"/>
  <c r="D37"/>
  <c r="F37" s="1"/>
  <c r="D38"/>
  <c r="F38" s="1"/>
  <c r="D27"/>
  <c r="F27" s="1"/>
  <c r="E20"/>
  <c r="C20"/>
  <c r="D8"/>
  <c r="F8" s="1"/>
  <c r="D9"/>
  <c r="F9" s="1"/>
  <c r="D10"/>
  <c r="F10" s="1"/>
  <c r="D11"/>
  <c r="F11" s="1"/>
  <c r="D12"/>
  <c r="F12" s="1"/>
  <c r="D13"/>
  <c r="F13" s="1"/>
  <c r="D14"/>
  <c r="F14" s="1"/>
  <c r="D15"/>
  <c r="F15" s="1"/>
  <c r="D16"/>
  <c r="F16" s="1"/>
  <c r="D17"/>
  <c r="F17" s="1"/>
  <c r="D18"/>
  <c r="F18" s="1"/>
  <c r="D7"/>
  <c r="D20" s="1"/>
  <c r="D8" i="10"/>
  <c r="D7"/>
  <c r="D25" i="9"/>
  <c r="C25"/>
  <c r="I50" i="8"/>
  <c r="I51"/>
  <c r="I52"/>
  <c r="I53"/>
  <c r="I54"/>
  <c r="I55"/>
  <c r="I56"/>
  <c r="I57"/>
  <c r="I58"/>
  <c r="I59"/>
  <c r="I60"/>
  <c r="I49"/>
  <c r="C29" s="1"/>
  <c r="F51"/>
  <c r="F50"/>
  <c r="F49"/>
  <c r="C51"/>
  <c r="C50"/>
  <c r="C49"/>
  <c r="E42"/>
  <c r="F42"/>
  <c r="G42"/>
  <c r="H42"/>
  <c r="J42"/>
  <c r="I30"/>
  <c r="I31"/>
  <c r="I32"/>
  <c r="I33"/>
  <c r="I34"/>
  <c r="I35"/>
  <c r="I36"/>
  <c r="I37"/>
  <c r="I38"/>
  <c r="I39"/>
  <c r="I40"/>
  <c r="I29"/>
  <c r="I42" s="1"/>
  <c r="F30"/>
  <c r="F31"/>
  <c r="F32"/>
  <c r="F33"/>
  <c r="F34"/>
  <c r="F35"/>
  <c r="F36"/>
  <c r="F37"/>
  <c r="F38"/>
  <c r="F39"/>
  <c r="F40"/>
  <c r="F29"/>
  <c r="D30"/>
  <c r="D31"/>
  <c r="D32"/>
  <c r="D33"/>
  <c r="D34"/>
  <c r="D35"/>
  <c r="D36"/>
  <c r="D37"/>
  <c r="D38"/>
  <c r="D39"/>
  <c r="D40"/>
  <c r="D29"/>
  <c r="D42" s="1"/>
  <c r="B30"/>
  <c r="B42" s="1"/>
  <c r="B31"/>
  <c r="B32"/>
  <c r="B33"/>
  <c r="B34"/>
  <c r="B35"/>
  <c r="B36"/>
  <c r="B37"/>
  <c r="B38"/>
  <c r="B39"/>
  <c r="B40"/>
  <c r="B29"/>
  <c r="F10"/>
  <c r="F11"/>
  <c r="F9"/>
  <c r="J22"/>
  <c r="I22"/>
  <c r="H22"/>
  <c r="G22"/>
  <c r="E22"/>
  <c r="D22"/>
  <c r="C22"/>
  <c r="B22"/>
  <c r="D11"/>
  <c r="D10"/>
  <c r="D9"/>
  <c r="J72" i="2"/>
  <c r="I72"/>
  <c r="H72"/>
  <c r="G72"/>
  <c r="J67"/>
  <c r="I67"/>
  <c r="H67"/>
  <c r="G67"/>
  <c r="J66"/>
  <c r="I66"/>
  <c r="H66"/>
  <c r="G66"/>
  <c r="J62"/>
  <c r="I62"/>
  <c r="H62"/>
  <c r="G62"/>
  <c r="J59"/>
  <c r="I59"/>
  <c r="H59"/>
  <c r="G59"/>
  <c r="J52"/>
  <c r="I52"/>
  <c r="H52"/>
  <c r="G52"/>
  <c r="F41"/>
  <c r="F36"/>
  <c r="J28"/>
  <c r="I28"/>
  <c r="H28"/>
  <c r="G28"/>
  <c r="J27"/>
  <c r="J22"/>
  <c r="I22"/>
  <c r="H22"/>
  <c r="G22"/>
  <c r="F22"/>
  <c r="J97"/>
  <c r="I97"/>
  <c r="H97"/>
  <c r="G97"/>
  <c r="J96"/>
  <c r="I96"/>
  <c r="H96"/>
  <c r="G96"/>
  <c r="J95"/>
  <c r="I95"/>
  <c r="H95"/>
  <c r="G95"/>
  <c r="J90"/>
  <c r="I90"/>
  <c r="H90"/>
  <c r="J84"/>
  <c r="I84"/>
  <c r="H84"/>
  <c r="G84"/>
  <c r="J71"/>
  <c r="I71"/>
  <c r="H71"/>
  <c r="G71"/>
  <c r="J85"/>
  <c r="I85"/>
  <c r="H85"/>
  <c r="D20" i="10"/>
  <c r="D21" s="1"/>
  <c r="F25" i="9"/>
  <c r="E25"/>
  <c r="G21"/>
  <c r="F21"/>
  <c r="D21"/>
  <c r="C21"/>
  <c r="E18"/>
  <c r="B18" s="1"/>
  <c r="B21" s="1"/>
  <c r="G11"/>
  <c r="G23" s="1"/>
  <c r="F11"/>
  <c r="F28" s="1"/>
  <c r="D11"/>
  <c r="D28" s="1"/>
  <c r="C11"/>
  <c r="C23" s="1"/>
  <c r="E8"/>
  <c r="B8" s="1"/>
  <c r="B11" s="1"/>
  <c r="H62" i="8"/>
  <c r="D62"/>
  <c r="B62"/>
  <c r="F60"/>
  <c r="C60"/>
  <c r="C40" s="1"/>
  <c r="F59"/>
  <c r="C59"/>
  <c r="C39" s="1"/>
  <c r="F58"/>
  <c r="C58"/>
  <c r="C38" s="1"/>
  <c r="F57"/>
  <c r="C57"/>
  <c r="C37" s="1"/>
  <c r="F56"/>
  <c r="C56"/>
  <c r="C36" s="1"/>
  <c r="F55"/>
  <c r="C55"/>
  <c r="C35" s="1"/>
  <c r="F54"/>
  <c r="C54"/>
  <c r="C34" s="1"/>
  <c r="F53"/>
  <c r="C53"/>
  <c r="C33" s="1"/>
  <c r="I62"/>
  <c r="F52"/>
  <c r="F62" s="1"/>
  <c r="C52"/>
  <c r="J20"/>
  <c r="F20"/>
  <c r="D20"/>
  <c r="J19"/>
  <c r="F19"/>
  <c r="D19"/>
  <c r="J18"/>
  <c r="F18"/>
  <c r="D18"/>
  <c r="J17"/>
  <c r="F17"/>
  <c r="D17"/>
  <c r="J16"/>
  <c r="F16"/>
  <c r="D16"/>
  <c r="J15"/>
  <c r="F15"/>
  <c r="D15"/>
  <c r="J14"/>
  <c r="F14"/>
  <c r="D14"/>
  <c r="J13"/>
  <c r="F13"/>
  <c r="D13"/>
  <c r="J12"/>
  <c r="F12"/>
  <c r="D12"/>
  <c r="D16" i="10"/>
  <c r="D17" s="1"/>
  <c r="K90" i="2" l="1"/>
  <c r="L89" s="1"/>
  <c r="F40" i="7"/>
  <c r="D12" i="10" s="1"/>
  <c r="D40" i="7"/>
  <c r="F7"/>
  <c r="C62" i="8"/>
  <c r="C31"/>
  <c r="C32"/>
  <c r="C30"/>
  <c r="F22"/>
  <c r="F28" i="2"/>
  <c r="F43" s="1"/>
  <c r="E11" i="9"/>
  <c r="E21"/>
  <c r="D23"/>
  <c r="F23"/>
  <c r="C28"/>
  <c r="G28"/>
  <c r="H45" i="6"/>
  <c r="E45"/>
  <c r="C45"/>
  <c r="B38"/>
  <c r="E35"/>
  <c r="H21"/>
  <c r="F20" i="7" l="1"/>
  <c r="D11" i="10" s="1"/>
  <c r="C42" i="8"/>
  <c r="E23" i="9"/>
  <c r="E28"/>
  <c r="H57" i="5"/>
  <c r="E57"/>
  <c r="C57"/>
  <c r="C52"/>
  <c r="F51"/>
  <c r="F50"/>
  <c r="C50"/>
  <c r="J48"/>
  <c r="D48"/>
  <c r="F46"/>
  <c r="G45"/>
  <c r="C45"/>
  <c r="B44"/>
  <c r="B42"/>
  <c r="D38"/>
  <c r="K153" i="1"/>
  <c r="K152"/>
  <c r="K86"/>
  <c r="K85"/>
  <c r="K64"/>
  <c r="K63"/>
  <c r="N153"/>
  <c r="J126"/>
  <c r="J97"/>
  <c r="J96"/>
  <c r="J70"/>
  <c r="I70"/>
  <c r="H70"/>
  <c r="G70"/>
  <c r="K80"/>
  <c r="K150"/>
  <c r="L64"/>
  <c r="K147"/>
  <c r="K82"/>
  <c r="K149"/>
  <c r="K83"/>
  <c r="K81"/>
  <c r="K151"/>
  <c r="K148"/>
  <c r="K84"/>
  <c r="J98" l="1"/>
  <c r="J127"/>
  <c r="J128" s="1"/>
  <c r="J69" l="1"/>
  <c r="J71" s="1"/>
  <c r="I69"/>
  <c r="I71" s="1"/>
  <c r="H69"/>
  <c r="H71" s="1"/>
  <c r="G69"/>
  <c r="G71" s="1"/>
  <c r="K60"/>
  <c r="K56"/>
  <c r="K55"/>
  <c r="K57"/>
  <c r="K58"/>
  <c r="K62"/>
  <c r="K61"/>
  <c r="K59"/>
  <c r="K54"/>
  <c r="J30" l="1"/>
  <c r="F5"/>
  <c r="J43" l="1"/>
  <c r="J38"/>
  <c r="J42" s="1"/>
  <c r="J31"/>
  <c r="J32" s="1"/>
  <c r="J44" l="1"/>
  <c r="F7"/>
  <c r="F6"/>
</calcChain>
</file>

<file path=xl/sharedStrings.xml><?xml version="1.0" encoding="utf-8"?>
<sst xmlns="http://schemas.openxmlformats.org/spreadsheetml/2006/main" count="1160" uniqueCount="620">
  <si>
    <t>Pt I</t>
  </si>
  <si>
    <t>Basic Details</t>
  </si>
  <si>
    <t>Financial Year</t>
  </si>
  <si>
    <t>GSTIN</t>
  </si>
  <si>
    <t>3A</t>
  </si>
  <si>
    <t>Legal Name</t>
  </si>
  <si>
    <t>3B</t>
  </si>
  <si>
    <t>Trade Name (if any)</t>
  </si>
  <si>
    <t>Are you liable to audit under any Act?</t>
  </si>
  <si>
    <t>(Amount in ₹ in all tables)</t>
  </si>
  <si>
    <t>Pt II</t>
  </si>
  <si>
    <t>Reconciliation of turnover declared in audited Annual Financial Statement with turnover declared in Annual Return (GSTR9)</t>
  </si>
  <si>
    <t>Reconciliation of Gross Turnover</t>
  </si>
  <si>
    <t>A</t>
  </si>
  <si>
    <t>B</t>
  </si>
  <si>
    <t>Unbilled revenue at the beginning of Financial Year</t>
  </si>
  <si>
    <t>(+)</t>
  </si>
  <si>
    <t>C</t>
  </si>
  <si>
    <t>Unadjusted advances at the end of the Financial Year</t>
  </si>
  <si>
    <t>D</t>
  </si>
  <si>
    <t>Deemed Supply under Schedule I</t>
  </si>
  <si>
    <t>E</t>
  </si>
  <si>
    <t>Credit Notes issued after the end of the financial year but reflected in the annual return</t>
  </si>
  <si>
    <t>(-)</t>
  </si>
  <si>
    <t>F</t>
  </si>
  <si>
    <t>Trade Discounts accounted for in the audited Annual Financial Statement but are not permissible under GST</t>
  </si>
  <si>
    <t>G</t>
  </si>
  <si>
    <t>H</t>
  </si>
  <si>
    <t>Unbilled revenue at the end of Financial Year</t>
  </si>
  <si>
    <t>I</t>
  </si>
  <si>
    <t>Unadjusted Advances at the beginning of the Financial Year</t>
  </si>
  <si>
    <t>J</t>
  </si>
  <si>
    <t>Credit notes accounted for in the audited Annual Financial Statement but are not permissible under GST</t>
  </si>
  <si>
    <t>K</t>
  </si>
  <si>
    <t>Adjustments on account of supply of goods by SEZ units to DTA Units</t>
  </si>
  <si>
    <t>L</t>
  </si>
  <si>
    <t>Turnover for the period under composition scheme</t>
  </si>
  <si>
    <t>M</t>
  </si>
  <si>
    <t>Adjustments in turnover under section 15 and rules thereunder</t>
  </si>
  <si>
    <t>(+/-)</t>
  </si>
  <si>
    <t>N</t>
  </si>
  <si>
    <t>Adjustments in turnover due to foreign exchange fluctuations</t>
  </si>
  <si>
    <t>O</t>
  </si>
  <si>
    <t>Adjustments in turnover due to reasons not listed above</t>
  </si>
  <si>
    <t>P</t>
  </si>
  <si>
    <t>Q</t>
  </si>
  <si>
    <t>R</t>
  </si>
  <si>
    <t>Reasons for Un - Reconciled difference in Annual Gross Turnover</t>
  </si>
  <si>
    <t>Reason 1</t>
  </si>
  <si>
    <t>&lt;&lt;Text&gt;&gt;</t>
  </si>
  <si>
    <t>Reason 2</t>
  </si>
  <si>
    <t>Reason 3</t>
  </si>
  <si>
    <t>Reconciliation of Taxable Turnover</t>
  </si>
  <si>
    <t>Value of Exempted, Nil Rated, Non-GST supplies, No-Supply turnover</t>
  </si>
  <si>
    <t>Zero rated supplies without payment of tax</t>
  </si>
  <si>
    <t>Supplies on which tax is to be paid by the recipient on reverse charge basis</t>
  </si>
  <si>
    <t>Reasons for Un - Reconciled difference in taxable turnover</t>
  </si>
  <si>
    <t>Pt III</t>
  </si>
  <si>
    <t>Reconciliation of tax paid</t>
  </si>
  <si>
    <t>Reconciliation of rate wise liability and amount payable thereon</t>
  </si>
  <si>
    <t>Tax Payable</t>
  </si>
  <si>
    <t>Description</t>
  </si>
  <si>
    <t>Taxable Value</t>
  </si>
  <si>
    <t>Central Tax</t>
  </si>
  <si>
    <t>State Tax/UT Tax</t>
  </si>
  <si>
    <t>Integrated Tax</t>
  </si>
  <si>
    <t>Cess, if applicable</t>
  </si>
  <si>
    <t>5% (RC)</t>
  </si>
  <si>
    <t>12% (RC)</t>
  </si>
  <si>
    <t>18% (RC)</t>
  </si>
  <si>
    <t>28% (RC)</t>
  </si>
  <si>
    <t>Interest</t>
  </si>
  <si>
    <t>Late Fees</t>
  </si>
  <si>
    <t>Penalty</t>
  </si>
  <si>
    <t>Others</t>
  </si>
  <si>
    <t>Reasons for un-reconciled payment of amount</t>
  </si>
  <si>
    <t>Additional amount payable but not paid (due to reasons specified under Tables 6,8 and 10 above)</t>
  </si>
  <si>
    <t>To be paid through Cash</t>
  </si>
  <si>
    <t>Others (Please specify)</t>
  </si>
  <si>
    <t>Pt IV</t>
  </si>
  <si>
    <t>Reconciliation of Input Tax Credit (ITC)</t>
  </si>
  <si>
    <t>Reconciliation of Net Input Tax Credit (ITC)</t>
  </si>
  <si>
    <t>ITC claimed in Annual Return (GSTR9)</t>
  </si>
  <si>
    <t>Reasons for un-reconciled difference in ITC</t>
  </si>
  <si>
    <t>Reconciliation of ITC declared in Annual Return (GSTR9) with ITC availed on expenses as per audited Annual Financial Statement or books of account</t>
  </si>
  <si>
    <t>Value</t>
  </si>
  <si>
    <t>Amount of Total ITC</t>
  </si>
  <si>
    <t>Amount of eligible ITC availed</t>
  </si>
  <si>
    <t>Purchases</t>
  </si>
  <si>
    <t>Freight / Carriage</t>
  </si>
  <si>
    <t>Power and Fuel</t>
  </si>
  <si>
    <t>Imported goods (Including received from SEZs)</t>
  </si>
  <si>
    <t>Rent and Insurance</t>
  </si>
  <si>
    <t>Goods lost, stolen, destroyed, written off or disposed of by way of gift or free samples</t>
  </si>
  <si>
    <t>Royalties</t>
  </si>
  <si>
    <t>Employees' Cost (Salaries, wages, Bonus etc.)</t>
  </si>
  <si>
    <t>Conveyance charges</t>
  </si>
  <si>
    <t>Bank Charges</t>
  </si>
  <si>
    <t>Entertainment charges</t>
  </si>
  <si>
    <t>Stationery Expenses (including postage etc.)</t>
  </si>
  <si>
    <t>Repair and Maintenance</t>
  </si>
  <si>
    <t>Other Miscellaneous expenses</t>
  </si>
  <si>
    <t>Capital goods</t>
  </si>
  <si>
    <t>Any other expense 1</t>
  </si>
  <si>
    <t>Any other expense 2</t>
  </si>
  <si>
    <t>S</t>
  </si>
  <si>
    <t>T</t>
  </si>
  <si>
    <t>Reasons for un - reconciled difference in ITC</t>
  </si>
  <si>
    <t>Tax payable on un-reconciled difference in ITC (due to reasons specified in 13 and 15 above)</t>
  </si>
  <si>
    <t>Amount Payable</t>
  </si>
  <si>
    <t>State / UT Tax</t>
  </si>
  <si>
    <t>Intergrated Tax</t>
  </si>
  <si>
    <t>Cess</t>
  </si>
  <si>
    <t>Pt V</t>
  </si>
  <si>
    <t>Auditor's recommendation on additional Liability due to non-reconciliation</t>
  </si>
  <si>
    <t>To be paid through cash</t>
  </si>
  <si>
    <t>Input Tax Credit</t>
  </si>
  <si>
    <t>Late Fee</t>
  </si>
  <si>
    <t>Any other amount paid for supplies not included in Annual Return (GSTR-9)</t>
  </si>
  <si>
    <t>Erroneous refund to be paid back</t>
  </si>
  <si>
    <t>Outstanding demands to be settled</t>
  </si>
  <si>
    <t>Other (Pl. specify)</t>
  </si>
  <si>
    <t>See Rule 80 (3)</t>
  </si>
  <si>
    <t>FORM GSTR-9C</t>
  </si>
  <si>
    <t>Part-A - Reconciliation Statement</t>
  </si>
  <si>
    <t>1.2.5</t>
  </si>
  <si>
    <t>Form GSTR 9</t>
  </si>
  <si>
    <t>(See Rule 80)</t>
  </si>
  <si>
    <t>Annual Return</t>
  </si>
  <si>
    <t>Pt. I</t>
  </si>
  <si>
    <t>Trade Name ( If any)</t>
  </si>
  <si>
    <t>Pt. II</t>
  </si>
  <si>
    <t>Details of Outward and inward supplies made during the financial year</t>
  </si>
  <si>
    <t>Nature of Supplies</t>
  </si>
  <si>
    <t>Details of advances, inward and outward supplies made during the financial year on which tax is payable</t>
  </si>
  <si>
    <t>Supplies made to un-registered persons (B2C)</t>
  </si>
  <si>
    <t>Supplies made to registered persons (B2B)</t>
  </si>
  <si>
    <t>Zero rated supply (Export) on payment of tax (except supplies to SEZs)</t>
  </si>
  <si>
    <t>Supply to SEZs on payment of tax</t>
  </si>
  <si>
    <t>Deemed Exports</t>
  </si>
  <si>
    <t>Advances on which tax has been paid but invoice has not been issued (not covered under (A) to (E) above)</t>
  </si>
  <si>
    <t>Inward supplies on which tax is to be paid on reverse charge basis</t>
  </si>
  <si>
    <t>Sub-total (A to G above)</t>
  </si>
  <si>
    <t>Credit Notes issued in respect of transactions specified in (B) to (E) above (-)</t>
  </si>
  <si>
    <t>Debit Notes issued in respect of transactions specified in (B) to (E) above (+)</t>
  </si>
  <si>
    <t>Supplies / tax declared through Amendments (+)</t>
  </si>
  <si>
    <t>Supplies / tax reduced through Amendments (-)</t>
  </si>
  <si>
    <t>Sub-total (I to L above)</t>
  </si>
  <si>
    <t>Supplies and advances on which tax is to be paid (H + M) above</t>
  </si>
  <si>
    <t>Details of Outward supplies made during the financial year on which tax is not payable</t>
  </si>
  <si>
    <t>Zero rated supply (Export) without payment of tax</t>
  </si>
  <si>
    <t>Supply to SEZs without payment of tax</t>
  </si>
  <si>
    <t>Exempted</t>
  </si>
  <si>
    <t>Nil Rated</t>
  </si>
  <si>
    <t>Non-GST supply</t>
  </si>
  <si>
    <t>Sub-total (A to F above)</t>
  </si>
  <si>
    <t>Credit Notes issued in respect of transactions specified in A to F above (-)</t>
  </si>
  <si>
    <t>Debit Notes issued in respect of transactions specified in A to F above (+)</t>
  </si>
  <si>
    <t>Supplies declared through Amendments (+)</t>
  </si>
  <si>
    <t>Supplies reduced through Amendments (-)</t>
  </si>
  <si>
    <t xml:space="preserve"> Sub-Total (H to K above)</t>
  </si>
  <si>
    <t>Turnover on which tax is not to be paid (G + L above)</t>
  </si>
  <si>
    <t>Total Turnover (including advances) (4N + 5M - 4G above)</t>
  </si>
  <si>
    <t>Pt, III</t>
  </si>
  <si>
    <t>Details of ITC for the financial year</t>
  </si>
  <si>
    <t>Type</t>
  </si>
  <si>
    <t>Details of ITC availed during the financial year</t>
  </si>
  <si>
    <t>Total amount of input tax credit availed through FORM GSTR-3B (sum total of Table 4A of FORM GSTR-3B)</t>
  </si>
  <si>
    <t>Inward supplies (other than imports and inward supplies liable to reverse charge but includes services received from SEZs)</t>
  </si>
  <si>
    <t>Inputs</t>
  </si>
  <si>
    <t>Capital Goods</t>
  </si>
  <si>
    <t>Input Services</t>
  </si>
  <si>
    <t>Calculate from 3B</t>
  </si>
  <si>
    <t>Inward supplies received from unregistered persons liable to reverse charge (other than B above) on which tax is paid &amp; ITC availed</t>
  </si>
  <si>
    <t>Inward supplies received from registered persons liable to reverse charge (other than B above) on which tax is paid and ITC availed</t>
  </si>
  <si>
    <t>C+D</t>
  </si>
  <si>
    <t>Import of goods (including supplies from SEZs)</t>
  </si>
  <si>
    <t>Import of services (excluding inward supplies from SEZs)</t>
  </si>
  <si>
    <t>Input Tax credit received from ISD</t>
  </si>
  <si>
    <t>Amount of ITC reclaimed (other than B above) under the provisions of the Act</t>
  </si>
  <si>
    <t>Sub-total (B to H above)</t>
  </si>
  <si>
    <t>Difference (I - A above)</t>
  </si>
  <si>
    <t>Transition Credit through TRAN-I (including revisions if any)</t>
  </si>
  <si>
    <t>Transition Credit through TRAN-II</t>
  </si>
  <si>
    <t>Any other ITC availed but not specified above</t>
  </si>
  <si>
    <t>Sub-total (K to M above)</t>
  </si>
  <si>
    <t>Total ITC availed (I + N above)</t>
  </si>
  <si>
    <t>Details of ITC Reversed and Ineligible ITC for the financial year</t>
  </si>
  <si>
    <t>As per Rule 37</t>
  </si>
  <si>
    <t>As per Rule 39</t>
  </si>
  <si>
    <t>As per Rule 42</t>
  </si>
  <si>
    <t>As per Rule 43</t>
  </si>
  <si>
    <t>As per section 17(5)</t>
  </si>
  <si>
    <t>Reversal of TRAN-I credit</t>
  </si>
  <si>
    <t>Reversal of TRAN-II credit</t>
  </si>
  <si>
    <t>(H1)</t>
  </si>
  <si>
    <t>Other reversals (pl. specify) ……………………………………</t>
  </si>
  <si>
    <t>(H2)</t>
  </si>
  <si>
    <t>……………………………………</t>
  </si>
  <si>
    <t>(H3)</t>
  </si>
  <si>
    <t>Total ITC Reversed (A to H above)</t>
  </si>
  <si>
    <t>Net ITC Available for Utilization (6O - 7I)</t>
  </si>
  <si>
    <t>Other ITC related information</t>
  </si>
  <si>
    <t>ITC as per GSTR-2A (Table 3 &amp; 5 thereof)</t>
  </si>
  <si>
    <t>ITC as per sum total of 6(B) and 6(H) above</t>
  </si>
  <si>
    <t>ITC on inward supplies (other than imports and inward supplies liable to reverse charge but includes services received from SEZs) received during 2017-18 but availed during April to September, 2018</t>
  </si>
  <si>
    <t>Difference [A-(B+C)]</t>
  </si>
  <si>
    <t>ITC available but not availed (out of D)</t>
  </si>
  <si>
    <t>ITC available but ineligible (out of D)</t>
  </si>
  <si>
    <t>IGST paid on import of goods (including supplies from SEZ)</t>
  </si>
  <si>
    <t>IGST credit availed on import of goods (as per 6(E) above)</t>
  </si>
  <si>
    <t>Difference (G-H)</t>
  </si>
  <si>
    <t>ITC available but not availed on import of goods (Equal to I)</t>
  </si>
  <si>
    <t>Total ITC to be lapsed in current financial year (E + F + J)</t>
  </si>
  <si>
    <t>Pt. IV</t>
  </si>
  <si>
    <t>Details of tax paid as declared in returns filed during the financial year</t>
  </si>
  <si>
    <t>Paid through ITC</t>
  </si>
  <si>
    <t>Paid through cash</t>
  </si>
  <si>
    <t>State/UT Tax</t>
  </si>
  <si>
    <t>Late fee</t>
  </si>
  <si>
    <t>Other</t>
  </si>
  <si>
    <t>Pt. V</t>
  </si>
  <si>
    <t>Particulars of the transactions for the previous FY declared in returns of April to September of current FY or upto date of filing of annual return of previous FY whichever is earlier</t>
  </si>
  <si>
    <t>Supplies / tax declared through Amendments (+) (net of debit notes)</t>
  </si>
  <si>
    <t>Supplies / tax reduced through Amendments (-) (net of credit notes)</t>
  </si>
  <si>
    <t>Reversal of ITC availed during previous financial year</t>
  </si>
  <si>
    <t>ITC availed for the previous financial year</t>
  </si>
  <si>
    <t>Total Turnover (5N + 10 -11)</t>
  </si>
  <si>
    <t>Differential tax paid on account of declaration in table no. 10 &amp; 11</t>
  </si>
  <si>
    <t xml:space="preserve">Payable </t>
  </si>
  <si>
    <t>Paid</t>
  </si>
  <si>
    <t>Pt . VI</t>
  </si>
  <si>
    <t>Other Information</t>
  </si>
  <si>
    <t>Particulars of Demands and Refunds</t>
  </si>
  <si>
    <t xml:space="preserve">Details </t>
  </si>
  <si>
    <t>Late Fee /Others</t>
  </si>
  <si>
    <t>Total Refund claimed</t>
  </si>
  <si>
    <t>Total Refund sanctioned</t>
  </si>
  <si>
    <t>Total Refund Rejected</t>
  </si>
  <si>
    <t>Total Refund Pending</t>
  </si>
  <si>
    <t>Total demand of taxes</t>
  </si>
  <si>
    <t>Total taxes paid in respect of E above</t>
  </si>
  <si>
    <t>Total demands pending out of E above</t>
  </si>
  <si>
    <t>Information on supplies received from composition taxpayers, deemed supply under section 143 and goods sent on approval basis</t>
  </si>
  <si>
    <t>Details</t>
  </si>
  <si>
    <t>Supplies received from Composition taxpayers</t>
  </si>
  <si>
    <t>Deemed supply under Section 143</t>
  </si>
  <si>
    <t>Goods sent on approval basis but not returned</t>
  </si>
  <si>
    <t>HSN Wise Summary of outward supplies</t>
  </si>
  <si>
    <t>HSN Code*/
Description</t>
  </si>
  <si>
    <t>UQC*</t>
  </si>
  <si>
    <t>Total Quantity*</t>
  </si>
  <si>
    <t>Taxable Value*</t>
  </si>
  <si>
    <t>Rate of Tax*</t>
  </si>
  <si>
    <t>Integrated Tax*</t>
  </si>
  <si>
    <t>Central Tax*</t>
  </si>
  <si>
    <t>State Tax/UT Tax*</t>
  </si>
  <si>
    <t>Refer Annexure-1</t>
  </si>
  <si>
    <t>HSN Wise Summary of Inward supplies</t>
  </si>
  <si>
    <t>Refer Annexure-2</t>
  </si>
  <si>
    <t>Late fee payable and paid</t>
  </si>
  <si>
    <t>Payable</t>
  </si>
  <si>
    <t>State Tax</t>
  </si>
  <si>
    <t>Verification</t>
  </si>
  <si>
    <t>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t>
  </si>
  <si>
    <t>Name of Authorised Signatory</t>
  </si>
  <si>
    <t>Place</t>
  </si>
  <si>
    <t>Date</t>
  </si>
  <si>
    <t>Designation/Status</t>
  </si>
  <si>
    <t>Instructions</t>
  </si>
  <si>
    <t>The turnover as per the audited Annual Financial Statement shall be declared here. There may be cases where multiple GSTINs (State-wise) registrations exist on the same PAN. This is common for persons / entities with presence over multiple States. Such persons / entities, will have to internally derive their GSTIN wise turnover and declare the same here. This shall include export turnover (if any). It may be noted that reference to audited Annual Financial Statement includes reference to books of accounts in case of persons / entities having presence over multiple States.</t>
  </si>
  <si>
    <t>Unbilled revenue which was recorded in the books of accounts on the basis of accrual system of accounting in the last financial year and was carried forward to the current financial year shall be declared here. In other words, when GST is payable during the financial year on such revenue (which was recognized earlier), the value of such revenue shall be declared here. (For example, if rupees Ten Crores of unbilled revenue existed for the financial year 2016-17, and during the current financial year, GST was paid on rupees Four Crores of such revenue, then value of rupees Four Crores rupees shall be declared here)</t>
  </si>
  <si>
    <t xml:space="preserve">Value of all advances for which GST has been paid but the same has not been recognized as revenue in the audited Annual Financial Statement shall be declared here. </t>
  </si>
  <si>
    <t>Aggregate value of deemed supplies under Schedule I of the CGST Act, 2017 shall be declared here. Any deemed supply which is already part of the turnover in the audited Annual Financial Statement is not required to be included here.</t>
  </si>
  <si>
    <t xml:space="preserve">Aggregate value of credit notes which were issued after 31st of March for any supply accounted in the current financial year but such credit notes were reflected in the annual return (GSTR-9)shall be declared here. </t>
  </si>
  <si>
    <t xml:space="preserve">Trade discounts which are accounted for in the audited Annual Financial Statement but on which GST was leviable(being not permissible) shall be declared here. </t>
  </si>
  <si>
    <t>Turnover included in the audited Annual Financial Statement for April 2017 to June 2017 shall be declared here.</t>
  </si>
  <si>
    <t>Unbilled revenue which was recorded in the books of accounts on the basis of accrual system of accounting during the current financial year but GST was not payable on such revenue in the same financial year shall be declared here.</t>
  </si>
  <si>
    <t xml:space="preserve">Value of all advances for which GST has not been paid but the same has been recognized as revenue in the audited Annual Financial Statement shall be declared here. </t>
  </si>
  <si>
    <t xml:space="preserve">Aggregate value of credit notes which have been accounted for in the audited Annual Financial Statement but were not admissible under Section 34 of the CGST Act shall be declared here. </t>
  </si>
  <si>
    <t>Aggregate value of all goods supplied by SEZs to DTA units for which the DTA units have filed bill of entry shall be declared here.</t>
  </si>
  <si>
    <t xml:space="preserve">There may be cases where registered persons might have opted out of the composition scheme during the current financial year. Their turnover as per the audited Annual Financial Statement would include turnover both as composition taxpayer as well as normal taxpayer. Therefore, the turnover for which GST was paid under the composition scheme shall be declared here. </t>
  </si>
  <si>
    <t>There may be cases where the taxable value and the invoice value differ due to valuation principles under section 15 of the CGST Act, 2017 and rules thereunder.Therefore, any difference between the turnover reported in the Annual Return (GSTR 9) and turnover reported in the audited Annual Financial Satement due to difference in valuation of supplies shall be declared here.</t>
  </si>
  <si>
    <t>Any difference between the turnover reported in the Annual Return (GSTR9) and turnover reported in the audited Annual Financial Statement due to foreign exchange fluctuations shall be declared here.</t>
  </si>
  <si>
    <t>Any difference between the turnover reported in the Annual Return (GSTR9) and turnover reported in the audited Annual Financial Statement due to reasons not listed above shall be declared here.</t>
  </si>
  <si>
    <t xml:space="preserve">Annual turnover as declared in the Annual Return (GSTR 9) shall be declared here. This turnover may be derived from Sr. No. 5N, 10 and 11 of Annual Return (GSTR 9). </t>
  </si>
  <si>
    <t xml:space="preserve">Reasons for non-reconciliation between the annual turnover declared in the audited Annual Financial Statement and turnover as declared in the Annual Return (GSTR 9) shall be specified here. </t>
  </si>
  <si>
    <t>The table provides for reconciliation of taxable turnover from the audited annual turnover after adjustments with the taxable turnover declared in annual return (GSTR-9).</t>
  </si>
  <si>
    <t xml:space="preserve">Annual turnover as derived in Table 5P above would be auto-populated here. </t>
  </si>
  <si>
    <t xml:space="preserve">Value of exempted, nil rated, non-GST and no-supply turnover shall be declared here. This shall be reported net of credit notes, debit notes and amendments if any. </t>
  </si>
  <si>
    <t>Value of zero rated supplies (including supplies to SEZs) on which tax is not paid shall be declared here. This shall be reported net of credit notes, debit notes and amendments if any</t>
  </si>
  <si>
    <t>Value of reverse charge supplies on which tax is to be paid by the recipient shall be declared here. This shall be reported net of credit notes, debit notes and amendments if any</t>
  </si>
  <si>
    <t xml:space="preserve">The taxable turnover is derived as the difference between the annual turnover after adjustments declared in Table 7A above and the sum of all supplies (exempted, non-GST, reverse charge etc.) declared in Table 7B, 7C and 7D above. </t>
  </si>
  <si>
    <t>Reasons for non-reconciliation between adjusted annual taxable turnover as derived from Table 7E above and the taxable turnover declared in Table 7F shall be specified here.</t>
  </si>
  <si>
    <t xml:space="preserve">The table provides for reconciliation of tax paid as per reconciliation statement and amount of tax paid as declared in Annual Return (GSTR 9). Under the head labelled “RC”, supplies where tax was paid on reverse charge basis by the recipient (i.e. the person for whom reconciliation statement has been prepared ) shall be declared. </t>
  </si>
  <si>
    <t>The total amount to be paid as per liability declared in Table 9A to 9O is auto populated here.</t>
  </si>
  <si>
    <t xml:space="preserve">The amount payable as declared in Table 9 of the Annual Return (GSTR9) shall be declared here. It should also contain any differential tax paid on Table 10 or 11 of the Annual Return (GSTR9). </t>
  </si>
  <si>
    <t xml:space="preserve">Reasons for non-reconciliation between payable / liability declared in Table 9P above and the amount payable in Table 9Q shall be specified here. </t>
  </si>
  <si>
    <t>Any amount which is payable due to reasons specified under Table 6, 8 and 10 above shall be declared here.</t>
  </si>
  <si>
    <t>ITC availed (after reversals) as per the audited Annual Financial Statement shall be declared here. There may be cases where multiple GSTINs (Statewise) registrations exist on the same PAN. This is common for persons /entities with presence over multiple States. Such persons / entities, will have to internally derive their ITC for each individual GSTIN and declare the same here. It may be noted that reference to audited Annual Financial Statement includes reference to books of accounts in case of persons / entities having presence over multiple States</t>
  </si>
  <si>
    <t>Any ITC which was booked in the audited Annual Financial Statement of earlier financial year(s)but availed in the ITC ledger in the financial yearfor which the reconciliation statement is being filed for shall be declared here. This shall include transitional credit which was booked in earlier years but availed during Financial Year 2017-18.</t>
  </si>
  <si>
    <t>Any ITC which has been booked in the audited Annual Financial Statement of the current financial year but the same has not been credited to the ITC ledger for the said financial year shall be declared here.</t>
  </si>
  <si>
    <t>ITC availed as per audited Annual Financial Statement or books of accounts as derived from values declared in Table 12A, 12B and 12C above will be auto-populated here.</t>
  </si>
  <si>
    <t>Net ITC available for utilization as declared in Table 7J of Annual Return (GSTR9) shall be declared here</t>
  </si>
  <si>
    <t>Reasons for non-reconciliation of ITC as per audited Annual Financial Statement or books of account (Table 12D) and the net ITC (Table12E) availed in the Annual Return (GSTR9) shall be specified here.</t>
  </si>
  <si>
    <t>This table is for reconciliation of ITC declared in the Annual Return (GSTR9) against the expenses booked in the audited Annual Financial Statement or books of account. The various sub-heads specified under this table are general expenses in the audited Annual Financial Statement or books of account on which ITC may or may not be available. Further, this is only an indicative list of heads under which expenses are generally booked. Taxpayers may add or delete any of these heads but all heads of expenses on which GST has been paid / was payable are to be declared here.</t>
  </si>
  <si>
    <t>Total ITC declared in Table 14A to 14Q above shall be auto populated here.</t>
  </si>
  <si>
    <t>Net ITC availed as declared in the Annual Return (GSTR9) shall be declared here. Table 7J of the Annual Return (GSTR9) may be used for filing this Table.</t>
  </si>
  <si>
    <t>Reasons for non-reconciliation between ITC availed on the various expenses declared in Table 14R and ITC declared in Table 14S shall be specified here.</t>
  </si>
  <si>
    <t>Any amount which is payable due to reasons specified in Table 13 and 15 above shall be declared here.</t>
  </si>
  <si>
    <t>Part V consists of the auditor’s recommendation on the additional liability to be discharged by the taxpayer due to non-reconciliation of turnover or non-reconciliation of input tax credit. The auditor shall also recommend if there is any other amount to be paid for supplies not included in the Annual Return. Any refund which has been erroneously taken and shall be paid back to the Government shall also be declared in this table. Lastly, any other outstanding demands which is recommended to be settled by the auditor shall be declared in this Table.</t>
  </si>
  <si>
    <t>Towards, the end of the return, taxpayers shall be given option to pay an additional liability declared in this form, through FORM DRC-03. Taxpayers shall select "Reconciliation Statement" in the drop down provided in FORM DRC-03. It may be noted that such liabilty shall be paid through electronic cash ledger only.</t>
  </si>
  <si>
    <r>
      <t xml:space="preserve">Taxable turnover as declared in Table </t>
    </r>
    <r>
      <rPr>
        <b/>
        <sz val="10"/>
        <rFont val="Book Antiqua"/>
        <family val="1"/>
      </rPr>
      <t>(4N-4G) + (10-11)</t>
    </r>
    <r>
      <rPr>
        <sz val="10"/>
        <rFont val="Book Antiqua"/>
        <family val="1"/>
      </rPr>
      <t xml:space="preserve"> of the Annual Return (GSTR9) shall be declared here.</t>
    </r>
  </si>
  <si>
    <t>Accepts negative figures</t>
  </si>
  <si>
    <t>Only positive values</t>
  </si>
  <si>
    <t>(5N+10+11)</t>
  </si>
  <si>
    <t>(4N-4G)+(10-11)</t>
  </si>
  <si>
    <r>
      <t>Is the person making reconciliation statement (FORM GSTR-9C) is same person who had conducted the audit of mentioned GSTIN</t>
    </r>
    <r>
      <rPr>
        <b/>
        <sz val="11"/>
        <color rgb="FFFF0000"/>
        <rFont val="Calibri"/>
        <family val="2"/>
        <scheme val="minor"/>
      </rPr>
      <t>*</t>
    </r>
  </si>
  <si>
    <t>Yes</t>
  </si>
  <si>
    <t>No</t>
  </si>
  <si>
    <r>
      <t>Turnover from April 2017 to June 2017</t>
    </r>
    <r>
      <rPr>
        <sz val="10"/>
        <color rgb="FFFF0000"/>
        <rFont val="Book Antiqua"/>
        <family val="1"/>
      </rPr>
      <t>*</t>
    </r>
  </si>
  <si>
    <r>
      <t>Turnover (including exports) as per audited financial statements for the State / UT (For multi-GSTIN units under same PAN the turnover shall be derived from the audited Annual Financial Statement)</t>
    </r>
    <r>
      <rPr>
        <sz val="10"/>
        <color rgb="FFFF0000"/>
        <rFont val="Book Antiqua"/>
        <family val="1"/>
      </rPr>
      <t>*</t>
    </r>
  </si>
  <si>
    <r>
      <t>Annual turnover after adjustments (from 5P above)</t>
    </r>
    <r>
      <rPr>
        <sz val="10"/>
        <color rgb="FFFF0000"/>
        <rFont val="Book Antiqua"/>
        <family val="1"/>
      </rPr>
      <t>*</t>
    </r>
  </si>
  <si>
    <r>
      <t>Taxable turnover as per adjustments above (A-B-C-D)</t>
    </r>
    <r>
      <rPr>
        <b/>
        <sz val="10"/>
        <color rgb="FFFF0000"/>
        <rFont val="Book Antiqua"/>
        <family val="1"/>
      </rPr>
      <t>*</t>
    </r>
  </si>
  <si>
    <r>
      <t>Taxable turnover as per liability declared in Annual Return (GSTR9)</t>
    </r>
    <r>
      <rPr>
        <b/>
        <sz val="10"/>
        <color rgb="FFFF0000"/>
        <rFont val="Book Antiqua"/>
        <family val="1"/>
      </rPr>
      <t>*</t>
    </r>
  </si>
  <si>
    <r>
      <t>Unreconciled taxable turnover (F-E)</t>
    </r>
    <r>
      <rPr>
        <b/>
        <sz val="10"/>
        <color rgb="FFFF0000"/>
        <rFont val="Book Antiqua"/>
        <family val="1"/>
      </rPr>
      <t>*</t>
    </r>
  </si>
  <si>
    <r>
      <t xml:space="preserve">Annual Turnover after adjustments as above(A+B+C+D-E+F-G-H-I+J-K-L+M+N+O) </t>
    </r>
    <r>
      <rPr>
        <b/>
        <sz val="10"/>
        <color rgb="FFFF0000"/>
        <rFont val="Book Antiqua"/>
        <family val="1"/>
      </rPr>
      <t>*</t>
    </r>
  </si>
  <si>
    <r>
      <t>Turnover as declared in Annual Return (GSTR9)</t>
    </r>
    <r>
      <rPr>
        <b/>
        <sz val="10"/>
        <color rgb="FFFF0000"/>
        <rFont val="Book Antiqua"/>
        <family val="1"/>
      </rPr>
      <t>*</t>
    </r>
  </si>
  <si>
    <r>
      <t>Un-Reconciled turnover (Q - P)</t>
    </r>
    <r>
      <rPr>
        <b/>
        <sz val="10"/>
        <color rgb="FFFF0000"/>
        <rFont val="Book Antiqua"/>
        <family val="1"/>
      </rPr>
      <t>*</t>
    </r>
  </si>
  <si>
    <t>Decimal errors?</t>
  </si>
  <si>
    <r>
      <t>Total amount to be paid as per tables above (A to O)</t>
    </r>
    <r>
      <rPr>
        <b/>
        <sz val="10"/>
        <color rgb="FFFF0000"/>
        <rFont val="Book Antiqua"/>
        <family val="1"/>
      </rPr>
      <t>*</t>
    </r>
  </si>
  <si>
    <r>
      <t>Total amount paid as declared in Annual Return (GSTR 9)</t>
    </r>
    <r>
      <rPr>
        <b/>
        <sz val="10"/>
        <color rgb="FFFF0000"/>
        <rFont val="Book Antiqua"/>
        <family val="1"/>
      </rPr>
      <t>*</t>
    </r>
  </si>
  <si>
    <r>
      <t>Un-reconciled payment of amount (PT1)</t>
    </r>
    <r>
      <rPr>
        <b/>
        <sz val="10"/>
        <color rgb="FFFF0000"/>
        <rFont val="Book Antiqua"/>
        <family val="1"/>
      </rPr>
      <t>*</t>
    </r>
  </si>
  <si>
    <t>Additional Information for 9C</t>
  </si>
  <si>
    <t>Paid through Cash</t>
  </si>
  <si>
    <t>Description (Bifurcation of 9 for 9C)</t>
  </si>
  <si>
    <t>For Table</t>
  </si>
  <si>
    <t>10 &amp; 11</t>
  </si>
  <si>
    <t>S No.</t>
  </si>
  <si>
    <r>
      <t>ITC availed as per audited Annual Financial Statement for the State/ UT (For multi-GSTIN units under same PAN this should be derived from books of accounts)</t>
    </r>
    <r>
      <rPr>
        <sz val="10"/>
        <color rgb="FFFF0000"/>
        <rFont val="Book Antiqua"/>
        <family val="1"/>
      </rPr>
      <t>*</t>
    </r>
  </si>
  <si>
    <r>
      <t>ITC booked in earlier Financial Years claimed in current Financial Year</t>
    </r>
    <r>
      <rPr>
        <sz val="10"/>
        <color rgb="FFFF0000"/>
        <rFont val="Book Antiqua"/>
        <family val="1"/>
      </rPr>
      <t>*</t>
    </r>
  </si>
  <si>
    <r>
      <t>ITC booked in current Financial Year to be claimed in subsequent Financial Years</t>
    </r>
    <r>
      <rPr>
        <sz val="10"/>
        <color rgb="FFFF0000"/>
        <rFont val="Book Antiqua"/>
        <family val="1"/>
      </rPr>
      <t>*</t>
    </r>
  </si>
  <si>
    <t>ITC availed as per audited financial statements or books of account (A+B-C)</t>
  </si>
  <si>
    <t>Un-reconciled ITC (E-D)</t>
  </si>
  <si>
    <t>Any other expense 3</t>
  </si>
  <si>
    <t>Q1</t>
  </si>
  <si>
    <t>Q2</t>
  </si>
  <si>
    <t>Any other expense 4</t>
  </si>
  <si>
    <r>
      <t>Total amount of eligible ITC availed (A to Q)</t>
    </r>
    <r>
      <rPr>
        <b/>
        <sz val="10"/>
        <color rgb="FFFF0000"/>
        <rFont val="Book Antiqua"/>
        <family val="1"/>
      </rPr>
      <t>*</t>
    </r>
  </si>
  <si>
    <r>
      <t>ITC claimed in Annual Return (GSTR9)</t>
    </r>
    <r>
      <rPr>
        <b/>
        <sz val="10"/>
        <color rgb="FFFF0000"/>
        <rFont val="Book Antiqua"/>
        <family val="1"/>
      </rPr>
      <t>*</t>
    </r>
  </si>
  <si>
    <r>
      <t>Un-reconciled ITC (S-R)</t>
    </r>
    <r>
      <rPr>
        <b/>
        <sz val="10"/>
        <color rgb="FFFF0000"/>
        <rFont val="Book Antiqua"/>
        <family val="1"/>
      </rPr>
      <t>*</t>
    </r>
  </si>
  <si>
    <t>Maximum of 10 reasons allowed</t>
  </si>
  <si>
    <t>Q3</t>
  </si>
  <si>
    <t>Any other expense 5</t>
  </si>
  <si>
    <t>Maximum of 5 only allowed</t>
  </si>
  <si>
    <t>S.No</t>
  </si>
  <si>
    <t>Verification: I hereby solemnly affirm and declare that the information given herein above is true and correct to the best of my knowledge and belief and nothing has been concealed there from.</t>
  </si>
  <si>
    <t>Place*</t>
  </si>
  <si>
    <t>Name of the signatory*</t>
  </si>
  <si>
    <t>Membership No*</t>
  </si>
  <si>
    <t>Date*</t>
  </si>
  <si>
    <t>DD/MM/YYYY</t>
  </si>
  <si>
    <t>Full address*</t>
  </si>
  <si>
    <t>Building No /Flat No*</t>
  </si>
  <si>
    <t>Floor Number</t>
  </si>
  <si>
    <t>Name of the Premises/Building</t>
  </si>
  <si>
    <t>Road/Street*</t>
  </si>
  <si>
    <t>City/Town/Locality/Village*</t>
  </si>
  <si>
    <t>District*</t>
  </si>
  <si>
    <t>State*</t>
  </si>
  <si>
    <t>Pin Code*</t>
  </si>
  <si>
    <t>PAN details for digital signature*</t>
  </si>
  <si>
    <t>DRC-03</t>
  </si>
  <si>
    <t>Taxable value is mandatory in each column</t>
  </si>
  <si>
    <t>Sheet validation error</t>
  </si>
  <si>
    <t>Portal validation error</t>
  </si>
  <si>
    <t>have examined the—</t>
  </si>
  <si>
    <r>
      <t>(a) balance sheet as on</t>
    </r>
    <r>
      <rPr>
        <sz val="11"/>
        <color rgb="FFFF0000"/>
        <rFont val="Calibri"/>
        <family val="2"/>
        <scheme val="minor"/>
      </rPr>
      <t>*</t>
    </r>
  </si>
  <si>
    <r>
      <t xml:space="preserve">(b) the </t>
    </r>
    <r>
      <rPr>
        <sz val="11"/>
        <color rgb="FFFF0000"/>
        <rFont val="Calibri"/>
        <family val="2"/>
        <scheme val="minor"/>
      </rPr>
      <t>*</t>
    </r>
    <r>
      <rPr>
        <sz val="10"/>
        <color theme="1"/>
        <rFont val="Book Antiqua"/>
        <family val="2"/>
      </rPr>
      <t xml:space="preserve">                                                                                                        </t>
    </r>
  </si>
  <si>
    <t>profit and loss account</t>
  </si>
  <si>
    <r>
      <t>for the period beginning from</t>
    </r>
    <r>
      <rPr>
        <sz val="11"/>
        <color rgb="FFFF0000"/>
        <rFont val="Calibri"/>
        <family val="2"/>
        <scheme val="minor"/>
      </rPr>
      <t>*</t>
    </r>
  </si>
  <si>
    <r>
      <t>to ending on</t>
    </r>
    <r>
      <rPr>
        <sz val="11"/>
        <color rgb="FFFF0000"/>
        <rFont val="Calibri"/>
        <family val="2"/>
        <scheme val="minor"/>
      </rPr>
      <t>*</t>
    </r>
  </si>
  <si>
    <t>(c) the cash flow statement for the period beginning:</t>
  </si>
  <si>
    <r>
      <t xml:space="preserve">from </t>
    </r>
    <r>
      <rPr>
        <sz val="11"/>
        <color rgb="FFFF0000"/>
        <rFont val="Calibri"/>
        <family val="2"/>
        <scheme val="minor"/>
      </rPr>
      <t>*</t>
    </r>
  </si>
  <si>
    <r>
      <t xml:space="preserve"> to ending on</t>
    </r>
    <r>
      <rPr>
        <sz val="11"/>
        <color rgb="FFFF0000"/>
        <rFont val="Calibri"/>
        <family val="2"/>
        <scheme val="minor"/>
      </rPr>
      <t>*</t>
    </r>
  </si>
  <si>
    <t>attached herewith, of</t>
  </si>
  <si>
    <r>
      <t xml:space="preserve"> Name</t>
    </r>
    <r>
      <rPr>
        <sz val="11"/>
        <color rgb="FFFF0000"/>
        <rFont val="Calibri"/>
        <family val="2"/>
        <scheme val="minor"/>
      </rPr>
      <t>*</t>
    </r>
  </si>
  <si>
    <t>M/S</t>
  </si>
  <si>
    <r>
      <t>Address</t>
    </r>
    <r>
      <rPr>
        <sz val="11"/>
        <color rgb="FFFF0000"/>
        <rFont val="Calibri"/>
        <family val="2"/>
        <scheme val="minor"/>
      </rPr>
      <t>*</t>
    </r>
  </si>
  <si>
    <t>Name of the Premises/Buildig</t>
  </si>
  <si>
    <r>
      <t>Road/Street</t>
    </r>
    <r>
      <rPr>
        <sz val="11"/>
        <color rgb="FFFF0000"/>
        <rFont val="Calibri"/>
        <family val="2"/>
        <scheme val="minor"/>
      </rPr>
      <t>*</t>
    </r>
  </si>
  <si>
    <r>
      <t>City/Town/Locality/Village</t>
    </r>
    <r>
      <rPr>
        <sz val="11"/>
        <color rgb="FFFF0000"/>
        <rFont val="Calibri"/>
        <family val="2"/>
        <scheme val="minor"/>
      </rPr>
      <t>*</t>
    </r>
  </si>
  <si>
    <r>
      <t>District</t>
    </r>
    <r>
      <rPr>
        <sz val="11"/>
        <color rgb="FFFF0000"/>
        <rFont val="Calibri"/>
        <family val="2"/>
        <scheme val="minor"/>
      </rPr>
      <t>*</t>
    </r>
  </si>
  <si>
    <r>
      <t>State</t>
    </r>
    <r>
      <rPr>
        <sz val="11"/>
        <color rgb="FFFF0000"/>
        <rFont val="Calibri"/>
        <family val="2"/>
        <scheme val="minor"/>
      </rPr>
      <t>*</t>
    </r>
  </si>
  <si>
    <r>
      <t>Pin Code</t>
    </r>
    <r>
      <rPr>
        <sz val="11"/>
        <color rgb="FFFF0000"/>
        <rFont val="Calibri"/>
        <family val="2"/>
        <scheme val="minor"/>
      </rPr>
      <t>*</t>
    </r>
  </si>
  <si>
    <r>
      <t>Building No/Flat No</t>
    </r>
    <r>
      <rPr>
        <sz val="11"/>
        <color rgb="FFFF0000"/>
        <rFont val="Calibri"/>
        <family val="2"/>
        <scheme val="minor"/>
      </rPr>
      <t>*</t>
    </r>
  </si>
  <si>
    <t xml:space="preserve"> Additional place of business </t>
  </si>
  <si>
    <t xml:space="preserve">Based on our audit  </t>
  </si>
  <si>
    <t xml:space="preserve">report that the said registered person </t>
  </si>
  <si>
    <t>has maintained the books of accounts, records and documents</t>
  </si>
  <si>
    <t xml:space="preserve">as required by the IGST/CGST/SGST/UTGST Act, 2017 and the rules/notifications </t>
  </si>
  <si>
    <t xml:space="preserve">made/issued thereunder </t>
  </si>
  <si>
    <t>3(a)</t>
  </si>
  <si>
    <t>report the below mentioned observations/ comments / discrepancies / inconsistencies; if any</t>
  </si>
  <si>
    <t>3(b)</t>
  </si>
  <si>
    <t xml:space="preserve">further report that, - </t>
  </si>
  <si>
    <t>(A)</t>
  </si>
  <si>
    <t>have obtained all the information and explanations which, to the best of</t>
  </si>
  <si>
    <t xml:space="preserve"> knowledge and belief, were necessary for the </t>
  </si>
  <si>
    <t xml:space="preserve">purpose of the audit/ information and explanations which, to the best of </t>
  </si>
  <si>
    <t>knowledge and belief, were necessary for the purpose of the audit</t>
  </si>
  <si>
    <t xml:space="preserve"> were not provided/partially provided to us.</t>
  </si>
  <si>
    <t>(B)</t>
  </si>
  <si>
    <t>In</t>
  </si>
  <si>
    <t>opinion, proper books of accounts</t>
  </si>
  <si>
    <t>have been</t>
  </si>
  <si>
    <t>kept by the registered person so far as appears from</t>
  </si>
  <si>
    <t>examination of the books.</t>
  </si>
  <si>
    <t xml:space="preserve">(C) </t>
  </si>
  <si>
    <t>certify that the balance sheet, the</t>
  </si>
  <si>
    <t>and the cash flow Statement are</t>
  </si>
  <si>
    <t>in agreement</t>
  </si>
  <si>
    <t>with the books of account maintained at the Principal place of business at</t>
  </si>
  <si>
    <t xml:space="preserve">and </t>
  </si>
  <si>
    <t>additional place of business within the State.</t>
  </si>
  <si>
    <t xml:space="preserve">The documents required to be furnished under section 35 (5) of the CGST Act and Reconciliation Statement required to be furnished under section 44(2) of the CGST Act is annexed </t>
  </si>
  <si>
    <t>herewith in Form No. GSTR-9C</t>
  </si>
  <si>
    <t>opinion and to the best of</t>
  </si>
  <si>
    <t>information and according to explanations given to</t>
  </si>
  <si>
    <t>the particulars given</t>
  </si>
  <si>
    <t>in the said Form No.GSTR-9C are true and correct subject to  observations/qualifications, if any specified below</t>
  </si>
  <si>
    <t>Qualifications</t>
  </si>
  <si>
    <t>S.No.</t>
  </si>
  <si>
    <t>Qualification Type</t>
  </si>
  <si>
    <t>Observation/Qualification</t>
  </si>
  <si>
    <t>2. List of Documents not maintained</t>
  </si>
  <si>
    <t>Auditor's details</t>
  </si>
  <si>
    <r>
      <t>Place</t>
    </r>
    <r>
      <rPr>
        <sz val="11"/>
        <color rgb="FFFF0000"/>
        <rFont val="Calibri"/>
        <family val="2"/>
        <scheme val="minor"/>
      </rPr>
      <t>*</t>
    </r>
  </si>
  <si>
    <r>
      <t>Name of the signatory</t>
    </r>
    <r>
      <rPr>
        <sz val="11"/>
        <color rgb="FFFF0000"/>
        <rFont val="Calibri"/>
        <family val="2"/>
        <scheme val="minor"/>
      </rPr>
      <t>*</t>
    </r>
  </si>
  <si>
    <r>
      <t>Membership No</t>
    </r>
    <r>
      <rPr>
        <sz val="11"/>
        <color rgb="FFFF0000"/>
        <rFont val="Calibri"/>
        <family val="2"/>
        <scheme val="minor"/>
      </rPr>
      <t>*</t>
    </r>
  </si>
  <si>
    <r>
      <t>Date</t>
    </r>
    <r>
      <rPr>
        <sz val="11"/>
        <color rgb="FFFF0000"/>
        <rFont val="Calibri"/>
        <family val="2"/>
        <scheme val="minor"/>
      </rPr>
      <t>*</t>
    </r>
  </si>
  <si>
    <r>
      <t>Full address</t>
    </r>
    <r>
      <rPr>
        <sz val="11"/>
        <color rgb="FFFF0000"/>
        <rFont val="Calibri"/>
        <family val="2"/>
        <scheme val="minor"/>
      </rPr>
      <t>*</t>
    </r>
  </si>
  <si>
    <r>
      <t xml:space="preserve">Certification
I. Certification in cases where the reconciliation statement (FORM GSTR-9C) is drawn up by the person who had conducted the audit:
</t>
    </r>
    <r>
      <rPr>
        <b/>
        <i/>
        <sz val="10"/>
        <color theme="0"/>
        <rFont val="Book Antiqua"/>
        <family val="1"/>
      </rPr>
      <t>Please Note</t>
    </r>
    <r>
      <rPr>
        <i/>
        <sz val="10"/>
        <color theme="0"/>
        <rFont val="Book Antiqua"/>
        <family val="1"/>
      </rPr>
      <t xml:space="preserve"> : Fields marked with * (red asterisk) are mandatory fields and need to be filled up</t>
    </r>
  </si>
  <si>
    <r>
      <t>(a) balance sheet as on</t>
    </r>
    <r>
      <rPr>
        <sz val="10"/>
        <color rgb="FFFF0000"/>
        <rFont val="Book Antiqua"/>
        <family val="1"/>
      </rPr>
      <t>*</t>
    </r>
  </si>
  <si>
    <r>
      <t xml:space="preserve">(b) the </t>
    </r>
    <r>
      <rPr>
        <sz val="10"/>
        <color rgb="FFFF0000"/>
        <rFont val="Book Antiqua"/>
        <family val="1"/>
      </rPr>
      <t>*</t>
    </r>
    <r>
      <rPr>
        <sz val="10"/>
        <color theme="1"/>
        <rFont val="Book Antiqua"/>
        <family val="1"/>
      </rPr>
      <t xml:space="preserve">                                                                                                        </t>
    </r>
  </si>
  <si>
    <r>
      <t>for the period beginning from</t>
    </r>
    <r>
      <rPr>
        <sz val="10"/>
        <color rgb="FFFF0000"/>
        <rFont val="Book Antiqua"/>
        <family val="1"/>
      </rPr>
      <t>*</t>
    </r>
  </si>
  <si>
    <r>
      <t>to ending on</t>
    </r>
    <r>
      <rPr>
        <sz val="10"/>
        <color rgb="FFFF0000"/>
        <rFont val="Book Antiqua"/>
        <family val="1"/>
      </rPr>
      <t>*</t>
    </r>
  </si>
  <si>
    <r>
      <t xml:space="preserve">from </t>
    </r>
    <r>
      <rPr>
        <sz val="10"/>
        <color rgb="FFFF0000"/>
        <rFont val="Book Antiqua"/>
        <family val="1"/>
      </rPr>
      <t>*</t>
    </r>
  </si>
  <si>
    <r>
      <t xml:space="preserve"> to ending on</t>
    </r>
    <r>
      <rPr>
        <sz val="10"/>
        <color rgb="FFFF0000"/>
        <rFont val="Book Antiqua"/>
        <family val="1"/>
      </rPr>
      <t>*</t>
    </r>
  </si>
  <si>
    <r>
      <t xml:space="preserve"> Name</t>
    </r>
    <r>
      <rPr>
        <sz val="10"/>
        <color rgb="FFFF0000"/>
        <rFont val="Book Antiqua"/>
        <family val="1"/>
      </rPr>
      <t>*</t>
    </r>
  </si>
  <si>
    <r>
      <t>Address</t>
    </r>
    <r>
      <rPr>
        <sz val="10"/>
        <color rgb="FFFF0000"/>
        <rFont val="Book Antiqua"/>
        <family val="1"/>
      </rPr>
      <t>*</t>
    </r>
  </si>
  <si>
    <r>
      <t>Building N/Flat No</t>
    </r>
    <r>
      <rPr>
        <sz val="10"/>
        <color rgb="FFFF0000"/>
        <rFont val="Book Antiqua"/>
        <family val="1"/>
      </rPr>
      <t>*</t>
    </r>
  </si>
  <si>
    <r>
      <t>Road/Street</t>
    </r>
    <r>
      <rPr>
        <sz val="10"/>
        <color rgb="FFFF0000"/>
        <rFont val="Book Antiqua"/>
        <family val="1"/>
      </rPr>
      <t>*</t>
    </r>
  </si>
  <si>
    <r>
      <t>City/Town/Locality/Village</t>
    </r>
    <r>
      <rPr>
        <sz val="10"/>
        <color rgb="FFFF0000"/>
        <rFont val="Book Antiqua"/>
        <family val="1"/>
      </rPr>
      <t>*</t>
    </r>
  </si>
  <si>
    <r>
      <t>District</t>
    </r>
    <r>
      <rPr>
        <sz val="10"/>
        <color rgb="FFFF0000"/>
        <rFont val="Book Antiqua"/>
        <family val="1"/>
      </rPr>
      <t>*</t>
    </r>
  </si>
  <si>
    <r>
      <t>State</t>
    </r>
    <r>
      <rPr>
        <sz val="10"/>
        <color rgb="FFFF0000"/>
        <rFont val="Book Antiqua"/>
        <family val="1"/>
      </rPr>
      <t>*</t>
    </r>
  </si>
  <si>
    <r>
      <t>Pin Code</t>
    </r>
    <r>
      <rPr>
        <sz val="10"/>
        <color rgb="FFFF0000"/>
        <rFont val="Book Antiqua"/>
        <family val="1"/>
      </rPr>
      <t>*</t>
    </r>
  </si>
  <si>
    <r>
      <t>GSTIN</t>
    </r>
    <r>
      <rPr>
        <sz val="10"/>
        <color rgb="FFFF0000"/>
        <rFont val="Book Antiqua"/>
        <family val="1"/>
      </rPr>
      <t>*</t>
    </r>
  </si>
  <si>
    <r>
      <t>Principal place of business</t>
    </r>
    <r>
      <rPr>
        <sz val="10"/>
        <color rgb="FFFF0000"/>
        <rFont val="Book Antiqua"/>
        <family val="1"/>
      </rPr>
      <t>*</t>
    </r>
  </si>
  <si>
    <r>
      <t>Building No/Flat No</t>
    </r>
    <r>
      <rPr>
        <sz val="10"/>
        <color rgb="FFFF0000"/>
        <rFont val="Book Antiqua"/>
        <family val="1"/>
      </rPr>
      <t>*</t>
    </r>
  </si>
  <si>
    <r>
      <t>Place</t>
    </r>
    <r>
      <rPr>
        <sz val="10"/>
        <color rgb="FFFF0000"/>
        <rFont val="Book Antiqua"/>
        <family val="1"/>
      </rPr>
      <t>*</t>
    </r>
  </si>
  <si>
    <r>
      <t>Name of the signatory</t>
    </r>
    <r>
      <rPr>
        <sz val="10"/>
        <color rgb="FFFF0000"/>
        <rFont val="Book Antiqua"/>
        <family val="1"/>
      </rPr>
      <t>*</t>
    </r>
  </si>
  <si>
    <r>
      <t>Membership No</t>
    </r>
    <r>
      <rPr>
        <sz val="10"/>
        <color rgb="FFFF0000"/>
        <rFont val="Book Antiqua"/>
        <family val="1"/>
      </rPr>
      <t>*</t>
    </r>
  </si>
  <si>
    <r>
      <t>Date</t>
    </r>
    <r>
      <rPr>
        <sz val="10"/>
        <color rgb="FFFF0000"/>
        <rFont val="Book Antiqua"/>
        <family val="1"/>
      </rPr>
      <t>*</t>
    </r>
  </si>
  <si>
    <r>
      <t>Full address</t>
    </r>
    <r>
      <rPr>
        <sz val="10"/>
        <color rgb="FFFF0000"/>
        <rFont val="Book Antiqua"/>
        <family val="1"/>
      </rPr>
      <t>*</t>
    </r>
  </si>
  <si>
    <t>report that the audit of the books of accounts and the financial statements of</t>
  </si>
  <si>
    <t>was conducted by</t>
  </si>
  <si>
    <t>bearing membership number in pursuance of the provisions of the</t>
  </si>
  <si>
    <t>Institute of Chartered Accountants of India</t>
  </si>
  <si>
    <t>and</t>
  </si>
  <si>
    <t>annex hereto a copy of their audit report dated</t>
  </si>
  <si>
    <t>along with a copy of each of:</t>
  </si>
  <si>
    <t>(d) documents declared by the said Act to be part of, or annexed to, the</t>
  </si>
  <si>
    <t>and balance sheet</t>
  </si>
  <si>
    <r>
      <t xml:space="preserve">Certification 
II.  Certification in cases where the reconciliation statement (FORM GSTR-9C) is drawn
up by a person other than the person who had conducted the audit of the accounts::
</t>
    </r>
    <r>
      <rPr>
        <b/>
        <i/>
        <sz val="11"/>
        <color theme="0"/>
        <rFont val="Arial"/>
        <family val="2"/>
      </rPr>
      <t>Please Note</t>
    </r>
    <r>
      <rPr>
        <i/>
        <sz val="11"/>
        <color theme="0"/>
        <rFont val="Arial"/>
        <family val="2"/>
      </rPr>
      <t xml:space="preserve"> : Fields marked with * (red asterisk) are mandatory fields and need to be filled up</t>
    </r>
  </si>
  <si>
    <t>Qualification Type Part B(i)</t>
  </si>
  <si>
    <t>Qualification Type Part B(ii)</t>
  </si>
  <si>
    <t>3(a). observations/ comments / discrepancies / inconsistencies in accounts and records maintained</t>
  </si>
  <si>
    <t>5.Observation/qualification in Form 9C</t>
  </si>
  <si>
    <t>4.Observation/qualification in Form 9C</t>
  </si>
  <si>
    <t>income and expenditure account</t>
  </si>
  <si>
    <t>has not maintained books of accounts/records/documents specified below</t>
  </si>
  <si>
    <t>State</t>
  </si>
  <si>
    <t>Andaman Nicobar</t>
  </si>
  <si>
    <t>Andhra Pradesh</t>
  </si>
  <si>
    <t>Arunachal Pradesh</t>
  </si>
  <si>
    <t>Assam</t>
  </si>
  <si>
    <t>Bihar</t>
  </si>
  <si>
    <t>Chandigarh</t>
  </si>
  <si>
    <t>Chhattisgarh</t>
  </si>
  <si>
    <t>Dadar And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</si>
  <si>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</si>
  <si>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</si>
  <si>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</si>
  <si>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</si>
  <si>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</si>
  <si>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</si>
  <si>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</si>
  <si>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</si>
  <si>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</si>
  <si>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</si>
  <si>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</si>
  <si>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</si>
  <si>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</si>
  <si>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</si>
  <si>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</si>
  <si>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</si>
  <si>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</si>
  <si>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Odisha</t>
  </si>
  <si>
    <t>Puducherry</t>
  </si>
  <si>
    <t>Punjab</t>
  </si>
  <si>
    <t>Rajasthan</t>
  </si>
  <si>
    <t>Sikkim</t>
  </si>
  <si>
    <t>Tamil Nadu</t>
  </si>
  <si>
    <t>Telangana</t>
  </si>
  <si>
    <t>Tripura</t>
  </si>
  <si>
    <t>Uttar Pradesh</t>
  </si>
  <si>
    <t>Uttarakhand</t>
  </si>
  <si>
    <t>West Bengal</t>
  </si>
  <si>
    <t>Other Territory</t>
  </si>
  <si>
    <t>Qualification</t>
  </si>
  <si>
    <t>Institute of Cost Accountants of India</t>
  </si>
  <si>
    <t>Institute of Company Secretary of India</t>
  </si>
  <si>
    <t>5A</t>
  </si>
  <si>
    <t>Table No</t>
  </si>
  <si>
    <t>5B</t>
  </si>
  <si>
    <t>5C</t>
  </si>
  <si>
    <t>5D</t>
  </si>
  <si>
    <t>5E</t>
  </si>
  <si>
    <t>5F</t>
  </si>
  <si>
    <t>5G</t>
  </si>
  <si>
    <t>5H</t>
  </si>
  <si>
    <t>5I</t>
  </si>
  <si>
    <t>5J</t>
  </si>
  <si>
    <t>5K</t>
  </si>
  <si>
    <t>5L</t>
  </si>
  <si>
    <t>5M</t>
  </si>
  <si>
    <t>5N</t>
  </si>
  <si>
    <t>5O</t>
  </si>
  <si>
    <t>5Q</t>
  </si>
  <si>
    <t>7A</t>
  </si>
  <si>
    <t>7B</t>
  </si>
  <si>
    <t>7C</t>
  </si>
  <si>
    <t>7D</t>
  </si>
  <si>
    <t>7E</t>
  </si>
  <si>
    <t>7F</t>
  </si>
  <si>
    <t>9P</t>
  </si>
  <si>
    <t>9Q</t>
  </si>
  <si>
    <t>12A</t>
  </si>
  <si>
    <t>12B</t>
  </si>
  <si>
    <t>12C</t>
  </si>
  <si>
    <t>12D</t>
  </si>
  <si>
    <t>12E</t>
  </si>
  <si>
    <t>14R</t>
  </si>
  <si>
    <t>14S</t>
  </si>
  <si>
    <t>CLAIMED IN GSTR3B</t>
  </si>
  <si>
    <t>MONTH</t>
  </si>
  <si>
    <t>CGST</t>
  </si>
  <si>
    <t>SGST</t>
  </si>
  <si>
    <t>IGST</t>
  </si>
  <si>
    <t>TOTAL</t>
  </si>
  <si>
    <t>JULY</t>
  </si>
  <si>
    <t>AUGUST</t>
  </si>
  <si>
    <t>SEPTEMBER</t>
  </si>
  <si>
    <t>OCTOBER</t>
  </si>
  <si>
    <t>NOVEMBER</t>
  </si>
  <si>
    <t>DECEMBER</t>
  </si>
  <si>
    <t>JANUARY</t>
  </si>
  <si>
    <t>FEBRUARY</t>
  </si>
  <si>
    <t>MARCH</t>
  </si>
  <si>
    <t>ITC IN GSTR 2A</t>
  </si>
  <si>
    <t>OUTWARD SUPPLY AS PER BOOKS OF ACCOUNTS</t>
  </si>
  <si>
    <t>RCM LIABILITY</t>
  </si>
  <si>
    <t>NON TAXABLE</t>
  </si>
  <si>
    <t>TAXABLE</t>
  </si>
  <si>
    <t>TOTAL SALES</t>
  </si>
  <si>
    <t>INPUT TAX CREDIT AS PER BOOKS OF ACCOUNTS</t>
  </si>
  <si>
    <t>INPUT TAX CREDIT AS PER BOOKS</t>
  </si>
  <si>
    <t xml:space="preserve"> RCM INPUT TAX CREDIT </t>
  </si>
  <si>
    <t>TOTAL ITC</t>
  </si>
  <si>
    <t>CLASSIFICATION OF ITC</t>
  </si>
  <si>
    <t>INPUT</t>
  </si>
  <si>
    <t>CAPITAL GOODS</t>
  </si>
  <si>
    <t>INPUT SERVICES</t>
  </si>
  <si>
    <t>Particulars</t>
  </si>
  <si>
    <t>Invoice Value</t>
  </si>
  <si>
    <t>CESS</t>
  </si>
  <si>
    <t>B2C(OTHERS)</t>
  </si>
  <si>
    <t>OUTWARD SUPPLY</t>
  </si>
  <si>
    <t>NIL RATED , EXEMPTED SUPPLY</t>
  </si>
  <si>
    <t>Difference Between GSTR 1 &amp; 3B</t>
  </si>
  <si>
    <t>As Per Books</t>
  </si>
  <si>
    <t>AS PER BOOKS_RCM</t>
  </si>
  <si>
    <t>Difference Between GSTR 1 &amp; Books</t>
  </si>
  <si>
    <t>SL NO</t>
  </si>
  <si>
    <t>REMARKS</t>
  </si>
  <si>
    <t>AMOUNT</t>
  </si>
  <si>
    <t>GSTR 9 REPORTING</t>
  </si>
  <si>
    <t>TAXABLE OUTWARD SUPPLY:</t>
  </si>
  <si>
    <t>GSTR 1</t>
  </si>
  <si>
    <t>TO BE REPORTED IN TABLE 4 OF GSTR 9</t>
  </si>
  <si>
    <t>GSTR 3B</t>
  </si>
  <si>
    <t>INPUT TAX CREDIT:</t>
  </si>
  <si>
    <t>AUTO-POPULATED IN TABLE 6A</t>
  </si>
  <si>
    <t>GSTR 2A</t>
  </si>
  <si>
    <t>AUTO-POPULATED IN TABLE 8A</t>
  </si>
  <si>
    <t>GSTR 3B ITC CLASSIFICATION:</t>
  </si>
  <si>
    <t xml:space="preserve">INPUT </t>
  </si>
  <si>
    <t>REPORTED IN TABLE 6-B OF GSTR 9</t>
  </si>
  <si>
    <t>ITC LAPSED:</t>
  </si>
  <si>
    <t>TO BE REPORTED IN TABLE 8E OF GSTR 9</t>
  </si>
  <si>
    <t>APRIL</t>
  </si>
  <si>
    <t>MAY</t>
  </si>
  <si>
    <t>JUNE</t>
  </si>
  <si>
    <t>GSTR1 SUMMARY 2018-19</t>
  </si>
  <si>
    <t>GSTR3B SUMMARY 2018 - 19</t>
  </si>
  <si>
    <t>2018-19</t>
  </si>
  <si>
    <t>TURNOVER TAKEN FROM TALLY</t>
  </si>
  <si>
    <t>IS GSTR-9C IS APPLICABLE?</t>
  </si>
  <si>
    <t>STATUS</t>
  </si>
</sst>
</file>

<file path=xl/styles.xml><?xml version="1.0" encoding="utf-8"?>
<styleSheet xmlns="http://schemas.openxmlformats.org/spreadsheetml/2006/main">
  <numFmts count="4">
    <numFmt numFmtId="43" formatCode="_(* #,##0.00_);_(* \(#,##0.00\);_(* &quot;-&quot;??_);_(@_)"/>
    <numFmt numFmtId="164" formatCode="_ * #,##0.00_ ;_ * \-#,##0.00_ ;_ * &quot;-&quot;??_ ;_ @_ "/>
    <numFmt numFmtId="165" formatCode="_ * #,##0_ ;_ * \-#,##0_ ;_ * &quot;-&quot;??_ ;_ @_ "/>
    <numFmt numFmtId="166" formatCode="_(* #,##0_);_(* \(#,##0\);_(* &quot;-&quot;??_);_(@_)"/>
  </numFmts>
  <fonts count="57">
    <font>
      <sz val="10"/>
      <color theme="1"/>
      <name val="Book Antiqua"/>
      <family val="2"/>
    </font>
    <font>
      <u/>
      <sz val="11"/>
      <color theme="10"/>
      <name val="Calibri"/>
      <family val="2"/>
      <scheme val="minor"/>
    </font>
    <font>
      <b/>
      <sz val="10"/>
      <color theme="1"/>
      <name val="Book Antiqua"/>
      <family val="1"/>
    </font>
    <font>
      <sz val="10"/>
      <color theme="1"/>
      <name val="Book Antiqua"/>
      <family val="1"/>
    </font>
    <font>
      <b/>
      <sz val="10"/>
      <color theme="0"/>
      <name val="Book Antiqua"/>
      <family val="1"/>
    </font>
    <font>
      <sz val="10"/>
      <color theme="0"/>
      <name val="Book Antiqua"/>
      <family val="1"/>
    </font>
    <font>
      <sz val="10"/>
      <name val="Book Antiqua"/>
      <family val="1"/>
    </font>
    <font>
      <sz val="11"/>
      <color theme="1"/>
      <name val="Calibri"/>
      <family val="2"/>
      <scheme val="minor"/>
    </font>
    <font>
      <sz val="10"/>
      <color theme="1"/>
      <name val="Book Antiqua"/>
      <family val="2"/>
    </font>
    <font>
      <b/>
      <sz val="10"/>
      <color rgb="FF212121"/>
      <name val="Book Antiqua"/>
      <family val="1"/>
    </font>
    <font>
      <b/>
      <sz val="10"/>
      <name val="Book Antiqua"/>
      <family val="1"/>
    </font>
    <font>
      <sz val="10"/>
      <color rgb="FFFF0000"/>
      <name val="Book Antiqua"/>
      <family val="1"/>
    </font>
    <font>
      <sz val="10"/>
      <color theme="0"/>
      <name val="Book Antiqua"/>
      <family val="2"/>
    </font>
    <font>
      <b/>
      <sz val="11"/>
      <color rgb="FFFF0000"/>
      <name val="Calibri"/>
      <family val="2"/>
      <scheme val="minor"/>
    </font>
    <font>
      <sz val="10"/>
      <color theme="0" tint="-0.499984740745262"/>
      <name val="Book Antiqua"/>
      <family val="1"/>
    </font>
    <font>
      <b/>
      <sz val="10"/>
      <color rgb="FFFF0000"/>
      <name val="Book Antiqua"/>
      <family val="1"/>
    </font>
    <font>
      <sz val="11"/>
      <color rgb="FFAEAAAA"/>
      <name val="Calibri"/>
      <family val="2"/>
      <scheme val="minor"/>
    </font>
    <font>
      <sz val="10"/>
      <color rgb="FF000000"/>
      <name val="Times New Roman"/>
      <family val="1"/>
    </font>
    <font>
      <b/>
      <sz val="11"/>
      <color theme="1"/>
      <name val="Calibri"/>
      <family val="2"/>
      <scheme val="minor"/>
    </font>
    <font>
      <sz val="11"/>
      <color rgb="FF000000"/>
      <name val="Calibri"/>
      <family val="2"/>
      <scheme val="minor"/>
    </font>
    <font>
      <sz val="11"/>
      <color rgb="FFFF0000"/>
      <name val="Calibri"/>
      <family val="2"/>
      <scheme val="minor"/>
    </font>
    <font>
      <sz val="11"/>
      <color theme="0" tint="-0.499984740745262"/>
      <name val="Calibri"/>
      <family val="2"/>
      <scheme val="minor"/>
    </font>
    <font>
      <i/>
      <sz val="11"/>
      <color theme="0" tint="-0.499984740745262"/>
      <name val="Calibri"/>
      <family val="2"/>
      <scheme val="minor"/>
    </font>
    <font>
      <sz val="11"/>
      <name val="Calibri"/>
      <family val="2"/>
      <scheme val="minor"/>
    </font>
    <font>
      <b/>
      <u/>
      <sz val="11"/>
      <color theme="1"/>
      <name val="Calibri"/>
      <family val="2"/>
      <scheme val="minor"/>
    </font>
    <font>
      <b/>
      <u/>
      <sz val="11"/>
      <color theme="4" tint="-0.249977111117893"/>
      <name val="Calibri"/>
      <family val="2"/>
      <scheme val="minor"/>
    </font>
    <font>
      <b/>
      <u/>
      <sz val="11"/>
      <color theme="0"/>
      <name val="Arial"/>
      <family val="2"/>
    </font>
    <font>
      <b/>
      <i/>
      <sz val="11"/>
      <color theme="0"/>
      <name val="Arial"/>
      <family val="2"/>
    </font>
    <font>
      <i/>
      <sz val="11"/>
      <color theme="0"/>
      <name val="Arial"/>
      <family val="2"/>
    </font>
    <font>
      <b/>
      <u/>
      <sz val="10"/>
      <color theme="0"/>
      <name val="Book Antiqua"/>
      <family val="1"/>
    </font>
    <font>
      <b/>
      <i/>
      <sz val="10"/>
      <color theme="0"/>
      <name val="Book Antiqua"/>
      <family val="1"/>
    </font>
    <font>
      <i/>
      <sz val="10"/>
      <color theme="0"/>
      <name val="Book Antiqua"/>
      <family val="1"/>
    </font>
    <font>
      <sz val="10"/>
      <color rgb="FFAEAAAA"/>
      <name val="Book Antiqua"/>
      <family val="1"/>
    </font>
    <font>
      <i/>
      <sz val="10"/>
      <color theme="0" tint="-0.499984740745262"/>
      <name val="Book Antiqua"/>
      <family val="1"/>
    </font>
    <font>
      <b/>
      <u/>
      <sz val="10"/>
      <color theme="1"/>
      <name val="Book Antiqua"/>
      <family val="1"/>
    </font>
    <font>
      <b/>
      <u/>
      <sz val="10"/>
      <color theme="4" tint="-0.249977111117893"/>
      <name val="Book Antiqua"/>
      <family val="1"/>
    </font>
    <font>
      <b/>
      <sz val="12"/>
      <color theme="1"/>
      <name val="Verdana"/>
      <family val="2"/>
    </font>
    <font>
      <b/>
      <sz val="16"/>
      <color theme="1"/>
      <name val="Verdana"/>
      <family val="2"/>
    </font>
    <font>
      <sz val="12"/>
      <color theme="1"/>
      <name val="Verdana"/>
      <family val="2"/>
    </font>
    <font>
      <b/>
      <sz val="18"/>
      <color theme="1"/>
      <name val="Verdana"/>
      <family val="2"/>
    </font>
    <font>
      <b/>
      <sz val="14"/>
      <color theme="1"/>
      <name val="Verdana"/>
      <family val="2"/>
    </font>
    <font>
      <sz val="14"/>
      <color theme="1"/>
      <name val="Verdana"/>
      <family val="2"/>
    </font>
    <font>
      <sz val="10"/>
      <color rgb="FF000000"/>
      <name val="Verdana"/>
      <family val="2"/>
    </font>
    <font>
      <sz val="14"/>
      <color rgb="FF000000"/>
      <name val="Verdana"/>
      <family val="2"/>
    </font>
    <font>
      <sz val="11.5"/>
      <color rgb="FF000000"/>
      <name val="Verdana"/>
      <family val="2"/>
    </font>
    <font>
      <b/>
      <sz val="10"/>
      <color rgb="FF000000"/>
      <name val="Verdana"/>
      <family val="2"/>
    </font>
    <font>
      <b/>
      <sz val="14"/>
      <color rgb="FFFF0000"/>
      <name val="Verdana"/>
      <family val="2"/>
    </font>
    <font>
      <b/>
      <sz val="14"/>
      <name val="Verdana"/>
      <family val="2"/>
    </font>
    <font>
      <b/>
      <sz val="10"/>
      <color rgb="FFFF0000"/>
      <name val="Verdana"/>
      <family val="2"/>
    </font>
    <font>
      <sz val="14"/>
      <name val="Verdana"/>
      <family val="2"/>
    </font>
    <font>
      <b/>
      <sz val="18"/>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b/>
      <sz val="16"/>
      <color theme="1"/>
      <name val="Calibri"/>
      <family val="2"/>
      <scheme val="minor"/>
    </font>
    <font>
      <sz val="16"/>
      <color theme="1"/>
      <name val="Calibri"/>
      <family val="2"/>
      <scheme val="minor"/>
    </font>
    <font>
      <sz val="12"/>
      <color theme="1"/>
      <name val="Calibri"/>
      <family val="2"/>
      <scheme val="minor"/>
    </font>
  </fonts>
  <fills count="17">
    <fill>
      <patternFill patternType="none"/>
    </fill>
    <fill>
      <patternFill patternType="gray125"/>
    </fill>
    <fill>
      <patternFill patternType="solid">
        <fgColor theme="0" tint="-0.34998626667073579"/>
        <bgColor indexed="64"/>
      </patternFill>
    </fill>
    <fill>
      <patternFill patternType="solid">
        <fgColor theme="8" tint="-0.249977111117893"/>
        <bgColor indexed="64"/>
      </patternFill>
    </fill>
    <fill>
      <patternFill patternType="solid">
        <fgColor rgb="FF0A6E6E"/>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2CDDC"/>
        <bgColor indexed="64"/>
      </patternFill>
    </fill>
    <fill>
      <patternFill patternType="solid">
        <fgColor theme="4"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7" tint="0.59999389629810485"/>
        <bgColor indexed="64"/>
      </patternFill>
    </fill>
  </fills>
  <borders count="51">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5">
    <xf numFmtId="0" fontId="0" fillId="0" borderId="0"/>
    <xf numFmtId="0" fontId="1" fillId="0" borderId="0" applyNumberFormat="0" applyFill="0" applyBorder="0" applyAlignment="0" applyProtection="0"/>
    <xf numFmtId="43" fontId="7" fillId="0" borderId="0" applyFont="0" applyFill="0" applyBorder="0" applyAlignment="0" applyProtection="0"/>
    <xf numFmtId="164" fontId="8" fillId="0" borderId="0" applyFont="0" applyFill="0" applyBorder="0" applyAlignment="0" applyProtection="0"/>
    <xf numFmtId="0" fontId="7" fillId="0" borderId="0"/>
  </cellStyleXfs>
  <cellXfs count="643">
    <xf numFmtId="0" fontId="0" fillId="0" borderId="0" xfId="0"/>
    <xf numFmtId="0" fontId="3" fillId="0" borderId="0" xfId="0" applyFont="1"/>
    <xf numFmtId="0" fontId="3" fillId="0" borderId="0" xfId="0" applyFont="1" applyBorder="1" applyAlignment="1">
      <alignment horizontal="center" vertical="center"/>
    </xf>
    <xf numFmtId="0" fontId="3" fillId="0" borderId="0" xfId="0" applyFont="1" applyBorder="1"/>
    <xf numFmtId="0" fontId="4" fillId="4" borderId="4" xfId="0" applyFont="1" applyFill="1" applyBorder="1" applyAlignment="1">
      <alignment horizontal="center" vertical="center"/>
    </xf>
    <xf numFmtId="0" fontId="3" fillId="0" borderId="4" xfId="0" applyFont="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xf numFmtId="0" fontId="2" fillId="5" borderId="2" xfId="0" applyFont="1" applyFill="1" applyBorder="1" applyAlignment="1">
      <alignment vertical="center"/>
    </xf>
    <xf numFmtId="0" fontId="2" fillId="5" borderId="3" xfId="0" applyFont="1" applyFill="1" applyBorder="1" applyAlignment="1">
      <alignment vertical="center"/>
    </xf>
    <xf numFmtId="0" fontId="4" fillId="4" borderId="0" xfId="0" applyFont="1" applyFill="1" applyBorder="1" applyAlignment="1">
      <alignment horizontal="center" vertical="center" wrapText="1"/>
    </xf>
    <xf numFmtId="0" fontId="4" fillId="4" borderId="5" xfId="0" applyFont="1" applyFill="1" applyBorder="1" applyAlignment="1">
      <alignment horizontal="center" vertical="center"/>
    </xf>
    <xf numFmtId="0" fontId="10" fillId="5" borderId="0" xfId="0" applyFont="1" applyFill="1" applyBorder="1" applyAlignment="1">
      <alignment horizontal="left" vertical="center" wrapText="1"/>
    </xf>
    <xf numFmtId="0" fontId="10" fillId="5" borderId="5" xfId="0" applyFont="1" applyFill="1" applyBorder="1" applyAlignment="1">
      <alignment horizontal="left" vertical="center" wrapText="1"/>
    </xf>
    <xf numFmtId="0" fontId="3" fillId="0" borderId="4" xfId="0" applyFont="1" applyBorder="1" applyAlignment="1">
      <alignment horizontal="center" vertical="top"/>
    </xf>
    <xf numFmtId="0" fontId="2" fillId="8" borderId="4" xfId="0" applyFont="1" applyFill="1" applyBorder="1" applyAlignment="1">
      <alignment horizontal="center" vertical="center"/>
    </xf>
    <xf numFmtId="164" fontId="2" fillId="9" borderId="0" xfId="3" applyNumberFormat="1" applyFont="1" applyFill="1" applyBorder="1"/>
    <xf numFmtId="164" fontId="3" fillId="6" borderId="0" xfId="3" applyNumberFormat="1" applyFont="1" applyFill="1" applyBorder="1"/>
    <xf numFmtId="164" fontId="3" fillId="6" borderId="5" xfId="3" applyNumberFormat="1" applyFont="1" applyFill="1" applyBorder="1"/>
    <xf numFmtId="43" fontId="3" fillId="6" borderId="0" xfId="3" applyNumberFormat="1" applyFont="1" applyFill="1" applyBorder="1"/>
    <xf numFmtId="43" fontId="3" fillId="7" borderId="0" xfId="3" applyNumberFormat="1" applyFont="1" applyFill="1" applyBorder="1"/>
    <xf numFmtId="43" fontId="3" fillId="7" borderId="5" xfId="3" applyNumberFormat="1" applyFont="1" applyFill="1" applyBorder="1"/>
    <xf numFmtId="43" fontId="2" fillId="7" borderId="0" xfId="3" applyNumberFormat="1" applyFont="1" applyFill="1" applyBorder="1"/>
    <xf numFmtId="43" fontId="2" fillId="7" borderId="5" xfId="3" applyNumberFormat="1" applyFont="1" applyFill="1" applyBorder="1"/>
    <xf numFmtId="0" fontId="3" fillId="0" borderId="5" xfId="0" applyFont="1" applyBorder="1"/>
    <xf numFmtId="0" fontId="3" fillId="0" borderId="0" xfId="0" applyFont="1" applyBorder="1" applyAlignment="1">
      <alignment horizontal="left" vertical="center"/>
    </xf>
    <xf numFmtId="0" fontId="3" fillId="0" borderId="4" xfId="0" applyFont="1" applyFill="1" applyBorder="1" applyAlignment="1">
      <alignment horizontal="center" vertical="top" wrapText="1"/>
    </xf>
    <xf numFmtId="164" fontId="4" fillId="3" borderId="0" xfId="3" applyNumberFormat="1" applyFont="1" applyFill="1" applyBorder="1"/>
    <xf numFmtId="164" fontId="3" fillId="7" borderId="0" xfId="3" applyNumberFormat="1" applyFont="1" applyFill="1" applyBorder="1"/>
    <xf numFmtId="165" fontId="3" fillId="7" borderId="0" xfId="3" applyNumberFormat="1" applyFont="1" applyFill="1" applyBorder="1"/>
    <xf numFmtId="165" fontId="3" fillId="7" borderId="5" xfId="3" applyNumberFormat="1" applyFont="1" applyFill="1" applyBorder="1"/>
    <xf numFmtId="0" fontId="3" fillId="0" borderId="4" xfId="0" applyFont="1" applyFill="1" applyBorder="1" applyAlignment="1">
      <alignment horizontal="center" vertical="center"/>
    </xf>
    <xf numFmtId="165" fontId="3" fillId="6" borderId="0" xfId="3" applyNumberFormat="1" applyFont="1" applyFill="1" applyBorder="1"/>
    <xf numFmtId="43" fontId="2" fillId="9" borderId="0" xfId="2" applyFont="1" applyFill="1" applyBorder="1"/>
    <xf numFmtId="0" fontId="10" fillId="5" borderId="1" xfId="0" applyFont="1" applyFill="1" applyBorder="1" applyAlignment="1">
      <alignment horizontal="center" vertical="center"/>
    </xf>
    <xf numFmtId="165" fontId="3" fillId="6" borderId="5" xfId="3" applyNumberFormat="1" applyFont="1" applyFill="1" applyBorder="1"/>
    <xf numFmtId="165" fontId="2" fillId="9" borderId="0" xfId="3" applyNumberFormat="1" applyFont="1" applyFill="1" applyBorder="1"/>
    <xf numFmtId="0" fontId="2" fillId="5" borderId="2" xfId="0" applyFont="1" applyFill="1" applyBorder="1" applyAlignment="1"/>
    <xf numFmtId="0" fontId="2" fillId="5" borderId="3" xfId="0" applyFont="1" applyFill="1" applyBorder="1" applyAlignment="1"/>
    <xf numFmtId="0" fontId="3" fillId="8" borderId="4" xfId="0" applyFont="1" applyFill="1" applyBorder="1" applyAlignment="1">
      <alignment horizontal="center" vertical="center"/>
    </xf>
    <xf numFmtId="0" fontId="5" fillId="4" borderId="0" xfId="0" applyFont="1" applyFill="1" applyBorder="1" applyAlignment="1">
      <alignment horizontal="center" vertical="center" wrapText="1"/>
    </xf>
    <xf numFmtId="165" fontId="3" fillId="0" borderId="0" xfId="3" applyNumberFormat="1" applyFont="1" applyFill="1" applyBorder="1"/>
    <xf numFmtId="164" fontId="3" fillId="0" borderId="5" xfId="3" applyNumberFormat="1" applyFont="1" applyFill="1" applyBorder="1"/>
    <xf numFmtId="164" fontId="3" fillId="6" borderId="0" xfId="3" applyFont="1" applyFill="1" applyBorder="1"/>
    <xf numFmtId="164" fontId="3" fillId="6" borderId="5" xfId="3" applyFont="1" applyFill="1" applyBorder="1"/>
    <xf numFmtId="0" fontId="5" fillId="4" borderId="5" xfId="0" applyFont="1" applyFill="1" applyBorder="1" applyAlignment="1">
      <alignment horizontal="center" vertical="center" wrapText="1"/>
    </xf>
    <xf numFmtId="0" fontId="3" fillId="0" borderId="0" xfId="0" applyFont="1" applyBorder="1" applyAlignment="1"/>
    <xf numFmtId="0" fontId="5" fillId="4" borderId="4" xfId="0" applyFont="1" applyFill="1" applyBorder="1" applyAlignment="1">
      <alignment horizontal="center" vertical="center" wrapText="1"/>
    </xf>
    <xf numFmtId="164" fontId="3" fillId="6" borderId="0" xfId="3" applyFont="1" applyFill="1"/>
    <xf numFmtId="0" fontId="3" fillId="0" borderId="0" xfId="0" applyFont="1" applyFill="1" applyBorder="1"/>
    <xf numFmtId="0" fontId="3" fillId="0" borderId="5" xfId="0" applyFont="1" applyFill="1" applyBorder="1"/>
    <xf numFmtId="0" fontId="3" fillId="0" borderId="4" xfId="0" applyFont="1" applyFill="1" applyBorder="1" applyAlignment="1">
      <alignment horizontal="left" vertical="center"/>
    </xf>
    <xf numFmtId="0" fontId="3" fillId="0" borderId="0" xfId="0" applyFont="1" applyFill="1" applyBorder="1" applyAlignment="1">
      <alignment horizontal="left"/>
    </xf>
    <xf numFmtId="0" fontId="3" fillId="0" borderId="5" xfId="0" applyFont="1" applyFill="1" applyBorder="1" applyAlignment="1">
      <alignment horizontal="right"/>
    </xf>
    <xf numFmtId="0" fontId="3" fillId="0" borderId="6" xfId="0" applyFont="1" applyFill="1" applyBorder="1" applyAlignment="1">
      <alignment horizontal="center" vertical="center"/>
    </xf>
    <xf numFmtId="0" fontId="3" fillId="0" borderId="7" xfId="0" applyFont="1" applyFill="1" applyBorder="1"/>
    <xf numFmtId="0" fontId="3" fillId="0" borderId="8" xfId="0" applyFont="1" applyFill="1" applyBorder="1"/>
    <xf numFmtId="0" fontId="3" fillId="0" borderId="0" xfId="0" applyFont="1" applyFill="1" applyBorder="1" applyAlignment="1">
      <alignment horizontal="center" vertical="center"/>
    </xf>
    <xf numFmtId="0" fontId="3" fillId="6" borderId="0" xfId="0" applyFont="1" applyFill="1" applyBorder="1"/>
    <xf numFmtId="0" fontId="2" fillId="0" borderId="0" xfId="0" applyFont="1" applyBorder="1"/>
    <xf numFmtId="0" fontId="3" fillId="10" borderId="0" xfId="0" applyFont="1" applyFill="1" applyBorder="1"/>
    <xf numFmtId="0" fontId="2" fillId="0" borderId="0" xfId="0" applyFont="1" applyBorder="1" applyAlignment="1">
      <alignment horizontal="center" vertical="center"/>
    </xf>
    <xf numFmtId="0" fontId="2" fillId="0" borderId="0" xfId="0" applyFont="1" applyBorder="1" applyAlignment="1">
      <alignment horizontal="center"/>
    </xf>
    <xf numFmtId="164" fontId="3" fillId="0" borderId="0" xfId="0" applyNumberFormat="1" applyFont="1" applyBorder="1"/>
    <xf numFmtId="165" fontId="2" fillId="0" borderId="0" xfId="3" applyNumberFormat="1" applyFont="1" applyBorder="1"/>
    <xf numFmtId="0" fontId="11" fillId="0" borderId="0" xfId="0" applyFont="1" applyBorder="1"/>
    <xf numFmtId="165" fontId="11" fillId="0" borderId="0" xfId="3" applyNumberFormat="1" applyFont="1" applyBorder="1"/>
    <xf numFmtId="165" fontId="3" fillId="0" borderId="0" xfId="0" applyNumberFormat="1" applyFont="1" applyBorder="1"/>
    <xf numFmtId="165" fontId="3" fillId="0" borderId="0" xfId="3" applyNumberFormat="1" applyFont="1" applyBorder="1"/>
    <xf numFmtId="0" fontId="3" fillId="0" borderId="0" xfId="0" quotePrefix="1" applyFont="1" applyBorder="1"/>
    <xf numFmtId="0" fontId="2" fillId="0" borderId="0" xfId="0" applyFont="1" applyFill="1" applyBorder="1" applyAlignment="1"/>
    <xf numFmtId="0" fontId="2" fillId="0" borderId="0" xfId="0" applyFont="1" applyFill="1" applyBorder="1" applyAlignment="1">
      <alignment horizontal="left"/>
    </xf>
    <xf numFmtId="0" fontId="2" fillId="0" borderId="0" xfId="0" applyFont="1" applyFill="1" applyBorder="1"/>
    <xf numFmtId="0" fontId="3" fillId="0" borderId="0" xfId="0" applyFont="1" applyFill="1" applyBorder="1" applyAlignment="1">
      <alignment vertical="center" wrapText="1"/>
    </xf>
    <xf numFmtId="0" fontId="3" fillId="0" borderId="0" xfId="0" applyFont="1" applyBorder="1" applyAlignment="1">
      <alignment wrapText="1"/>
    </xf>
    <xf numFmtId="0" fontId="5" fillId="4" borderId="0" xfId="0" applyFont="1" applyFill="1" applyBorder="1" applyAlignment="1">
      <alignment horizontal="center" wrapText="1"/>
    </xf>
    <xf numFmtId="0" fontId="5" fillId="4" borderId="0" xfId="0" applyFont="1" applyFill="1" applyBorder="1" applyAlignment="1">
      <alignment horizontal="left" vertical="top" wrapText="1"/>
    </xf>
    <xf numFmtId="0" fontId="5" fillId="4" borderId="0" xfId="0" applyFont="1" applyFill="1" applyBorder="1" applyAlignment="1">
      <alignment horizontal="left" vertical="top" wrapText="1"/>
    </xf>
    <xf numFmtId="0" fontId="6" fillId="0" borderId="0" xfId="0" applyFont="1" applyFill="1" applyBorder="1"/>
    <xf numFmtId="0" fontId="4" fillId="4" borderId="0" xfId="0" applyFont="1" applyFill="1" applyBorder="1" applyAlignment="1">
      <alignment horizontal="center" vertical="top" wrapText="1"/>
    </xf>
    <xf numFmtId="0" fontId="3" fillId="0" borderId="0" xfId="0" applyFont="1" applyFill="1"/>
    <xf numFmtId="0" fontId="3" fillId="8" borderId="0" xfId="0" applyFont="1" applyFill="1" applyBorder="1" applyAlignment="1">
      <alignment horizontal="center" wrapText="1"/>
    </xf>
    <xf numFmtId="0" fontId="3" fillId="6" borderId="0" xfId="0" applyFont="1" applyFill="1" applyBorder="1" applyAlignment="1">
      <alignment wrapText="1"/>
    </xf>
    <xf numFmtId="0" fontId="6" fillId="0" borderId="0" xfId="0" applyFont="1" applyFill="1" applyBorder="1" applyAlignment="1">
      <alignment horizontal="left" vertical="top"/>
    </xf>
    <xf numFmtId="0" fontId="6"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top"/>
    </xf>
    <xf numFmtId="0" fontId="3" fillId="0" borderId="0" xfId="0" applyFont="1" applyBorder="1" applyAlignment="1">
      <alignment horizontal="right"/>
    </xf>
    <xf numFmtId="0" fontId="4" fillId="4" borderId="13" xfId="0" applyFont="1" applyFill="1" applyBorder="1" applyAlignment="1">
      <alignment horizontal="center" wrapText="1"/>
    </xf>
    <xf numFmtId="0" fontId="6" fillId="0" borderId="13"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5" fillId="4" borderId="16" xfId="0" applyFont="1" applyFill="1" applyBorder="1" applyAlignment="1">
      <alignment horizontal="left" vertical="top" wrapText="1"/>
    </xf>
    <xf numFmtId="0" fontId="5" fillId="4" borderId="16" xfId="0" applyFont="1" applyFill="1" applyBorder="1" applyAlignment="1">
      <alignment horizontal="center" wrapText="1"/>
    </xf>
    <xf numFmtId="0" fontId="5" fillId="4" borderId="16" xfId="0" applyFont="1" applyFill="1" applyBorder="1" applyAlignment="1">
      <alignment wrapText="1"/>
    </xf>
    <xf numFmtId="0" fontId="6" fillId="0" borderId="18" xfId="0" applyFont="1" applyFill="1" applyBorder="1" applyAlignment="1">
      <alignment horizontal="center" vertical="center" wrapText="1"/>
    </xf>
    <xf numFmtId="0" fontId="5" fillId="0" borderId="19" xfId="0" applyFont="1" applyFill="1" applyBorder="1" applyAlignment="1">
      <alignment horizontal="left" vertical="top" wrapText="1"/>
    </xf>
    <xf numFmtId="0" fontId="5" fillId="0" borderId="19" xfId="0" applyFont="1" applyFill="1" applyBorder="1" applyAlignment="1">
      <alignment horizontal="center" wrapText="1"/>
    </xf>
    <xf numFmtId="0" fontId="5" fillId="0" borderId="19" xfId="0" applyFont="1" applyFill="1" applyBorder="1" applyAlignment="1">
      <alignment wrapText="1"/>
    </xf>
    <xf numFmtId="0" fontId="5" fillId="0" borderId="20" xfId="0" applyFont="1" applyFill="1" applyBorder="1" applyAlignment="1">
      <alignment horizontal="right" wrapText="1"/>
    </xf>
    <xf numFmtId="0" fontId="4" fillId="4" borderId="18" xfId="0" applyFont="1" applyFill="1" applyBorder="1" applyAlignment="1">
      <alignment wrapText="1"/>
    </xf>
    <xf numFmtId="0" fontId="10" fillId="5" borderId="10" xfId="0" applyFont="1" applyFill="1" applyBorder="1" applyAlignment="1">
      <alignment horizontal="center" vertical="top" wrapText="1"/>
    </xf>
    <xf numFmtId="0" fontId="10" fillId="0" borderId="13" xfId="0" applyFont="1" applyFill="1" applyBorder="1" applyAlignment="1">
      <alignment horizontal="center" vertical="top" wrapText="1"/>
    </xf>
    <xf numFmtId="164" fontId="3" fillId="6" borderId="14" xfId="3" applyFont="1" applyFill="1" applyBorder="1" applyAlignment="1">
      <alignment horizontal="right" wrapText="1"/>
    </xf>
    <xf numFmtId="0" fontId="10" fillId="8" borderId="13" xfId="0" applyFont="1" applyFill="1" applyBorder="1" applyAlignment="1">
      <alignment horizontal="center" vertical="top" wrapText="1"/>
    </xf>
    <xf numFmtId="164" fontId="2" fillId="9" borderId="14" xfId="0" applyNumberFormat="1" applyFont="1" applyFill="1" applyBorder="1" applyAlignment="1">
      <alignment horizontal="right" wrapText="1"/>
    </xf>
    <xf numFmtId="0" fontId="10" fillId="8" borderId="15" xfId="0" applyFont="1" applyFill="1" applyBorder="1" applyAlignment="1">
      <alignment horizontal="center" vertical="top" wrapText="1"/>
    </xf>
    <xf numFmtId="164" fontId="2" fillId="9" borderId="17" xfId="0" applyNumberFormat="1" applyFont="1" applyFill="1" applyBorder="1" applyAlignment="1">
      <alignment horizontal="right" wrapText="1"/>
    </xf>
    <xf numFmtId="0" fontId="10" fillId="0" borderId="15" xfId="0" applyFont="1" applyFill="1" applyBorder="1" applyAlignment="1">
      <alignment horizontal="center" vertical="top" wrapText="1"/>
    </xf>
    <xf numFmtId="0" fontId="3" fillId="10" borderId="16" xfId="0" applyFont="1" applyFill="1" applyBorder="1"/>
    <xf numFmtId="164" fontId="2" fillId="6" borderId="14" xfId="0" applyNumberFormat="1" applyFont="1" applyFill="1" applyBorder="1" applyAlignment="1">
      <alignment horizontal="right" wrapText="1"/>
    </xf>
    <xf numFmtId="164" fontId="3" fillId="6" borderId="0" xfId="3" applyFont="1" applyFill="1" applyBorder="1" applyAlignment="1">
      <alignment horizontal="center" vertical="top" wrapText="1"/>
    </xf>
    <xf numFmtId="0" fontId="3" fillId="7" borderId="0" xfId="0" applyFont="1" applyFill="1" applyBorder="1" applyAlignment="1">
      <alignment horizontal="center" vertical="top" wrapText="1"/>
    </xf>
    <xf numFmtId="164" fontId="2" fillId="9" borderId="0" xfId="3" applyFont="1" applyFill="1" applyBorder="1" applyAlignment="1">
      <alignment horizontal="center" wrapText="1"/>
    </xf>
    <xf numFmtId="0" fontId="3" fillId="0" borderId="0" xfId="0" applyFont="1" applyFill="1" applyBorder="1" applyAlignment="1">
      <alignment horizontal="left" vertical="center"/>
    </xf>
    <xf numFmtId="0" fontId="5" fillId="4" borderId="14" xfId="0" applyFont="1" applyFill="1" applyBorder="1" applyAlignment="1">
      <alignment horizontal="center" vertical="center"/>
    </xf>
    <xf numFmtId="165" fontId="3" fillId="6" borderId="14" xfId="3" applyNumberFormat="1" applyFont="1" applyFill="1" applyBorder="1"/>
    <xf numFmtId="165" fontId="3" fillId="7" borderId="14" xfId="3" applyNumberFormat="1" applyFont="1" applyFill="1" applyBorder="1"/>
    <xf numFmtId="165" fontId="3" fillId="6" borderId="16" xfId="3" applyNumberFormat="1" applyFont="1" applyFill="1" applyBorder="1"/>
    <xf numFmtId="165" fontId="3" fillId="6" borderId="17" xfId="3" applyNumberFormat="1" applyFont="1" applyFill="1" applyBorder="1"/>
    <xf numFmtId="0" fontId="5" fillId="4" borderId="10"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wrapText="1"/>
    </xf>
    <xf numFmtId="0" fontId="5" fillId="4" borderId="13" xfId="0" applyFont="1" applyFill="1" applyBorder="1" applyAlignment="1">
      <alignment horizontal="center" wrapText="1"/>
    </xf>
    <xf numFmtId="0" fontId="5" fillId="4" borderId="14" xfId="0" applyFont="1" applyFill="1" applyBorder="1" applyAlignment="1">
      <alignment horizontal="center" wrapText="1"/>
    </xf>
    <xf numFmtId="164" fontId="3" fillId="6" borderId="14" xfId="3" applyFont="1" applyFill="1" applyBorder="1" applyAlignment="1">
      <alignment horizontal="right" vertical="top" wrapText="1"/>
    </xf>
    <xf numFmtId="164" fontId="2" fillId="9" borderId="14" xfId="3" applyFont="1" applyFill="1" applyBorder="1" applyAlignment="1">
      <alignment horizontal="right" wrapText="1"/>
    </xf>
    <xf numFmtId="9" fontId="3" fillId="7" borderId="16" xfId="0" applyNumberFormat="1" applyFont="1" applyFill="1" applyBorder="1" applyAlignment="1">
      <alignment horizontal="left" vertical="top" wrapText="1"/>
    </xf>
    <xf numFmtId="164" fontId="2" fillId="9" borderId="16" xfId="3" applyFont="1" applyFill="1" applyBorder="1" applyAlignment="1">
      <alignment horizontal="center" wrapText="1"/>
    </xf>
    <xf numFmtId="164" fontId="2" fillId="9" borderId="17" xfId="3" applyFont="1" applyFill="1" applyBorder="1" applyAlignment="1">
      <alignment horizontal="center" wrapText="1"/>
    </xf>
    <xf numFmtId="0" fontId="4" fillId="4" borderId="18" xfId="0" applyFont="1" applyFill="1" applyBorder="1" applyAlignment="1">
      <alignment horizontal="center" wrapText="1"/>
    </xf>
    <xf numFmtId="0" fontId="4" fillId="4" borderId="13" xfId="0" applyFont="1" applyFill="1" applyBorder="1" applyAlignment="1">
      <alignment horizontal="center" vertical="top" wrapText="1"/>
    </xf>
    <xf numFmtId="0" fontId="4" fillId="4" borderId="14" xfId="0" applyFont="1" applyFill="1" applyBorder="1" applyAlignment="1">
      <alignment horizontal="center" vertical="top" wrapText="1"/>
    </xf>
    <xf numFmtId="0" fontId="3" fillId="7" borderId="16" xfId="0" applyFont="1" applyFill="1" applyBorder="1" applyAlignment="1">
      <alignment horizontal="center" vertical="top" wrapText="1"/>
    </xf>
    <xf numFmtId="0" fontId="3" fillId="0" borderId="0" xfId="0" applyFont="1" applyAlignment="1">
      <alignment horizontal="center" vertical="center"/>
    </xf>
    <xf numFmtId="164" fontId="3" fillId="6" borderId="0" xfId="3" applyFont="1" applyFill="1" applyBorder="1" applyAlignment="1">
      <alignment horizontal="center" wrapText="1"/>
    </xf>
    <xf numFmtId="164" fontId="3" fillId="6" borderId="16" xfId="3" applyFont="1" applyFill="1" applyBorder="1" applyAlignment="1">
      <alignment horizontal="center" wrapText="1"/>
    </xf>
    <xf numFmtId="164" fontId="3" fillId="6" borderId="17" xfId="3" applyFont="1" applyFill="1" applyBorder="1" applyAlignment="1">
      <alignment horizontal="right" wrapText="1"/>
    </xf>
    <xf numFmtId="0" fontId="6" fillId="8" borderId="0" xfId="0" applyFont="1" applyFill="1" applyBorder="1" applyAlignment="1">
      <alignment horizontal="center" wrapText="1"/>
    </xf>
    <xf numFmtId="0" fontId="2" fillId="0" borderId="0" xfId="0" applyFont="1"/>
    <xf numFmtId="164" fontId="2" fillId="9" borderId="17" xfId="3" applyFont="1" applyFill="1" applyBorder="1" applyAlignment="1">
      <alignment horizontal="right"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164" fontId="3" fillId="6" borderId="17" xfId="3" applyFont="1" applyFill="1" applyBorder="1" applyAlignment="1">
      <alignment horizontal="right" vertical="top" wrapText="1"/>
    </xf>
    <xf numFmtId="0" fontId="5" fillId="11" borderId="0" xfId="0" applyFont="1" applyFill="1" applyBorder="1" applyAlignment="1">
      <alignment horizontal="center" wrapText="1"/>
    </xf>
    <xf numFmtId="0" fontId="4" fillId="4" borderId="10" xfId="0" applyFont="1" applyFill="1" applyBorder="1" applyAlignment="1">
      <alignment horizontal="center" wrapText="1"/>
    </xf>
    <xf numFmtId="0" fontId="4" fillId="11" borderId="13" xfId="0" applyFont="1" applyFill="1" applyBorder="1" applyAlignment="1">
      <alignment horizontal="center" wrapText="1"/>
    </xf>
    <xf numFmtId="0" fontId="5" fillId="11" borderId="14" xfId="0" applyFont="1" applyFill="1" applyBorder="1" applyAlignment="1">
      <alignment horizontal="center" wrapText="1"/>
    </xf>
    <xf numFmtId="164" fontId="3" fillId="6" borderId="16" xfId="3" applyFont="1" applyFill="1" applyBorder="1" applyAlignment="1">
      <alignment horizontal="center" vertical="top" wrapText="1"/>
    </xf>
    <xf numFmtId="164" fontId="3" fillId="0" borderId="0" xfId="3" applyFont="1"/>
    <xf numFmtId="0" fontId="0" fillId="0" borderId="10" xfId="0" applyBorder="1"/>
    <xf numFmtId="0" fontId="16" fillId="0" borderId="11" xfId="0" applyFont="1" applyBorder="1" applyAlignment="1">
      <alignment vertical="center"/>
    </xf>
    <xf numFmtId="0" fontId="0" fillId="0" borderId="11" xfId="0" applyBorder="1"/>
    <xf numFmtId="0" fontId="17" fillId="12" borderId="21" xfId="0" applyFont="1" applyFill="1" applyBorder="1" applyAlignment="1">
      <alignment horizontal="center" vertical="center" wrapText="1"/>
    </xf>
    <xf numFmtId="0" fontId="18" fillId="2" borderId="13" xfId="0" applyFont="1" applyFill="1" applyBorder="1"/>
    <xf numFmtId="0" fontId="0" fillId="0" borderId="21" xfId="0" applyFill="1" applyBorder="1" applyAlignment="1" applyProtection="1">
      <alignment vertical="center"/>
      <protection locked="0"/>
    </xf>
    <xf numFmtId="0" fontId="0" fillId="0" borderId="0" xfId="0" applyFill="1" applyAlignment="1">
      <alignment vertical="center"/>
    </xf>
    <xf numFmtId="0" fontId="0" fillId="0" borderId="0" xfId="0" applyFill="1"/>
    <xf numFmtId="0" fontId="0" fillId="0" borderId="14" xfId="0" applyFill="1" applyBorder="1"/>
    <xf numFmtId="0" fontId="18" fillId="0" borderId="13" xfId="0" applyFont="1" applyBorder="1"/>
    <xf numFmtId="0" fontId="21" fillId="0" borderId="0" xfId="0" applyFont="1" applyFill="1"/>
    <xf numFmtId="0" fontId="0" fillId="0" borderId="21" xfId="0" applyFill="1" applyBorder="1" applyProtection="1">
      <protection locked="0"/>
    </xf>
    <xf numFmtId="0" fontId="16" fillId="0" borderId="0" xfId="0" applyFont="1" applyFill="1" applyAlignment="1">
      <alignment vertical="center"/>
    </xf>
    <xf numFmtId="0" fontId="22" fillId="0" borderId="25" xfId="0" applyFont="1" applyFill="1" applyBorder="1" applyAlignment="1">
      <alignment horizontal="left" vertical="top"/>
    </xf>
    <xf numFmtId="49" fontId="23" fillId="0" borderId="21" xfId="0" applyNumberFormat="1" applyFont="1" applyFill="1" applyBorder="1" applyAlignment="1" applyProtection="1">
      <alignment horizontal="left" vertical="top" wrapText="1"/>
      <protection locked="0"/>
    </xf>
    <xf numFmtId="0" fontId="22" fillId="0" borderId="0" xfId="0" applyFont="1" applyFill="1" applyAlignment="1">
      <alignment horizontal="center"/>
    </xf>
    <xf numFmtId="0" fontId="23" fillId="0" borderId="21" xfId="0" applyFont="1" applyFill="1" applyBorder="1" applyAlignment="1">
      <alignment vertical="top"/>
    </xf>
    <xf numFmtId="0" fontId="0" fillId="0" borderId="21" xfId="0" applyFill="1" applyBorder="1" applyAlignment="1" applyProtection="1">
      <alignment horizontal="left" vertical="top" wrapText="1"/>
      <protection locked="0"/>
    </xf>
    <xf numFmtId="0" fontId="0" fillId="0" borderId="0" xfId="0" applyFill="1" applyAlignment="1">
      <alignment horizontal="left"/>
    </xf>
    <xf numFmtId="0" fontId="0" fillId="0" borderId="21" xfId="0" applyFill="1" applyBorder="1"/>
    <xf numFmtId="0" fontId="0" fillId="0" borderId="0" xfId="0" applyFill="1" applyAlignment="1">
      <alignment horizontal="center"/>
    </xf>
    <xf numFmtId="0" fontId="0" fillId="0" borderId="0" xfId="0" applyFill="1" applyAlignment="1">
      <alignment horizontal="left" wrapText="1"/>
    </xf>
    <xf numFmtId="0" fontId="24" fillId="0" borderId="0" xfId="0" applyFont="1" applyFill="1"/>
    <xf numFmtId="0" fontId="18" fillId="0" borderId="21" xfId="0" applyFont="1" applyFill="1" applyBorder="1"/>
    <xf numFmtId="0" fontId="0" fillId="0" borderId="13" xfId="0" applyBorder="1"/>
    <xf numFmtId="0" fontId="0" fillId="0" borderId="21" xfId="0" applyFill="1" applyBorder="1" applyAlignment="1" applyProtection="1">
      <alignment horizontal="left"/>
      <protection locked="0"/>
    </xf>
    <xf numFmtId="49" fontId="0" fillId="0" borderId="21" xfId="0" applyNumberFormat="1" applyFill="1" applyBorder="1" applyAlignment="1" applyProtection="1">
      <alignment horizontal="left" vertical="top" wrapText="1"/>
      <protection locked="0"/>
    </xf>
    <xf numFmtId="0" fontId="25" fillId="0" borderId="0" xfId="0" applyFont="1" applyFill="1" applyAlignment="1">
      <alignment horizontal="center"/>
    </xf>
    <xf numFmtId="49" fontId="21" fillId="0" borderId="21" xfId="0" applyNumberFormat="1" applyFont="1" applyFill="1" applyBorder="1" applyAlignment="1" applyProtection="1">
      <alignment horizontal="left" vertical="top" wrapText="1"/>
      <protection locked="0"/>
    </xf>
    <xf numFmtId="0" fontId="0" fillId="0" borderId="15" xfId="0" applyBorder="1"/>
    <xf numFmtId="0" fontId="0" fillId="0" borderId="16" xfId="0" applyBorder="1"/>
    <xf numFmtId="0" fontId="0" fillId="0" borderId="17" xfId="0" applyBorder="1"/>
    <xf numFmtId="0" fontId="3" fillId="0" borderId="10" xfId="0" applyFont="1" applyBorder="1"/>
    <xf numFmtId="0" fontId="3" fillId="0" borderId="11" xfId="0" applyFont="1" applyBorder="1"/>
    <xf numFmtId="0" fontId="3" fillId="0" borderId="21" xfId="0" applyFont="1" applyFill="1" applyBorder="1" applyAlignment="1" applyProtection="1">
      <alignment vertical="center"/>
      <protection locked="0"/>
    </xf>
    <xf numFmtId="0" fontId="3" fillId="0" borderId="0" xfId="0" applyFont="1" applyFill="1" applyAlignment="1">
      <alignment vertical="center"/>
    </xf>
    <xf numFmtId="0" fontId="3" fillId="0" borderId="14" xfId="0" applyFont="1" applyFill="1" applyBorder="1"/>
    <xf numFmtId="0" fontId="3" fillId="0" borderId="21" xfId="0" applyFont="1" applyFill="1" applyBorder="1" applyProtection="1">
      <protection locked="0"/>
    </xf>
    <xf numFmtId="0" fontId="3" fillId="0" borderId="21" xfId="0" applyFont="1" applyFill="1" applyBorder="1" applyAlignment="1" applyProtection="1">
      <alignment horizontal="left" vertical="top" wrapText="1"/>
      <protection locked="0"/>
    </xf>
    <xf numFmtId="0" fontId="3" fillId="0" borderId="0" xfId="0" applyFont="1" applyFill="1" applyAlignment="1">
      <alignment vertical="center" wrapText="1"/>
    </xf>
    <xf numFmtId="0" fontId="3" fillId="0" borderId="23" xfId="0" applyFont="1" applyFill="1" applyBorder="1"/>
    <xf numFmtId="0" fontId="3" fillId="0" borderId="0" xfId="0" applyFont="1" applyFill="1" applyAlignment="1">
      <alignment horizontal="left"/>
    </xf>
    <xf numFmtId="0" fontId="3" fillId="0" borderId="21" xfId="0" applyFont="1" applyFill="1" applyBorder="1"/>
    <xf numFmtId="0" fontId="3" fillId="0" borderId="0" xfId="0" applyFont="1" applyFill="1" applyAlignment="1">
      <alignment horizontal="center"/>
    </xf>
    <xf numFmtId="0" fontId="3" fillId="0" borderId="21" xfId="0" applyFont="1" applyFill="1" applyBorder="1" applyAlignment="1">
      <alignment horizontal="left"/>
    </xf>
    <xf numFmtId="0" fontId="3" fillId="0" borderId="0" xfId="0" applyFont="1" applyFill="1" applyAlignment="1" applyProtection="1">
      <alignment wrapText="1"/>
      <protection locked="0"/>
    </xf>
    <xf numFmtId="0" fontId="3" fillId="0" borderId="0" xfId="0" applyFont="1" applyFill="1" applyAlignment="1">
      <alignment horizontal="left" wrapText="1"/>
    </xf>
    <xf numFmtId="0" fontId="3" fillId="0" borderId="23" xfId="0" applyFont="1" applyFill="1" applyBorder="1" applyAlignment="1">
      <alignment horizontal="left" wrapText="1"/>
    </xf>
    <xf numFmtId="0" fontId="3" fillId="0" borderId="0" xfId="0" applyFont="1" applyFill="1" applyAlignment="1">
      <alignment horizontal="center" wrapText="1"/>
    </xf>
    <xf numFmtId="0" fontId="3" fillId="0" borderId="13" xfId="0" applyFont="1" applyBorder="1"/>
    <xf numFmtId="0" fontId="3" fillId="0" borderId="21" xfId="0" applyFont="1" applyFill="1" applyBorder="1" applyAlignment="1" applyProtection="1">
      <alignment horizontal="left"/>
      <protection locked="0"/>
    </xf>
    <xf numFmtId="49" fontId="3" fillId="0" borderId="21" xfId="0" applyNumberFormat="1" applyFont="1" applyFill="1" applyBorder="1" applyAlignment="1" applyProtection="1">
      <alignment horizontal="left" vertical="top" wrapText="1"/>
      <protection locked="0"/>
    </xf>
    <xf numFmtId="0" fontId="3" fillId="0" borderId="15" xfId="0" applyFont="1" applyBorder="1"/>
    <xf numFmtId="0" fontId="3" fillId="0" borderId="16" xfId="0" applyFont="1" applyBorder="1"/>
    <xf numFmtId="0" fontId="3" fillId="0" borderId="17" xfId="0" applyFont="1" applyBorder="1"/>
    <xf numFmtId="0" fontId="32" fillId="0" borderId="11" xfId="0" applyFont="1" applyBorder="1" applyAlignment="1">
      <alignment vertical="center"/>
    </xf>
    <xf numFmtId="0" fontId="2" fillId="2" borderId="13" xfId="0" applyFont="1" applyFill="1" applyBorder="1"/>
    <xf numFmtId="0" fontId="2" fillId="0" borderId="13" xfId="0" applyFont="1" applyBorder="1"/>
    <xf numFmtId="49" fontId="14" fillId="0" borderId="21" xfId="0" applyNumberFormat="1" applyFont="1" applyFill="1" applyBorder="1" applyProtection="1">
      <protection locked="0"/>
    </xf>
    <xf numFmtId="0" fontId="14" fillId="0" borderId="0" xfId="0" applyFont="1" applyFill="1"/>
    <xf numFmtId="0" fontId="32" fillId="0" borderId="0" xfId="0" applyFont="1" applyFill="1" applyAlignment="1">
      <alignment vertical="center"/>
    </xf>
    <xf numFmtId="0" fontId="33" fillId="0" borderId="25" xfId="0" applyFont="1" applyFill="1" applyBorder="1" applyAlignment="1">
      <alignment horizontal="left" vertical="top"/>
    </xf>
    <xf numFmtId="49" fontId="6" fillId="0" borderId="21" xfId="0" applyNumberFormat="1" applyFont="1" applyFill="1" applyBorder="1" applyAlignment="1" applyProtection="1">
      <alignment horizontal="left" vertical="top" wrapText="1"/>
      <protection locked="0"/>
    </xf>
    <xf numFmtId="0" fontId="33" fillId="0" borderId="0" xfId="0" applyFont="1" applyFill="1" applyAlignment="1">
      <alignment horizontal="center"/>
    </xf>
    <xf numFmtId="0" fontId="6" fillId="0" borderId="21" xfId="0" applyFont="1" applyFill="1" applyBorder="1" applyAlignment="1">
      <alignment vertical="top"/>
    </xf>
    <xf numFmtId="0" fontId="6" fillId="0" borderId="21" xfId="0" applyFont="1" applyFill="1" applyBorder="1" applyAlignment="1" applyProtection="1">
      <alignment horizontal="left" vertical="top" wrapText="1"/>
      <protection locked="0"/>
    </xf>
    <xf numFmtId="0" fontId="6" fillId="0" borderId="21" xfId="0" applyFont="1" applyFill="1" applyBorder="1" applyAlignment="1">
      <alignment horizontal="left" vertical="top"/>
    </xf>
    <xf numFmtId="0" fontId="2" fillId="2" borderId="13" xfId="0" applyFont="1" applyFill="1" applyBorder="1" applyAlignment="1">
      <alignment horizontal="right"/>
    </xf>
    <xf numFmtId="0" fontId="2" fillId="0" borderId="13" xfId="0" applyFont="1" applyBorder="1" applyAlignment="1">
      <alignment horizontal="right"/>
    </xf>
    <xf numFmtId="0" fontId="34" fillId="0" borderId="0" xfId="0" applyFont="1" applyFill="1"/>
    <xf numFmtId="0" fontId="2" fillId="0" borderId="21" xfId="0" applyFont="1" applyFill="1" applyBorder="1"/>
    <xf numFmtId="0" fontId="35" fillId="0" borderId="0" xfId="0" applyFont="1" applyFill="1" applyAlignment="1">
      <alignment horizontal="center"/>
    </xf>
    <xf numFmtId="49" fontId="14" fillId="0" borderId="21" xfId="0" applyNumberFormat="1" applyFont="1" applyFill="1" applyBorder="1" applyAlignment="1" applyProtection="1">
      <alignment horizontal="left" vertical="top" wrapText="1"/>
      <protection locked="0"/>
    </xf>
    <xf numFmtId="14" fontId="6" fillId="0" borderId="21" xfId="0" applyNumberFormat="1" applyFont="1" applyFill="1" applyBorder="1" applyAlignment="1">
      <alignment horizontal="left" vertical="top"/>
    </xf>
    <xf numFmtId="0" fontId="0" fillId="0" borderId="0" xfId="0" applyAlignment="1">
      <alignment vertical="top"/>
    </xf>
    <xf numFmtId="0" fontId="19" fillId="0" borderId="22" xfId="0" applyFont="1" applyBorder="1" applyAlignment="1">
      <alignment vertical="top" wrapText="1"/>
    </xf>
    <xf numFmtId="0" fontId="0" fillId="0" borderId="21" xfId="0" applyBorder="1" applyAlignment="1">
      <alignment vertical="top"/>
    </xf>
    <xf numFmtId="0" fontId="23" fillId="0" borderId="21" xfId="0" applyFont="1" applyFill="1" applyBorder="1" applyAlignment="1" applyProtection="1">
      <alignment vertical="top" wrapText="1"/>
      <protection locked="0"/>
    </xf>
    <xf numFmtId="49" fontId="21" fillId="0" borderId="21" xfId="0" applyNumberFormat="1" applyFont="1" applyFill="1" applyBorder="1" applyAlignment="1" applyProtection="1">
      <alignment horizontal="left"/>
      <protection locked="0"/>
    </xf>
    <xf numFmtId="14" fontId="23" fillId="0" borderId="21" xfId="0" applyNumberFormat="1" applyFont="1" applyFill="1" applyBorder="1" applyAlignment="1">
      <alignment vertical="top"/>
    </xf>
    <xf numFmtId="0" fontId="0" fillId="0" borderId="33" xfId="0" applyBorder="1" applyAlignment="1">
      <alignment vertical="top"/>
    </xf>
    <xf numFmtId="0" fontId="0" fillId="0" borderId="0" xfId="0" applyAlignment="1" applyProtection="1">
      <alignment vertical="top"/>
      <protection locked="0"/>
    </xf>
    <xf numFmtId="0" fontId="12" fillId="4" borderId="18" xfId="0" applyFont="1" applyFill="1" applyBorder="1"/>
    <xf numFmtId="0" fontId="26" fillId="4" borderId="19" xfId="0" applyFont="1" applyFill="1" applyBorder="1" applyAlignment="1">
      <alignment vertical="center" wrapText="1"/>
    </xf>
    <xf numFmtId="0" fontId="26" fillId="4" borderId="20" xfId="0" applyFont="1" applyFill="1" applyBorder="1" applyAlignment="1">
      <alignment vertical="center" wrapText="1"/>
    </xf>
    <xf numFmtId="0" fontId="0" fillId="13" borderId="34" xfId="4" applyFont="1" applyFill="1" applyBorder="1" applyAlignment="1">
      <alignment vertical="center"/>
    </xf>
    <xf numFmtId="0" fontId="7" fillId="13" borderId="34" xfId="4" applyFill="1" applyBorder="1" applyAlignment="1">
      <alignment vertical="center"/>
    </xf>
    <xf numFmtId="0" fontId="3" fillId="0" borderId="10" xfId="0" applyFont="1" applyFill="1" applyBorder="1" applyAlignment="1">
      <alignment horizontal="center" vertical="center"/>
    </xf>
    <xf numFmtId="0" fontId="3" fillId="0" borderId="13" xfId="0" applyFont="1" applyFill="1" applyBorder="1"/>
    <xf numFmtId="164" fontId="3" fillId="6" borderId="11" xfId="3" applyFont="1" applyFill="1" applyBorder="1"/>
    <xf numFmtId="164" fontId="3" fillId="6" borderId="14" xfId="3" applyFont="1" applyFill="1" applyBorder="1"/>
    <xf numFmtId="164" fontId="3" fillId="6" borderId="16" xfId="3" applyFont="1" applyFill="1" applyBorder="1"/>
    <xf numFmtId="164" fontId="3" fillId="6" borderId="17" xfId="3" applyFont="1" applyFill="1" applyBorder="1"/>
    <xf numFmtId="164" fontId="3" fillId="7" borderId="11" xfId="3" applyFont="1" applyFill="1" applyBorder="1"/>
    <xf numFmtId="164" fontId="3" fillId="7" borderId="12" xfId="3" applyFont="1" applyFill="1" applyBorder="1"/>
    <xf numFmtId="164" fontId="3" fillId="7" borderId="0" xfId="3" applyFont="1" applyFill="1" applyBorder="1"/>
    <xf numFmtId="164" fontId="3" fillId="7" borderId="14" xfId="3" applyFont="1" applyFill="1" applyBorder="1"/>
    <xf numFmtId="43" fontId="37" fillId="0" borderId="0" xfId="3" applyNumberFormat="1" applyFont="1" applyFill="1" applyAlignment="1">
      <alignment vertical="center"/>
    </xf>
    <xf numFmtId="43" fontId="38" fillId="0" borderId="0" xfId="3" applyNumberFormat="1" applyFont="1" applyFill="1" applyAlignment="1">
      <alignment vertical="center"/>
    </xf>
    <xf numFmtId="43" fontId="37" fillId="0" borderId="0" xfId="3" applyNumberFormat="1" applyFont="1" applyFill="1" applyAlignment="1">
      <alignment horizontal="center" vertical="center"/>
    </xf>
    <xf numFmtId="43" fontId="38" fillId="0" borderId="0" xfId="3" applyNumberFormat="1" applyFont="1" applyFill="1" applyAlignment="1">
      <alignment horizontal="center" vertical="center"/>
    </xf>
    <xf numFmtId="43" fontId="38" fillId="0" borderId="0" xfId="3" applyNumberFormat="1" applyFont="1" applyFill="1" applyBorder="1" applyAlignment="1">
      <alignment horizontal="center" vertical="center"/>
    </xf>
    <xf numFmtId="43" fontId="38" fillId="0" borderId="0" xfId="3" applyNumberFormat="1" applyFont="1" applyFill="1" applyBorder="1" applyAlignment="1">
      <alignment vertical="center"/>
    </xf>
    <xf numFmtId="43" fontId="0" fillId="0" borderId="0" xfId="3" applyNumberFormat="1" applyFont="1" applyFill="1" applyBorder="1" applyAlignment="1">
      <alignment horizontal="left" vertical="top"/>
    </xf>
    <xf numFmtId="43" fontId="36" fillId="0" borderId="0" xfId="3" applyNumberFormat="1" applyFont="1" applyFill="1" applyBorder="1" applyAlignment="1">
      <alignment vertical="center" wrapText="1"/>
    </xf>
    <xf numFmtId="43" fontId="36" fillId="0" borderId="0" xfId="3" applyNumberFormat="1" applyFont="1" applyFill="1" applyBorder="1" applyAlignment="1">
      <alignment horizontal="center" vertical="center"/>
    </xf>
    <xf numFmtId="43" fontId="38" fillId="5" borderId="33" xfId="3" applyNumberFormat="1" applyFont="1" applyFill="1" applyBorder="1" applyAlignment="1">
      <alignment horizontal="center" vertical="center" wrapText="1"/>
    </xf>
    <xf numFmtId="43" fontId="38" fillId="5" borderId="21" xfId="3" applyNumberFormat="1" applyFont="1" applyFill="1" applyBorder="1" applyAlignment="1">
      <alignment horizontal="center" vertical="center" wrapText="1"/>
    </xf>
    <xf numFmtId="43" fontId="38" fillId="5" borderId="29" xfId="3" applyNumberFormat="1" applyFont="1" applyFill="1" applyBorder="1" applyAlignment="1">
      <alignment horizontal="center" vertical="center" wrapText="1"/>
    </xf>
    <xf numFmtId="43" fontId="38" fillId="0" borderId="0" xfId="3" applyNumberFormat="1" applyFont="1" applyFill="1" applyBorder="1" applyAlignment="1">
      <alignment horizontal="center" vertical="center" wrapText="1"/>
    </xf>
    <xf numFmtId="43" fontId="38" fillId="0" borderId="0" xfId="3" applyNumberFormat="1" applyFont="1" applyFill="1" applyBorder="1" applyAlignment="1">
      <alignment vertical="center" wrapText="1"/>
    </xf>
    <xf numFmtId="43" fontId="38" fillId="0" borderId="0" xfId="3" applyNumberFormat="1" applyFont="1" applyFill="1" applyAlignment="1">
      <alignment vertical="center" wrapText="1"/>
    </xf>
    <xf numFmtId="43" fontId="38" fillId="5" borderId="13" xfId="3" applyNumberFormat="1" applyFont="1" applyFill="1" applyBorder="1" applyAlignment="1">
      <alignment horizontal="left" vertical="center"/>
    </xf>
    <xf numFmtId="43" fontId="38" fillId="5" borderId="0" xfId="3" applyNumberFormat="1" applyFont="1" applyFill="1" applyBorder="1" applyAlignment="1">
      <alignment horizontal="center" vertical="center"/>
    </xf>
    <xf numFmtId="43" fontId="38" fillId="5" borderId="14" xfId="3" applyNumberFormat="1" applyFont="1" applyFill="1" applyBorder="1" applyAlignment="1">
      <alignment horizontal="center" vertical="center"/>
    </xf>
    <xf numFmtId="43" fontId="38" fillId="5" borderId="15" xfId="3" applyNumberFormat="1" applyFont="1" applyFill="1" applyBorder="1" applyAlignment="1">
      <alignment horizontal="left" vertical="center"/>
    </xf>
    <xf numFmtId="43" fontId="38" fillId="5" borderId="16" xfId="3" applyNumberFormat="1" applyFont="1" applyFill="1" applyBorder="1" applyAlignment="1">
      <alignment horizontal="center" vertical="center"/>
    </xf>
    <xf numFmtId="43" fontId="38" fillId="5" borderId="17" xfId="3" applyNumberFormat="1" applyFont="1" applyFill="1" applyBorder="1" applyAlignment="1">
      <alignment horizontal="center" vertical="center"/>
    </xf>
    <xf numFmtId="43" fontId="36" fillId="5" borderId="35" xfId="3" applyNumberFormat="1" applyFont="1" applyFill="1" applyBorder="1" applyAlignment="1">
      <alignment horizontal="center" vertical="center"/>
    </xf>
    <xf numFmtId="43" fontId="36" fillId="5" borderId="36" xfId="3" applyNumberFormat="1" applyFont="1" applyFill="1" applyBorder="1" applyAlignment="1">
      <alignment horizontal="center" vertical="center"/>
    </xf>
    <xf numFmtId="43" fontId="36" fillId="5" borderId="37" xfId="3" applyNumberFormat="1" applyFont="1" applyFill="1" applyBorder="1" applyAlignment="1">
      <alignment horizontal="center" vertical="center"/>
    </xf>
    <xf numFmtId="43" fontId="36" fillId="5" borderId="38" xfId="3" applyNumberFormat="1" applyFont="1" applyFill="1" applyBorder="1" applyAlignment="1">
      <alignment horizontal="center" vertical="center"/>
    </xf>
    <xf numFmtId="43" fontId="36" fillId="0" borderId="0" xfId="3" applyNumberFormat="1" applyFont="1" applyFill="1" applyAlignment="1">
      <alignment horizontal="center" vertical="center" wrapText="1"/>
    </xf>
    <xf numFmtId="43" fontId="36" fillId="0" borderId="0" xfId="3" applyNumberFormat="1" applyFont="1" applyFill="1" applyAlignment="1">
      <alignment horizontal="center" vertical="center"/>
    </xf>
    <xf numFmtId="43" fontId="36" fillId="5" borderId="0" xfId="3" applyNumberFormat="1" applyFont="1" applyFill="1" applyBorder="1" applyAlignment="1">
      <alignment horizontal="center" vertical="center" wrapText="1"/>
    </xf>
    <xf numFmtId="43" fontId="38" fillId="5" borderId="39" xfId="3" applyNumberFormat="1" applyFont="1" applyFill="1" applyBorder="1" applyAlignment="1">
      <alignment horizontal="center" vertical="center" wrapText="1"/>
    </xf>
    <xf numFmtId="43" fontId="38" fillId="5" borderId="40" xfId="3" applyNumberFormat="1" applyFont="1" applyFill="1" applyBorder="1" applyAlignment="1">
      <alignment horizontal="center" vertical="center" wrapText="1"/>
    </xf>
    <xf numFmtId="43" fontId="36" fillId="5" borderId="41" xfId="3" applyNumberFormat="1" applyFont="1" applyFill="1" applyBorder="1" applyAlignment="1">
      <alignment horizontal="center" vertical="center"/>
    </xf>
    <xf numFmtId="0" fontId="38" fillId="0" borderId="0" xfId="0" applyFont="1" applyFill="1" applyAlignment="1">
      <alignment vertical="center"/>
    </xf>
    <xf numFmtId="164" fontId="38" fillId="0" borderId="0" xfId="3" applyNumberFormat="1" applyFont="1" applyFill="1" applyAlignment="1">
      <alignment horizontal="center" vertical="center"/>
    </xf>
    <xf numFmtId="0" fontId="36" fillId="0" borderId="0" xfId="0" applyFont="1" applyFill="1" applyAlignment="1">
      <alignment vertical="center"/>
    </xf>
    <xf numFmtId="0" fontId="36" fillId="5" borderId="21" xfId="0" applyFont="1" applyFill="1" applyBorder="1" applyAlignment="1">
      <alignment horizontal="center" vertical="center"/>
    </xf>
    <xf numFmtId="43" fontId="36" fillId="5" borderId="21" xfId="3" applyNumberFormat="1" applyFont="1" applyFill="1" applyBorder="1" applyAlignment="1">
      <alignment horizontal="center" vertical="center"/>
    </xf>
    <xf numFmtId="0" fontId="38" fillId="5" borderId="0" xfId="0" applyFont="1" applyFill="1" applyBorder="1" applyAlignment="1">
      <alignment horizontal="center" vertical="center"/>
    </xf>
    <xf numFmtId="164" fontId="38" fillId="5" borderId="0" xfId="3" applyNumberFormat="1" applyFont="1" applyFill="1" applyBorder="1" applyAlignment="1">
      <alignment horizontal="center" vertical="center"/>
    </xf>
    <xf numFmtId="164" fontId="38" fillId="0" borderId="0" xfId="3" applyNumberFormat="1" applyFont="1" applyFill="1" applyBorder="1" applyAlignment="1">
      <alignment horizontal="center" vertical="center"/>
    </xf>
    <xf numFmtId="0" fontId="40" fillId="0" borderId="0" xfId="0" applyFont="1" applyFill="1" applyAlignment="1">
      <alignment vertical="center"/>
    </xf>
    <xf numFmtId="164" fontId="40" fillId="5" borderId="21" xfId="3" applyNumberFormat="1" applyFont="1" applyFill="1" applyBorder="1" applyAlignment="1">
      <alignment horizontal="center" vertical="center"/>
    </xf>
    <xf numFmtId="0" fontId="41" fillId="0" borderId="0" xfId="0" applyFont="1" applyFill="1" applyAlignment="1">
      <alignment vertical="center"/>
    </xf>
    <xf numFmtId="43" fontId="36" fillId="5" borderId="0" xfId="3" applyNumberFormat="1" applyFont="1" applyFill="1" applyBorder="1" applyAlignment="1">
      <alignment horizontal="center" vertical="center"/>
    </xf>
    <xf numFmtId="164" fontId="36" fillId="5" borderId="0" xfId="3" applyNumberFormat="1" applyFont="1" applyFill="1" applyBorder="1" applyAlignment="1">
      <alignment horizontal="center" vertical="center"/>
    </xf>
    <xf numFmtId="0" fontId="38" fillId="5" borderId="11" xfId="0" applyFont="1" applyFill="1" applyBorder="1" applyAlignment="1">
      <alignment horizontal="center" vertical="center"/>
    </xf>
    <xf numFmtId="0" fontId="36" fillId="0" borderId="0" xfId="0" applyFont="1" applyFill="1" applyAlignment="1">
      <alignment vertical="center" wrapText="1"/>
    </xf>
    <xf numFmtId="0" fontId="36" fillId="5" borderId="21" xfId="0" applyFont="1" applyFill="1" applyBorder="1" applyAlignment="1">
      <alignment horizontal="center" vertical="center" wrapText="1"/>
    </xf>
    <xf numFmtId="43" fontId="36" fillId="5" borderId="21" xfId="3" applyNumberFormat="1" applyFont="1" applyFill="1" applyBorder="1" applyAlignment="1">
      <alignment horizontal="center" vertical="center" wrapText="1"/>
    </xf>
    <xf numFmtId="0" fontId="40" fillId="0" borderId="21" xfId="0" applyFont="1" applyFill="1" applyBorder="1" applyAlignment="1">
      <alignment horizontal="center" vertical="center"/>
    </xf>
    <xf numFmtId="0" fontId="40" fillId="0" borderId="0" xfId="0" applyFont="1" applyFill="1" applyAlignment="1">
      <alignment horizontal="center" vertical="center"/>
    </xf>
    <xf numFmtId="164" fontId="38" fillId="5" borderId="16" xfId="3" applyNumberFormat="1" applyFont="1" applyFill="1" applyBorder="1" applyAlignment="1">
      <alignment horizontal="center" vertical="center"/>
    </xf>
    <xf numFmtId="0" fontId="38" fillId="5" borderId="16" xfId="0" applyFont="1" applyFill="1" applyBorder="1" applyAlignment="1">
      <alignment horizontal="center" vertical="center"/>
    </xf>
    <xf numFmtId="0" fontId="36" fillId="0" borderId="0" xfId="0" applyFont="1" applyFill="1" applyAlignment="1">
      <alignment horizontal="center" vertical="center" wrapText="1"/>
    </xf>
    <xf numFmtId="164" fontId="36" fillId="0" borderId="0" xfId="3" applyNumberFormat="1" applyFont="1" applyFill="1" applyAlignment="1">
      <alignment horizontal="center" vertical="center"/>
    </xf>
    <xf numFmtId="0" fontId="38" fillId="0" borderId="0" xfId="0" applyFont="1" applyFill="1" applyAlignment="1">
      <alignment horizontal="center" vertical="center"/>
    </xf>
    <xf numFmtId="0" fontId="40" fillId="0" borderId="0" xfId="0" applyFont="1" applyFill="1" applyAlignment="1">
      <alignment horizontal="center" vertical="center" wrapText="1"/>
    </xf>
    <xf numFmtId="0" fontId="36" fillId="0" borderId="21" xfId="0" applyFont="1" applyFill="1" applyBorder="1" applyAlignment="1">
      <alignment horizontal="center" vertical="center" wrapText="1"/>
    </xf>
    <xf numFmtId="164" fontId="36" fillId="14" borderId="21" xfId="3" applyNumberFormat="1" applyFont="1" applyFill="1" applyBorder="1" applyAlignment="1">
      <alignment horizontal="center" vertical="center"/>
    </xf>
    <xf numFmtId="164" fontId="36" fillId="13" borderId="21" xfId="3" applyNumberFormat="1" applyFont="1" applyFill="1" applyBorder="1" applyAlignment="1">
      <alignment horizontal="center" vertical="center"/>
    </xf>
    <xf numFmtId="164" fontId="36" fillId="15" borderId="21" xfId="3" applyNumberFormat="1" applyFont="1" applyFill="1" applyBorder="1" applyAlignment="1">
      <alignment horizontal="center" vertical="center"/>
    </xf>
    <xf numFmtId="0" fontId="38" fillId="15" borderId="21" xfId="0" applyFont="1" applyFill="1" applyBorder="1" applyAlignment="1">
      <alignment horizontal="center" vertical="center"/>
    </xf>
    <xf numFmtId="0" fontId="38" fillId="0" borderId="21" xfId="0" applyFont="1" applyFill="1" applyBorder="1" applyAlignment="1">
      <alignment horizontal="center" vertical="center" wrapText="1"/>
    </xf>
    <xf numFmtId="164" fontId="38" fillId="14" borderId="21" xfId="3" applyNumberFormat="1" applyFont="1" applyFill="1" applyBorder="1" applyAlignment="1">
      <alignment horizontal="center" vertical="center"/>
    </xf>
    <xf numFmtId="164" fontId="38" fillId="13" borderId="21" xfId="3" applyNumberFormat="1" applyFont="1" applyFill="1" applyBorder="1" applyAlignment="1">
      <alignment horizontal="center" vertical="center"/>
    </xf>
    <xf numFmtId="43" fontId="38" fillId="15" borderId="21" xfId="3" applyNumberFormat="1" applyFont="1" applyFill="1" applyBorder="1" applyAlignment="1">
      <alignment horizontal="center" vertical="center"/>
    </xf>
    <xf numFmtId="0" fontId="38" fillId="0" borderId="21" xfId="0" applyFont="1" applyFill="1" applyBorder="1" applyAlignment="1">
      <alignment horizontal="center" vertical="center"/>
    </xf>
    <xf numFmtId="0" fontId="40" fillId="0" borderId="21" xfId="0" applyFont="1" applyFill="1" applyBorder="1" applyAlignment="1">
      <alignment horizontal="center" vertical="center" wrapText="1"/>
    </xf>
    <xf numFmtId="164" fontId="40" fillId="14" borderId="43" xfId="3" applyNumberFormat="1" applyFont="1" applyFill="1" applyBorder="1" applyAlignment="1">
      <alignment horizontal="center" vertical="center"/>
    </xf>
    <xf numFmtId="164" fontId="40" fillId="13" borderId="43" xfId="3" applyNumberFormat="1" applyFont="1" applyFill="1" applyBorder="1" applyAlignment="1">
      <alignment horizontal="center" vertical="center"/>
    </xf>
    <xf numFmtId="43" fontId="40" fillId="15" borderId="43" xfId="0" applyNumberFormat="1" applyFont="1" applyFill="1" applyBorder="1" applyAlignment="1">
      <alignment horizontal="center" vertical="center"/>
    </xf>
    <xf numFmtId="164" fontId="40" fillId="15" borderId="43" xfId="0" applyNumberFormat="1" applyFont="1" applyFill="1" applyBorder="1" applyAlignment="1">
      <alignment horizontal="center" vertical="center"/>
    </xf>
    <xf numFmtId="0" fontId="38" fillId="0" borderId="0" xfId="0" applyFont="1" applyFill="1" applyBorder="1" applyAlignment="1">
      <alignment horizontal="center" vertical="center"/>
    </xf>
    <xf numFmtId="0" fontId="38" fillId="0" borderId="0" xfId="0" applyFont="1" applyFill="1" applyBorder="1" applyAlignment="1">
      <alignment vertical="center"/>
    </xf>
    <xf numFmtId="0" fontId="40" fillId="0" borderId="0" xfId="0" applyFont="1" applyAlignment="1"/>
    <xf numFmtId="0" fontId="42" fillId="0" borderId="0" xfId="0" applyFont="1"/>
    <xf numFmtId="0" fontId="40" fillId="0" borderId="0" xfId="0" applyFont="1" applyBorder="1" applyAlignment="1">
      <alignment horizontal="center"/>
    </xf>
    <xf numFmtId="0" fontId="40" fillId="0" borderId="0" xfId="0" applyFont="1" applyBorder="1" applyAlignment="1"/>
    <xf numFmtId="0" fontId="42" fillId="0" borderId="0" xfId="0" applyFont="1" applyBorder="1"/>
    <xf numFmtId="0" fontId="40" fillId="0" borderId="33" xfId="0" applyFont="1" applyBorder="1" applyAlignment="1">
      <alignment horizontal="center" vertical="center" wrapText="1"/>
    </xf>
    <xf numFmtId="0" fontId="40" fillId="0" borderId="21" xfId="0" applyFont="1" applyBorder="1" applyAlignment="1">
      <alignment horizontal="center" vertical="center" wrapText="1"/>
    </xf>
    <xf numFmtId="0" fontId="40" fillId="0" borderId="29" xfId="0" applyFont="1" applyBorder="1" applyAlignment="1">
      <alignment horizontal="center" vertical="center" wrapText="1"/>
    </xf>
    <xf numFmtId="0" fontId="36" fillId="0" borderId="0" xfId="0" applyFont="1" applyAlignment="1">
      <alignment horizontal="center" vertical="center" wrapText="1"/>
    </xf>
    <xf numFmtId="0" fontId="38" fillId="0" borderId="0" xfId="0" applyFont="1" applyAlignment="1">
      <alignment horizontal="center" vertical="center" wrapText="1"/>
    </xf>
    <xf numFmtId="0" fontId="43" fillId="0" borderId="21" xfId="0" applyFont="1" applyBorder="1"/>
    <xf numFmtId="164" fontId="43" fillId="0" borderId="21" xfId="3" applyNumberFormat="1" applyFont="1" applyBorder="1"/>
    <xf numFmtId="0" fontId="40" fillId="0" borderId="35" xfId="0" applyFont="1" applyBorder="1" applyAlignment="1">
      <alignment horizontal="center"/>
    </xf>
    <xf numFmtId="164" fontId="40" fillId="0" borderId="41" xfId="3" applyNumberFormat="1" applyFont="1" applyBorder="1"/>
    <xf numFmtId="164" fontId="40" fillId="0" borderId="42" xfId="3" applyNumberFormat="1" applyFont="1" applyBorder="1"/>
    <xf numFmtId="0" fontId="44" fillId="0" borderId="0" xfId="0" applyFont="1"/>
    <xf numFmtId="0" fontId="40" fillId="0" borderId="13" xfId="0" applyFont="1" applyBorder="1" applyAlignment="1">
      <alignment horizontal="center"/>
    </xf>
    <xf numFmtId="0" fontId="40" fillId="0" borderId="14" xfId="0" applyFont="1" applyBorder="1" applyAlignment="1">
      <alignment horizontal="center"/>
    </xf>
    <xf numFmtId="0" fontId="42" fillId="0" borderId="0" xfId="0" applyFont="1" applyAlignment="1">
      <alignment horizontal="center" vertical="center" wrapText="1"/>
    </xf>
    <xf numFmtId="0" fontId="43" fillId="0" borderId="33" xfId="0" applyFont="1" applyBorder="1"/>
    <xf numFmtId="164" fontId="43" fillId="0" borderId="29" xfId="3" applyNumberFormat="1" applyFont="1" applyBorder="1"/>
    <xf numFmtId="164" fontId="43" fillId="0" borderId="46" xfId="3" applyNumberFormat="1" applyFont="1" applyBorder="1" applyAlignment="1"/>
    <xf numFmtId="164" fontId="43" fillId="0" borderId="26" xfId="3" applyNumberFormat="1" applyFont="1" applyBorder="1" applyAlignment="1"/>
    <xf numFmtId="164" fontId="43" fillId="0" borderId="47" xfId="3" applyNumberFormat="1" applyFont="1" applyBorder="1" applyAlignment="1"/>
    <xf numFmtId="164" fontId="43" fillId="0" borderId="0" xfId="3" applyNumberFormat="1" applyFont="1"/>
    <xf numFmtId="164" fontId="42" fillId="0" borderId="0" xfId="3" applyNumberFormat="1" applyFont="1"/>
    <xf numFmtId="164" fontId="40" fillId="0" borderId="0" xfId="3" applyNumberFormat="1" applyFont="1"/>
    <xf numFmtId="164" fontId="36" fillId="0" borderId="0" xfId="3" applyNumberFormat="1" applyFont="1"/>
    <xf numFmtId="0" fontId="36" fillId="0" borderId="0" xfId="0" applyFont="1"/>
    <xf numFmtId="43" fontId="40" fillId="0" borderId="0" xfId="3" applyNumberFormat="1" applyFont="1"/>
    <xf numFmtId="164" fontId="45" fillId="0" borderId="0" xfId="3" applyNumberFormat="1" applyFont="1"/>
    <xf numFmtId="0" fontId="45" fillId="0" borderId="0" xfId="0" applyFont="1"/>
    <xf numFmtId="43" fontId="43" fillId="0" borderId="0" xfId="3" applyNumberFormat="1" applyFont="1"/>
    <xf numFmtId="43" fontId="46" fillId="0" borderId="0" xfId="3" applyNumberFormat="1" applyFont="1"/>
    <xf numFmtId="43" fontId="47" fillId="0" borderId="0" xfId="3" applyNumberFormat="1" applyFont="1"/>
    <xf numFmtId="0" fontId="48" fillId="0" borderId="0" xfId="0" applyFont="1"/>
    <xf numFmtId="0" fontId="43" fillId="0" borderId="0" xfId="0" applyFont="1"/>
    <xf numFmtId="43" fontId="49" fillId="0" borderId="0" xfId="3" applyNumberFormat="1" applyFont="1"/>
    <xf numFmtId="43" fontId="48" fillId="0" borderId="0" xfId="0" applyNumberFormat="1" applyFont="1"/>
    <xf numFmtId="43" fontId="45" fillId="0" borderId="0" xfId="0" applyNumberFormat="1" applyFont="1"/>
    <xf numFmtId="43" fontId="45" fillId="0" borderId="0" xfId="3" applyNumberFormat="1" applyFont="1"/>
    <xf numFmtId="0" fontId="51" fillId="0" borderId="21" xfId="0" applyFont="1" applyBorder="1" applyAlignment="1">
      <alignment horizontal="center"/>
    </xf>
    <xf numFmtId="43" fontId="51" fillId="0" borderId="21" xfId="3" applyNumberFormat="1" applyFont="1" applyBorder="1" applyAlignment="1">
      <alignment horizontal="center"/>
    </xf>
    <xf numFmtId="0" fontId="52" fillId="0" borderId="0" xfId="0" applyFont="1"/>
    <xf numFmtId="0" fontId="53" fillId="0" borderId="21" xfId="0" applyFont="1" applyBorder="1" applyAlignment="1">
      <alignment horizontal="center"/>
    </xf>
    <xf numFmtId="43" fontId="51" fillId="0" borderId="21" xfId="3" applyNumberFormat="1" applyFont="1" applyBorder="1"/>
    <xf numFmtId="0" fontId="18" fillId="0" borderId="21" xfId="0" applyFont="1" applyBorder="1"/>
    <xf numFmtId="0" fontId="53" fillId="0" borderId="21" xfId="0" applyFont="1" applyBorder="1" applyAlignment="1">
      <alignment horizontal="left"/>
    </xf>
    <xf numFmtId="0" fontId="51" fillId="0" borderId="21" xfId="0" applyFont="1" applyBorder="1"/>
    <xf numFmtId="0" fontId="54" fillId="0" borderId="0" xfId="0" applyFont="1" applyBorder="1" applyAlignment="1">
      <alignment horizontal="center"/>
    </xf>
    <xf numFmtId="0" fontId="52" fillId="0" borderId="21" xfId="0" applyFont="1" applyBorder="1" applyAlignment="1">
      <alignment horizontal="left"/>
    </xf>
    <xf numFmtId="43" fontId="52" fillId="0" borderId="21" xfId="3" applyNumberFormat="1" applyFont="1" applyBorder="1"/>
    <xf numFmtId="14" fontId="55" fillId="0" borderId="0" xfId="0" applyNumberFormat="1" applyFont="1" applyBorder="1"/>
    <xf numFmtId="0" fontId="55" fillId="0" borderId="0" xfId="0" applyFont="1" applyBorder="1" applyAlignment="1">
      <alignment horizontal="right"/>
    </xf>
    <xf numFmtId="0" fontId="53" fillId="0" borderId="21" xfId="0" applyFont="1" applyBorder="1"/>
    <xf numFmtId="14" fontId="54" fillId="0" borderId="0" xfId="0" applyNumberFormat="1" applyFont="1" applyBorder="1" applyAlignment="1">
      <alignment horizontal="center"/>
    </xf>
    <xf numFmtId="43" fontId="55" fillId="0" borderId="0" xfId="3" applyNumberFormat="1" applyFont="1" applyBorder="1"/>
    <xf numFmtId="0" fontId="56" fillId="0" borderId="21" xfId="0" applyFont="1" applyBorder="1" applyAlignment="1">
      <alignment horizontal="left"/>
    </xf>
    <xf numFmtId="0" fontId="0" fillId="0" borderId="0" xfId="0" applyBorder="1"/>
    <xf numFmtId="0" fontId="0" fillId="0" borderId="21" xfId="0" applyBorder="1" applyAlignment="1">
      <alignment horizontal="center"/>
    </xf>
    <xf numFmtId="0" fontId="0" fillId="0" borderId="21" xfId="0" applyBorder="1"/>
    <xf numFmtId="0" fontId="51" fillId="0" borderId="0" xfId="0" applyFont="1" applyAlignment="1">
      <alignment horizontal="center"/>
    </xf>
    <xf numFmtId="43" fontId="52" fillId="0" borderId="0" xfId="3" applyNumberFormat="1" applyFont="1"/>
    <xf numFmtId="0" fontId="18" fillId="0" borderId="0" xfId="0" applyFont="1"/>
    <xf numFmtId="0" fontId="36" fillId="5" borderId="0" xfId="0" applyFont="1" applyFill="1" applyBorder="1" applyAlignment="1">
      <alignment horizontal="center" vertical="center"/>
    </xf>
    <xf numFmtId="164" fontId="36" fillId="5" borderId="0" xfId="3" applyFont="1" applyFill="1" applyBorder="1" applyAlignment="1">
      <alignment horizontal="center" vertical="center"/>
    </xf>
    <xf numFmtId="164" fontId="38" fillId="5" borderId="0" xfId="3" applyFont="1" applyFill="1" applyBorder="1" applyAlignment="1">
      <alignment horizontal="center" vertical="center"/>
    </xf>
    <xf numFmtId="164" fontId="38" fillId="0" borderId="0" xfId="3" applyFont="1" applyFill="1" applyBorder="1" applyAlignment="1">
      <alignment horizontal="center" vertical="center"/>
    </xf>
    <xf numFmtId="164" fontId="36" fillId="5" borderId="0" xfId="0" applyNumberFormat="1" applyFont="1" applyFill="1" applyBorder="1" applyAlignment="1">
      <alignment horizontal="center" vertical="center"/>
    </xf>
    <xf numFmtId="164" fontId="36" fillId="0" borderId="0" xfId="3" applyFont="1" applyFill="1" applyBorder="1" applyAlignment="1">
      <alignment horizontal="center" vertical="center"/>
    </xf>
    <xf numFmtId="0" fontId="36" fillId="0" borderId="0" xfId="0" applyFont="1" applyFill="1" applyBorder="1" applyAlignment="1">
      <alignment horizontal="center" vertical="center"/>
    </xf>
    <xf numFmtId="0" fontId="38" fillId="0" borderId="0" xfId="0" applyFont="1" applyFill="1" applyAlignment="1">
      <alignment vertical="center" wrapText="1"/>
    </xf>
    <xf numFmtId="0" fontId="36" fillId="0" borderId="0" xfId="0" applyFont="1" applyFill="1" applyBorder="1" applyAlignment="1">
      <alignment horizontal="center" vertical="center" wrapText="1"/>
    </xf>
    <xf numFmtId="43" fontId="36" fillId="5" borderId="0" xfId="0" applyNumberFormat="1" applyFont="1" applyFill="1" applyBorder="1" applyAlignment="1">
      <alignment horizontal="center" vertical="center" wrapText="1"/>
    </xf>
    <xf numFmtId="164" fontId="36" fillId="5" borderId="0" xfId="3" applyFont="1" applyFill="1" applyBorder="1" applyAlignment="1">
      <alignment horizontal="center" vertical="center" wrapText="1"/>
    </xf>
    <xf numFmtId="164" fontId="36" fillId="5" borderId="0" xfId="3" applyFont="1" applyFill="1" applyBorder="1" applyAlignment="1">
      <alignment horizontal="right" wrapText="1"/>
    </xf>
    <xf numFmtId="164" fontId="38" fillId="13" borderId="21" xfId="3" applyFont="1" applyFill="1" applyBorder="1" applyAlignment="1">
      <alignment horizontal="center" vertical="center"/>
    </xf>
    <xf numFmtId="164" fontId="38" fillId="14" borderId="21" xfId="3" applyFont="1" applyFill="1" applyBorder="1" applyAlignment="1">
      <alignment horizontal="center" vertical="center"/>
    </xf>
    <xf numFmtId="164" fontId="38" fillId="15" borderId="21" xfId="3" applyFont="1" applyFill="1" applyBorder="1" applyAlignment="1">
      <alignment horizontal="center" vertical="center"/>
    </xf>
    <xf numFmtId="43" fontId="38" fillId="5" borderId="0" xfId="3" applyNumberFormat="1" applyFont="1" applyFill="1" applyBorder="1" applyAlignment="1">
      <alignment horizontal="center" vertical="center" wrapText="1"/>
    </xf>
    <xf numFmtId="43" fontId="38" fillId="5" borderId="14" xfId="3" applyNumberFormat="1" applyFont="1" applyFill="1" applyBorder="1" applyAlignment="1">
      <alignment horizontal="center" vertical="center" wrapText="1"/>
    </xf>
    <xf numFmtId="43" fontId="38" fillId="5" borderId="13" xfId="3" applyNumberFormat="1" applyFont="1" applyFill="1" applyBorder="1" applyAlignment="1">
      <alignment horizontal="left" vertical="center" wrapText="1"/>
    </xf>
    <xf numFmtId="43" fontId="36" fillId="5" borderId="48" xfId="3" applyNumberFormat="1" applyFont="1" applyFill="1" applyBorder="1" applyAlignment="1">
      <alignment horizontal="center" vertical="center"/>
    </xf>
    <xf numFmtId="165" fontId="3" fillId="0" borderId="0" xfId="3" applyNumberFormat="1" applyFont="1" applyFill="1" applyBorder="1" applyAlignment="1"/>
    <xf numFmtId="0" fontId="5" fillId="0" borderId="0" xfId="0" applyFont="1" applyFill="1" applyBorder="1" applyAlignment="1">
      <alignment horizontal="left" vertical="center"/>
    </xf>
    <xf numFmtId="164" fontId="6" fillId="9" borderId="0" xfId="3" applyFont="1" applyFill="1" applyBorder="1"/>
    <xf numFmtId="164" fontId="2" fillId="9" borderId="0" xfId="3" applyFont="1" applyFill="1" applyBorder="1"/>
    <xf numFmtId="164" fontId="3" fillId="6" borderId="0" xfId="3" applyFont="1" applyFill="1" applyBorder="1" applyAlignment="1">
      <alignment vertical="center"/>
    </xf>
    <xf numFmtId="164" fontId="3" fillId="9" borderId="0" xfId="3" applyFont="1" applyFill="1" applyBorder="1"/>
    <xf numFmtId="0" fontId="5" fillId="4" borderId="0" xfId="0" applyFont="1" applyFill="1" applyBorder="1" applyAlignment="1">
      <alignment horizontal="center" vertical="center" wrapText="1"/>
    </xf>
    <xf numFmtId="0" fontId="3" fillId="0" borderId="0" xfId="0" applyFont="1" applyBorder="1" applyAlignment="1">
      <alignment vertical="top" wrapText="1"/>
    </xf>
    <xf numFmtId="0" fontId="5" fillId="4" borderId="0" xfId="0" applyFont="1" applyFill="1" applyBorder="1"/>
    <xf numFmtId="0" fontId="4" fillId="4" borderId="0" xfId="0" applyFont="1" applyFill="1" applyBorder="1" applyAlignment="1">
      <alignment horizontal="center" vertical="center" wrapText="1"/>
    </xf>
    <xf numFmtId="0" fontId="5" fillId="4" borderId="0" xfId="0" applyFont="1" applyFill="1" applyBorder="1" applyAlignment="1">
      <alignment horizontal="center" vertical="center"/>
    </xf>
    <xf numFmtId="0" fontId="3" fillId="0" borderId="0" xfId="0" applyFont="1" applyBorder="1" applyAlignment="1">
      <alignment horizontal="left" wrapText="1"/>
    </xf>
    <xf numFmtId="0" fontId="2" fillId="8" borderId="0" xfId="0" applyFont="1" applyFill="1" applyBorder="1" applyAlignment="1">
      <alignment horizontal="left" vertical="center" wrapText="1"/>
    </xf>
    <xf numFmtId="0" fontId="5" fillId="3" borderId="0" xfId="0" applyFont="1" applyFill="1" applyBorder="1" applyAlignment="1">
      <alignment horizontal="left" vertical="center"/>
    </xf>
    <xf numFmtId="0" fontId="3" fillId="0" borderId="4" xfId="0" applyFont="1" applyBorder="1" applyAlignment="1">
      <alignment horizontal="center" vertical="top" wrapText="1"/>
    </xf>
    <xf numFmtId="0" fontId="4" fillId="4" borderId="0" xfId="0" applyFont="1" applyFill="1" applyBorder="1" applyAlignment="1">
      <alignment horizontal="center" vertical="center"/>
    </xf>
    <xf numFmtId="0" fontId="4" fillId="4" borderId="0" xfId="0" applyFont="1" applyFill="1" applyBorder="1" applyAlignment="1">
      <alignment horizontal="center"/>
    </xf>
    <xf numFmtId="0" fontId="4" fillId="4" borderId="5" xfId="0" applyFont="1" applyFill="1" applyBorder="1" applyAlignment="1">
      <alignment horizont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3" fillId="0" borderId="0" xfId="0" applyFont="1" applyFill="1" applyBorder="1" applyAlignment="1">
      <alignment horizontal="left" vertical="center" wrapText="1"/>
    </xf>
    <xf numFmtId="0" fontId="2" fillId="5" borderId="1"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0" xfId="0" applyFont="1" applyFill="1" applyBorder="1" applyAlignment="1">
      <alignment horizontal="left"/>
    </xf>
    <xf numFmtId="0" fontId="2" fillId="5" borderId="5" xfId="0" applyFont="1" applyFill="1" applyBorder="1" applyAlignment="1">
      <alignment horizontal="left"/>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3" xfId="0" applyFont="1" applyFill="1" applyBorder="1" applyAlignment="1">
      <alignment horizontal="center" vertical="center"/>
    </xf>
    <xf numFmtId="0" fontId="3" fillId="0" borderId="15" xfId="0" applyFont="1" applyFill="1" applyBorder="1" applyAlignment="1">
      <alignment horizontal="center" vertical="center"/>
    </xf>
    <xf numFmtId="166" fontId="3" fillId="16" borderId="21" xfId="0" applyNumberFormat="1" applyFont="1" applyFill="1" applyBorder="1"/>
    <xf numFmtId="0" fontId="2" fillId="16" borderId="21" xfId="0" applyFont="1" applyFill="1" applyBorder="1"/>
    <xf numFmtId="164" fontId="3" fillId="6" borderId="5" xfId="3" applyFont="1" applyFill="1" applyBorder="1" applyAlignment="1">
      <alignment vertical="center"/>
    </xf>
    <xf numFmtId="164" fontId="3" fillId="6" borderId="0" xfId="3" applyFont="1" applyFill="1" applyBorder="1" applyAlignment="1"/>
    <xf numFmtId="164" fontId="3" fillId="7" borderId="0" xfId="3" applyFont="1" applyFill="1" applyBorder="1" applyAlignment="1"/>
    <xf numFmtId="164" fontId="2" fillId="9" borderId="0" xfId="3" applyFont="1" applyFill="1" applyBorder="1" applyAlignment="1">
      <alignment vertical="center"/>
    </xf>
    <xf numFmtId="164" fontId="2" fillId="9" borderId="5" xfId="3" applyFont="1" applyFill="1" applyBorder="1"/>
    <xf numFmtId="164" fontId="4" fillId="3" borderId="0" xfId="3" applyFont="1" applyFill="1" applyBorder="1"/>
    <xf numFmtId="164" fontId="3" fillId="7" borderId="5" xfId="3" applyFont="1" applyFill="1" applyBorder="1"/>
    <xf numFmtId="164" fontId="6" fillId="9" borderId="5" xfId="3" applyFont="1" applyFill="1" applyBorder="1"/>
    <xf numFmtId="164" fontId="3" fillId="9" borderId="0" xfId="3" applyFont="1" applyFill="1" applyBorder="1" applyAlignment="1">
      <alignment vertical="center"/>
    </xf>
    <xf numFmtId="164" fontId="3" fillId="9" borderId="5" xfId="3" applyFont="1" applyFill="1" applyBorder="1" applyAlignment="1">
      <alignment vertical="center"/>
    </xf>
    <xf numFmtId="164" fontId="3" fillId="9" borderId="5" xfId="3" applyFont="1" applyFill="1" applyBorder="1"/>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5" fillId="4" borderId="0" xfId="0" applyFont="1" applyFill="1" applyBorder="1" applyAlignment="1">
      <alignment horizontal="center" wrapText="1"/>
    </xf>
    <xf numFmtId="0" fontId="5" fillId="4" borderId="14" xfId="0" applyFont="1" applyFill="1" applyBorder="1" applyAlignment="1">
      <alignment horizontal="center" wrapText="1"/>
    </xf>
    <xf numFmtId="0" fontId="4" fillId="4" borderId="19" xfId="0" applyFont="1" applyFill="1" applyBorder="1" applyAlignment="1">
      <alignment horizontal="left"/>
    </xf>
    <xf numFmtId="0" fontId="4" fillId="4" borderId="20" xfId="0" applyFont="1" applyFill="1" applyBorder="1" applyAlignment="1">
      <alignment horizontal="left"/>
    </xf>
    <xf numFmtId="0" fontId="10" fillId="5" borderId="11" xfId="0" applyFont="1" applyFill="1" applyBorder="1" applyAlignment="1">
      <alignment horizontal="center" wrapText="1"/>
    </xf>
    <xf numFmtId="0" fontId="10" fillId="5" borderId="12" xfId="0" applyFont="1" applyFill="1" applyBorder="1" applyAlignment="1">
      <alignment horizontal="center" wrapText="1"/>
    </xf>
    <xf numFmtId="0" fontId="6" fillId="0" borderId="0" xfId="1" applyFont="1" applyFill="1" applyBorder="1" applyAlignment="1">
      <alignment horizontal="left" vertical="top" wrapText="1"/>
    </xf>
    <xf numFmtId="0" fontId="6" fillId="0" borderId="0" xfId="0" applyFont="1" applyFill="1" applyBorder="1"/>
    <xf numFmtId="0" fontId="5" fillId="4" borderId="0" xfId="0" applyFont="1" applyFill="1" applyBorder="1" applyAlignment="1">
      <alignment horizontal="left" vertical="top" wrapText="1"/>
    </xf>
    <xf numFmtId="0" fontId="5" fillId="4" borderId="16" xfId="0" applyFont="1" applyFill="1" applyBorder="1" applyAlignment="1">
      <alignment wrapText="1"/>
    </xf>
    <xf numFmtId="0" fontId="5" fillId="4" borderId="17" xfId="0" applyFont="1" applyFill="1" applyBorder="1" applyAlignment="1">
      <alignment wrapText="1"/>
    </xf>
    <xf numFmtId="0" fontId="10" fillId="8" borderId="0" xfId="0" applyFont="1" applyFill="1" applyBorder="1" applyAlignment="1">
      <alignment horizontal="left"/>
    </xf>
    <xf numFmtId="0" fontId="6" fillId="0" borderId="0" xfId="0" applyFont="1" applyFill="1" applyBorder="1" applyAlignment="1">
      <alignment wrapText="1"/>
    </xf>
    <xf numFmtId="0" fontId="6" fillId="0" borderId="0" xfId="0" applyFont="1" applyFill="1" applyBorder="1" applyAlignment="1">
      <alignment vertical="top" wrapText="1"/>
    </xf>
    <xf numFmtId="0" fontId="3" fillId="6" borderId="16" xfId="0" applyFont="1" applyFill="1" applyBorder="1" applyAlignment="1">
      <alignment horizontal="center" wrapText="1"/>
    </xf>
    <xf numFmtId="0" fontId="3" fillId="6" borderId="17" xfId="0" applyFont="1" applyFill="1" applyBorder="1" applyAlignment="1">
      <alignment horizontal="center" wrapText="1"/>
    </xf>
    <xf numFmtId="0" fontId="2" fillId="5" borderId="11" xfId="0" applyFont="1" applyFill="1" applyBorder="1" applyAlignment="1">
      <alignment horizontal="left" vertical="top" wrapText="1"/>
    </xf>
    <xf numFmtId="0" fontId="2" fillId="5" borderId="12" xfId="0" applyFont="1" applyFill="1" applyBorder="1" applyAlignment="1">
      <alignment horizontal="left" vertical="top" wrapText="1"/>
    </xf>
    <xf numFmtId="0" fontId="3" fillId="8"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10" fillId="8" borderId="16" xfId="0" applyFont="1" applyFill="1" applyBorder="1" applyAlignment="1">
      <alignment horizontal="left"/>
    </xf>
    <xf numFmtId="0" fontId="3" fillId="6" borderId="0" xfId="0" applyFont="1" applyFill="1" applyBorder="1" applyAlignment="1">
      <alignment horizontal="center" wrapText="1"/>
    </xf>
    <xf numFmtId="0" fontId="3" fillId="6" borderId="14" xfId="0" applyFont="1" applyFill="1" applyBorder="1" applyAlignment="1">
      <alignment horizontal="center" wrapText="1"/>
    </xf>
    <xf numFmtId="0" fontId="3" fillId="10" borderId="0" xfId="0" applyFont="1" applyFill="1" applyBorder="1"/>
    <xf numFmtId="0" fontId="5" fillId="4" borderId="19" xfId="0" applyFont="1" applyFill="1" applyBorder="1" applyAlignment="1">
      <alignment horizontal="center" wrapText="1"/>
    </xf>
    <xf numFmtId="0" fontId="5" fillId="4" borderId="20" xfId="0" applyFont="1" applyFill="1" applyBorder="1" applyAlignment="1">
      <alignment horizontal="center" wrapText="1"/>
    </xf>
    <xf numFmtId="0" fontId="2" fillId="5" borderId="11" xfId="0" applyFont="1" applyFill="1" applyBorder="1" applyAlignment="1">
      <alignment horizontal="center" vertical="top" wrapText="1"/>
    </xf>
    <xf numFmtId="0" fontId="2" fillId="5" borderId="12" xfId="0" applyFont="1" applyFill="1" applyBorder="1" applyAlignment="1">
      <alignment horizontal="center" vertical="top" wrapText="1"/>
    </xf>
    <xf numFmtId="0" fontId="2" fillId="8" borderId="0" xfId="0" applyFont="1" applyFill="1" applyBorder="1" applyAlignment="1">
      <alignment horizontal="left" vertical="top" wrapText="1"/>
    </xf>
    <xf numFmtId="9" fontId="3" fillId="0" borderId="0" xfId="0" applyNumberFormat="1" applyFont="1" applyBorder="1" applyAlignment="1">
      <alignment horizontal="left" vertical="top" wrapText="1"/>
    </xf>
    <xf numFmtId="9" fontId="2" fillId="8" borderId="0" xfId="0" applyNumberFormat="1" applyFont="1" applyFill="1" applyBorder="1" applyAlignment="1">
      <alignment horizontal="left" vertical="top" wrapText="1"/>
    </xf>
    <xf numFmtId="10" fontId="3" fillId="0" borderId="0" xfId="0" applyNumberFormat="1" applyFont="1" applyBorder="1" applyAlignment="1">
      <alignment horizontal="left" vertical="top" wrapText="1"/>
    </xf>
    <xf numFmtId="0" fontId="5" fillId="4" borderId="1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3" fillId="10" borderId="16" xfId="0" applyFont="1" applyFill="1" applyBorder="1"/>
    <xf numFmtId="9" fontId="3" fillId="0" borderId="16" xfId="0" applyNumberFormat="1" applyFont="1" applyBorder="1" applyAlignment="1">
      <alignment horizontal="left" vertical="top" wrapText="1"/>
    </xf>
    <xf numFmtId="0" fontId="4" fillId="4" borderId="19" xfId="0" applyFont="1" applyFill="1" applyBorder="1" applyAlignment="1">
      <alignment horizontal="center" wrapText="1"/>
    </xf>
    <xf numFmtId="0" fontId="4" fillId="4" borderId="20" xfId="0" applyFont="1" applyFill="1" applyBorder="1" applyAlignment="1">
      <alignment horizontal="center" wrapText="1"/>
    </xf>
    <xf numFmtId="0" fontId="10" fillId="8" borderId="0" xfId="1" applyFont="1" applyFill="1" applyBorder="1" applyAlignment="1">
      <alignment horizontal="left" vertical="top" wrapText="1"/>
    </xf>
    <xf numFmtId="0" fontId="10" fillId="8" borderId="16" xfId="1" applyFont="1" applyFill="1" applyBorder="1" applyAlignment="1">
      <alignment horizontal="left" vertical="top" wrapText="1"/>
    </xf>
    <xf numFmtId="0" fontId="4" fillId="4" borderId="0" xfId="0" applyFont="1" applyFill="1" applyBorder="1" applyAlignment="1">
      <alignment horizontal="center" vertical="center" wrapText="1"/>
    </xf>
    <xf numFmtId="0" fontId="4" fillId="4" borderId="0" xfId="0" applyFont="1" applyFill="1" applyBorder="1" applyAlignment="1">
      <alignment horizontal="center" vertical="top" wrapText="1"/>
    </xf>
    <xf numFmtId="0" fontId="6" fillId="10" borderId="0" xfId="1" applyFont="1" applyFill="1" applyBorder="1" applyAlignment="1">
      <alignment horizontal="left" vertical="top" wrapText="1"/>
    </xf>
    <xf numFmtId="0" fontId="4" fillId="4" borderId="10" xfId="0" applyFont="1" applyFill="1" applyBorder="1" applyAlignment="1">
      <alignment horizontal="center" wrapText="1"/>
    </xf>
    <xf numFmtId="0" fontId="4" fillId="4" borderId="11" xfId="0" applyFont="1" applyFill="1" applyBorder="1" applyAlignment="1">
      <alignment horizontal="center" wrapText="1"/>
    </xf>
    <xf numFmtId="0" fontId="4" fillId="4" borderId="12" xfId="0" applyFont="1" applyFill="1" applyBorder="1" applyAlignment="1">
      <alignment horizontal="center" wrapText="1"/>
    </xf>
    <xf numFmtId="0" fontId="4" fillId="4" borderId="13" xfId="0" applyFont="1" applyFill="1" applyBorder="1" applyAlignment="1">
      <alignment horizontal="center" wrapText="1"/>
    </xf>
    <xf numFmtId="0" fontId="4" fillId="4" borderId="0" xfId="0" applyFont="1" applyFill="1" applyBorder="1" applyAlignment="1">
      <alignment horizontal="center" wrapText="1"/>
    </xf>
    <xf numFmtId="0" fontId="4" fillId="4" borderId="14" xfId="0" applyFont="1" applyFill="1" applyBorder="1" applyAlignment="1">
      <alignment horizontal="center" wrapText="1"/>
    </xf>
    <xf numFmtId="0" fontId="5" fillId="4" borderId="0" xfId="0" applyFont="1" applyFill="1" applyBorder="1"/>
    <xf numFmtId="0" fontId="5" fillId="4" borderId="11" xfId="0" applyFont="1" applyFill="1" applyBorder="1" applyAlignment="1">
      <alignment horizontal="center" wrapText="1"/>
    </xf>
    <xf numFmtId="0" fontId="5" fillId="4" borderId="12" xfId="0" applyFont="1" applyFill="1" applyBorder="1" applyAlignment="1">
      <alignment horizontal="center" wrapText="1"/>
    </xf>
    <xf numFmtId="0" fontId="3" fillId="0" borderId="0" xfId="0" applyFont="1" applyBorder="1" applyAlignment="1">
      <alignment vertical="top" wrapText="1"/>
    </xf>
    <xf numFmtId="0" fontId="3" fillId="0" borderId="16" xfId="0" applyFont="1" applyBorder="1" applyAlignment="1">
      <alignment vertical="top" wrapText="1"/>
    </xf>
    <xf numFmtId="0" fontId="4" fillId="4" borderId="14" xfId="0" applyFont="1" applyFill="1" applyBorder="1" applyAlignment="1">
      <alignment horizontal="center" vertical="top" wrapText="1"/>
    </xf>
    <xf numFmtId="0" fontId="4" fillId="4" borderId="13" xfId="0" applyFont="1" applyFill="1" applyBorder="1" applyAlignment="1">
      <alignment horizontal="center" vertical="top" wrapText="1"/>
    </xf>
    <xf numFmtId="9" fontId="2" fillId="8" borderId="16" xfId="0" applyNumberFormat="1" applyFont="1" applyFill="1" applyBorder="1" applyAlignment="1">
      <alignment horizontal="left" vertical="top" wrapText="1"/>
    </xf>
    <xf numFmtId="0" fontId="3" fillId="0" borderId="9" xfId="0" applyFont="1" applyFill="1" applyBorder="1" applyAlignment="1">
      <alignment horizontal="center"/>
    </xf>
    <xf numFmtId="0" fontId="3" fillId="0" borderId="0" xfId="0" applyFont="1" applyFill="1" applyAlignment="1">
      <alignment horizontal="center"/>
    </xf>
    <xf numFmtId="0" fontId="3" fillId="0" borderId="0" xfId="0" applyFont="1" applyFill="1" applyAlignment="1">
      <alignment horizontal="left"/>
    </xf>
    <xf numFmtId="0" fontId="3" fillId="0" borderId="9" xfId="0" applyFont="1" applyFill="1" applyBorder="1" applyAlignment="1">
      <alignment horizontal="left"/>
    </xf>
    <xf numFmtId="0" fontId="3" fillId="0" borderId="14" xfId="0" applyFont="1" applyFill="1" applyBorder="1" applyAlignment="1">
      <alignment horizontal="left"/>
    </xf>
    <xf numFmtId="0" fontId="3" fillId="0" borderId="21" xfId="0" applyFont="1" applyFill="1" applyBorder="1" applyAlignment="1" applyProtection="1">
      <alignment horizontal="center"/>
      <protection locked="0"/>
    </xf>
    <xf numFmtId="0" fontId="33" fillId="0" borderId="21" xfId="0" applyFont="1" applyFill="1" applyBorder="1" applyAlignment="1">
      <alignment horizontal="center" wrapText="1"/>
    </xf>
    <xf numFmtId="0" fontId="29" fillId="4" borderId="18"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29" fillId="4" borderId="20" xfId="0" applyFont="1" applyFill="1" applyBorder="1" applyAlignment="1">
      <alignment horizontal="center" vertical="center" wrapText="1"/>
    </xf>
    <xf numFmtId="0" fontId="2" fillId="0" borderId="21" xfId="0" applyFont="1" applyFill="1" applyBorder="1" applyAlignment="1">
      <alignment horizontal="center"/>
    </xf>
    <xf numFmtId="0" fontId="3" fillId="0" borderId="28" xfId="0" applyFont="1" applyFill="1" applyBorder="1" applyAlignment="1">
      <alignment horizontal="left"/>
    </xf>
    <xf numFmtId="0" fontId="3" fillId="0" borderId="21" xfId="0" applyFont="1" applyFill="1" applyBorder="1" applyAlignment="1" applyProtection="1">
      <alignment horizontal="center" wrapText="1"/>
      <protection locked="0"/>
    </xf>
    <xf numFmtId="0" fontId="3" fillId="0" borderId="29" xfId="0" applyFont="1" applyFill="1" applyBorder="1" applyAlignment="1" applyProtection="1">
      <alignment horizontal="center" wrapText="1"/>
      <protection locked="0"/>
    </xf>
    <xf numFmtId="0" fontId="14" fillId="0" borderId="25" xfId="0" applyFont="1" applyFill="1" applyBorder="1" applyAlignment="1">
      <alignment horizontal="left" vertical="top"/>
    </xf>
    <xf numFmtId="0" fontId="14" fillId="0" borderId="26" xfId="0" applyFont="1" applyFill="1" applyBorder="1" applyAlignment="1">
      <alignment horizontal="left" vertical="top"/>
    </xf>
    <xf numFmtId="0" fontId="14" fillId="0" borderId="27" xfId="0" applyFont="1" applyFill="1" applyBorder="1" applyAlignment="1">
      <alignment horizontal="left" vertical="top"/>
    </xf>
    <xf numFmtId="0" fontId="3" fillId="0" borderId="21" xfId="0" applyFont="1" applyFill="1" applyBorder="1" applyAlignment="1" applyProtection="1">
      <alignment horizontal="left"/>
      <protection locked="0"/>
    </xf>
    <xf numFmtId="0" fontId="26" fillId="4" borderId="19" xfId="0" applyFont="1" applyFill="1" applyBorder="1" applyAlignment="1">
      <alignment horizontal="center" vertical="center" wrapText="1"/>
    </xf>
    <xf numFmtId="0" fontId="0" fillId="0" borderId="9" xfId="0" applyFill="1" applyBorder="1" applyAlignment="1">
      <alignment horizontal="left"/>
    </xf>
    <xf numFmtId="0" fontId="0" fillId="0" borderId="0" xfId="0" applyFill="1" applyAlignment="1">
      <alignment horizontal="left"/>
    </xf>
    <xf numFmtId="0" fontId="19" fillId="0" borderId="23" xfId="0" applyFont="1" applyBorder="1" applyAlignment="1">
      <alignment horizontal="center" vertical="top" wrapText="1"/>
    </xf>
    <xf numFmtId="0" fontId="19" fillId="0" borderId="24" xfId="0" applyFont="1" applyBorder="1" applyAlignment="1">
      <alignment horizontal="center" vertical="top" wrapText="1"/>
    </xf>
    <xf numFmtId="0" fontId="19" fillId="0" borderId="30" xfId="0" applyFont="1" applyBorder="1" applyAlignment="1">
      <alignment horizontal="center" vertical="top" wrapText="1"/>
    </xf>
    <xf numFmtId="0" fontId="0" fillId="0" borderId="25" xfId="0" applyFill="1" applyBorder="1" applyAlignment="1" applyProtection="1">
      <alignment horizontal="center"/>
      <protection locked="0"/>
    </xf>
    <xf numFmtId="0" fontId="0" fillId="0" borderId="27" xfId="0" applyFill="1" applyBorder="1" applyAlignment="1" applyProtection="1">
      <alignment horizontal="center"/>
      <protection locked="0"/>
    </xf>
    <xf numFmtId="0" fontId="0" fillId="0" borderId="21" xfId="0" applyFill="1" applyBorder="1" applyAlignment="1">
      <alignment horizontal="left"/>
    </xf>
    <xf numFmtId="0" fontId="18" fillId="0" borderId="25" xfId="0" applyFont="1" applyFill="1" applyBorder="1" applyAlignment="1">
      <alignment horizontal="center"/>
    </xf>
    <xf numFmtId="0" fontId="18" fillId="0" borderId="26" xfId="0" applyFont="1" applyFill="1" applyBorder="1" applyAlignment="1">
      <alignment horizontal="center"/>
    </xf>
    <xf numFmtId="0" fontId="18" fillId="0" borderId="27" xfId="0" applyFont="1" applyFill="1" applyBorder="1" applyAlignment="1">
      <alignment horizontal="center"/>
    </xf>
    <xf numFmtId="0" fontId="0" fillId="0" borderId="21" xfId="0" applyFill="1" applyBorder="1" applyAlignment="1" applyProtection="1">
      <alignment horizontal="center"/>
      <protection locked="0"/>
    </xf>
    <xf numFmtId="0" fontId="0" fillId="0" borderId="31" xfId="0" applyFill="1" applyBorder="1" applyAlignment="1">
      <alignment horizontal="left"/>
    </xf>
    <xf numFmtId="0" fontId="0" fillId="0" borderId="32" xfId="0" applyFill="1" applyBorder="1" applyAlignment="1">
      <alignment horizontal="left"/>
    </xf>
    <xf numFmtId="0" fontId="0" fillId="0" borderId="25" xfId="0" applyFill="1" applyBorder="1" applyAlignment="1" applyProtection="1">
      <alignment horizontal="left"/>
      <protection locked="0"/>
    </xf>
    <xf numFmtId="0" fontId="0" fillId="0" borderId="26" xfId="0" applyFill="1" applyBorder="1" applyAlignment="1" applyProtection="1">
      <alignment horizontal="left"/>
      <protection locked="0"/>
    </xf>
    <xf numFmtId="0" fontId="0" fillId="0" borderId="27" xfId="0" applyFill="1" applyBorder="1" applyAlignment="1" applyProtection="1">
      <alignment horizontal="left"/>
      <protection locked="0"/>
    </xf>
    <xf numFmtId="0" fontId="0" fillId="0" borderId="14" xfId="0" applyFill="1" applyBorder="1" applyAlignment="1">
      <alignment horizontal="left"/>
    </xf>
    <xf numFmtId="0" fontId="0" fillId="0" borderId="9" xfId="0" applyFill="1" applyBorder="1" applyAlignment="1">
      <alignment horizontal="center"/>
    </xf>
    <xf numFmtId="0" fontId="0" fillId="0" borderId="0" xfId="0" applyFill="1" applyAlignment="1">
      <alignment horizontal="center"/>
    </xf>
    <xf numFmtId="0" fontId="3" fillId="5" borderId="12" xfId="0" applyFont="1" applyFill="1" applyBorder="1" applyAlignment="1">
      <alignment horizontal="center" wrapText="1"/>
    </xf>
    <xf numFmtId="0" fontId="3" fillId="5" borderId="17" xfId="0" applyFont="1" applyFill="1" applyBorder="1" applyAlignment="1">
      <alignment horizontal="center" wrapText="1"/>
    </xf>
    <xf numFmtId="0" fontId="3" fillId="0" borderId="0" xfId="0" applyFont="1" applyBorder="1" applyAlignment="1">
      <alignment horizontal="left"/>
    </xf>
    <xf numFmtId="0" fontId="3" fillId="0" borderId="16" xfId="0" applyFont="1" applyBorder="1" applyAlignment="1">
      <alignment horizontal="left"/>
    </xf>
    <xf numFmtId="0" fontId="3" fillId="0" borderId="11" xfId="0" applyFont="1" applyBorder="1" applyAlignment="1">
      <alignment horizontal="left"/>
    </xf>
    <xf numFmtId="0" fontId="3" fillId="0" borderId="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3"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0" xfId="0" applyFont="1" applyBorder="1" applyAlignment="1">
      <alignment horizontal="left" wrapText="1"/>
    </xf>
    <xf numFmtId="0" fontId="2" fillId="5" borderId="2" xfId="0" applyFont="1" applyFill="1" applyBorder="1" applyAlignment="1">
      <alignment horizontal="left"/>
    </xf>
    <xf numFmtId="0" fontId="2" fillId="5" borderId="3" xfId="0" applyFont="1" applyFill="1" applyBorder="1" applyAlignment="1">
      <alignment horizontal="left"/>
    </xf>
    <xf numFmtId="0" fontId="3" fillId="10" borderId="4" xfId="0" applyFont="1" applyFill="1" applyBorder="1" applyAlignment="1">
      <alignment horizontal="center" vertical="center"/>
    </xf>
    <xf numFmtId="0" fontId="3" fillId="10" borderId="0" xfId="0" applyFont="1" applyFill="1" applyBorder="1" applyAlignment="1">
      <alignment horizontal="center" vertical="center"/>
    </xf>
    <xf numFmtId="0" fontId="3" fillId="10" borderId="5"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2" fillId="5" borderId="1"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0" xfId="0" applyFont="1" applyFill="1" applyBorder="1" applyAlignment="1">
      <alignment horizontal="left"/>
    </xf>
    <xf numFmtId="0" fontId="2" fillId="5" borderId="5" xfId="0" applyFont="1" applyFill="1" applyBorder="1" applyAlignment="1">
      <alignment horizontal="left"/>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5" fillId="4" borderId="0" xfId="0" applyFont="1" applyFill="1" applyBorder="1" applyAlignment="1">
      <alignment horizontal="center" vertical="center"/>
    </xf>
    <xf numFmtId="0" fontId="3" fillId="8" borderId="0" xfId="0" applyFont="1" applyFill="1" applyBorder="1" applyAlignment="1">
      <alignment horizontal="left" vertical="center" wrapText="1"/>
    </xf>
    <xf numFmtId="0" fontId="2" fillId="8" borderId="0" xfId="0" applyFont="1" applyFill="1" applyBorder="1" applyAlignment="1">
      <alignment horizontal="left" vertical="center" wrapTex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2" fillId="8" borderId="0" xfId="0" applyFont="1" applyFill="1" applyBorder="1" applyAlignment="1">
      <alignment horizontal="left" wrapText="1"/>
    </xf>
    <xf numFmtId="0" fontId="3" fillId="8" borderId="0" xfId="0" applyFont="1" applyFill="1" applyBorder="1" applyAlignment="1">
      <alignment horizontal="left" wrapText="1"/>
    </xf>
    <xf numFmtId="0" fontId="3" fillId="0" borderId="0" xfId="0" applyFont="1" applyBorder="1" applyAlignment="1">
      <alignment horizontal="left" vertical="top" wrapText="1"/>
    </xf>
    <xf numFmtId="0" fontId="3" fillId="10" borderId="0" xfId="0" applyFont="1" applyFill="1" applyBorder="1" applyAlignment="1">
      <alignment horizontal="left" vertical="center" wrapText="1"/>
    </xf>
    <xf numFmtId="0" fontId="3" fillId="0" borderId="0" xfId="0" applyFont="1" applyBorder="1" applyAlignment="1">
      <alignment horizontal="left" vertical="center" wrapText="1"/>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2" fillId="8" borderId="0" xfId="0" applyFont="1" applyFill="1" applyBorder="1" applyAlignment="1">
      <alignment horizontal="left"/>
    </xf>
    <xf numFmtId="0" fontId="9" fillId="0" borderId="0" xfId="0" applyFont="1" applyBorder="1" applyAlignment="1">
      <alignment horizontal="left"/>
    </xf>
    <xf numFmtId="0" fontId="9" fillId="0" borderId="5" xfId="0" applyFont="1" applyBorder="1" applyAlignment="1">
      <alignment horizontal="left"/>
    </xf>
    <xf numFmtId="0" fontId="4" fillId="4" borderId="0" xfId="0" applyFont="1" applyFill="1" applyBorder="1" applyAlignment="1">
      <alignment horizontal="center" vertical="center"/>
    </xf>
    <xf numFmtId="0" fontId="4" fillId="4" borderId="1" xfId="0"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0" xfId="0" applyFont="1" applyFill="1" applyBorder="1" applyAlignment="1">
      <alignment horizontal="center"/>
    </xf>
    <xf numFmtId="0" fontId="4" fillId="4" borderId="5" xfId="0" applyFont="1" applyFill="1" applyBorder="1" applyAlignment="1">
      <alignment horizontal="center"/>
    </xf>
    <xf numFmtId="0" fontId="4" fillId="4" borderId="0" xfId="0" applyFont="1" applyFill="1" applyBorder="1" applyAlignment="1">
      <alignment horizontal="left"/>
    </xf>
    <xf numFmtId="0" fontId="5" fillId="4" borderId="0" xfId="0" applyFont="1" applyFill="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2" fillId="5" borderId="2" xfId="0" applyFont="1" applyFill="1" applyBorder="1" applyAlignment="1">
      <alignment horizontal="left" wrapText="1"/>
    </xf>
    <xf numFmtId="0" fontId="2" fillId="5" borderId="3" xfId="0" applyFont="1" applyFill="1" applyBorder="1" applyAlignment="1">
      <alignment horizontal="left" wrapText="1"/>
    </xf>
    <xf numFmtId="0" fontId="2" fillId="5" borderId="2"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0" borderId="4" xfId="0" applyFont="1" applyBorder="1" applyAlignment="1">
      <alignment horizontal="center" vertical="top" wrapText="1"/>
    </xf>
    <xf numFmtId="0" fontId="5" fillId="3" borderId="0" xfId="0" applyFont="1" applyFill="1" applyBorder="1" applyAlignment="1">
      <alignment horizontal="left" vertical="center"/>
    </xf>
    <xf numFmtId="0" fontId="5" fillId="4" borderId="11" xfId="0" applyFont="1" applyFill="1" applyBorder="1" applyAlignment="1">
      <alignment horizontal="center" vertical="center"/>
    </xf>
    <xf numFmtId="0" fontId="5" fillId="4" borderId="12" xfId="0" applyFont="1" applyFill="1" applyBorder="1" applyAlignment="1">
      <alignment horizontal="center" vertical="center"/>
    </xf>
    <xf numFmtId="43" fontId="36" fillId="5" borderId="13" xfId="3" applyNumberFormat="1" applyFont="1" applyFill="1" applyBorder="1" applyAlignment="1">
      <alignment horizontal="center" vertical="center" wrapText="1"/>
    </xf>
    <xf numFmtId="43" fontId="36" fillId="5" borderId="0" xfId="3" applyNumberFormat="1" applyFont="1" applyFill="1" applyBorder="1" applyAlignment="1">
      <alignment horizontal="center" vertical="center" wrapText="1"/>
    </xf>
    <xf numFmtId="43" fontId="36" fillId="5" borderId="14" xfId="3" applyNumberFormat="1" applyFont="1" applyFill="1" applyBorder="1" applyAlignment="1">
      <alignment horizontal="center" vertical="center" wrapText="1"/>
    </xf>
    <xf numFmtId="43" fontId="36" fillId="0" borderId="0" xfId="3" applyNumberFormat="1" applyFont="1" applyFill="1" applyAlignment="1">
      <alignment horizontal="center" vertical="center"/>
    </xf>
    <xf numFmtId="43" fontId="36" fillId="5" borderId="10" xfId="3" applyNumberFormat="1" applyFont="1" applyFill="1" applyBorder="1" applyAlignment="1">
      <alignment horizontal="center" vertical="center"/>
    </xf>
    <xf numFmtId="43" fontId="36" fillId="5" borderId="11" xfId="3" applyNumberFormat="1" applyFont="1" applyFill="1" applyBorder="1" applyAlignment="1">
      <alignment horizontal="center" vertical="center"/>
    </xf>
    <xf numFmtId="43" fontId="36" fillId="5" borderId="12" xfId="3" applyNumberFormat="1" applyFont="1" applyFill="1" applyBorder="1" applyAlignment="1">
      <alignment horizontal="center" vertical="center"/>
    </xf>
    <xf numFmtId="43" fontId="36" fillId="5" borderId="13" xfId="3" applyNumberFormat="1" applyFont="1" applyFill="1" applyBorder="1" applyAlignment="1">
      <alignment horizontal="center" vertical="center"/>
    </xf>
    <xf numFmtId="43" fontId="36" fillId="5" borderId="0" xfId="3" applyNumberFormat="1" applyFont="1" applyFill="1" applyBorder="1" applyAlignment="1">
      <alignment horizontal="center" vertical="center"/>
    </xf>
    <xf numFmtId="43" fontId="36" fillId="5" borderId="14" xfId="3" applyNumberFormat="1" applyFont="1" applyFill="1" applyBorder="1" applyAlignment="1">
      <alignment horizontal="center" vertical="center"/>
    </xf>
    <xf numFmtId="0" fontId="36" fillId="5" borderId="25" xfId="0" applyFont="1" applyFill="1" applyBorder="1" applyAlignment="1">
      <alignment horizontal="center" vertical="center"/>
    </xf>
    <xf numFmtId="0" fontId="36" fillId="5" borderId="26" xfId="0" applyFont="1" applyFill="1" applyBorder="1" applyAlignment="1">
      <alignment horizontal="center" vertical="center"/>
    </xf>
    <xf numFmtId="0" fontId="36" fillId="5" borderId="27" xfId="0" applyFont="1" applyFill="1" applyBorder="1" applyAlignment="1">
      <alignment horizontal="center" vertical="center"/>
    </xf>
    <xf numFmtId="0" fontId="36" fillId="5" borderId="21" xfId="0" applyFont="1" applyFill="1" applyBorder="1" applyAlignment="1">
      <alignment horizontal="center" vertical="center"/>
    </xf>
    <xf numFmtId="164" fontId="40" fillId="0" borderId="0" xfId="3" applyNumberFormat="1" applyFont="1" applyFill="1" applyAlignment="1">
      <alignment horizontal="center" vertical="center"/>
    </xf>
    <xf numFmtId="164" fontId="36" fillId="14" borderId="21" xfId="3" applyNumberFormat="1" applyFont="1" applyFill="1" applyBorder="1" applyAlignment="1">
      <alignment horizontal="center" vertical="center"/>
    </xf>
    <xf numFmtId="164" fontId="36" fillId="13" borderId="21" xfId="3" applyNumberFormat="1" applyFont="1" applyFill="1" applyBorder="1" applyAlignment="1">
      <alignment horizontal="center" vertical="center"/>
    </xf>
    <xf numFmtId="0" fontId="36" fillId="15" borderId="21" xfId="0" applyFont="1" applyFill="1" applyBorder="1" applyAlignment="1">
      <alignment horizontal="center" vertical="center"/>
    </xf>
    <xf numFmtId="0" fontId="40" fillId="0" borderId="0" xfId="0" applyFont="1" applyFill="1" applyAlignment="1">
      <alignment horizontal="center" vertical="center"/>
    </xf>
    <xf numFmtId="164" fontId="39" fillId="0" borderId="0" xfId="3" applyNumberFormat="1" applyFont="1" applyFill="1" applyAlignment="1">
      <alignment horizontal="center" vertical="center"/>
    </xf>
    <xf numFmtId="164" fontId="37" fillId="0" borderId="0" xfId="3" applyNumberFormat="1" applyFont="1" applyFill="1" applyAlignment="1">
      <alignment horizontal="center" vertical="center"/>
    </xf>
    <xf numFmtId="0" fontId="40" fillId="0" borderId="10" xfId="0" applyFont="1" applyBorder="1" applyAlignment="1">
      <alignment horizontal="center"/>
    </xf>
    <xf numFmtId="0" fontId="40" fillId="0" borderId="11" xfId="0" applyFont="1" applyBorder="1" applyAlignment="1">
      <alignment horizontal="center"/>
    </xf>
    <xf numFmtId="0" fontId="40" fillId="0" borderId="12" xfId="0" applyFont="1" applyBorder="1" applyAlignment="1">
      <alignment horizontal="center"/>
    </xf>
    <xf numFmtId="0" fontId="40" fillId="0" borderId="0" xfId="0" applyFont="1" applyAlignment="1">
      <alignment horizontal="center"/>
    </xf>
    <xf numFmtId="0" fontId="41" fillId="0" borderId="0" xfId="0" applyFont="1" applyBorder="1" applyAlignment="1">
      <alignment horizontal="center"/>
    </xf>
    <xf numFmtId="0" fontId="40" fillId="0" borderId="44" xfId="0" applyFont="1" applyBorder="1" applyAlignment="1">
      <alignment horizontal="center"/>
    </xf>
    <xf numFmtId="0" fontId="40" fillId="0" borderId="32" xfId="0" applyFont="1" applyBorder="1" applyAlignment="1">
      <alignment horizontal="center"/>
    </xf>
    <xf numFmtId="0" fontId="40" fillId="0" borderId="45" xfId="0" applyFont="1" applyBorder="1" applyAlignment="1">
      <alignment horizontal="center"/>
    </xf>
    <xf numFmtId="0" fontId="40" fillId="0" borderId="46" xfId="0" applyFont="1" applyBorder="1" applyAlignment="1">
      <alignment horizontal="center"/>
    </xf>
    <xf numFmtId="0" fontId="40" fillId="0" borderId="26" xfId="0" applyFont="1" applyBorder="1" applyAlignment="1">
      <alignment horizontal="center"/>
    </xf>
    <xf numFmtId="0" fontId="40" fillId="0" borderId="47" xfId="0" applyFont="1" applyBorder="1" applyAlignment="1">
      <alignment horizontal="center"/>
    </xf>
    <xf numFmtId="0" fontId="50" fillId="0" borderId="0" xfId="0" applyFont="1" applyAlignment="1">
      <alignment horizontal="center"/>
    </xf>
    <xf numFmtId="0" fontId="18" fillId="0" borderId="23" xfId="0" applyFont="1" applyBorder="1" applyAlignment="1">
      <alignment horizontal="left" vertical="center" wrapText="1"/>
    </xf>
    <xf numFmtId="0" fontId="18" fillId="0" borderId="30" xfId="0" applyFont="1" applyBorder="1" applyAlignment="1">
      <alignment horizontal="left" vertical="center" wrapText="1"/>
    </xf>
    <xf numFmtId="14" fontId="54" fillId="0" borderId="0" xfId="0" applyNumberFormat="1" applyFont="1" applyBorder="1" applyAlignment="1">
      <alignment horizontal="center"/>
    </xf>
    <xf numFmtId="0" fontId="3" fillId="11" borderId="40" xfId="0" applyFont="1" applyFill="1" applyBorder="1" applyAlignment="1" applyProtection="1">
      <alignment horizontal="center" vertical="center" wrapText="1"/>
      <protection hidden="1"/>
    </xf>
    <xf numFmtId="0" fontId="3" fillId="11" borderId="42" xfId="0" applyFont="1" applyFill="1" applyBorder="1" applyAlignment="1" applyProtection="1">
      <alignment horizontal="center" vertical="center" wrapText="1"/>
      <protection hidden="1"/>
    </xf>
    <xf numFmtId="0" fontId="3" fillId="10" borderId="49" xfId="0" applyFont="1" applyFill="1" applyBorder="1" applyAlignment="1" applyProtection="1">
      <alignment horizontal="center" wrapText="1"/>
      <protection hidden="1"/>
    </xf>
    <xf numFmtId="164" fontId="3" fillId="11" borderId="40" xfId="3" applyFont="1" applyFill="1" applyBorder="1" applyAlignment="1" applyProtection="1">
      <alignment horizontal="center" vertical="center" wrapText="1"/>
      <protection hidden="1"/>
    </xf>
    <xf numFmtId="0" fontId="3" fillId="10" borderId="50" xfId="0" applyFont="1" applyFill="1" applyBorder="1" applyAlignment="1" applyProtection="1">
      <alignment horizontal="center" wrapText="1"/>
      <protection hidden="1"/>
    </xf>
    <xf numFmtId="164" fontId="3" fillId="11" borderId="42" xfId="3" applyFont="1" applyFill="1" applyBorder="1" applyAlignment="1" applyProtection="1">
      <alignment horizontal="center" vertical="center" wrapText="1"/>
      <protection hidden="1"/>
    </xf>
  </cellXfs>
  <cellStyles count="5">
    <cellStyle name="Comma" xfId="3" builtinId="3"/>
    <cellStyle name="Comma 2" xfId="2"/>
    <cellStyle name="Hyperlink" xfId="1" builtinId="8"/>
    <cellStyle name="Normal" xfId="0" builtinId="0"/>
    <cellStyle name="Normal 2 2" xf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A6E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1028700</xdr:colOff>
      <xdr:row>21</xdr:row>
      <xdr:rowOff>409575</xdr:rowOff>
    </xdr:from>
    <xdr:to>
      <xdr:col>4</xdr:col>
      <xdr:colOff>1200150</xdr:colOff>
      <xdr:row>21</xdr:row>
      <xdr:rowOff>514350</xdr:rowOff>
    </xdr:to>
    <xdr:sp macro="" textlink="">
      <xdr:nvSpPr>
        <xdr:cNvPr id="20" name="Flowchart: Merge 19">
          <a:extLst>
            <a:ext uri="{FF2B5EF4-FFF2-40B4-BE49-F238E27FC236}">
              <a16:creationId xmlns="" xmlns:a16="http://schemas.microsoft.com/office/drawing/2014/main" id="{00000000-0008-0000-0F00-000016000000}"/>
            </a:ext>
          </a:extLst>
        </xdr:cNvPr>
        <xdr:cNvSpPr/>
      </xdr:nvSpPr>
      <xdr:spPr>
        <a:xfrm flipH="1">
          <a:off x="5762625" y="5400675"/>
          <a:ext cx="171450" cy="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76200</xdr:colOff>
      <xdr:row>62</xdr:row>
      <xdr:rowOff>85725</xdr:rowOff>
    </xdr:from>
    <xdr:to>
      <xdr:col>7</xdr:col>
      <xdr:colOff>847725</xdr:colOff>
      <xdr:row>63</xdr:row>
      <xdr:rowOff>95250</xdr:rowOff>
    </xdr:to>
    <xdr:sp macro="[1]!add_qual" textlink="">
      <xdr:nvSpPr>
        <xdr:cNvPr id="21" name="Rounded Rectangle 20">
          <a:extLst>
            <a:ext uri="{FF2B5EF4-FFF2-40B4-BE49-F238E27FC236}">
              <a16:creationId xmlns="" xmlns:a16="http://schemas.microsoft.com/office/drawing/2014/main" id="{00000000-0008-0000-0F00-00001F000000}"/>
            </a:ext>
          </a:extLst>
        </xdr:cNvPr>
        <xdr:cNvSpPr/>
      </xdr:nvSpPr>
      <xdr:spPr>
        <a:xfrm>
          <a:off x="12573000" y="13106400"/>
          <a:ext cx="771525" cy="200025"/>
        </a:xfrm>
        <a:prstGeom prst="round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Add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p048/Desktop/GSTR%209C_Offline_Utilit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SQ%20CO/Desktop/imp/GST/GST%20WORKING.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ad Me"/>
      <sheetName val="Home"/>
      <sheetName val="PT II (5)"/>
      <sheetName val="PT II (6)"/>
      <sheetName val="PT II (7)"/>
      <sheetName val="PT II (8)"/>
      <sheetName val="PT III (9)"/>
      <sheetName val="PT III (10)"/>
      <sheetName val="PT III (11)"/>
      <sheetName val="PT IV (12)"/>
      <sheetName val="PT IV(13)"/>
      <sheetName val="PT IV (14)"/>
      <sheetName val="PT IV (15)"/>
      <sheetName val="PT IV (16)"/>
      <sheetName val="PT V"/>
      <sheetName val="Part B (i)"/>
      <sheetName val="Part B (ii)"/>
      <sheetName val="Table 3"/>
      <sheetName val="Table 2"/>
      <sheetName val="Table 1"/>
      <sheetName val="Table 4"/>
      <sheetName val="Master"/>
      <sheetName val="State dropdown"/>
      <sheetName val="GSTR 9C_Offline_Utility"/>
    </sheetNames>
    <definedNames>
      <definedName name="add_qual"/>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UIDE"/>
      <sheetName val="REMARKS"/>
      <sheetName val="AS PER BOOKS"/>
      <sheetName val="COMPARISON"/>
      <sheetName val="ITC_CLAIMED"/>
    </sheetNames>
    <sheetDataSet>
      <sheetData sheetId="0" refreshError="1"/>
      <sheetData sheetId="1" refreshError="1"/>
      <sheetData sheetId="2">
        <row r="1">
          <cell r="A1" t="str">
            <v>ABC</v>
          </cell>
        </row>
        <row r="20">
          <cell r="G20">
            <v>0</v>
          </cell>
        </row>
      </sheetData>
      <sheetData sheetId="3">
        <row r="11">
          <cell r="C11">
            <v>0</v>
          </cell>
        </row>
      </sheetData>
      <sheetData sheetId="4">
        <row r="18">
          <cell r="F1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B2:H39"/>
  <sheetViews>
    <sheetView workbookViewId="0">
      <selection activeCell="B1" sqref="B1"/>
    </sheetView>
  </sheetViews>
  <sheetFormatPr defaultRowHeight="13.5"/>
  <cols>
    <col min="3" max="3" width="86.5703125" bestFit="1" customWidth="1"/>
    <col min="4" max="4" width="34.7109375" bestFit="1" customWidth="1"/>
    <col min="5" max="5" width="28.7109375" bestFit="1" customWidth="1"/>
    <col min="6" max="6" width="65" bestFit="1" customWidth="1"/>
    <col min="7" max="7" width="5" bestFit="1" customWidth="1"/>
  </cols>
  <sheetData>
    <row r="2" spans="2:8" ht="13.5" customHeight="1">
      <c r="B2" s="76" t="s">
        <v>317</v>
      </c>
      <c r="C2" s="76" t="s">
        <v>475</v>
      </c>
      <c r="D2" s="77" t="s">
        <v>476</v>
      </c>
      <c r="E2" s="76"/>
      <c r="G2" s="77" t="s">
        <v>482</v>
      </c>
      <c r="H2" s="77" t="s">
        <v>520</v>
      </c>
    </row>
    <row r="3" spans="2:8">
      <c r="B3" t="s">
        <v>318</v>
      </c>
      <c r="C3" t="s">
        <v>435</v>
      </c>
      <c r="D3" t="s">
        <v>435</v>
      </c>
      <c r="E3" t="s">
        <v>480</v>
      </c>
      <c r="F3" t="s">
        <v>399</v>
      </c>
      <c r="G3" s="234" t="s">
        <v>483</v>
      </c>
      <c r="H3" t="s">
        <v>468</v>
      </c>
    </row>
    <row r="4" spans="2:8">
      <c r="B4" t="s">
        <v>319</v>
      </c>
      <c r="C4" t="s">
        <v>477</v>
      </c>
      <c r="D4" t="s">
        <v>479</v>
      </c>
      <c r="E4" t="s">
        <v>379</v>
      </c>
      <c r="F4" t="s">
        <v>481</v>
      </c>
      <c r="G4" s="234" t="s">
        <v>484</v>
      </c>
      <c r="H4" t="s">
        <v>521</v>
      </c>
    </row>
    <row r="5" spans="2:8">
      <c r="C5" t="s">
        <v>478</v>
      </c>
      <c r="G5" s="234" t="s">
        <v>485</v>
      </c>
      <c r="H5" t="s">
        <v>522</v>
      </c>
    </row>
    <row r="6" spans="2:8" ht="15">
      <c r="G6" s="235" t="s">
        <v>486</v>
      </c>
      <c r="H6" t="s">
        <v>74</v>
      </c>
    </row>
    <row r="7" spans="2:8" ht="15">
      <c r="G7" s="235" t="s">
        <v>487</v>
      </c>
    </row>
    <row r="8" spans="2:8" ht="15">
      <c r="G8" s="235" t="s">
        <v>488</v>
      </c>
    </row>
    <row r="9" spans="2:8" ht="15">
      <c r="G9" s="235" t="s">
        <v>489</v>
      </c>
    </row>
    <row r="10" spans="2:8">
      <c r="G10" s="234" t="s">
        <v>490</v>
      </c>
    </row>
    <row r="11" spans="2:8">
      <c r="G11" s="234" t="s">
        <v>491</v>
      </c>
    </row>
    <row r="12" spans="2:8" ht="15">
      <c r="G12" s="235" t="s">
        <v>492</v>
      </c>
    </row>
    <row r="13" spans="2:8" ht="15">
      <c r="G13" s="235" t="s">
        <v>493</v>
      </c>
    </row>
    <row r="14" spans="2:8" ht="15">
      <c r="G14" s="235" t="s">
        <v>494</v>
      </c>
    </row>
    <row r="15" spans="2:8" ht="15">
      <c r="G15" s="235" t="s">
        <v>495</v>
      </c>
    </row>
    <row r="16" spans="2:8">
      <c r="G16" s="234" t="s">
        <v>496</v>
      </c>
    </row>
    <row r="17" spans="7:7">
      <c r="G17" s="234" t="s">
        <v>497</v>
      </c>
    </row>
    <row r="18" spans="7:7" ht="15">
      <c r="G18" s="235" t="s">
        <v>498</v>
      </c>
    </row>
    <row r="19" spans="7:7" ht="15">
      <c r="G19" s="235" t="s">
        <v>499</v>
      </c>
    </row>
    <row r="20" spans="7:7" ht="15">
      <c r="G20" s="235" t="s">
        <v>500</v>
      </c>
    </row>
    <row r="21" spans="7:7" ht="15">
      <c r="G21" s="235" t="s">
        <v>501</v>
      </c>
    </row>
    <row r="22" spans="7:7">
      <c r="G22" s="234" t="s">
        <v>502</v>
      </c>
    </row>
    <row r="23" spans="7:7" ht="15">
      <c r="G23" s="235" t="s">
        <v>503</v>
      </c>
    </row>
    <row r="24" spans="7:7" ht="15">
      <c r="G24" s="235" t="s">
        <v>504</v>
      </c>
    </row>
    <row r="25" spans="7:7" ht="15">
      <c r="G25" s="235" t="s">
        <v>505</v>
      </c>
    </row>
    <row r="26" spans="7:7" ht="15">
      <c r="G26" s="235" t="s">
        <v>506</v>
      </c>
    </row>
    <row r="27" spans="7:7" ht="15">
      <c r="G27" s="235" t="s">
        <v>507</v>
      </c>
    </row>
    <row r="28" spans="7:7" ht="15">
      <c r="G28" s="235" t="s">
        <v>508</v>
      </c>
    </row>
    <row r="29" spans="7:7" ht="15">
      <c r="G29" s="235" t="s">
        <v>509</v>
      </c>
    </row>
    <row r="30" spans="7:7" ht="15">
      <c r="G30" s="235" t="s">
        <v>510</v>
      </c>
    </row>
    <row r="31" spans="7:7" ht="15">
      <c r="G31" s="235" t="s">
        <v>511</v>
      </c>
    </row>
    <row r="32" spans="7:7" ht="15">
      <c r="G32" s="235" t="s">
        <v>512</v>
      </c>
    </row>
    <row r="33" spans="7:7">
      <c r="G33" s="234" t="s">
        <v>513</v>
      </c>
    </row>
    <row r="34" spans="7:7" ht="15">
      <c r="G34" s="235" t="s">
        <v>514</v>
      </c>
    </row>
    <row r="35" spans="7:7" ht="15">
      <c r="G35" s="235" t="s">
        <v>515</v>
      </c>
    </row>
    <row r="36" spans="7:7">
      <c r="G36" s="234" t="s">
        <v>516</v>
      </c>
    </row>
    <row r="37" spans="7:7" ht="15">
      <c r="G37" s="235" t="s">
        <v>517</v>
      </c>
    </row>
    <row r="38" spans="7:7">
      <c r="G38" s="234" t="s">
        <v>518</v>
      </c>
    </row>
    <row r="39" spans="7:7" ht="15">
      <c r="G39" s="235" t="s">
        <v>519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B2:J22"/>
  <sheetViews>
    <sheetView workbookViewId="0">
      <selection activeCell="B3" sqref="B3"/>
    </sheetView>
  </sheetViews>
  <sheetFormatPr defaultRowHeight="18.75"/>
  <cols>
    <col min="2" max="2" width="6.85546875" style="380" bestFit="1" customWidth="1"/>
    <col min="3" max="3" width="47.140625" customWidth="1"/>
    <col min="4" max="4" width="19.7109375" style="381" bestFit="1" customWidth="1"/>
    <col min="5" max="5" width="42.7109375" style="382" customWidth="1"/>
    <col min="8" max="8" width="21.140625" customWidth="1"/>
    <col min="9" max="9" width="20.7109375" customWidth="1"/>
    <col min="10" max="10" width="24" customWidth="1"/>
  </cols>
  <sheetData>
    <row r="2" spans="2:10" ht="23.25">
      <c r="B2" s="633">
        <f>COMPARISON!A1</f>
        <v>0</v>
      </c>
      <c r="C2" s="633"/>
      <c r="D2" s="633"/>
      <c r="E2" s="633"/>
    </row>
    <row r="4" spans="2:10" s="362" customFormat="1">
      <c r="B4" s="360" t="s">
        <v>594</v>
      </c>
      <c r="C4" s="360" t="s">
        <v>595</v>
      </c>
      <c r="D4" s="361" t="s">
        <v>596</v>
      </c>
      <c r="E4" s="360" t="s">
        <v>597</v>
      </c>
    </row>
    <row r="5" spans="2:10">
      <c r="B5" s="360"/>
      <c r="C5" s="363"/>
      <c r="D5" s="364"/>
      <c r="E5" s="365"/>
    </row>
    <row r="6" spans="2:10" s="362" customFormat="1" ht="21">
      <c r="B6" s="360">
        <v>1</v>
      </c>
      <c r="C6" s="366" t="s">
        <v>598</v>
      </c>
      <c r="D6" s="364"/>
      <c r="E6" s="367"/>
      <c r="H6" s="368"/>
      <c r="I6" s="368"/>
      <c r="J6" s="368"/>
    </row>
    <row r="7" spans="2:10" ht="21">
      <c r="B7" s="360"/>
      <c r="C7" s="369" t="s">
        <v>599</v>
      </c>
      <c r="D7" s="370">
        <f>COMPARISON!C11</f>
        <v>0</v>
      </c>
      <c r="E7" s="634" t="s">
        <v>600</v>
      </c>
      <c r="H7" s="371"/>
      <c r="I7" s="371"/>
      <c r="J7" s="372"/>
    </row>
    <row r="8" spans="2:10" s="362" customFormat="1" ht="21">
      <c r="B8" s="360"/>
      <c r="C8" s="369" t="s">
        <v>601</v>
      </c>
      <c r="D8" s="370">
        <f>COMPARISON!C21</f>
        <v>0</v>
      </c>
      <c r="E8" s="635"/>
      <c r="H8" s="371"/>
      <c r="I8" s="371"/>
      <c r="J8" s="372"/>
    </row>
    <row r="9" spans="2:10" s="362" customFormat="1" ht="21">
      <c r="B9" s="360"/>
      <c r="C9" s="369"/>
      <c r="D9" s="370"/>
      <c r="E9" s="367"/>
      <c r="H9" s="371"/>
      <c r="I9" s="371"/>
      <c r="J9" s="372"/>
    </row>
    <row r="10" spans="2:10" s="362" customFormat="1" ht="21">
      <c r="B10" s="360">
        <v>2</v>
      </c>
      <c r="C10" s="366" t="s">
        <v>602</v>
      </c>
      <c r="D10" s="370"/>
      <c r="E10" s="367"/>
      <c r="H10" s="636"/>
      <c r="I10" s="636"/>
      <c r="J10" s="636"/>
    </row>
    <row r="11" spans="2:10" s="362" customFormat="1" ht="21">
      <c r="B11" s="360"/>
      <c r="C11" s="369" t="s">
        <v>601</v>
      </c>
      <c r="D11" s="370">
        <f>ITC_CLAIMED!F20</f>
        <v>0</v>
      </c>
      <c r="E11" s="373" t="s">
        <v>603</v>
      </c>
      <c r="H11" s="374"/>
      <c r="I11" s="374"/>
      <c r="J11" s="368"/>
    </row>
    <row r="12" spans="2:10" ht="21">
      <c r="B12" s="360"/>
      <c r="C12" s="369" t="s">
        <v>604</v>
      </c>
      <c r="D12" s="370">
        <f>ITC_CLAIMED!F40</f>
        <v>0</v>
      </c>
      <c r="E12" s="373" t="s">
        <v>605</v>
      </c>
      <c r="H12" s="375"/>
      <c r="I12" s="375"/>
      <c r="J12" s="375"/>
    </row>
    <row r="13" spans="2:10">
      <c r="B13" s="360"/>
      <c r="C13" s="376"/>
      <c r="D13" s="370"/>
      <c r="E13" s="365"/>
      <c r="H13" s="377"/>
      <c r="I13" s="377"/>
      <c r="J13" s="377"/>
    </row>
    <row r="14" spans="2:10">
      <c r="B14" s="360">
        <v>3</v>
      </c>
      <c r="C14" s="365" t="s">
        <v>606</v>
      </c>
      <c r="D14" s="370"/>
      <c r="E14" s="365"/>
    </row>
    <row r="15" spans="2:10">
      <c r="B15" s="360"/>
      <c r="C15" s="365" t="s">
        <v>607</v>
      </c>
      <c r="D15" s="370"/>
      <c r="E15" s="365"/>
    </row>
    <row r="16" spans="2:10">
      <c r="B16" s="360"/>
      <c r="C16" s="378" t="s">
        <v>557</v>
      </c>
      <c r="D16" s="370">
        <f>ITC_CLAIMED!C20</f>
        <v>0</v>
      </c>
      <c r="E16" s="634" t="s">
        <v>608</v>
      </c>
    </row>
    <row r="17" spans="2:5">
      <c r="B17" s="360"/>
      <c r="C17" s="378" t="s">
        <v>558</v>
      </c>
      <c r="D17" s="370">
        <f>+D16</f>
        <v>0</v>
      </c>
      <c r="E17" s="635"/>
    </row>
    <row r="18" spans="2:5">
      <c r="B18" s="360"/>
      <c r="C18" s="379"/>
      <c r="D18" s="370"/>
      <c r="E18" s="365"/>
    </row>
    <row r="19" spans="2:5">
      <c r="B19" s="360">
        <v>4</v>
      </c>
      <c r="C19" s="365" t="s">
        <v>609</v>
      </c>
      <c r="D19" s="370"/>
      <c r="E19" s="365"/>
    </row>
    <row r="20" spans="2:5">
      <c r="B20" s="360"/>
      <c r="C20" s="379" t="s">
        <v>557</v>
      </c>
      <c r="D20" s="370">
        <f>+[2]ITC_CLAIMED!C27</f>
        <v>0</v>
      </c>
      <c r="E20" s="634" t="s">
        <v>610</v>
      </c>
    </row>
    <row r="21" spans="2:5">
      <c r="B21" s="360"/>
      <c r="C21" s="379" t="s">
        <v>558</v>
      </c>
      <c r="D21" s="370">
        <f>+D20</f>
        <v>0</v>
      </c>
      <c r="E21" s="635"/>
    </row>
    <row r="22" spans="2:5">
      <c r="B22" s="360"/>
      <c r="C22" s="379"/>
      <c r="D22" s="370"/>
      <c r="E22" s="365"/>
    </row>
  </sheetData>
  <mergeCells count="5">
    <mergeCell ref="B2:E2"/>
    <mergeCell ref="E7:E8"/>
    <mergeCell ref="H10:J10"/>
    <mergeCell ref="E16:E17"/>
    <mergeCell ref="E20:E21"/>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2:B47"/>
  <sheetViews>
    <sheetView topLeftCell="A3" workbookViewId="0">
      <selection activeCell="B6" sqref="B6"/>
    </sheetView>
  </sheetViews>
  <sheetFormatPr defaultRowHeight="13.5"/>
  <cols>
    <col min="1" max="1" width="9.140625" style="1"/>
    <col min="2" max="2" width="104.28515625" style="83" customWidth="1"/>
    <col min="3" max="16384" width="9.140625" style="1"/>
  </cols>
  <sheetData>
    <row r="2" spans="1:2" ht="15">
      <c r="A2" s="1" t="s">
        <v>524</v>
      </c>
      <c r="B2" s="86" t="s">
        <v>269</v>
      </c>
    </row>
    <row r="3" spans="1:2" ht="67.5">
      <c r="A3" s="1" t="s">
        <v>523</v>
      </c>
      <c r="B3" s="84" t="s">
        <v>270</v>
      </c>
    </row>
    <row r="4" spans="1:2" ht="81">
      <c r="A4" s="1" t="s">
        <v>525</v>
      </c>
      <c r="B4" s="84" t="s">
        <v>271</v>
      </c>
    </row>
    <row r="5" spans="1:2" ht="27">
      <c r="A5" s="1" t="s">
        <v>526</v>
      </c>
      <c r="B5" s="84" t="s">
        <v>272</v>
      </c>
    </row>
    <row r="6" spans="1:2" ht="27">
      <c r="A6" s="1" t="s">
        <v>527</v>
      </c>
      <c r="B6" s="84" t="s">
        <v>273</v>
      </c>
    </row>
    <row r="7" spans="1:2" ht="27">
      <c r="A7" s="1" t="s">
        <v>528</v>
      </c>
      <c r="B7" s="84" t="s">
        <v>274</v>
      </c>
    </row>
    <row r="8" spans="1:2" ht="27">
      <c r="A8" s="1" t="s">
        <v>529</v>
      </c>
      <c r="B8" s="84" t="s">
        <v>275</v>
      </c>
    </row>
    <row r="9" spans="1:2">
      <c r="A9" s="1" t="s">
        <v>530</v>
      </c>
      <c r="B9" s="84" t="s">
        <v>276</v>
      </c>
    </row>
    <row r="10" spans="1:2" ht="27">
      <c r="A10" s="1" t="s">
        <v>531</v>
      </c>
      <c r="B10" s="84" t="s">
        <v>277</v>
      </c>
    </row>
    <row r="11" spans="1:2" ht="27">
      <c r="A11" s="1" t="s">
        <v>532</v>
      </c>
      <c r="B11" s="84" t="s">
        <v>278</v>
      </c>
    </row>
    <row r="12" spans="1:2" ht="27">
      <c r="A12" s="1" t="s">
        <v>533</v>
      </c>
      <c r="B12" s="84" t="s">
        <v>279</v>
      </c>
    </row>
    <row r="13" spans="1:2" ht="27">
      <c r="A13" s="1" t="s">
        <v>534</v>
      </c>
      <c r="B13" s="84" t="s">
        <v>280</v>
      </c>
    </row>
    <row r="14" spans="1:2" ht="54">
      <c r="A14" s="1" t="s">
        <v>535</v>
      </c>
      <c r="B14" s="84" t="s">
        <v>281</v>
      </c>
    </row>
    <row r="15" spans="1:2" ht="54">
      <c r="A15" s="1" t="s">
        <v>536</v>
      </c>
      <c r="B15" s="84" t="s">
        <v>282</v>
      </c>
    </row>
    <row r="16" spans="1:2" ht="27">
      <c r="A16" s="1" t="s">
        <v>537</v>
      </c>
      <c r="B16" s="84" t="s">
        <v>283</v>
      </c>
    </row>
    <row r="17" spans="1:2" ht="27">
      <c r="A17" s="1" t="s">
        <v>538</v>
      </c>
      <c r="B17" s="84" t="s">
        <v>284</v>
      </c>
    </row>
    <row r="18" spans="1:2" ht="27">
      <c r="A18" s="1" t="s">
        <v>539</v>
      </c>
      <c r="B18" s="84" t="s">
        <v>285</v>
      </c>
    </row>
    <row r="19" spans="1:2" ht="27">
      <c r="A19" s="1">
        <v>6</v>
      </c>
      <c r="B19" s="84" t="s">
        <v>286</v>
      </c>
    </row>
    <row r="20" spans="1:2" ht="27">
      <c r="A20" s="1">
        <v>7</v>
      </c>
      <c r="B20" s="84" t="s">
        <v>287</v>
      </c>
    </row>
    <row r="21" spans="1:2">
      <c r="A21" s="1" t="s">
        <v>540</v>
      </c>
      <c r="B21" s="83" t="s">
        <v>288</v>
      </c>
    </row>
    <row r="22" spans="1:2" ht="27">
      <c r="A22" s="1" t="s">
        <v>541</v>
      </c>
      <c r="B22" s="84" t="s">
        <v>289</v>
      </c>
    </row>
    <row r="23" spans="1:2" ht="27">
      <c r="A23" s="1" t="s">
        <v>542</v>
      </c>
      <c r="B23" s="84" t="s">
        <v>290</v>
      </c>
    </row>
    <row r="24" spans="1:2" ht="27">
      <c r="A24" s="1" t="s">
        <v>543</v>
      </c>
      <c r="B24" s="84" t="s">
        <v>291</v>
      </c>
    </row>
    <row r="25" spans="1:2" ht="27">
      <c r="A25" s="1" t="s">
        <v>544</v>
      </c>
      <c r="B25" s="84" t="s">
        <v>292</v>
      </c>
    </row>
    <row r="26" spans="1:2" ht="15">
      <c r="A26" s="1" t="s">
        <v>545</v>
      </c>
      <c r="B26" s="84" t="s">
        <v>312</v>
      </c>
    </row>
    <row r="27" spans="1:2" ht="27">
      <c r="A27" s="1">
        <v>8</v>
      </c>
      <c r="B27" s="84" t="s">
        <v>293</v>
      </c>
    </row>
    <row r="28" spans="1:2" ht="40.5">
      <c r="A28" s="1">
        <v>9</v>
      </c>
      <c r="B28" s="84" t="s">
        <v>294</v>
      </c>
    </row>
    <row r="29" spans="1:2" ht="13.5" customHeight="1"/>
    <row r="30" spans="1:2">
      <c r="A30" s="1" t="s">
        <v>546</v>
      </c>
      <c r="B30" s="84" t="s">
        <v>295</v>
      </c>
    </row>
    <row r="31" spans="1:2" ht="27">
      <c r="A31" s="1" t="s">
        <v>547</v>
      </c>
      <c r="B31" s="84" t="s">
        <v>296</v>
      </c>
    </row>
    <row r="32" spans="1:2" ht="27">
      <c r="A32" s="1">
        <v>10</v>
      </c>
      <c r="B32" s="84" t="s">
        <v>297</v>
      </c>
    </row>
    <row r="33" spans="1:2">
      <c r="A33" s="1">
        <v>11</v>
      </c>
      <c r="B33" s="84" t="s">
        <v>298</v>
      </c>
    </row>
    <row r="34" spans="1:2" ht="67.5">
      <c r="A34" s="1" t="s">
        <v>548</v>
      </c>
      <c r="B34" s="84" t="s">
        <v>299</v>
      </c>
    </row>
    <row r="35" spans="1:2" ht="40.5">
      <c r="A35" s="1" t="s">
        <v>549</v>
      </c>
      <c r="B35" s="84" t="s">
        <v>300</v>
      </c>
    </row>
    <row r="36" spans="1:2" ht="27">
      <c r="A36" s="1" t="s">
        <v>550</v>
      </c>
      <c r="B36" s="84" t="s">
        <v>301</v>
      </c>
    </row>
    <row r="37" spans="1:2" ht="27">
      <c r="A37" s="1" t="s">
        <v>551</v>
      </c>
      <c r="B37" s="84" t="s">
        <v>302</v>
      </c>
    </row>
    <row r="38" spans="1:2">
      <c r="A38" s="1" t="s">
        <v>552</v>
      </c>
      <c r="B38" s="84" t="s">
        <v>303</v>
      </c>
    </row>
    <row r="39" spans="1:2" ht="27">
      <c r="A39" s="1">
        <v>13</v>
      </c>
      <c r="B39" s="84" t="s">
        <v>304</v>
      </c>
    </row>
    <row r="40" spans="1:2" ht="67.5">
      <c r="A40" s="1">
        <v>14</v>
      </c>
      <c r="B40" s="84" t="s">
        <v>305</v>
      </c>
    </row>
    <row r="41" spans="1:2" ht="13.5" customHeight="1"/>
    <row r="42" spans="1:2">
      <c r="A42" s="1" t="s">
        <v>553</v>
      </c>
      <c r="B42" s="83" t="s">
        <v>306</v>
      </c>
    </row>
    <row r="43" spans="1:2" ht="27">
      <c r="A43" s="1" t="s">
        <v>554</v>
      </c>
      <c r="B43" s="84" t="s">
        <v>307</v>
      </c>
    </row>
    <row r="44" spans="1:2" ht="27">
      <c r="A44" s="1">
        <v>15</v>
      </c>
      <c r="B44" s="84" t="s">
        <v>308</v>
      </c>
    </row>
    <row r="45" spans="1:2">
      <c r="A45" s="1">
        <v>16</v>
      </c>
      <c r="B45" s="84" t="s">
        <v>309</v>
      </c>
    </row>
    <row r="46" spans="1:2" ht="67.5">
      <c r="A46" s="1">
        <v>7</v>
      </c>
      <c r="B46" s="84" t="s">
        <v>310</v>
      </c>
    </row>
    <row r="47" spans="1:2" ht="45">
      <c r="A47" s="1">
        <v>8</v>
      </c>
      <c r="B47" s="85" t="s">
        <v>311</v>
      </c>
    </row>
  </sheetData>
  <autoFilter ref="B2:B47"/>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3"/>
  <dimension ref="A1:N174"/>
  <sheetViews>
    <sheetView workbookViewId="0">
      <selection activeCell="F10" sqref="F10:J10"/>
    </sheetView>
  </sheetViews>
  <sheetFormatPr defaultRowHeight="13.5"/>
  <cols>
    <col min="1" max="1" width="5.28515625" style="78" bestFit="1" customWidth="1"/>
    <col min="2" max="5" width="14.85546875" style="3" customWidth="1"/>
    <col min="6" max="9" width="18.42578125" style="3" customWidth="1"/>
    <col min="10" max="10" width="18.42578125" style="87" customWidth="1"/>
    <col min="11" max="16384" width="9.140625" style="1"/>
  </cols>
  <sheetData>
    <row r="1" spans="1:11" ht="13.5" customHeight="1">
      <c r="A1" s="489" t="s">
        <v>123</v>
      </c>
      <c r="B1" s="490"/>
      <c r="C1" s="490"/>
      <c r="D1" s="490"/>
      <c r="E1" s="490"/>
      <c r="F1" s="490"/>
      <c r="G1" s="490"/>
      <c r="H1" s="490"/>
      <c r="I1" s="490"/>
      <c r="J1" s="491"/>
    </row>
    <row r="2" spans="1:11" ht="13.5" customHeight="1">
      <c r="A2" s="492" t="s">
        <v>122</v>
      </c>
      <c r="B2" s="493"/>
      <c r="C2" s="493"/>
      <c r="D2" s="493"/>
      <c r="E2" s="493"/>
      <c r="F2" s="493"/>
      <c r="G2" s="493"/>
      <c r="H2" s="493"/>
      <c r="I2" s="493"/>
      <c r="J2" s="494"/>
    </row>
    <row r="3" spans="1:11" ht="13.5" customHeight="1">
      <c r="A3" s="492" t="s">
        <v>124</v>
      </c>
      <c r="B3" s="493"/>
      <c r="C3" s="493"/>
      <c r="D3" s="493"/>
      <c r="E3" s="493"/>
      <c r="F3" s="493"/>
      <c r="G3" s="493"/>
      <c r="H3" s="493"/>
      <c r="I3" s="493"/>
      <c r="J3" s="494"/>
    </row>
    <row r="4" spans="1:11" ht="15" customHeight="1">
      <c r="A4" s="88" t="s">
        <v>0</v>
      </c>
      <c r="B4" s="446" t="s">
        <v>1</v>
      </c>
      <c r="C4" s="446"/>
      <c r="D4" s="446"/>
      <c r="E4" s="446"/>
      <c r="F4" s="446"/>
      <c r="G4" s="446"/>
      <c r="H4" s="446"/>
      <c r="I4" s="446"/>
      <c r="J4" s="447"/>
    </row>
    <row r="5" spans="1:11">
      <c r="A5" s="89">
        <v>1</v>
      </c>
      <c r="B5" s="495" t="s">
        <v>2</v>
      </c>
      <c r="C5" s="495"/>
      <c r="D5" s="495"/>
      <c r="E5" s="495"/>
      <c r="F5" s="444" t="str">
        <f>'GSTR-9 AR'!E6</f>
        <v>2018-19</v>
      </c>
      <c r="G5" s="444"/>
      <c r="H5" s="444"/>
      <c r="I5" s="444"/>
      <c r="J5" s="445"/>
    </row>
    <row r="6" spans="1:11">
      <c r="A6" s="89">
        <v>2</v>
      </c>
      <c r="B6" s="454" t="s">
        <v>3</v>
      </c>
      <c r="C6" s="454"/>
      <c r="D6" s="454"/>
      <c r="E6" s="454"/>
      <c r="F6" s="444">
        <f>'GSTR-9 AR'!E7</f>
        <v>0</v>
      </c>
      <c r="G6" s="444"/>
      <c r="H6" s="444"/>
      <c r="I6" s="444"/>
      <c r="J6" s="445"/>
    </row>
    <row r="7" spans="1:11">
      <c r="A7" s="89" t="s">
        <v>4</v>
      </c>
      <c r="B7" s="454" t="s">
        <v>5</v>
      </c>
      <c r="C7" s="454"/>
      <c r="D7" s="454"/>
      <c r="E7" s="454"/>
      <c r="F7" s="444">
        <f>'GSTR-9 AR'!E8</f>
        <v>0</v>
      </c>
      <c r="G7" s="444"/>
      <c r="H7" s="444"/>
      <c r="I7" s="444"/>
      <c r="J7" s="445"/>
    </row>
    <row r="8" spans="1:11">
      <c r="A8" s="89" t="s">
        <v>6</v>
      </c>
      <c r="B8" s="454" t="s">
        <v>7</v>
      </c>
      <c r="C8" s="454"/>
      <c r="D8" s="454"/>
      <c r="E8" s="454"/>
      <c r="F8" s="444"/>
      <c r="G8" s="444"/>
      <c r="H8" s="444"/>
      <c r="I8" s="444"/>
      <c r="J8" s="445"/>
    </row>
    <row r="9" spans="1:11" ht="13.5" customHeight="1">
      <c r="A9" s="89">
        <v>4</v>
      </c>
      <c r="B9" s="454" t="s">
        <v>8</v>
      </c>
      <c r="C9" s="454"/>
      <c r="D9" s="454"/>
      <c r="E9" s="454"/>
      <c r="F9" s="444"/>
      <c r="G9" s="444"/>
      <c r="H9" s="444"/>
      <c r="I9" s="444"/>
      <c r="J9" s="445"/>
    </row>
    <row r="10" spans="1:11" ht="30" customHeight="1">
      <c r="A10" s="89"/>
      <c r="B10" s="454" t="s">
        <v>317</v>
      </c>
      <c r="C10" s="454"/>
      <c r="D10" s="454"/>
      <c r="E10" s="454"/>
      <c r="F10" s="444"/>
      <c r="G10" s="444"/>
      <c r="H10" s="444"/>
      <c r="I10" s="444"/>
      <c r="J10" s="445"/>
    </row>
    <row r="11" spans="1:11" ht="14.25" thickBot="1">
      <c r="A11" s="90"/>
      <c r="B11" s="91"/>
      <c r="C11" s="91"/>
      <c r="D11" s="91"/>
      <c r="E11" s="92"/>
      <c r="F11" s="92"/>
      <c r="G11" s="93"/>
      <c r="H11" s="93"/>
      <c r="I11" s="455" t="s">
        <v>9</v>
      </c>
      <c r="J11" s="456"/>
    </row>
    <row r="12" spans="1:11" s="80" customFormat="1" ht="14.25" thickBot="1">
      <c r="A12" s="94"/>
      <c r="B12" s="95"/>
      <c r="C12" s="95"/>
      <c r="D12" s="95"/>
      <c r="E12" s="96"/>
      <c r="F12" s="96"/>
      <c r="G12" s="97"/>
      <c r="H12" s="97"/>
      <c r="I12" s="97"/>
      <c r="J12" s="98"/>
    </row>
    <row r="13" spans="1:11" ht="15.75" thickBot="1">
      <c r="A13" s="99" t="s">
        <v>10</v>
      </c>
      <c r="B13" s="448" t="s">
        <v>11</v>
      </c>
      <c r="C13" s="448"/>
      <c r="D13" s="448"/>
      <c r="E13" s="448"/>
      <c r="F13" s="448"/>
      <c r="G13" s="448"/>
      <c r="H13" s="448"/>
      <c r="I13" s="448"/>
      <c r="J13" s="449"/>
    </row>
    <row r="14" spans="1:11" ht="15">
      <c r="A14" s="100">
        <v>5</v>
      </c>
      <c r="B14" s="450" t="s">
        <v>12</v>
      </c>
      <c r="C14" s="450"/>
      <c r="D14" s="450"/>
      <c r="E14" s="450"/>
      <c r="F14" s="450"/>
      <c r="G14" s="450"/>
      <c r="H14" s="450"/>
      <c r="I14" s="450"/>
      <c r="J14" s="451"/>
    </row>
    <row r="15" spans="1:11" ht="29.25" customHeight="1">
      <c r="A15" s="101" t="s">
        <v>13</v>
      </c>
      <c r="B15" s="452" t="s">
        <v>321</v>
      </c>
      <c r="C15" s="452"/>
      <c r="D15" s="452"/>
      <c r="E15" s="452"/>
      <c r="F15" s="452"/>
      <c r="G15" s="452"/>
      <c r="H15" s="452"/>
      <c r="I15" s="452"/>
      <c r="J15" s="102">
        <v>0</v>
      </c>
    </row>
    <row r="16" spans="1:11" ht="15">
      <c r="A16" s="101" t="s">
        <v>14</v>
      </c>
      <c r="B16" s="453" t="s">
        <v>15</v>
      </c>
      <c r="C16" s="453"/>
      <c r="D16" s="453"/>
      <c r="E16" s="453"/>
      <c r="F16" s="453"/>
      <c r="G16" s="453"/>
      <c r="H16" s="453"/>
      <c r="I16" s="81" t="s">
        <v>16</v>
      </c>
      <c r="J16" s="102">
        <v>0</v>
      </c>
      <c r="K16" s="1" t="s">
        <v>314</v>
      </c>
    </row>
    <row r="17" spans="1:11" ht="15">
      <c r="A17" s="101" t="s">
        <v>17</v>
      </c>
      <c r="B17" s="453" t="s">
        <v>18</v>
      </c>
      <c r="C17" s="453"/>
      <c r="D17" s="453"/>
      <c r="E17" s="453"/>
      <c r="F17" s="453"/>
      <c r="G17" s="453"/>
      <c r="H17" s="453"/>
      <c r="I17" s="81" t="s">
        <v>16</v>
      </c>
      <c r="J17" s="102">
        <v>0</v>
      </c>
      <c r="K17" s="1" t="s">
        <v>314</v>
      </c>
    </row>
    <row r="18" spans="1:11" ht="15">
      <c r="A18" s="101" t="s">
        <v>19</v>
      </c>
      <c r="B18" s="453" t="s">
        <v>20</v>
      </c>
      <c r="C18" s="453"/>
      <c r="D18" s="453"/>
      <c r="E18" s="453"/>
      <c r="F18" s="453"/>
      <c r="G18" s="453"/>
      <c r="H18" s="453"/>
      <c r="I18" s="81" t="s">
        <v>16</v>
      </c>
      <c r="J18" s="102">
        <v>0</v>
      </c>
      <c r="K18" s="1" t="s">
        <v>314</v>
      </c>
    </row>
    <row r="19" spans="1:11" ht="15">
      <c r="A19" s="101" t="s">
        <v>21</v>
      </c>
      <c r="B19" s="458" t="s">
        <v>22</v>
      </c>
      <c r="C19" s="458"/>
      <c r="D19" s="458"/>
      <c r="E19" s="458"/>
      <c r="F19" s="458"/>
      <c r="G19" s="458"/>
      <c r="H19" s="458"/>
      <c r="I19" s="81" t="s">
        <v>23</v>
      </c>
      <c r="J19" s="102">
        <v>0</v>
      </c>
      <c r="K19" s="1" t="s">
        <v>314</v>
      </c>
    </row>
    <row r="20" spans="1:11" ht="15">
      <c r="A20" s="101" t="s">
        <v>24</v>
      </c>
      <c r="B20" s="459" t="s">
        <v>25</v>
      </c>
      <c r="C20" s="459"/>
      <c r="D20" s="459"/>
      <c r="E20" s="459"/>
      <c r="F20" s="459"/>
      <c r="G20" s="459"/>
      <c r="H20" s="459"/>
      <c r="I20" s="81" t="s">
        <v>16</v>
      </c>
      <c r="J20" s="102">
        <v>0</v>
      </c>
      <c r="K20" s="1" t="s">
        <v>314</v>
      </c>
    </row>
    <row r="21" spans="1:11" ht="15">
      <c r="A21" s="101" t="s">
        <v>26</v>
      </c>
      <c r="B21" s="453" t="s">
        <v>320</v>
      </c>
      <c r="C21" s="453"/>
      <c r="D21" s="453"/>
      <c r="E21" s="453"/>
      <c r="F21" s="453"/>
      <c r="G21" s="453"/>
      <c r="H21" s="453"/>
      <c r="I21" s="81" t="s">
        <v>23</v>
      </c>
      <c r="J21" s="102">
        <v>0</v>
      </c>
      <c r="K21" s="1" t="s">
        <v>314</v>
      </c>
    </row>
    <row r="22" spans="1:11" ht="15">
      <c r="A22" s="101" t="s">
        <v>27</v>
      </c>
      <c r="B22" s="453" t="s">
        <v>28</v>
      </c>
      <c r="C22" s="453"/>
      <c r="D22" s="453"/>
      <c r="E22" s="453"/>
      <c r="F22" s="453"/>
      <c r="G22" s="453"/>
      <c r="H22" s="453"/>
      <c r="I22" s="81" t="s">
        <v>23</v>
      </c>
      <c r="J22" s="102">
        <v>0</v>
      </c>
      <c r="K22" s="1" t="s">
        <v>314</v>
      </c>
    </row>
    <row r="23" spans="1:11" ht="15">
      <c r="A23" s="101" t="s">
        <v>29</v>
      </c>
      <c r="B23" s="453" t="s">
        <v>30</v>
      </c>
      <c r="C23" s="453"/>
      <c r="D23" s="453"/>
      <c r="E23" s="453"/>
      <c r="F23" s="453"/>
      <c r="G23" s="453"/>
      <c r="H23" s="453"/>
      <c r="I23" s="81" t="s">
        <v>23</v>
      </c>
      <c r="J23" s="102">
        <v>0</v>
      </c>
      <c r="K23" s="1" t="s">
        <v>314</v>
      </c>
    </row>
    <row r="24" spans="1:11" ht="15">
      <c r="A24" s="101" t="s">
        <v>31</v>
      </c>
      <c r="B24" s="458" t="s">
        <v>32</v>
      </c>
      <c r="C24" s="458"/>
      <c r="D24" s="458"/>
      <c r="E24" s="458"/>
      <c r="F24" s="458"/>
      <c r="G24" s="458"/>
      <c r="H24" s="458"/>
      <c r="I24" s="81" t="s">
        <v>16</v>
      </c>
      <c r="J24" s="102">
        <v>0</v>
      </c>
      <c r="K24" s="1" t="s">
        <v>314</v>
      </c>
    </row>
    <row r="25" spans="1:11" ht="15">
      <c r="A25" s="101" t="s">
        <v>33</v>
      </c>
      <c r="B25" s="453" t="s">
        <v>34</v>
      </c>
      <c r="C25" s="453"/>
      <c r="D25" s="453"/>
      <c r="E25" s="453"/>
      <c r="F25" s="453"/>
      <c r="G25" s="453"/>
      <c r="H25" s="453"/>
      <c r="I25" s="81" t="s">
        <v>23</v>
      </c>
      <c r="J25" s="102">
        <v>0</v>
      </c>
      <c r="K25" s="1" t="s">
        <v>314</v>
      </c>
    </row>
    <row r="26" spans="1:11" ht="15">
      <c r="A26" s="101" t="s">
        <v>35</v>
      </c>
      <c r="B26" s="453" t="s">
        <v>36</v>
      </c>
      <c r="C26" s="453"/>
      <c r="D26" s="453"/>
      <c r="E26" s="453"/>
      <c r="F26" s="453"/>
      <c r="G26" s="453"/>
      <c r="H26" s="453"/>
      <c r="I26" s="81" t="s">
        <v>23</v>
      </c>
      <c r="J26" s="102">
        <v>0</v>
      </c>
      <c r="K26" s="1" t="s">
        <v>314</v>
      </c>
    </row>
    <row r="27" spans="1:11" ht="15">
      <c r="A27" s="101" t="s">
        <v>37</v>
      </c>
      <c r="B27" s="453" t="s">
        <v>38</v>
      </c>
      <c r="C27" s="453"/>
      <c r="D27" s="453"/>
      <c r="E27" s="453"/>
      <c r="F27" s="453"/>
      <c r="G27" s="453"/>
      <c r="H27" s="453"/>
      <c r="I27" s="81" t="s">
        <v>39</v>
      </c>
      <c r="J27" s="102">
        <v>0</v>
      </c>
      <c r="K27" s="1" t="s">
        <v>313</v>
      </c>
    </row>
    <row r="28" spans="1:11" ht="15">
      <c r="A28" s="101" t="s">
        <v>40</v>
      </c>
      <c r="B28" s="453" t="s">
        <v>41</v>
      </c>
      <c r="C28" s="453"/>
      <c r="D28" s="453"/>
      <c r="E28" s="453"/>
      <c r="F28" s="453"/>
      <c r="G28" s="453"/>
      <c r="H28" s="453"/>
      <c r="I28" s="81" t="s">
        <v>39</v>
      </c>
      <c r="J28" s="102">
        <v>0</v>
      </c>
      <c r="K28" s="1" t="s">
        <v>313</v>
      </c>
    </row>
    <row r="29" spans="1:11" ht="15">
      <c r="A29" s="101" t="s">
        <v>42</v>
      </c>
      <c r="B29" s="453" t="s">
        <v>43</v>
      </c>
      <c r="C29" s="453"/>
      <c r="D29" s="453"/>
      <c r="E29" s="453"/>
      <c r="F29" s="453"/>
      <c r="G29" s="453"/>
      <c r="H29" s="453"/>
      <c r="I29" s="81" t="s">
        <v>39</v>
      </c>
      <c r="J29" s="102">
        <v>0</v>
      </c>
      <c r="K29" s="1" t="s">
        <v>313</v>
      </c>
    </row>
    <row r="30" spans="1:11" ht="15">
      <c r="A30" s="103" t="s">
        <v>44</v>
      </c>
      <c r="B30" s="457" t="s">
        <v>326</v>
      </c>
      <c r="C30" s="457"/>
      <c r="D30" s="457"/>
      <c r="E30" s="457"/>
      <c r="F30" s="457"/>
      <c r="G30" s="457"/>
      <c r="H30" s="457"/>
      <c r="I30" s="457"/>
      <c r="J30" s="104">
        <f>ROUND(SUM(J15:J18,-J19,J20,-SUM(J21:J23),J24,-SUM(J25:J26),J27:J29),2)</f>
        <v>0</v>
      </c>
    </row>
    <row r="31" spans="1:11" ht="15">
      <c r="A31" s="103" t="s">
        <v>45</v>
      </c>
      <c r="B31" s="457" t="s">
        <v>327</v>
      </c>
      <c r="C31" s="457"/>
      <c r="D31" s="457"/>
      <c r="E31" s="457"/>
      <c r="F31" s="457"/>
      <c r="G31" s="457"/>
      <c r="H31" s="457"/>
      <c r="I31" s="457"/>
      <c r="J31" s="104">
        <f>ROUND(SUM('GSTR-9 AR'!F43,'GSTR-9 AR'!F113,'GSTR-9 AR'!F114),2)</f>
        <v>0</v>
      </c>
      <c r="K31" s="1" t="s">
        <v>315</v>
      </c>
    </row>
    <row r="32" spans="1:11" ht="15.75" thickBot="1">
      <c r="A32" s="105" t="s">
        <v>46</v>
      </c>
      <c r="B32" s="466" t="s">
        <v>328</v>
      </c>
      <c r="C32" s="466"/>
      <c r="D32" s="466"/>
      <c r="E32" s="466"/>
      <c r="F32" s="466"/>
      <c r="G32" s="466"/>
      <c r="H32" s="466"/>
      <c r="I32" s="466"/>
      <c r="J32" s="106">
        <f>ROUND(J31-J30,2)</f>
        <v>0</v>
      </c>
    </row>
    <row r="33" spans="1:11" ht="15">
      <c r="A33" s="100">
        <v>6</v>
      </c>
      <c r="B33" s="462" t="s">
        <v>47</v>
      </c>
      <c r="C33" s="462"/>
      <c r="D33" s="462"/>
      <c r="E33" s="462"/>
      <c r="F33" s="462"/>
      <c r="G33" s="462"/>
      <c r="H33" s="462"/>
      <c r="I33" s="462"/>
      <c r="J33" s="463"/>
    </row>
    <row r="34" spans="1:11" ht="15">
      <c r="A34" s="101" t="s">
        <v>13</v>
      </c>
      <c r="B34" s="60" t="s">
        <v>48</v>
      </c>
      <c r="C34" s="60"/>
      <c r="D34" s="60"/>
      <c r="E34" s="60"/>
      <c r="F34" s="467" t="s">
        <v>49</v>
      </c>
      <c r="G34" s="467"/>
      <c r="H34" s="467"/>
      <c r="I34" s="467"/>
      <c r="J34" s="468"/>
      <c r="K34" s="1" t="s">
        <v>351</v>
      </c>
    </row>
    <row r="35" spans="1:11" ht="15">
      <c r="A35" s="101" t="s">
        <v>14</v>
      </c>
      <c r="B35" s="60" t="s">
        <v>50</v>
      </c>
      <c r="C35" s="60"/>
      <c r="D35" s="60"/>
      <c r="E35" s="60"/>
      <c r="F35" s="467" t="s">
        <v>49</v>
      </c>
      <c r="G35" s="467"/>
      <c r="H35" s="467"/>
      <c r="I35" s="467"/>
      <c r="J35" s="468"/>
    </row>
    <row r="36" spans="1:11" ht="15.75" thickBot="1">
      <c r="A36" s="107" t="s">
        <v>17</v>
      </c>
      <c r="B36" s="108" t="s">
        <v>51</v>
      </c>
      <c r="C36" s="108"/>
      <c r="D36" s="108"/>
      <c r="E36" s="108"/>
      <c r="F36" s="460" t="s">
        <v>49</v>
      </c>
      <c r="G36" s="460"/>
      <c r="H36" s="460"/>
      <c r="I36" s="460"/>
      <c r="J36" s="461"/>
    </row>
    <row r="37" spans="1:11" ht="15">
      <c r="A37" s="100">
        <v>7</v>
      </c>
      <c r="B37" s="462" t="s">
        <v>52</v>
      </c>
      <c r="C37" s="462"/>
      <c r="D37" s="462"/>
      <c r="E37" s="462"/>
      <c r="F37" s="462"/>
      <c r="G37" s="462"/>
      <c r="H37" s="462"/>
      <c r="I37" s="462"/>
      <c r="J37" s="463"/>
    </row>
    <row r="38" spans="1:11" ht="15">
      <c r="A38" s="103" t="s">
        <v>13</v>
      </c>
      <c r="B38" s="464" t="s">
        <v>322</v>
      </c>
      <c r="C38" s="464"/>
      <c r="D38" s="464"/>
      <c r="E38" s="464"/>
      <c r="F38" s="464"/>
      <c r="G38" s="464"/>
      <c r="H38" s="464"/>
      <c r="I38" s="464"/>
      <c r="J38" s="104">
        <f>J30</f>
        <v>0</v>
      </c>
    </row>
    <row r="39" spans="1:11" ht="15">
      <c r="A39" s="101" t="s">
        <v>14</v>
      </c>
      <c r="B39" s="465" t="s">
        <v>53</v>
      </c>
      <c r="C39" s="465"/>
      <c r="D39" s="465"/>
      <c r="E39" s="465"/>
      <c r="F39" s="465"/>
      <c r="G39" s="465"/>
      <c r="H39" s="465"/>
      <c r="I39" s="465"/>
      <c r="J39" s="102">
        <v>0</v>
      </c>
    </row>
    <row r="40" spans="1:11" ht="15">
      <c r="A40" s="101" t="s">
        <v>17</v>
      </c>
      <c r="B40" s="465" t="s">
        <v>54</v>
      </c>
      <c r="C40" s="465"/>
      <c r="D40" s="465"/>
      <c r="E40" s="465"/>
      <c r="F40" s="465"/>
      <c r="G40" s="465"/>
      <c r="H40" s="465"/>
      <c r="I40" s="465"/>
      <c r="J40" s="102">
        <v>0</v>
      </c>
    </row>
    <row r="41" spans="1:11" ht="15">
      <c r="A41" s="101" t="s">
        <v>19</v>
      </c>
      <c r="B41" s="465" t="s">
        <v>55</v>
      </c>
      <c r="C41" s="465"/>
      <c r="D41" s="465"/>
      <c r="E41" s="465"/>
      <c r="F41" s="465"/>
      <c r="G41" s="465"/>
      <c r="H41" s="465"/>
      <c r="I41" s="465"/>
      <c r="J41" s="102">
        <v>0</v>
      </c>
    </row>
    <row r="42" spans="1:11" ht="15">
      <c r="A42" s="103" t="s">
        <v>21</v>
      </c>
      <c r="B42" s="474" t="s">
        <v>323</v>
      </c>
      <c r="C42" s="474"/>
      <c r="D42" s="474"/>
      <c r="E42" s="474"/>
      <c r="F42" s="474"/>
      <c r="G42" s="474"/>
      <c r="H42" s="474"/>
      <c r="I42" s="474"/>
      <c r="J42" s="104">
        <f>ROUND(J38-SUM(J39:J41),2)</f>
        <v>0</v>
      </c>
    </row>
    <row r="43" spans="1:11" ht="15">
      <c r="A43" s="103" t="s">
        <v>24</v>
      </c>
      <c r="B43" s="474" t="s">
        <v>324</v>
      </c>
      <c r="C43" s="474"/>
      <c r="D43" s="474"/>
      <c r="E43" s="474"/>
      <c r="F43" s="474"/>
      <c r="G43" s="474"/>
      <c r="H43" s="474"/>
      <c r="I43" s="474"/>
      <c r="J43" s="109">
        <f>ROUND('GSTR-9 AR'!F28-'GSTR-9 AR'!F21,2)+'GSTR-9 AR'!F113+'GSTR-9 AR'!F114</f>
        <v>0</v>
      </c>
      <c r="K43" s="1" t="s">
        <v>316</v>
      </c>
    </row>
    <row r="44" spans="1:11" ht="15.75" thickBot="1">
      <c r="A44" s="103" t="s">
        <v>26</v>
      </c>
      <c r="B44" s="474" t="s">
        <v>325</v>
      </c>
      <c r="C44" s="474"/>
      <c r="D44" s="474"/>
      <c r="E44" s="474"/>
      <c r="F44" s="474"/>
      <c r="G44" s="474"/>
      <c r="H44" s="474"/>
      <c r="I44" s="474"/>
      <c r="J44" s="104">
        <f>ROUND(J43-J42,2)</f>
        <v>0</v>
      </c>
    </row>
    <row r="45" spans="1:11" ht="15" customHeight="1">
      <c r="A45" s="100">
        <v>8</v>
      </c>
      <c r="B45" s="462" t="s">
        <v>56</v>
      </c>
      <c r="C45" s="462"/>
      <c r="D45" s="462"/>
      <c r="E45" s="462"/>
      <c r="F45" s="462"/>
      <c r="G45" s="462"/>
      <c r="H45" s="462"/>
      <c r="I45" s="462"/>
      <c r="J45" s="463"/>
    </row>
    <row r="46" spans="1:11" ht="15">
      <c r="A46" s="101" t="s">
        <v>13</v>
      </c>
      <c r="B46" s="469" t="s">
        <v>48</v>
      </c>
      <c r="C46" s="469"/>
      <c r="D46" s="469"/>
      <c r="E46" s="469"/>
      <c r="F46" s="467" t="s">
        <v>49</v>
      </c>
      <c r="G46" s="467"/>
      <c r="H46" s="467"/>
      <c r="I46" s="467"/>
      <c r="J46" s="468"/>
      <c r="K46" s="1" t="s">
        <v>351</v>
      </c>
    </row>
    <row r="47" spans="1:11" ht="15">
      <c r="A47" s="101" t="s">
        <v>14</v>
      </c>
      <c r="B47" s="469" t="s">
        <v>50</v>
      </c>
      <c r="C47" s="469"/>
      <c r="D47" s="469"/>
      <c r="E47" s="469"/>
      <c r="F47" s="467" t="s">
        <v>49</v>
      </c>
      <c r="G47" s="467"/>
      <c r="H47" s="467"/>
      <c r="I47" s="467"/>
      <c r="J47" s="468"/>
    </row>
    <row r="48" spans="1:11" ht="15.75" thickBot="1">
      <c r="A48" s="107" t="s">
        <v>17</v>
      </c>
      <c r="B48" s="480" t="s">
        <v>51</v>
      </c>
      <c r="C48" s="480"/>
      <c r="D48" s="480"/>
      <c r="E48" s="480"/>
      <c r="F48" s="460" t="s">
        <v>49</v>
      </c>
      <c r="G48" s="460"/>
      <c r="H48" s="460"/>
      <c r="I48" s="460"/>
      <c r="J48" s="461"/>
    </row>
    <row r="49" spans="1:12" ht="15.75" thickBot="1">
      <c r="A49" s="129" t="s">
        <v>57</v>
      </c>
      <c r="B49" s="470" t="s">
        <v>58</v>
      </c>
      <c r="C49" s="470"/>
      <c r="D49" s="470"/>
      <c r="E49" s="470"/>
      <c r="F49" s="470"/>
      <c r="G49" s="470"/>
      <c r="H49" s="470"/>
      <c r="I49" s="470"/>
      <c r="J49" s="471"/>
    </row>
    <row r="50" spans="1:12" ht="15">
      <c r="A50" s="100">
        <v>9</v>
      </c>
      <c r="B50" s="472" t="s">
        <v>59</v>
      </c>
      <c r="C50" s="472"/>
      <c r="D50" s="472"/>
      <c r="E50" s="472"/>
      <c r="F50" s="472"/>
      <c r="G50" s="472"/>
      <c r="H50" s="472"/>
      <c r="I50" s="472"/>
      <c r="J50" s="473"/>
    </row>
    <row r="51" spans="1:12" ht="15" customHeight="1">
      <c r="A51" s="501"/>
      <c r="B51" s="479" t="s">
        <v>61</v>
      </c>
      <c r="C51" s="479"/>
      <c r="D51" s="479"/>
      <c r="E51" s="479"/>
      <c r="F51" s="479" t="s">
        <v>62</v>
      </c>
      <c r="G51" s="487" t="s">
        <v>60</v>
      </c>
      <c r="H51" s="487"/>
      <c r="I51" s="487"/>
      <c r="J51" s="500"/>
    </row>
    <row r="52" spans="1:12">
      <c r="A52" s="501"/>
      <c r="B52" s="479"/>
      <c r="C52" s="479"/>
      <c r="D52" s="479"/>
      <c r="E52" s="479"/>
      <c r="F52" s="479"/>
      <c r="G52" s="40" t="s">
        <v>63</v>
      </c>
      <c r="H52" s="40" t="s">
        <v>64</v>
      </c>
      <c r="I52" s="40" t="s">
        <v>65</v>
      </c>
      <c r="J52" s="121" t="s">
        <v>66</v>
      </c>
    </row>
    <row r="53" spans="1:12">
      <c r="A53" s="122"/>
      <c r="B53" s="446">
        <v>1</v>
      </c>
      <c r="C53" s="446"/>
      <c r="D53" s="446"/>
      <c r="E53" s="446"/>
      <c r="F53" s="75">
        <v>2</v>
      </c>
      <c r="G53" s="75">
        <v>3</v>
      </c>
      <c r="H53" s="75">
        <v>4</v>
      </c>
      <c r="I53" s="75">
        <v>5</v>
      </c>
      <c r="J53" s="123">
        <v>6</v>
      </c>
      <c r="K53" s="1" t="s">
        <v>329</v>
      </c>
    </row>
    <row r="54" spans="1:12" ht="15">
      <c r="A54" s="101" t="s">
        <v>13</v>
      </c>
      <c r="B54" s="475">
        <v>0.05</v>
      </c>
      <c r="C54" s="475"/>
      <c r="D54" s="475"/>
      <c r="E54" s="475"/>
      <c r="F54" s="110">
        <v>0</v>
      </c>
      <c r="G54" s="110">
        <v>0</v>
      </c>
      <c r="H54" s="110">
        <v>0</v>
      </c>
      <c r="I54" s="110">
        <v>0</v>
      </c>
      <c r="J54" s="124">
        <v>0</v>
      </c>
      <c r="K54" s="1" t="str">
        <f t="shared" ref="K54:K62" ca="1" si="0">IF(ROUND(F54*(SUMPRODUCT(MID(0&amp;B54,LARGE(INDEX(ISNUMBER(--MID(B54,ROW(INDIRECT("1:"&amp;LEN(B54))),1))*ROW(INDIRECT("1:"&amp;LEN(B54))),0),ROW(INDIRECT("1:"&amp;LEN(B54))))+1,1)*10^ROW(INDIRECT("1:"&amp;LEN(B54)))/10))%,2)=ROUND(G54,2)+ROUND(H54,2)+ROUND(I54,2),"No","Yes")</f>
        <v>No</v>
      </c>
    </row>
    <row r="55" spans="1:12" ht="15">
      <c r="A55" s="101" t="s">
        <v>14</v>
      </c>
      <c r="B55" s="475" t="s">
        <v>67</v>
      </c>
      <c r="C55" s="475"/>
      <c r="D55" s="475"/>
      <c r="E55" s="475"/>
      <c r="F55" s="110">
        <v>0</v>
      </c>
      <c r="G55" s="110">
        <v>0</v>
      </c>
      <c r="H55" s="110">
        <v>0</v>
      </c>
      <c r="I55" s="110">
        <v>0</v>
      </c>
      <c r="J55" s="124">
        <v>0</v>
      </c>
      <c r="K55" s="1" t="str">
        <f t="shared" ca="1" si="0"/>
        <v>No</v>
      </c>
    </row>
    <row r="56" spans="1:12" ht="15">
      <c r="A56" s="101" t="s">
        <v>17</v>
      </c>
      <c r="B56" s="475">
        <v>0.12</v>
      </c>
      <c r="C56" s="475"/>
      <c r="D56" s="475"/>
      <c r="E56" s="475"/>
      <c r="F56" s="110">
        <v>0</v>
      </c>
      <c r="G56" s="110">
        <v>0</v>
      </c>
      <c r="H56" s="110">
        <v>0</v>
      </c>
      <c r="I56" s="110">
        <v>0</v>
      </c>
      <c r="J56" s="124">
        <v>0</v>
      </c>
      <c r="K56" s="1" t="str">
        <f t="shared" ca="1" si="0"/>
        <v>No</v>
      </c>
    </row>
    <row r="57" spans="1:12" ht="15">
      <c r="A57" s="101" t="s">
        <v>19</v>
      </c>
      <c r="B57" s="475" t="s">
        <v>68</v>
      </c>
      <c r="C57" s="475"/>
      <c r="D57" s="475"/>
      <c r="E57" s="475"/>
      <c r="F57" s="110">
        <v>0</v>
      </c>
      <c r="G57" s="110">
        <v>0</v>
      </c>
      <c r="H57" s="110">
        <v>0</v>
      </c>
      <c r="I57" s="110">
        <v>0</v>
      </c>
      <c r="J57" s="124">
        <v>0</v>
      </c>
      <c r="K57" s="1" t="str">
        <f t="shared" ca="1" si="0"/>
        <v>No</v>
      </c>
    </row>
    <row r="58" spans="1:12" ht="15">
      <c r="A58" s="101" t="s">
        <v>21</v>
      </c>
      <c r="B58" s="475">
        <v>0.18</v>
      </c>
      <c r="C58" s="475"/>
      <c r="D58" s="475"/>
      <c r="E58" s="475"/>
      <c r="F58" s="110">
        <v>0</v>
      </c>
      <c r="G58" s="110">
        <v>0</v>
      </c>
      <c r="H58" s="110">
        <v>0</v>
      </c>
      <c r="I58" s="110">
        <v>0</v>
      </c>
      <c r="J58" s="124">
        <v>0</v>
      </c>
      <c r="K58" s="1" t="str">
        <f t="shared" ca="1" si="0"/>
        <v>No</v>
      </c>
    </row>
    <row r="59" spans="1:12" ht="15">
      <c r="A59" s="101" t="s">
        <v>24</v>
      </c>
      <c r="B59" s="475" t="s">
        <v>69</v>
      </c>
      <c r="C59" s="475"/>
      <c r="D59" s="475"/>
      <c r="E59" s="475"/>
      <c r="F59" s="110">
        <v>0</v>
      </c>
      <c r="G59" s="110">
        <v>0</v>
      </c>
      <c r="H59" s="110">
        <v>0</v>
      </c>
      <c r="I59" s="110">
        <v>0</v>
      </c>
      <c r="J59" s="124">
        <v>0</v>
      </c>
      <c r="K59" s="1" t="str">
        <f t="shared" ca="1" si="0"/>
        <v>No</v>
      </c>
    </row>
    <row r="60" spans="1:12" ht="15">
      <c r="A60" s="101" t="s">
        <v>26</v>
      </c>
      <c r="B60" s="475">
        <v>0.28000000000000003</v>
      </c>
      <c r="C60" s="475"/>
      <c r="D60" s="475"/>
      <c r="E60" s="475"/>
      <c r="F60" s="110">
        <v>0</v>
      </c>
      <c r="G60" s="110">
        <v>0</v>
      </c>
      <c r="H60" s="110">
        <v>0</v>
      </c>
      <c r="I60" s="110">
        <v>0</v>
      </c>
      <c r="J60" s="124">
        <v>0</v>
      </c>
      <c r="K60" s="1" t="str">
        <f t="shared" ca="1" si="0"/>
        <v>No</v>
      </c>
    </row>
    <row r="61" spans="1:12" ht="15">
      <c r="A61" s="101" t="s">
        <v>27</v>
      </c>
      <c r="B61" s="475" t="s">
        <v>70</v>
      </c>
      <c r="C61" s="475"/>
      <c r="D61" s="475"/>
      <c r="E61" s="475"/>
      <c r="F61" s="110">
        <v>0</v>
      </c>
      <c r="G61" s="110">
        <v>0</v>
      </c>
      <c r="H61" s="110">
        <v>0</v>
      </c>
      <c r="I61" s="110">
        <v>0</v>
      </c>
      <c r="J61" s="124">
        <v>0</v>
      </c>
      <c r="K61" s="1" t="str">
        <f t="shared" ca="1" si="0"/>
        <v>No</v>
      </c>
    </row>
    <row r="62" spans="1:12" ht="15">
      <c r="A62" s="101" t="s">
        <v>29</v>
      </c>
      <c r="B62" s="475">
        <v>0.03</v>
      </c>
      <c r="C62" s="475"/>
      <c r="D62" s="475"/>
      <c r="E62" s="475"/>
      <c r="F62" s="110">
        <v>0</v>
      </c>
      <c r="G62" s="110">
        <v>0</v>
      </c>
      <c r="H62" s="110">
        <v>0</v>
      </c>
      <c r="I62" s="110">
        <v>0</v>
      </c>
      <c r="J62" s="124">
        <v>0</v>
      </c>
      <c r="K62" s="1" t="str">
        <f t="shared" ca="1" si="0"/>
        <v>No</v>
      </c>
    </row>
    <row r="63" spans="1:12" ht="15">
      <c r="A63" s="101" t="s">
        <v>31</v>
      </c>
      <c r="B63" s="477">
        <v>2.5000000000000001E-3</v>
      </c>
      <c r="C63" s="477"/>
      <c r="D63" s="477"/>
      <c r="E63" s="477"/>
      <c r="F63" s="110">
        <v>0</v>
      </c>
      <c r="G63" s="110">
        <v>0</v>
      </c>
      <c r="H63" s="110">
        <v>0</v>
      </c>
      <c r="I63" s="110">
        <v>0</v>
      </c>
      <c r="J63" s="124">
        <v>0</v>
      </c>
      <c r="K63" s="1" t="str">
        <f>IF(ROUND(F63*0.25%,2)=ROUND(G63,2)+ROUND(H63,2)+ROUND(I63,2),"No","Yes")</f>
        <v>No</v>
      </c>
    </row>
    <row r="64" spans="1:12" ht="15">
      <c r="A64" s="101" t="s">
        <v>33</v>
      </c>
      <c r="B64" s="477">
        <v>1E-3</v>
      </c>
      <c r="C64" s="477"/>
      <c r="D64" s="477"/>
      <c r="E64" s="477"/>
      <c r="F64" s="110">
        <v>10000</v>
      </c>
      <c r="G64" s="110">
        <v>10</v>
      </c>
      <c r="H64" s="110">
        <v>0</v>
      </c>
      <c r="I64" s="110">
        <v>0</v>
      </c>
      <c r="J64" s="124">
        <v>0</v>
      </c>
      <c r="K64" s="1" t="str">
        <f>IF(ROUND(F64*0.1%,2)=ROUND(G64,2)+ROUND(H64,2)+ROUND(I64,2),"No","Yes")</f>
        <v>No</v>
      </c>
      <c r="L64" s="1">
        <f ca="1">(SUMPRODUCT(MID(0&amp;B64,LARGE(INDEX(ISNUMBER(--MID(B64,ROW(INDIRECT("1:"&amp;LEN(B64))),1))*ROW(INDIRECT("1:"&amp;LEN(B64))),0),ROW(INDIRECT("1:"&amp;LEN(B64))))+1,1)*10^ROW(INDIRECT("1:"&amp;LEN(B64)))/10))</f>
        <v>1</v>
      </c>
    </row>
    <row r="65" spans="1:11" ht="15">
      <c r="A65" s="101" t="s">
        <v>35</v>
      </c>
      <c r="B65" s="475" t="s">
        <v>71</v>
      </c>
      <c r="C65" s="475"/>
      <c r="D65" s="475"/>
      <c r="E65" s="475"/>
      <c r="F65" s="111"/>
      <c r="G65" s="110">
        <v>0</v>
      </c>
      <c r="H65" s="110">
        <v>0</v>
      </c>
      <c r="I65" s="110">
        <v>0</v>
      </c>
      <c r="J65" s="124">
        <v>0</v>
      </c>
    </row>
    <row r="66" spans="1:11" ht="15">
      <c r="A66" s="101" t="s">
        <v>37</v>
      </c>
      <c r="B66" s="475" t="s">
        <v>72</v>
      </c>
      <c r="C66" s="475"/>
      <c r="D66" s="475"/>
      <c r="E66" s="475"/>
      <c r="F66" s="111"/>
      <c r="G66" s="110">
        <v>0</v>
      </c>
      <c r="H66" s="110">
        <v>0</v>
      </c>
      <c r="I66" s="110">
        <v>0</v>
      </c>
      <c r="J66" s="124">
        <v>0</v>
      </c>
    </row>
    <row r="67" spans="1:11" ht="15">
      <c r="A67" s="101" t="s">
        <v>40</v>
      </c>
      <c r="B67" s="475" t="s">
        <v>73</v>
      </c>
      <c r="C67" s="475"/>
      <c r="D67" s="475"/>
      <c r="E67" s="475"/>
      <c r="F67" s="111"/>
      <c r="G67" s="110">
        <v>0</v>
      </c>
      <c r="H67" s="110">
        <v>0</v>
      </c>
      <c r="I67" s="110">
        <v>0</v>
      </c>
      <c r="J67" s="124">
        <v>0</v>
      </c>
    </row>
    <row r="68" spans="1:11" ht="15">
      <c r="A68" s="101" t="s">
        <v>42</v>
      </c>
      <c r="B68" s="475" t="s">
        <v>74</v>
      </c>
      <c r="C68" s="475"/>
      <c r="D68" s="475"/>
      <c r="E68" s="475"/>
      <c r="F68" s="111"/>
      <c r="G68" s="110">
        <v>0</v>
      </c>
      <c r="H68" s="110">
        <v>0</v>
      </c>
      <c r="I68" s="110">
        <v>0</v>
      </c>
      <c r="J68" s="124">
        <v>0</v>
      </c>
    </row>
    <row r="69" spans="1:11" ht="15">
      <c r="A69" s="103" t="s">
        <v>44</v>
      </c>
      <c r="B69" s="476" t="s">
        <v>330</v>
      </c>
      <c r="C69" s="476"/>
      <c r="D69" s="476"/>
      <c r="E69" s="476"/>
      <c r="F69" s="111"/>
      <c r="G69" s="112">
        <f>ROUND(SUM(G54:G68),2)</f>
        <v>10</v>
      </c>
      <c r="H69" s="112">
        <f>ROUND(SUM(H54:H68),2)</f>
        <v>0</v>
      </c>
      <c r="I69" s="112">
        <f>ROUND(SUM(I54:I68),2)</f>
        <v>0</v>
      </c>
      <c r="J69" s="125">
        <f>ROUND(SUM(J54:J68),2)</f>
        <v>0</v>
      </c>
    </row>
    <row r="70" spans="1:11" ht="15">
      <c r="A70" s="103" t="s">
        <v>45</v>
      </c>
      <c r="B70" s="476" t="s">
        <v>331</v>
      </c>
      <c r="C70" s="476"/>
      <c r="D70" s="476"/>
      <c r="E70" s="476"/>
      <c r="F70" s="111"/>
      <c r="G70" s="112">
        <f>SUM('GSTR-9 AR'!F103:J103)+SUM('GSTR-9 AR'!G171:G175)+'GSTR-9 AR'!J122</f>
        <v>0</v>
      </c>
      <c r="H70" s="112">
        <f>SUM('GSTR-9 AR'!F104:J104)+SUM('GSTR-9 AR'!H171:H175)+'GSTR-9 AR'!J123</f>
        <v>0</v>
      </c>
      <c r="I70" s="112">
        <f>SUM('GSTR-9 AR'!F102:J102)+SUM('GSTR-9 AR'!I171:I175)+'GSTR-9 AR'!J121</f>
        <v>0</v>
      </c>
      <c r="J70" s="125">
        <f>SUM('GSTR-9 AR'!F105:J105)+SUM('GSTR-9 AR'!J171:J175)+'GSTR-9 AR'!J124</f>
        <v>0</v>
      </c>
    </row>
    <row r="71" spans="1:11" ht="15" customHeight="1" thickBot="1">
      <c r="A71" s="105" t="s">
        <v>46</v>
      </c>
      <c r="B71" s="502" t="s">
        <v>332</v>
      </c>
      <c r="C71" s="502"/>
      <c r="D71" s="502"/>
      <c r="E71" s="502"/>
      <c r="F71" s="126"/>
      <c r="G71" s="127">
        <f>G70-G69</f>
        <v>-10</v>
      </c>
      <c r="H71" s="127">
        <f>H70-H69</f>
        <v>0</v>
      </c>
      <c r="I71" s="127">
        <f>I70-I69</f>
        <v>0</v>
      </c>
      <c r="J71" s="128">
        <f>J70-J69</f>
        <v>0</v>
      </c>
    </row>
    <row r="72" spans="1:11" ht="15" customHeight="1">
      <c r="A72" s="100">
        <v>10</v>
      </c>
      <c r="B72" s="462" t="s">
        <v>75</v>
      </c>
      <c r="C72" s="462"/>
      <c r="D72" s="462"/>
      <c r="E72" s="462"/>
      <c r="F72" s="462"/>
      <c r="G72" s="462"/>
      <c r="H72" s="462"/>
      <c r="I72" s="462"/>
      <c r="J72" s="463"/>
    </row>
    <row r="73" spans="1:11" ht="15">
      <c r="A73" s="101" t="s">
        <v>13</v>
      </c>
      <c r="B73" s="469" t="s">
        <v>48</v>
      </c>
      <c r="C73" s="469"/>
      <c r="D73" s="469"/>
      <c r="E73" s="469"/>
      <c r="F73" s="467" t="s">
        <v>49</v>
      </c>
      <c r="G73" s="467"/>
      <c r="H73" s="467"/>
      <c r="I73" s="467"/>
      <c r="J73" s="468"/>
      <c r="K73" s="1" t="s">
        <v>351</v>
      </c>
    </row>
    <row r="74" spans="1:11" ht="15">
      <c r="A74" s="101" t="s">
        <v>14</v>
      </c>
      <c r="B74" s="469" t="s">
        <v>50</v>
      </c>
      <c r="C74" s="469"/>
      <c r="D74" s="469"/>
      <c r="E74" s="469"/>
      <c r="F74" s="467" t="s">
        <v>49</v>
      </c>
      <c r="G74" s="467"/>
      <c r="H74" s="467"/>
      <c r="I74" s="467"/>
      <c r="J74" s="468"/>
    </row>
    <row r="75" spans="1:11" ht="15.75" thickBot="1">
      <c r="A75" s="107" t="s">
        <v>17</v>
      </c>
      <c r="B75" s="480" t="s">
        <v>51</v>
      </c>
      <c r="C75" s="480"/>
      <c r="D75" s="480"/>
      <c r="E75" s="480"/>
      <c r="F75" s="460" t="s">
        <v>49</v>
      </c>
      <c r="G75" s="460"/>
      <c r="H75" s="460"/>
      <c r="I75" s="460"/>
      <c r="J75" s="461"/>
    </row>
    <row r="76" spans="1:11" ht="15">
      <c r="A76" s="100">
        <v>11</v>
      </c>
      <c r="B76" s="472" t="s">
        <v>76</v>
      </c>
      <c r="C76" s="472"/>
      <c r="D76" s="472"/>
      <c r="E76" s="472"/>
      <c r="F76" s="472"/>
      <c r="G76" s="472"/>
      <c r="H76" s="472"/>
      <c r="I76" s="472"/>
      <c r="J76" s="473"/>
    </row>
    <row r="77" spans="1:11" ht="15" customHeight="1">
      <c r="A77" s="130"/>
      <c r="B77" s="79"/>
      <c r="C77" s="79"/>
      <c r="D77" s="79"/>
      <c r="E77" s="79"/>
      <c r="F77" s="79"/>
      <c r="G77" s="487" t="s">
        <v>77</v>
      </c>
      <c r="H77" s="487"/>
      <c r="I77" s="487"/>
      <c r="J77" s="500"/>
    </row>
    <row r="78" spans="1:11" s="133" customFormat="1">
      <c r="A78" s="478" t="s">
        <v>338</v>
      </c>
      <c r="B78" s="479" t="s">
        <v>61</v>
      </c>
      <c r="C78" s="479"/>
      <c r="D78" s="479"/>
      <c r="E78" s="479"/>
      <c r="F78" s="40" t="s">
        <v>62</v>
      </c>
      <c r="G78" s="40" t="s">
        <v>63</v>
      </c>
      <c r="H78" s="40" t="s">
        <v>64</v>
      </c>
      <c r="I78" s="40" t="s">
        <v>65</v>
      </c>
      <c r="J78" s="121" t="s">
        <v>66</v>
      </c>
    </row>
    <row r="79" spans="1:11" s="133" customFormat="1">
      <c r="A79" s="478"/>
      <c r="B79" s="479">
        <v>1</v>
      </c>
      <c r="C79" s="479"/>
      <c r="D79" s="479"/>
      <c r="E79" s="479"/>
      <c r="F79" s="75">
        <v>2</v>
      </c>
      <c r="G79" s="75">
        <v>3</v>
      </c>
      <c r="H79" s="75">
        <v>4</v>
      </c>
      <c r="I79" s="75">
        <v>5</v>
      </c>
      <c r="J79" s="123">
        <v>6</v>
      </c>
      <c r="K79" s="1" t="s">
        <v>329</v>
      </c>
    </row>
    <row r="80" spans="1:11" ht="15">
      <c r="A80" s="101" t="s">
        <v>13</v>
      </c>
      <c r="B80" s="475">
        <v>0.05</v>
      </c>
      <c r="C80" s="475"/>
      <c r="D80" s="475"/>
      <c r="E80" s="475"/>
      <c r="F80" s="110">
        <v>0</v>
      </c>
      <c r="G80" s="110">
        <v>0</v>
      </c>
      <c r="H80" s="110">
        <v>0</v>
      </c>
      <c r="I80" s="110">
        <v>0</v>
      </c>
      <c r="J80" s="124">
        <v>0</v>
      </c>
      <c r="K80" s="1" t="str">
        <f ca="1">IF(ROUND(F80*(SUMPRODUCT(MID(0&amp;B80,LARGE(INDEX(ISNUMBER(--MID(B80,ROW(INDIRECT("1:"&amp;LEN(B80))),1))*ROW(INDIRECT("1:"&amp;LEN(B80))),0),ROW(INDIRECT("1:"&amp;LEN(B80))))+1,1)*10^ROW(INDIRECT("1:"&amp;LEN(B80)))/10))%,2)=ROUND(G80,2)+ROUND(H80,2)+ROUND(I80,2),"No","Yes")</f>
        <v>No</v>
      </c>
    </row>
    <row r="81" spans="1:11" ht="15">
      <c r="A81" s="101" t="s">
        <v>14</v>
      </c>
      <c r="B81" s="475">
        <v>0.12</v>
      </c>
      <c r="C81" s="475"/>
      <c r="D81" s="475"/>
      <c r="E81" s="475"/>
      <c r="F81" s="110">
        <v>0</v>
      </c>
      <c r="G81" s="110">
        <v>0</v>
      </c>
      <c r="H81" s="110">
        <v>0</v>
      </c>
      <c r="I81" s="110">
        <v>0</v>
      </c>
      <c r="J81" s="124">
        <v>0</v>
      </c>
      <c r="K81" s="1" t="str">
        <f t="shared" ref="K81:K84" ca="1" si="1">IF(ROUND(F81*(SUMPRODUCT(MID(0&amp;B81,LARGE(INDEX(ISNUMBER(--MID(B81,ROW(INDIRECT("1:"&amp;LEN(B81))),1))*ROW(INDIRECT("1:"&amp;LEN(B81))),0),ROW(INDIRECT("1:"&amp;LEN(B81))))+1,1)*10^ROW(INDIRECT("1:"&amp;LEN(B81)))/10))%,2)=ROUND(G81,2)+ROUND(H81,2)+ROUND(I81,2),"No","Yes")</f>
        <v>No</v>
      </c>
    </row>
    <row r="82" spans="1:11" ht="15">
      <c r="A82" s="101" t="s">
        <v>17</v>
      </c>
      <c r="B82" s="475">
        <v>0.18</v>
      </c>
      <c r="C82" s="475"/>
      <c r="D82" s="475"/>
      <c r="E82" s="475"/>
      <c r="F82" s="110">
        <v>0</v>
      </c>
      <c r="G82" s="110">
        <v>0</v>
      </c>
      <c r="H82" s="110">
        <v>0</v>
      </c>
      <c r="I82" s="110">
        <v>0</v>
      </c>
      <c r="J82" s="124">
        <v>0</v>
      </c>
      <c r="K82" s="1" t="str">
        <f t="shared" ca="1" si="1"/>
        <v>No</v>
      </c>
    </row>
    <row r="83" spans="1:11" ht="15">
      <c r="A83" s="101" t="s">
        <v>19</v>
      </c>
      <c r="B83" s="475">
        <v>0.28000000000000003</v>
      </c>
      <c r="C83" s="475"/>
      <c r="D83" s="475"/>
      <c r="E83" s="475"/>
      <c r="F83" s="110">
        <v>0</v>
      </c>
      <c r="G83" s="110">
        <v>0</v>
      </c>
      <c r="H83" s="110">
        <v>0</v>
      </c>
      <c r="I83" s="110">
        <v>0</v>
      </c>
      <c r="J83" s="124">
        <v>0</v>
      </c>
      <c r="K83" s="1" t="str">
        <f t="shared" ca="1" si="1"/>
        <v>No</v>
      </c>
    </row>
    <row r="84" spans="1:11" ht="15">
      <c r="A84" s="101" t="s">
        <v>21</v>
      </c>
      <c r="B84" s="475">
        <v>0.03</v>
      </c>
      <c r="C84" s="475"/>
      <c r="D84" s="475"/>
      <c r="E84" s="475"/>
      <c r="F84" s="110">
        <v>0</v>
      </c>
      <c r="G84" s="110">
        <v>0</v>
      </c>
      <c r="H84" s="110">
        <v>0</v>
      </c>
      <c r="I84" s="110">
        <v>0</v>
      </c>
      <c r="J84" s="124">
        <v>0</v>
      </c>
      <c r="K84" s="1" t="str">
        <f t="shared" ca="1" si="1"/>
        <v>No</v>
      </c>
    </row>
    <row r="85" spans="1:11" ht="15">
      <c r="A85" s="101" t="s">
        <v>24</v>
      </c>
      <c r="B85" s="477">
        <v>2.5000000000000001E-3</v>
      </c>
      <c r="C85" s="477"/>
      <c r="D85" s="477"/>
      <c r="E85" s="477"/>
      <c r="F85" s="110">
        <v>0</v>
      </c>
      <c r="G85" s="110">
        <v>0</v>
      </c>
      <c r="H85" s="110">
        <v>0</v>
      </c>
      <c r="I85" s="110">
        <v>0</v>
      </c>
      <c r="J85" s="124">
        <v>0</v>
      </c>
      <c r="K85" s="1" t="str">
        <f>IF(ROUND(F85*0.25%,2)=ROUND(G85,2)+ROUND(H85,2)+ROUND(I85,2),"No","Yes")</f>
        <v>No</v>
      </c>
    </row>
    <row r="86" spans="1:11" ht="15">
      <c r="A86" s="101" t="s">
        <v>26</v>
      </c>
      <c r="B86" s="477">
        <v>1E-3</v>
      </c>
      <c r="C86" s="477"/>
      <c r="D86" s="477"/>
      <c r="E86" s="477"/>
      <c r="F86" s="110">
        <v>0</v>
      </c>
      <c r="G86" s="110">
        <v>0</v>
      </c>
      <c r="H86" s="110">
        <v>0</v>
      </c>
      <c r="I86" s="110">
        <v>0</v>
      </c>
      <c r="J86" s="124">
        <v>0</v>
      </c>
      <c r="K86" s="1" t="str">
        <f>IF(ROUND(F86*0.1%,2)=ROUND(G86,2)+ROUND(H86,2)+ROUND(I86,2),"No","Yes")</f>
        <v>No</v>
      </c>
    </row>
    <row r="87" spans="1:11" ht="15">
      <c r="A87" s="101" t="s">
        <v>27</v>
      </c>
      <c r="B87" s="475" t="s">
        <v>71</v>
      </c>
      <c r="C87" s="475"/>
      <c r="D87" s="475"/>
      <c r="E87" s="475"/>
      <c r="F87" s="111"/>
      <c r="G87" s="134">
        <v>0</v>
      </c>
      <c r="H87" s="134">
        <v>0</v>
      </c>
      <c r="I87" s="134">
        <v>0</v>
      </c>
      <c r="J87" s="102">
        <v>0</v>
      </c>
    </row>
    <row r="88" spans="1:11" ht="15">
      <c r="A88" s="101" t="s">
        <v>29</v>
      </c>
      <c r="B88" s="475" t="s">
        <v>72</v>
      </c>
      <c r="C88" s="475"/>
      <c r="D88" s="475"/>
      <c r="E88" s="475"/>
      <c r="F88" s="111"/>
      <c r="G88" s="134">
        <v>0</v>
      </c>
      <c r="H88" s="134">
        <v>0</v>
      </c>
      <c r="I88" s="134">
        <v>0</v>
      </c>
      <c r="J88" s="102">
        <v>0</v>
      </c>
    </row>
    <row r="89" spans="1:11" ht="15">
      <c r="A89" s="101" t="s">
        <v>31</v>
      </c>
      <c r="B89" s="475" t="s">
        <v>73</v>
      </c>
      <c r="C89" s="475"/>
      <c r="D89" s="475"/>
      <c r="E89" s="475"/>
      <c r="F89" s="111"/>
      <c r="G89" s="134">
        <v>0</v>
      </c>
      <c r="H89" s="134">
        <v>0</v>
      </c>
      <c r="I89" s="134">
        <v>0</v>
      </c>
      <c r="J89" s="102">
        <v>0</v>
      </c>
    </row>
    <row r="90" spans="1:11" ht="15.75" thickBot="1">
      <c r="A90" s="107" t="s">
        <v>33</v>
      </c>
      <c r="B90" s="481" t="s">
        <v>78</v>
      </c>
      <c r="C90" s="481"/>
      <c r="D90" s="481"/>
      <c r="E90" s="481"/>
      <c r="F90" s="132"/>
      <c r="G90" s="135">
        <v>0</v>
      </c>
      <c r="H90" s="135">
        <v>0</v>
      </c>
      <c r="I90" s="135">
        <v>0</v>
      </c>
      <c r="J90" s="136">
        <v>0</v>
      </c>
    </row>
    <row r="91" spans="1:11" ht="15.75" thickBot="1">
      <c r="A91" s="129" t="s">
        <v>79</v>
      </c>
      <c r="B91" s="482" t="s">
        <v>80</v>
      </c>
      <c r="C91" s="482"/>
      <c r="D91" s="482"/>
      <c r="E91" s="482"/>
      <c r="F91" s="482"/>
      <c r="G91" s="482"/>
      <c r="H91" s="482"/>
      <c r="I91" s="482"/>
      <c r="J91" s="483"/>
    </row>
    <row r="92" spans="1:11" ht="15">
      <c r="A92" s="100">
        <v>12</v>
      </c>
      <c r="B92" s="472" t="s">
        <v>81</v>
      </c>
      <c r="C92" s="472"/>
      <c r="D92" s="472"/>
      <c r="E92" s="472"/>
      <c r="F92" s="472"/>
      <c r="G92" s="472"/>
      <c r="H92" s="472"/>
      <c r="I92" s="472"/>
      <c r="J92" s="473"/>
    </row>
    <row r="93" spans="1:11" ht="30.75" customHeight="1">
      <c r="A93" s="101" t="s">
        <v>13</v>
      </c>
      <c r="B93" s="452" t="s">
        <v>339</v>
      </c>
      <c r="C93" s="452"/>
      <c r="D93" s="452"/>
      <c r="E93" s="452"/>
      <c r="F93" s="452"/>
      <c r="G93" s="452"/>
      <c r="H93" s="452"/>
      <c r="I93" s="452"/>
      <c r="J93" s="102"/>
    </row>
    <row r="94" spans="1:11" ht="15">
      <c r="A94" s="101" t="s">
        <v>14</v>
      </c>
      <c r="B94" s="452" t="s">
        <v>340</v>
      </c>
      <c r="C94" s="452"/>
      <c r="D94" s="452"/>
      <c r="E94" s="452"/>
      <c r="F94" s="452"/>
      <c r="G94" s="452"/>
      <c r="H94" s="452"/>
      <c r="I94" s="137" t="s">
        <v>16</v>
      </c>
      <c r="J94" s="102">
        <v>1660180.38</v>
      </c>
    </row>
    <row r="95" spans="1:11" ht="15">
      <c r="A95" s="101" t="s">
        <v>17</v>
      </c>
      <c r="B95" s="452" t="s">
        <v>341</v>
      </c>
      <c r="C95" s="452"/>
      <c r="D95" s="452"/>
      <c r="E95" s="452"/>
      <c r="F95" s="452"/>
      <c r="G95" s="452"/>
      <c r="H95" s="452"/>
      <c r="I95" s="137" t="s">
        <v>23</v>
      </c>
      <c r="J95" s="102"/>
    </row>
    <row r="96" spans="1:11" s="138" customFormat="1" ht="15">
      <c r="A96" s="103" t="s">
        <v>19</v>
      </c>
      <c r="B96" s="484" t="s">
        <v>342</v>
      </c>
      <c r="C96" s="484"/>
      <c r="D96" s="484"/>
      <c r="E96" s="484"/>
      <c r="F96" s="484"/>
      <c r="G96" s="484"/>
      <c r="H96" s="484"/>
      <c r="I96" s="484"/>
      <c r="J96" s="125">
        <f>J93+J94-J95</f>
        <v>1660180.38</v>
      </c>
    </row>
    <row r="97" spans="1:11" s="138" customFormat="1" ht="15">
      <c r="A97" s="103" t="s">
        <v>21</v>
      </c>
      <c r="B97" s="484" t="s">
        <v>82</v>
      </c>
      <c r="C97" s="484"/>
      <c r="D97" s="484"/>
      <c r="E97" s="484"/>
      <c r="F97" s="484"/>
      <c r="G97" s="484"/>
      <c r="H97" s="484"/>
      <c r="I97" s="484"/>
      <c r="J97" s="125">
        <f>SUM('GSTR-9 AR'!G85:J85)</f>
        <v>0</v>
      </c>
    </row>
    <row r="98" spans="1:11" s="138" customFormat="1" ht="15.75" thickBot="1">
      <c r="A98" s="105" t="s">
        <v>24</v>
      </c>
      <c r="B98" s="485" t="s">
        <v>343</v>
      </c>
      <c r="C98" s="485"/>
      <c r="D98" s="485"/>
      <c r="E98" s="485"/>
      <c r="F98" s="485"/>
      <c r="G98" s="485"/>
      <c r="H98" s="485"/>
      <c r="I98" s="485"/>
      <c r="J98" s="139">
        <f>J97-J96</f>
        <v>-1660180.38</v>
      </c>
    </row>
    <row r="99" spans="1:11" ht="15" customHeight="1">
      <c r="A99" s="100">
        <v>13</v>
      </c>
      <c r="B99" s="462" t="s">
        <v>83</v>
      </c>
      <c r="C99" s="462"/>
      <c r="D99" s="462"/>
      <c r="E99" s="462"/>
      <c r="F99" s="462"/>
      <c r="G99" s="462"/>
      <c r="H99" s="462"/>
      <c r="I99" s="462"/>
      <c r="J99" s="463"/>
    </row>
    <row r="100" spans="1:11" ht="15">
      <c r="A100" s="101" t="s">
        <v>13</v>
      </c>
      <c r="B100" s="469" t="s">
        <v>48</v>
      </c>
      <c r="C100" s="469"/>
      <c r="D100" s="469"/>
      <c r="E100" s="469"/>
      <c r="F100" s="467" t="s">
        <v>49</v>
      </c>
      <c r="G100" s="467"/>
      <c r="H100" s="467"/>
      <c r="I100" s="467"/>
      <c r="J100" s="468"/>
      <c r="K100" s="1" t="s">
        <v>351</v>
      </c>
    </row>
    <row r="101" spans="1:11" ht="15">
      <c r="A101" s="101" t="s">
        <v>14</v>
      </c>
      <c r="B101" s="469" t="s">
        <v>50</v>
      </c>
      <c r="C101" s="469"/>
      <c r="D101" s="469"/>
      <c r="E101" s="469"/>
      <c r="F101" s="467" t="s">
        <v>49</v>
      </c>
      <c r="G101" s="467"/>
      <c r="H101" s="467"/>
      <c r="I101" s="467"/>
      <c r="J101" s="468"/>
    </row>
    <row r="102" spans="1:11" ht="15.75" thickBot="1">
      <c r="A102" s="107" t="s">
        <v>17</v>
      </c>
      <c r="B102" s="480" t="s">
        <v>51</v>
      </c>
      <c r="C102" s="480"/>
      <c r="D102" s="480"/>
      <c r="E102" s="480"/>
      <c r="F102" s="460" t="s">
        <v>49</v>
      </c>
      <c r="G102" s="460"/>
      <c r="H102" s="460"/>
      <c r="I102" s="460"/>
      <c r="J102" s="461"/>
    </row>
    <row r="103" spans="1:11" ht="15">
      <c r="A103" s="100">
        <v>14</v>
      </c>
      <c r="B103" s="472" t="s">
        <v>84</v>
      </c>
      <c r="C103" s="472"/>
      <c r="D103" s="472"/>
      <c r="E103" s="472"/>
      <c r="F103" s="472"/>
      <c r="G103" s="472"/>
      <c r="H103" s="472"/>
      <c r="I103" s="472"/>
      <c r="J103" s="473"/>
    </row>
    <row r="104" spans="1:11" s="138" customFormat="1" ht="28.5" customHeight="1">
      <c r="A104" s="140"/>
      <c r="B104" s="486" t="s">
        <v>61</v>
      </c>
      <c r="C104" s="486"/>
      <c r="D104" s="486"/>
      <c r="E104" s="486"/>
      <c r="F104" s="486"/>
      <c r="G104" s="486"/>
      <c r="H104" s="10" t="s">
        <v>85</v>
      </c>
      <c r="I104" s="10" t="s">
        <v>86</v>
      </c>
      <c r="J104" s="141" t="s">
        <v>87</v>
      </c>
    </row>
    <row r="105" spans="1:11" s="138" customFormat="1" ht="15">
      <c r="A105" s="130"/>
      <c r="B105" s="487">
        <v>1</v>
      </c>
      <c r="C105" s="487"/>
      <c r="D105" s="487"/>
      <c r="E105" s="487"/>
      <c r="F105" s="487"/>
      <c r="G105" s="487"/>
      <c r="H105" s="79">
        <v>2</v>
      </c>
      <c r="I105" s="79">
        <v>3</v>
      </c>
      <c r="J105" s="131">
        <v>4</v>
      </c>
    </row>
    <row r="106" spans="1:11" ht="15">
      <c r="A106" s="101" t="s">
        <v>13</v>
      </c>
      <c r="B106" s="452" t="s">
        <v>88</v>
      </c>
      <c r="C106" s="452"/>
      <c r="D106" s="452"/>
      <c r="E106" s="452"/>
      <c r="F106" s="452"/>
      <c r="G106" s="452"/>
      <c r="H106" s="110">
        <v>0</v>
      </c>
      <c r="I106" s="110">
        <v>0</v>
      </c>
      <c r="J106" s="124">
        <v>0</v>
      </c>
    </row>
    <row r="107" spans="1:11" ht="15">
      <c r="A107" s="101" t="s">
        <v>14</v>
      </c>
      <c r="B107" s="452" t="s">
        <v>89</v>
      </c>
      <c r="C107" s="452"/>
      <c r="D107" s="452"/>
      <c r="E107" s="452"/>
      <c r="F107" s="452"/>
      <c r="G107" s="452"/>
      <c r="H107" s="110">
        <v>0</v>
      </c>
      <c r="I107" s="110">
        <v>0</v>
      </c>
      <c r="J107" s="124">
        <v>0</v>
      </c>
    </row>
    <row r="108" spans="1:11" ht="15">
      <c r="A108" s="101" t="s">
        <v>17</v>
      </c>
      <c r="B108" s="452" t="s">
        <v>90</v>
      </c>
      <c r="C108" s="452"/>
      <c r="D108" s="452"/>
      <c r="E108" s="452"/>
      <c r="F108" s="452"/>
      <c r="G108" s="452"/>
      <c r="H108" s="110">
        <v>0</v>
      </c>
      <c r="I108" s="110">
        <v>0</v>
      </c>
      <c r="J108" s="124">
        <v>0</v>
      </c>
    </row>
    <row r="109" spans="1:11" ht="15">
      <c r="A109" s="101" t="s">
        <v>19</v>
      </c>
      <c r="B109" s="452" t="s">
        <v>91</v>
      </c>
      <c r="C109" s="452"/>
      <c r="D109" s="452"/>
      <c r="E109" s="452"/>
      <c r="F109" s="452"/>
      <c r="G109" s="452"/>
      <c r="H109" s="110">
        <v>0</v>
      </c>
      <c r="I109" s="110">
        <v>0</v>
      </c>
      <c r="J109" s="124">
        <v>0</v>
      </c>
    </row>
    <row r="110" spans="1:11" ht="15">
      <c r="A110" s="101" t="s">
        <v>21</v>
      </c>
      <c r="B110" s="452" t="s">
        <v>92</v>
      </c>
      <c r="C110" s="452"/>
      <c r="D110" s="452"/>
      <c r="E110" s="452"/>
      <c r="F110" s="452"/>
      <c r="G110" s="452"/>
      <c r="H110" s="110">
        <v>0</v>
      </c>
      <c r="I110" s="110">
        <v>0</v>
      </c>
      <c r="J110" s="124">
        <v>0</v>
      </c>
    </row>
    <row r="111" spans="1:11" ht="15">
      <c r="A111" s="101" t="s">
        <v>24</v>
      </c>
      <c r="B111" s="452" t="s">
        <v>93</v>
      </c>
      <c r="C111" s="452"/>
      <c r="D111" s="452"/>
      <c r="E111" s="452"/>
      <c r="F111" s="452"/>
      <c r="G111" s="452"/>
      <c r="H111" s="110">
        <v>0</v>
      </c>
      <c r="I111" s="110">
        <v>0</v>
      </c>
      <c r="J111" s="124">
        <v>0</v>
      </c>
    </row>
    <row r="112" spans="1:11" ht="15">
      <c r="A112" s="101" t="s">
        <v>26</v>
      </c>
      <c r="B112" s="452" t="s">
        <v>94</v>
      </c>
      <c r="C112" s="452"/>
      <c r="D112" s="452"/>
      <c r="E112" s="452"/>
      <c r="F112" s="452"/>
      <c r="G112" s="452"/>
      <c r="H112" s="110">
        <v>0</v>
      </c>
      <c r="I112" s="110">
        <v>0</v>
      </c>
      <c r="J112" s="124">
        <v>0</v>
      </c>
    </row>
    <row r="113" spans="1:11" ht="15">
      <c r="A113" s="101" t="s">
        <v>27</v>
      </c>
      <c r="B113" s="452" t="s">
        <v>95</v>
      </c>
      <c r="C113" s="452"/>
      <c r="D113" s="452"/>
      <c r="E113" s="452"/>
      <c r="F113" s="452"/>
      <c r="G113" s="452"/>
      <c r="H113" s="110">
        <v>0</v>
      </c>
      <c r="I113" s="110">
        <v>0</v>
      </c>
      <c r="J113" s="124">
        <v>0</v>
      </c>
    </row>
    <row r="114" spans="1:11" ht="15">
      <c r="A114" s="101" t="s">
        <v>29</v>
      </c>
      <c r="B114" s="452" t="s">
        <v>96</v>
      </c>
      <c r="C114" s="452"/>
      <c r="D114" s="452"/>
      <c r="E114" s="452"/>
      <c r="F114" s="452"/>
      <c r="G114" s="452"/>
      <c r="H114" s="110">
        <v>0</v>
      </c>
      <c r="I114" s="110">
        <v>0</v>
      </c>
      <c r="J114" s="124">
        <v>0</v>
      </c>
    </row>
    <row r="115" spans="1:11" ht="15">
      <c r="A115" s="101" t="s">
        <v>31</v>
      </c>
      <c r="B115" s="452" t="s">
        <v>97</v>
      </c>
      <c r="C115" s="452"/>
      <c r="D115" s="452"/>
      <c r="E115" s="452"/>
      <c r="F115" s="452"/>
      <c r="G115" s="452"/>
      <c r="H115" s="110">
        <v>0</v>
      </c>
      <c r="I115" s="110">
        <v>0</v>
      </c>
      <c r="J115" s="124">
        <v>0</v>
      </c>
    </row>
    <row r="116" spans="1:11" ht="15">
      <c r="A116" s="101" t="s">
        <v>33</v>
      </c>
      <c r="B116" s="452" t="s">
        <v>98</v>
      </c>
      <c r="C116" s="452"/>
      <c r="D116" s="452"/>
      <c r="E116" s="452"/>
      <c r="F116" s="452"/>
      <c r="G116" s="452"/>
      <c r="H116" s="110">
        <v>0</v>
      </c>
      <c r="I116" s="110">
        <v>0</v>
      </c>
      <c r="J116" s="124">
        <v>0</v>
      </c>
    </row>
    <row r="117" spans="1:11" ht="15">
      <c r="A117" s="101" t="s">
        <v>35</v>
      </c>
      <c r="B117" s="452" t="s">
        <v>99</v>
      </c>
      <c r="C117" s="452"/>
      <c r="D117" s="452"/>
      <c r="E117" s="452"/>
      <c r="F117" s="452"/>
      <c r="G117" s="452"/>
      <c r="H117" s="110">
        <v>0</v>
      </c>
      <c r="I117" s="110">
        <v>0</v>
      </c>
      <c r="J117" s="124">
        <v>0</v>
      </c>
    </row>
    <row r="118" spans="1:11" ht="15">
      <c r="A118" s="101" t="s">
        <v>37</v>
      </c>
      <c r="B118" s="452" t="s">
        <v>100</v>
      </c>
      <c r="C118" s="452"/>
      <c r="D118" s="452"/>
      <c r="E118" s="452"/>
      <c r="F118" s="452"/>
      <c r="G118" s="452"/>
      <c r="H118" s="110">
        <v>0</v>
      </c>
      <c r="I118" s="110">
        <v>0</v>
      </c>
      <c r="J118" s="124">
        <v>0</v>
      </c>
    </row>
    <row r="119" spans="1:11" ht="15">
      <c r="A119" s="101" t="s">
        <v>40</v>
      </c>
      <c r="B119" s="452" t="s">
        <v>101</v>
      </c>
      <c r="C119" s="452"/>
      <c r="D119" s="452"/>
      <c r="E119" s="452"/>
      <c r="F119" s="452"/>
      <c r="G119" s="452"/>
      <c r="H119" s="110">
        <v>0</v>
      </c>
      <c r="I119" s="110">
        <v>0</v>
      </c>
      <c r="J119" s="124">
        <v>0</v>
      </c>
    </row>
    <row r="120" spans="1:11" ht="15">
      <c r="A120" s="101" t="s">
        <v>42</v>
      </c>
      <c r="B120" s="452" t="s">
        <v>102</v>
      </c>
      <c r="C120" s="452"/>
      <c r="D120" s="452"/>
      <c r="E120" s="452"/>
      <c r="F120" s="452"/>
      <c r="G120" s="452"/>
      <c r="H120" s="110">
        <v>0</v>
      </c>
      <c r="I120" s="110">
        <v>0</v>
      </c>
      <c r="J120" s="124">
        <v>0</v>
      </c>
    </row>
    <row r="121" spans="1:11" ht="15">
      <c r="A121" s="101" t="s">
        <v>44</v>
      </c>
      <c r="B121" s="452" t="s">
        <v>103</v>
      </c>
      <c r="C121" s="452"/>
      <c r="D121" s="452"/>
      <c r="E121" s="452"/>
      <c r="F121" s="452"/>
      <c r="G121" s="452"/>
      <c r="H121" s="110">
        <v>0</v>
      </c>
      <c r="I121" s="110">
        <v>0</v>
      </c>
      <c r="J121" s="124">
        <v>0</v>
      </c>
    </row>
    <row r="122" spans="1:11" ht="15">
      <c r="A122" s="101" t="s">
        <v>45</v>
      </c>
      <c r="B122" s="488" t="s">
        <v>104</v>
      </c>
      <c r="C122" s="488"/>
      <c r="D122" s="488"/>
      <c r="E122" s="488"/>
      <c r="F122" s="488"/>
      <c r="G122" s="488"/>
      <c r="H122" s="110">
        <v>0</v>
      </c>
      <c r="I122" s="110">
        <v>0</v>
      </c>
      <c r="J122" s="124">
        <v>0</v>
      </c>
      <c r="K122" s="1" t="s">
        <v>354</v>
      </c>
    </row>
    <row r="123" spans="1:11" ht="15">
      <c r="A123" s="101" t="s">
        <v>345</v>
      </c>
      <c r="B123" s="488" t="s">
        <v>344</v>
      </c>
      <c r="C123" s="488"/>
      <c r="D123" s="488"/>
      <c r="E123" s="488"/>
      <c r="F123" s="488"/>
      <c r="G123" s="488"/>
      <c r="H123" s="110">
        <v>0</v>
      </c>
      <c r="I123" s="110">
        <v>0</v>
      </c>
      <c r="J123" s="124">
        <v>0</v>
      </c>
    </row>
    <row r="124" spans="1:11" ht="15">
      <c r="A124" s="101" t="s">
        <v>346</v>
      </c>
      <c r="B124" s="488" t="s">
        <v>347</v>
      </c>
      <c r="C124" s="488"/>
      <c r="D124" s="488"/>
      <c r="E124" s="488"/>
      <c r="F124" s="488"/>
      <c r="G124" s="488"/>
      <c r="H124" s="110">
        <v>0</v>
      </c>
      <c r="I124" s="110">
        <v>0</v>
      </c>
      <c r="J124" s="124">
        <v>0</v>
      </c>
    </row>
    <row r="125" spans="1:11" ht="15">
      <c r="A125" s="101" t="s">
        <v>352</v>
      </c>
      <c r="B125" s="488" t="s">
        <v>353</v>
      </c>
      <c r="C125" s="488"/>
      <c r="D125" s="488"/>
      <c r="E125" s="488"/>
      <c r="F125" s="488"/>
      <c r="G125" s="488"/>
      <c r="H125" s="110">
        <v>0</v>
      </c>
      <c r="I125" s="110">
        <v>0</v>
      </c>
      <c r="J125" s="124">
        <v>0</v>
      </c>
    </row>
    <row r="126" spans="1:11" s="138" customFormat="1" ht="15" customHeight="1">
      <c r="A126" s="103" t="s">
        <v>46</v>
      </c>
      <c r="B126" s="484" t="s">
        <v>348</v>
      </c>
      <c r="C126" s="484"/>
      <c r="D126" s="484"/>
      <c r="E126" s="484"/>
      <c r="F126" s="484"/>
      <c r="G126" s="484"/>
      <c r="H126" s="484"/>
      <c r="I126" s="484"/>
      <c r="J126" s="104">
        <f>SUM(J106:J125)</f>
        <v>0</v>
      </c>
    </row>
    <row r="127" spans="1:11" s="138" customFormat="1" ht="15">
      <c r="A127" s="103" t="s">
        <v>105</v>
      </c>
      <c r="B127" s="484" t="s">
        <v>349</v>
      </c>
      <c r="C127" s="484"/>
      <c r="D127" s="484"/>
      <c r="E127" s="484"/>
      <c r="F127" s="484"/>
      <c r="G127" s="484"/>
      <c r="H127" s="484"/>
      <c r="I127" s="484"/>
      <c r="J127" s="104">
        <f>J97</f>
        <v>0</v>
      </c>
    </row>
    <row r="128" spans="1:11" s="138" customFormat="1" ht="15.75" thickBot="1">
      <c r="A128" s="105" t="s">
        <v>106</v>
      </c>
      <c r="B128" s="485" t="s">
        <v>350</v>
      </c>
      <c r="C128" s="485"/>
      <c r="D128" s="485"/>
      <c r="E128" s="485"/>
      <c r="F128" s="485"/>
      <c r="G128" s="485"/>
      <c r="H128" s="485"/>
      <c r="I128" s="485"/>
      <c r="J128" s="106">
        <f>J127-J126</f>
        <v>0</v>
      </c>
    </row>
    <row r="129" spans="1:11" ht="15" customHeight="1">
      <c r="A129" s="100">
        <v>15</v>
      </c>
      <c r="B129" s="462" t="s">
        <v>107</v>
      </c>
      <c r="C129" s="462"/>
      <c r="D129" s="462"/>
      <c r="E129" s="462"/>
      <c r="F129" s="462"/>
      <c r="G129" s="462"/>
      <c r="H129" s="462"/>
      <c r="I129" s="462"/>
      <c r="J129" s="463"/>
    </row>
    <row r="130" spans="1:11" ht="15">
      <c r="A130" s="101" t="s">
        <v>13</v>
      </c>
      <c r="B130" s="469" t="s">
        <v>48</v>
      </c>
      <c r="C130" s="469"/>
      <c r="D130" s="469"/>
      <c r="E130" s="469"/>
      <c r="F130" s="467" t="s">
        <v>49</v>
      </c>
      <c r="G130" s="467"/>
      <c r="H130" s="467"/>
      <c r="I130" s="467"/>
      <c r="J130" s="468"/>
    </row>
    <row r="131" spans="1:11" ht="15">
      <c r="A131" s="101" t="s">
        <v>14</v>
      </c>
      <c r="B131" s="469" t="s">
        <v>50</v>
      </c>
      <c r="C131" s="469"/>
      <c r="D131" s="469"/>
      <c r="E131" s="469"/>
      <c r="F131" s="467" t="s">
        <v>49</v>
      </c>
      <c r="G131" s="467"/>
      <c r="H131" s="467"/>
      <c r="I131" s="467"/>
      <c r="J131" s="468"/>
    </row>
    <row r="132" spans="1:11" ht="15.75" thickBot="1">
      <c r="A132" s="107" t="s">
        <v>17</v>
      </c>
      <c r="B132" s="480" t="s">
        <v>51</v>
      </c>
      <c r="C132" s="480"/>
      <c r="D132" s="480"/>
      <c r="E132" s="480"/>
      <c r="F132" s="460" t="s">
        <v>49</v>
      </c>
      <c r="G132" s="460"/>
      <c r="H132" s="460"/>
      <c r="I132" s="460"/>
      <c r="J132" s="461"/>
      <c r="K132" s="1" t="s">
        <v>351</v>
      </c>
    </row>
    <row r="133" spans="1:11" ht="15">
      <c r="A133" s="100">
        <v>16</v>
      </c>
      <c r="B133" s="472" t="s">
        <v>108</v>
      </c>
      <c r="C133" s="472"/>
      <c r="D133" s="472"/>
      <c r="E133" s="472"/>
      <c r="F133" s="472"/>
      <c r="G133" s="472"/>
      <c r="H133" s="472"/>
      <c r="I133" s="472"/>
      <c r="J133" s="473"/>
    </row>
    <row r="134" spans="1:11" s="133" customFormat="1" ht="15" customHeight="1">
      <c r="A134" s="140"/>
      <c r="B134" s="479" t="s">
        <v>61</v>
      </c>
      <c r="C134" s="479"/>
      <c r="D134" s="479"/>
      <c r="E134" s="479"/>
      <c r="F134" s="479"/>
      <c r="G134" s="479"/>
      <c r="H134" s="479"/>
      <c r="I134" s="479"/>
      <c r="J134" s="121" t="s">
        <v>109</v>
      </c>
    </row>
    <row r="135" spans="1:11" s="133" customFormat="1" ht="15">
      <c r="A135" s="140" t="s">
        <v>355</v>
      </c>
      <c r="B135" s="479">
        <v>1</v>
      </c>
      <c r="C135" s="479"/>
      <c r="D135" s="479"/>
      <c r="E135" s="479"/>
      <c r="F135" s="479"/>
      <c r="G135" s="479"/>
      <c r="H135" s="479"/>
      <c r="I135" s="479"/>
      <c r="J135" s="121">
        <v>2</v>
      </c>
    </row>
    <row r="136" spans="1:11" ht="15">
      <c r="A136" s="101" t="s">
        <v>13</v>
      </c>
      <c r="B136" s="498" t="s">
        <v>63</v>
      </c>
      <c r="C136" s="498"/>
      <c r="D136" s="498"/>
      <c r="E136" s="498"/>
      <c r="F136" s="498"/>
      <c r="G136" s="498"/>
      <c r="H136" s="498"/>
      <c r="I136" s="498"/>
      <c r="J136" s="124">
        <v>0</v>
      </c>
    </row>
    <row r="137" spans="1:11" ht="15">
      <c r="A137" s="101" t="s">
        <v>14</v>
      </c>
      <c r="B137" s="498" t="s">
        <v>110</v>
      </c>
      <c r="C137" s="498"/>
      <c r="D137" s="498"/>
      <c r="E137" s="498"/>
      <c r="F137" s="498"/>
      <c r="G137" s="498"/>
      <c r="H137" s="498"/>
      <c r="I137" s="498"/>
      <c r="J137" s="124">
        <v>0</v>
      </c>
    </row>
    <row r="138" spans="1:11" ht="15">
      <c r="A138" s="101" t="s">
        <v>17</v>
      </c>
      <c r="B138" s="498" t="s">
        <v>111</v>
      </c>
      <c r="C138" s="498"/>
      <c r="D138" s="498"/>
      <c r="E138" s="498"/>
      <c r="F138" s="498"/>
      <c r="G138" s="498"/>
      <c r="H138" s="498"/>
      <c r="I138" s="498"/>
      <c r="J138" s="124">
        <v>0</v>
      </c>
    </row>
    <row r="139" spans="1:11" ht="15">
      <c r="A139" s="101" t="s">
        <v>19</v>
      </c>
      <c r="B139" s="498" t="s">
        <v>112</v>
      </c>
      <c r="C139" s="498"/>
      <c r="D139" s="498"/>
      <c r="E139" s="498"/>
      <c r="F139" s="498"/>
      <c r="G139" s="498"/>
      <c r="H139" s="498"/>
      <c r="I139" s="498"/>
      <c r="J139" s="124">
        <v>0</v>
      </c>
    </row>
    <row r="140" spans="1:11" ht="15">
      <c r="A140" s="101" t="s">
        <v>21</v>
      </c>
      <c r="B140" s="498" t="s">
        <v>71</v>
      </c>
      <c r="C140" s="498"/>
      <c r="D140" s="498"/>
      <c r="E140" s="498"/>
      <c r="F140" s="498"/>
      <c r="G140" s="498"/>
      <c r="H140" s="498"/>
      <c r="I140" s="498"/>
      <c r="J140" s="124">
        <v>0</v>
      </c>
    </row>
    <row r="141" spans="1:11" ht="15.75" thickBot="1">
      <c r="A141" s="107" t="s">
        <v>24</v>
      </c>
      <c r="B141" s="499" t="s">
        <v>73</v>
      </c>
      <c r="C141" s="499"/>
      <c r="D141" s="499"/>
      <c r="E141" s="499"/>
      <c r="F141" s="499"/>
      <c r="G141" s="499"/>
      <c r="H141" s="499"/>
      <c r="I141" s="499"/>
      <c r="J141" s="142">
        <v>0</v>
      </c>
    </row>
    <row r="142" spans="1:11" ht="15">
      <c r="A142" s="144" t="s">
        <v>113</v>
      </c>
      <c r="B142" s="496" t="s">
        <v>114</v>
      </c>
      <c r="C142" s="496"/>
      <c r="D142" s="496"/>
      <c r="E142" s="496"/>
      <c r="F142" s="496"/>
      <c r="G142" s="496"/>
      <c r="H142" s="496"/>
      <c r="I142" s="496"/>
      <c r="J142" s="497"/>
    </row>
    <row r="143" spans="1:11" s="80" customFormat="1" ht="15">
      <c r="A143" s="145"/>
      <c r="B143" s="143"/>
      <c r="C143" s="143"/>
      <c r="D143" s="143"/>
      <c r="E143" s="143"/>
      <c r="F143" s="143"/>
      <c r="G143" s="143"/>
      <c r="H143" s="143"/>
      <c r="I143" s="143"/>
      <c r="J143" s="146"/>
    </row>
    <row r="144" spans="1:11" ht="15">
      <c r="A144" s="88"/>
      <c r="B144" s="75"/>
      <c r="C144" s="75"/>
      <c r="D144" s="75"/>
      <c r="E144" s="75"/>
      <c r="F144" s="75"/>
      <c r="G144" s="493" t="s">
        <v>115</v>
      </c>
      <c r="H144" s="493"/>
      <c r="I144" s="493"/>
      <c r="J144" s="494"/>
    </row>
    <row r="145" spans="1:14" ht="15">
      <c r="A145" s="140" t="s">
        <v>355</v>
      </c>
      <c r="B145" s="479" t="s">
        <v>61</v>
      </c>
      <c r="C145" s="479"/>
      <c r="D145" s="479"/>
      <c r="E145" s="479"/>
      <c r="F145" s="40" t="s">
        <v>85</v>
      </c>
      <c r="G145" s="40" t="s">
        <v>63</v>
      </c>
      <c r="H145" s="40" t="s">
        <v>64</v>
      </c>
      <c r="I145" s="40" t="s">
        <v>65</v>
      </c>
      <c r="J145" s="121" t="s">
        <v>66</v>
      </c>
    </row>
    <row r="146" spans="1:14" ht="15">
      <c r="A146" s="140"/>
      <c r="B146" s="479">
        <v>1</v>
      </c>
      <c r="C146" s="479"/>
      <c r="D146" s="479"/>
      <c r="E146" s="479"/>
      <c r="F146" s="40">
        <v>2</v>
      </c>
      <c r="G146" s="40">
        <v>3</v>
      </c>
      <c r="H146" s="40">
        <v>4</v>
      </c>
      <c r="I146" s="40">
        <v>5</v>
      </c>
      <c r="J146" s="121">
        <v>6</v>
      </c>
      <c r="K146" s="1" t="s">
        <v>329</v>
      </c>
    </row>
    <row r="147" spans="1:14" ht="15">
      <c r="A147" s="101" t="s">
        <v>13</v>
      </c>
      <c r="B147" s="475">
        <v>0.05</v>
      </c>
      <c r="C147" s="475"/>
      <c r="D147" s="475"/>
      <c r="E147" s="475"/>
      <c r="F147" s="110">
        <v>1000</v>
      </c>
      <c r="G147" s="110">
        <v>25</v>
      </c>
      <c r="H147" s="110">
        <v>25</v>
      </c>
      <c r="I147" s="110">
        <v>0</v>
      </c>
      <c r="J147" s="124">
        <v>0</v>
      </c>
      <c r="K147" s="1" t="str">
        <f ca="1">IF(ROUND(F147*(SUMPRODUCT(MID(0&amp;B147,LARGE(INDEX(ISNUMBER(--MID(B147,ROW(INDIRECT("1:"&amp;LEN(B147))),1))*ROW(INDIRECT("1:"&amp;LEN(B147))),0),ROW(INDIRECT("1:"&amp;LEN(B147))))+1,1)*10^ROW(INDIRECT("1:"&amp;LEN(B147)))/10))%,2)=ROUND(G147,2)+ROUND(H147,2)+ROUND(I147,2),"No","Yes")</f>
        <v>No</v>
      </c>
    </row>
    <row r="148" spans="1:14" ht="15">
      <c r="A148" s="101" t="s">
        <v>14</v>
      </c>
      <c r="B148" s="475">
        <v>0.12</v>
      </c>
      <c r="C148" s="475"/>
      <c r="D148" s="475"/>
      <c r="E148" s="475"/>
      <c r="F148" s="110">
        <v>0</v>
      </c>
      <c r="G148" s="110">
        <v>0</v>
      </c>
      <c r="H148" s="110">
        <v>0</v>
      </c>
      <c r="I148" s="110">
        <v>0</v>
      </c>
      <c r="J148" s="124">
        <v>0</v>
      </c>
      <c r="K148" s="1" t="str">
        <f t="shared" ref="K148:K151" ca="1" si="2">IF(ROUND(F148*(SUMPRODUCT(MID(0&amp;B148,LARGE(INDEX(ISNUMBER(--MID(B148,ROW(INDIRECT("1:"&amp;LEN(B148))),1))*ROW(INDIRECT("1:"&amp;LEN(B148))),0),ROW(INDIRECT("1:"&amp;LEN(B148))))+1,1)*10^ROW(INDIRECT("1:"&amp;LEN(B148)))/10))%,2)=ROUND(G148,2)+ROUND(H148,2)+ROUND(I148,2),"No","Yes")</f>
        <v>No</v>
      </c>
    </row>
    <row r="149" spans="1:14" ht="15">
      <c r="A149" s="101" t="s">
        <v>17</v>
      </c>
      <c r="B149" s="475">
        <v>0.18</v>
      </c>
      <c r="C149" s="475"/>
      <c r="D149" s="475"/>
      <c r="E149" s="475"/>
      <c r="F149" s="110">
        <v>0</v>
      </c>
      <c r="G149" s="110">
        <v>0</v>
      </c>
      <c r="H149" s="110">
        <v>0</v>
      </c>
      <c r="I149" s="110">
        <v>0</v>
      </c>
      <c r="J149" s="124">
        <v>0</v>
      </c>
      <c r="K149" s="1" t="str">
        <f t="shared" ca="1" si="2"/>
        <v>No</v>
      </c>
    </row>
    <row r="150" spans="1:14" ht="15">
      <c r="A150" s="101" t="s">
        <v>19</v>
      </c>
      <c r="B150" s="475">
        <v>0.28000000000000003</v>
      </c>
      <c r="C150" s="475"/>
      <c r="D150" s="475"/>
      <c r="E150" s="475"/>
      <c r="F150" s="110">
        <v>0</v>
      </c>
      <c r="G150" s="110">
        <v>0</v>
      </c>
      <c r="H150" s="110">
        <v>0</v>
      </c>
      <c r="I150" s="110">
        <v>0</v>
      </c>
      <c r="J150" s="124">
        <v>0</v>
      </c>
      <c r="K150" s="1" t="str">
        <f t="shared" ca="1" si="2"/>
        <v>No</v>
      </c>
    </row>
    <row r="151" spans="1:14" ht="15">
      <c r="A151" s="101" t="s">
        <v>21</v>
      </c>
      <c r="B151" s="475">
        <v>0.03</v>
      </c>
      <c r="C151" s="475"/>
      <c r="D151" s="475"/>
      <c r="E151" s="475"/>
      <c r="F151" s="110">
        <v>0</v>
      </c>
      <c r="G151" s="110">
        <v>0</v>
      </c>
      <c r="H151" s="110">
        <v>0</v>
      </c>
      <c r="I151" s="110">
        <v>0</v>
      </c>
      <c r="J151" s="124">
        <v>0</v>
      </c>
      <c r="K151" s="1" t="str">
        <f t="shared" ca="1" si="2"/>
        <v>No</v>
      </c>
    </row>
    <row r="152" spans="1:14" ht="15">
      <c r="A152" s="101" t="s">
        <v>24</v>
      </c>
      <c r="B152" s="477">
        <v>2.5000000000000001E-3</v>
      </c>
      <c r="C152" s="477"/>
      <c r="D152" s="477"/>
      <c r="E152" s="477"/>
      <c r="F152" s="110">
        <v>0</v>
      </c>
      <c r="G152" s="110">
        <v>0</v>
      </c>
      <c r="H152" s="110">
        <v>0</v>
      </c>
      <c r="I152" s="110">
        <v>0</v>
      </c>
      <c r="J152" s="124">
        <v>0</v>
      </c>
      <c r="K152" s="1" t="str">
        <f>IF(ROUND(F152*0.25%,2)=ROUND(G152,2)+ROUND(H152,2)+ROUND(I152,2),"No","Yes")</f>
        <v>No</v>
      </c>
    </row>
    <row r="153" spans="1:14" ht="15">
      <c r="A153" s="101" t="s">
        <v>26</v>
      </c>
      <c r="B153" s="477">
        <v>1E-3</v>
      </c>
      <c r="C153" s="477"/>
      <c r="D153" s="477"/>
      <c r="E153" s="477"/>
      <c r="F153" s="110">
        <v>1000</v>
      </c>
      <c r="G153" s="110">
        <v>1</v>
      </c>
      <c r="H153" s="110">
        <v>0</v>
      </c>
      <c r="I153" s="110">
        <v>0</v>
      </c>
      <c r="J153" s="124">
        <v>0</v>
      </c>
      <c r="K153" s="1" t="str">
        <f>IF(ROUND(F153*0.1%,2)=ROUND(G153,2)+ROUND(H153,2)+ROUND(I153,2),"No","Yes")</f>
        <v>No</v>
      </c>
      <c r="N153" s="148">
        <f>M153*0.1%</f>
        <v>0</v>
      </c>
    </row>
    <row r="154" spans="1:14" ht="15">
      <c r="A154" s="101" t="s">
        <v>27</v>
      </c>
      <c r="B154" s="477" t="s">
        <v>116</v>
      </c>
      <c r="C154" s="477"/>
      <c r="D154" s="477"/>
      <c r="E154" s="477"/>
      <c r="F154" s="134">
        <v>0</v>
      </c>
      <c r="G154" s="134">
        <v>0</v>
      </c>
      <c r="H154" s="134">
        <v>0</v>
      </c>
      <c r="I154" s="134">
        <v>0</v>
      </c>
      <c r="J154" s="102">
        <v>0</v>
      </c>
      <c r="K154" s="1" t="s">
        <v>373</v>
      </c>
    </row>
    <row r="155" spans="1:14" ht="15">
      <c r="A155" s="101" t="s">
        <v>29</v>
      </c>
      <c r="B155" s="475" t="s">
        <v>71</v>
      </c>
      <c r="C155" s="475"/>
      <c r="D155" s="475"/>
      <c r="E155" s="475"/>
      <c r="F155" s="110">
        <v>0</v>
      </c>
      <c r="G155" s="134">
        <v>0</v>
      </c>
      <c r="H155" s="134">
        <v>0</v>
      </c>
      <c r="I155" s="134">
        <v>0</v>
      </c>
      <c r="J155" s="102">
        <v>0</v>
      </c>
      <c r="K155" s="1" t="s">
        <v>373</v>
      </c>
    </row>
    <row r="156" spans="1:14" ht="15">
      <c r="A156" s="101" t="s">
        <v>31</v>
      </c>
      <c r="B156" s="475" t="s">
        <v>117</v>
      </c>
      <c r="C156" s="475"/>
      <c r="D156" s="475"/>
      <c r="E156" s="475"/>
      <c r="F156" s="110">
        <v>0</v>
      </c>
      <c r="G156" s="134">
        <v>0</v>
      </c>
      <c r="H156" s="134">
        <v>0</v>
      </c>
      <c r="I156" s="134">
        <v>0</v>
      </c>
      <c r="J156" s="102">
        <v>0</v>
      </c>
      <c r="K156" s="1" t="s">
        <v>373</v>
      </c>
    </row>
    <row r="157" spans="1:14" ht="15">
      <c r="A157" s="101" t="s">
        <v>33</v>
      </c>
      <c r="B157" s="475" t="s">
        <v>73</v>
      </c>
      <c r="C157" s="475"/>
      <c r="D157" s="475"/>
      <c r="E157" s="475"/>
      <c r="F157" s="110">
        <v>0</v>
      </c>
      <c r="G157" s="134">
        <v>0</v>
      </c>
      <c r="H157" s="134">
        <v>0</v>
      </c>
      <c r="I157" s="134">
        <v>0</v>
      </c>
      <c r="J157" s="102">
        <v>0</v>
      </c>
      <c r="K157" s="1" t="s">
        <v>373</v>
      </c>
    </row>
    <row r="158" spans="1:14" ht="15">
      <c r="A158" s="101" t="s">
        <v>35</v>
      </c>
      <c r="B158" s="475" t="s">
        <v>118</v>
      </c>
      <c r="C158" s="475"/>
      <c r="D158" s="475"/>
      <c r="E158" s="475"/>
      <c r="F158" s="110">
        <v>0</v>
      </c>
      <c r="G158" s="134">
        <v>0</v>
      </c>
      <c r="H158" s="134">
        <v>0</v>
      </c>
      <c r="I158" s="134">
        <v>0</v>
      </c>
      <c r="J158" s="102">
        <v>0</v>
      </c>
      <c r="K158" s="1" t="s">
        <v>373</v>
      </c>
    </row>
    <row r="159" spans="1:14" ht="15">
      <c r="A159" s="101" t="s">
        <v>37</v>
      </c>
      <c r="B159" s="475" t="s">
        <v>119</v>
      </c>
      <c r="C159" s="475"/>
      <c r="D159" s="475"/>
      <c r="E159" s="475"/>
      <c r="F159" s="110">
        <v>0</v>
      </c>
      <c r="G159" s="110">
        <v>0</v>
      </c>
      <c r="H159" s="110">
        <v>0</v>
      </c>
      <c r="I159" s="110">
        <v>0</v>
      </c>
      <c r="J159" s="124">
        <v>0</v>
      </c>
      <c r="K159" s="1" t="s">
        <v>373</v>
      </c>
    </row>
    <row r="160" spans="1:14" ht="15">
      <c r="A160" s="101" t="s">
        <v>40</v>
      </c>
      <c r="B160" s="475" t="s">
        <v>120</v>
      </c>
      <c r="C160" s="475"/>
      <c r="D160" s="475"/>
      <c r="E160" s="475"/>
      <c r="F160" s="110">
        <v>0</v>
      </c>
      <c r="G160" s="110">
        <v>0</v>
      </c>
      <c r="H160" s="110">
        <v>0</v>
      </c>
      <c r="I160" s="110">
        <v>0</v>
      </c>
      <c r="J160" s="124">
        <v>0</v>
      </c>
      <c r="K160" s="1" t="s">
        <v>373</v>
      </c>
    </row>
    <row r="161" spans="1:11" ht="15.75" thickBot="1">
      <c r="A161" s="107" t="s">
        <v>42</v>
      </c>
      <c r="B161" s="481" t="s">
        <v>121</v>
      </c>
      <c r="C161" s="481"/>
      <c r="D161" s="481"/>
      <c r="E161" s="481"/>
      <c r="F161" s="147">
        <v>0</v>
      </c>
      <c r="G161" s="147">
        <v>0</v>
      </c>
      <c r="H161" s="147">
        <v>0</v>
      </c>
      <c r="I161" s="147">
        <v>0</v>
      </c>
      <c r="J161" s="142">
        <v>0</v>
      </c>
      <c r="K161" s="1" t="s">
        <v>373</v>
      </c>
    </row>
    <row r="163" spans="1:11" ht="27" customHeight="1">
      <c r="A163" s="458" t="s">
        <v>356</v>
      </c>
      <c r="B163" s="458"/>
      <c r="C163" s="458"/>
      <c r="D163" s="458"/>
      <c r="E163" s="458"/>
      <c r="F163" s="458"/>
      <c r="G163" s="458"/>
      <c r="H163" s="458"/>
      <c r="I163" s="458"/>
      <c r="J163" s="458"/>
    </row>
    <row r="165" spans="1:11">
      <c r="A165" s="453" t="s">
        <v>357</v>
      </c>
      <c r="B165" s="453"/>
      <c r="C165" s="58"/>
    </row>
    <row r="166" spans="1:11">
      <c r="A166" s="453" t="s">
        <v>358</v>
      </c>
      <c r="B166" s="453"/>
      <c r="C166" s="58"/>
    </row>
    <row r="167" spans="1:11">
      <c r="A167" s="453" t="s">
        <v>359</v>
      </c>
      <c r="B167" s="453"/>
      <c r="C167" s="58"/>
    </row>
    <row r="168" spans="1:11">
      <c r="A168" s="453" t="s">
        <v>360</v>
      </c>
      <c r="B168" s="453"/>
      <c r="C168" s="82"/>
      <c r="D168" s="3" t="s">
        <v>361</v>
      </c>
    </row>
    <row r="169" spans="1:11" ht="27">
      <c r="A169" s="453" t="s">
        <v>362</v>
      </c>
      <c r="B169" s="453"/>
      <c r="C169" s="74" t="s">
        <v>363</v>
      </c>
      <c r="D169" s="58"/>
      <c r="E169" s="3" t="s">
        <v>364</v>
      </c>
      <c r="F169" s="58"/>
    </row>
    <row r="170" spans="1:11" ht="40.5">
      <c r="A170" s="453"/>
      <c r="B170" s="453"/>
      <c r="C170" s="74" t="s">
        <v>365</v>
      </c>
      <c r="D170" s="58"/>
      <c r="E170" s="3" t="s">
        <v>366</v>
      </c>
      <c r="F170" s="58"/>
    </row>
    <row r="171" spans="1:11" ht="27">
      <c r="A171" s="453"/>
      <c r="B171" s="453"/>
      <c r="C171" s="74" t="s">
        <v>367</v>
      </c>
      <c r="D171" s="58"/>
      <c r="E171" s="3" t="s">
        <v>368</v>
      </c>
      <c r="F171" s="58"/>
    </row>
    <row r="172" spans="1:11">
      <c r="A172" s="453"/>
      <c r="B172" s="453"/>
      <c r="C172" s="74" t="s">
        <v>369</v>
      </c>
      <c r="D172" s="58"/>
      <c r="E172" s="3" t="s">
        <v>370</v>
      </c>
      <c r="F172" s="58"/>
    </row>
    <row r="174" spans="1:11" ht="27" customHeight="1">
      <c r="A174" s="458" t="s">
        <v>371</v>
      </c>
      <c r="B174" s="458"/>
      <c r="C174" s="58"/>
    </row>
  </sheetData>
  <mergeCells count="188">
    <mergeCell ref="A174:B174"/>
    <mergeCell ref="B154:E154"/>
    <mergeCell ref="B123:G123"/>
    <mergeCell ref="B125:G125"/>
    <mergeCell ref="B124:G124"/>
    <mergeCell ref="A163:J163"/>
    <mergeCell ref="A165:B165"/>
    <mergeCell ref="A166:B166"/>
    <mergeCell ref="A167:B167"/>
    <mergeCell ref="A168:B168"/>
    <mergeCell ref="A169:B172"/>
    <mergeCell ref="B160:E160"/>
    <mergeCell ref="B161:E161"/>
    <mergeCell ref="G51:J51"/>
    <mergeCell ref="F51:F52"/>
    <mergeCell ref="B51:E52"/>
    <mergeCell ref="A51:A52"/>
    <mergeCell ref="B71:E71"/>
    <mergeCell ref="B48:E48"/>
    <mergeCell ref="G77:J77"/>
    <mergeCell ref="B158:E158"/>
    <mergeCell ref="B159:E159"/>
    <mergeCell ref="B155:E155"/>
    <mergeCell ref="B156:E156"/>
    <mergeCell ref="B157:E157"/>
    <mergeCell ref="B135:I135"/>
    <mergeCell ref="B136:I136"/>
    <mergeCell ref="B129:J129"/>
    <mergeCell ref="B130:E130"/>
    <mergeCell ref="F130:J130"/>
    <mergeCell ref="B131:E131"/>
    <mergeCell ref="F131:J131"/>
    <mergeCell ref="B132:E132"/>
    <mergeCell ref="F132:J132"/>
    <mergeCell ref="B126:I126"/>
    <mergeCell ref="B127:I127"/>
    <mergeCell ref="B128:I128"/>
    <mergeCell ref="A1:J1"/>
    <mergeCell ref="A2:J2"/>
    <mergeCell ref="A3:J3"/>
    <mergeCell ref="F5:J5"/>
    <mergeCell ref="B5:E5"/>
    <mergeCell ref="B6:E6"/>
    <mergeCell ref="B151:E151"/>
    <mergeCell ref="B152:E152"/>
    <mergeCell ref="B153:E153"/>
    <mergeCell ref="B145:E145"/>
    <mergeCell ref="B146:E146"/>
    <mergeCell ref="B147:E147"/>
    <mergeCell ref="B148:E148"/>
    <mergeCell ref="B149:E149"/>
    <mergeCell ref="B150:E150"/>
    <mergeCell ref="B142:J142"/>
    <mergeCell ref="G144:J144"/>
    <mergeCell ref="B140:I140"/>
    <mergeCell ref="B141:I141"/>
    <mergeCell ref="B137:I137"/>
    <mergeCell ref="B138:I138"/>
    <mergeCell ref="B139:I139"/>
    <mergeCell ref="B133:J133"/>
    <mergeCell ref="B134:I134"/>
    <mergeCell ref="B122:G122"/>
    <mergeCell ref="B120:G120"/>
    <mergeCell ref="B121:G121"/>
    <mergeCell ref="B118:G118"/>
    <mergeCell ref="B119:G119"/>
    <mergeCell ref="B116:G116"/>
    <mergeCell ref="B117:G117"/>
    <mergeCell ref="B114:G114"/>
    <mergeCell ref="B115:G115"/>
    <mergeCell ref="B112:G112"/>
    <mergeCell ref="B113:G113"/>
    <mergeCell ref="B110:G110"/>
    <mergeCell ref="B111:G111"/>
    <mergeCell ref="B108:G108"/>
    <mergeCell ref="B109:G109"/>
    <mergeCell ref="B106:G106"/>
    <mergeCell ref="B107:G107"/>
    <mergeCell ref="B103:J103"/>
    <mergeCell ref="B104:G104"/>
    <mergeCell ref="B105:G105"/>
    <mergeCell ref="B99:J99"/>
    <mergeCell ref="B100:E100"/>
    <mergeCell ref="F100:J100"/>
    <mergeCell ref="B101:E101"/>
    <mergeCell ref="F101:J101"/>
    <mergeCell ref="B102:E102"/>
    <mergeCell ref="F102:J102"/>
    <mergeCell ref="B93:I93"/>
    <mergeCell ref="B94:H94"/>
    <mergeCell ref="B95:H95"/>
    <mergeCell ref="B96:I96"/>
    <mergeCell ref="B97:I97"/>
    <mergeCell ref="B98:I98"/>
    <mergeCell ref="B87:E87"/>
    <mergeCell ref="B88:E88"/>
    <mergeCell ref="B89:E89"/>
    <mergeCell ref="B90:E90"/>
    <mergeCell ref="B91:J91"/>
    <mergeCell ref="B92:J92"/>
    <mergeCell ref="B81:E81"/>
    <mergeCell ref="B82:E82"/>
    <mergeCell ref="B83:E83"/>
    <mergeCell ref="B84:E84"/>
    <mergeCell ref="B85:E85"/>
    <mergeCell ref="B86:E86"/>
    <mergeCell ref="B76:J76"/>
    <mergeCell ref="A78:A79"/>
    <mergeCell ref="B78:E78"/>
    <mergeCell ref="B79:E79"/>
    <mergeCell ref="B80:E80"/>
    <mergeCell ref="B73:E73"/>
    <mergeCell ref="F73:J73"/>
    <mergeCell ref="B74:E74"/>
    <mergeCell ref="F74:J74"/>
    <mergeCell ref="B75:E75"/>
    <mergeCell ref="F75:J75"/>
    <mergeCell ref="B68:E68"/>
    <mergeCell ref="B69:E69"/>
    <mergeCell ref="B70:E70"/>
    <mergeCell ref="B72:J72"/>
    <mergeCell ref="B62:E62"/>
    <mergeCell ref="B63:E63"/>
    <mergeCell ref="B64:E64"/>
    <mergeCell ref="B65:E65"/>
    <mergeCell ref="B66:E66"/>
    <mergeCell ref="B67:E67"/>
    <mergeCell ref="B56:E56"/>
    <mergeCell ref="B57:E57"/>
    <mergeCell ref="B58:E58"/>
    <mergeCell ref="B59:E59"/>
    <mergeCell ref="B60:E60"/>
    <mergeCell ref="B61:E61"/>
    <mergeCell ref="B53:E53"/>
    <mergeCell ref="B54:E54"/>
    <mergeCell ref="B55:E55"/>
    <mergeCell ref="B46:E46"/>
    <mergeCell ref="F47:J47"/>
    <mergeCell ref="B47:E47"/>
    <mergeCell ref="F48:J48"/>
    <mergeCell ref="B49:J49"/>
    <mergeCell ref="B50:J50"/>
    <mergeCell ref="B41:I41"/>
    <mergeCell ref="B42:I42"/>
    <mergeCell ref="B43:I43"/>
    <mergeCell ref="B44:I44"/>
    <mergeCell ref="B45:J45"/>
    <mergeCell ref="F46:J46"/>
    <mergeCell ref="F36:J36"/>
    <mergeCell ref="B37:J37"/>
    <mergeCell ref="B38:I38"/>
    <mergeCell ref="B39:I39"/>
    <mergeCell ref="B40:I40"/>
    <mergeCell ref="B31:I31"/>
    <mergeCell ref="B32:I32"/>
    <mergeCell ref="B33:J33"/>
    <mergeCell ref="F34:J34"/>
    <mergeCell ref="F35:J35"/>
    <mergeCell ref="B28:H28"/>
    <mergeCell ref="B29:H29"/>
    <mergeCell ref="B30:I30"/>
    <mergeCell ref="B19:H19"/>
    <mergeCell ref="B20:H20"/>
    <mergeCell ref="B21:H21"/>
    <mergeCell ref="B22:H22"/>
    <mergeCell ref="B23:H23"/>
    <mergeCell ref="B24:H24"/>
    <mergeCell ref="B17:H17"/>
    <mergeCell ref="B18:H18"/>
    <mergeCell ref="F7:J7"/>
    <mergeCell ref="B7:E7"/>
    <mergeCell ref="B8:E8"/>
    <mergeCell ref="B9:E9"/>
    <mergeCell ref="B25:H25"/>
    <mergeCell ref="B26:H26"/>
    <mergeCell ref="B27:H27"/>
    <mergeCell ref="I11:J11"/>
    <mergeCell ref="B10:E10"/>
    <mergeCell ref="F10:J10"/>
    <mergeCell ref="F6:J6"/>
    <mergeCell ref="B4:E4"/>
    <mergeCell ref="F4:J4"/>
    <mergeCell ref="F8:J8"/>
    <mergeCell ref="F9:J9"/>
    <mergeCell ref="B13:J13"/>
    <mergeCell ref="B14:J14"/>
    <mergeCell ref="B15:I15"/>
    <mergeCell ref="B16:H16"/>
  </mergeCells>
  <conditionalFormatting sqref="F54:J64">
    <cfRule type="expression" dxfId="2" priority="3">
      <formula>$K54="Yes"</formula>
    </cfRule>
  </conditionalFormatting>
  <conditionalFormatting sqref="F80:J86">
    <cfRule type="expression" dxfId="1" priority="2">
      <formula>$K80="Yes"</formula>
    </cfRule>
  </conditionalFormatting>
  <conditionalFormatting sqref="F147:J153">
    <cfRule type="expression" dxfId="0" priority="1">
      <formula>$K147="Yes"</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Master!$B$3:$B$4</xm:f>
          </x14:formula1>
          <xm:sqref>F10:J10</xm:sqref>
        </x14:dataValidation>
      </x14:dataValidations>
    </ext>
  </extLst>
</worksheet>
</file>

<file path=xl/worksheets/sheet4.xml><?xml version="1.0" encoding="utf-8"?>
<worksheet xmlns="http://schemas.openxmlformats.org/spreadsheetml/2006/main" xmlns:r="http://schemas.openxmlformats.org/officeDocument/2006/relationships">
  <sheetPr codeName="Sheet4"/>
  <dimension ref="A1:J76"/>
  <sheetViews>
    <sheetView view="pageBreakPreview" topLeftCell="B36" zoomScaleSheetLayoutView="100" workbookViewId="0">
      <selection activeCell="E38" sqref="E38"/>
    </sheetView>
  </sheetViews>
  <sheetFormatPr defaultColWidth="9.140625" defaultRowHeight="13.5"/>
  <cols>
    <col min="1" max="1" width="6.5703125" style="1" customWidth="1"/>
    <col min="2" max="2" width="4.7109375" style="1" customWidth="1"/>
    <col min="3" max="3" width="29" style="1" customWidth="1"/>
    <col min="4" max="4" width="30.7109375" style="1" customWidth="1"/>
    <col min="5" max="5" width="36.5703125" style="1" customWidth="1"/>
    <col min="6" max="6" width="29.85546875" style="1" customWidth="1"/>
    <col min="7" max="7" width="50" style="1" customWidth="1"/>
    <col min="8" max="8" width="22.42578125" style="1" customWidth="1"/>
    <col min="9" max="9" width="24.5703125" style="1" customWidth="1"/>
    <col min="10" max="10" width="9.140625" style="1" customWidth="1"/>
    <col min="11" max="16384" width="9.140625" style="1"/>
  </cols>
  <sheetData>
    <row r="1" spans="1:10" ht="57" customHeight="1" thickBot="1">
      <c r="A1" s="510" t="s">
        <v>442</v>
      </c>
      <c r="B1" s="511"/>
      <c r="C1" s="511"/>
      <c r="D1" s="511"/>
      <c r="E1" s="511"/>
      <c r="F1" s="511"/>
      <c r="G1" s="511"/>
      <c r="H1" s="511"/>
      <c r="I1" s="511"/>
      <c r="J1" s="512"/>
    </row>
    <row r="2" spans="1:10" ht="25.5" customHeight="1">
      <c r="A2" s="181"/>
      <c r="B2" s="204"/>
      <c r="C2" s="182"/>
      <c r="D2" s="182"/>
      <c r="E2" s="182"/>
      <c r="F2" s="182"/>
      <c r="G2" s="182"/>
      <c r="H2" s="182"/>
      <c r="I2" s="182"/>
      <c r="J2" s="182"/>
    </row>
    <row r="3" spans="1:10" ht="15">
      <c r="A3" s="205">
        <v>1</v>
      </c>
      <c r="B3" s="183" t="s">
        <v>29</v>
      </c>
      <c r="C3" s="184" t="s">
        <v>376</v>
      </c>
      <c r="D3" s="80"/>
      <c r="E3" s="80"/>
      <c r="F3" s="80"/>
      <c r="G3" s="80"/>
      <c r="H3" s="80"/>
      <c r="I3" s="80"/>
      <c r="J3" s="185"/>
    </row>
    <row r="4" spans="1:10" ht="15">
      <c r="A4" s="206"/>
      <c r="B4" s="184"/>
      <c r="C4" s="80"/>
      <c r="D4" s="80"/>
      <c r="E4" s="80"/>
      <c r="F4" s="80"/>
      <c r="G4" s="80"/>
      <c r="H4" s="80"/>
      <c r="I4" s="80"/>
      <c r="J4" s="185"/>
    </row>
    <row r="5" spans="1:10" ht="15">
      <c r="A5" s="206"/>
      <c r="B5" s="80"/>
      <c r="C5" s="184" t="s">
        <v>443</v>
      </c>
      <c r="D5" s="207" t="s">
        <v>361</v>
      </c>
      <c r="E5" s="80"/>
      <c r="F5" s="80"/>
      <c r="G5" s="80"/>
      <c r="H5" s="80"/>
      <c r="I5" s="80"/>
      <c r="J5" s="185"/>
    </row>
    <row r="6" spans="1:10" ht="15">
      <c r="A6" s="206"/>
      <c r="B6" s="184"/>
      <c r="C6" s="80"/>
      <c r="D6" s="208"/>
      <c r="E6" s="80"/>
      <c r="F6" s="80"/>
      <c r="G6" s="80"/>
      <c r="H6" s="80"/>
      <c r="I6" s="80"/>
      <c r="J6" s="185"/>
    </row>
    <row r="7" spans="1:10" ht="15">
      <c r="A7" s="206"/>
      <c r="B7" s="80"/>
      <c r="C7" s="184" t="s">
        <v>444</v>
      </c>
      <c r="D7" s="186" t="s">
        <v>379</v>
      </c>
      <c r="E7" s="80"/>
      <c r="F7" s="80"/>
      <c r="G7" s="80"/>
      <c r="H7" s="80"/>
      <c r="I7" s="80"/>
      <c r="J7" s="185"/>
    </row>
    <row r="8" spans="1:10" ht="15">
      <c r="A8" s="206"/>
      <c r="B8" s="80"/>
      <c r="C8" s="184" t="s">
        <v>445</v>
      </c>
      <c r="D8" s="207" t="s">
        <v>361</v>
      </c>
      <c r="E8" s="80"/>
      <c r="F8" s="80"/>
      <c r="G8" s="80"/>
      <c r="H8" s="80"/>
      <c r="I8" s="80"/>
      <c r="J8" s="185"/>
    </row>
    <row r="9" spans="1:10" ht="15">
      <c r="A9" s="206"/>
      <c r="B9" s="80"/>
      <c r="C9" s="184" t="s">
        <v>446</v>
      </c>
      <c r="D9" s="207" t="s">
        <v>361</v>
      </c>
      <c r="E9" s="80"/>
      <c r="F9" s="80"/>
      <c r="G9" s="80"/>
      <c r="H9" s="80"/>
      <c r="I9" s="80"/>
      <c r="J9" s="185"/>
    </row>
    <row r="10" spans="1:10" ht="15">
      <c r="A10" s="206"/>
      <c r="B10" s="80"/>
      <c r="C10" s="184"/>
      <c r="D10" s="80"/>
      <c r="E10" s="80"/>
      <c r="F10" s="80"/>
      <c r="G10" s="80"/>
      <c r="H10" s="80"/>
      <c r="I10" s="80"/>
      <c r="J10" s="185"/>
    </row>
    <row r="11" spans="1:10" ht="15">
      <c r="A11" s="206"/>
      <c r="B11" s="80"/>
      <c r="C11" s="184" t="s">
        <v>382</v>
      </c>
      <c r="D11" s="80"/>
      <c r="E11" s="80"/>
      <c r="F11" s="80"/>
      <c r="G11" s="80"/>
      <c r="H11" s="80"/>
      <c r="I11" s="80"/>
      <c r="J11" s="185"/>
    </row>
    <row r="12" spans="1:10" ht="15">
      <c r="A12" s="206"/>
      <c r="B12" s="80"/>
      <c r="C12" s="184" t="s">
        <v>447</v>
      </c>
      <c r="D12" s="207" t="s">
        <v>361</v>
      </c>
      <c r="E12" s="208"/>
      <c r="F12" s="208"/>
      <c r="G12" s="80"/>
      <c r="H12" s="80"/>
      <c r="I12" s="80"/>
      <c r="J12" s="185"/>
    </row>
    <row r="13" spans="1:10" ht="15">
      <c r="A13" s="206"/>
      <c r="B13" s="80"/>
      <c r="C13" s="184" t="s">
        <v>448</v>
      </c>
      <c r="D13" s="207" t="s">
        <v>361</v>
      </c>
      <c r="E13" s="208"/>
      <c r="F13" s="208"/>
      <c r="G13" s="80"/>
      <c r="H13" s="80"/>
      <c r="I13" s="80"/>
      <c r="J13" s="185"/>
    </row>
    <row r="14" spans="1:10" ht="15">
      <c r="A14" s="206"/>
      <c r="B14" s="184"/>
      <c r="C14" s="80"/>
      <c r="D14" s="208"/>
      <c r="E14" s="208"/>
      <c r="F14" s="208"/>
      <c r="G14" s="80"/>
      <c r="H14" s="80"/>
      <c r="I14" s="80"/>
      <c r="J14" s="185"/>
    </row>
    <row r="15" spans="1:10" ht="15">
      <c r="A15" s="206"/>
      <c r="B15" s="184" t="s">
        <v>385</v>
      </c>
      <c r="C15" s="80"/>
      <c r="D15" s="208"/>
      <c r="E15" s="208"/>
      <c r="F15" s="208"/>
      <c r="G15" s="80"/>
      <c r="H15" s="80"/>
      <c r="I15" s="80"/>
      <c r="J15" s="185"/>
    </row>
    <row r="16" spans="1:10" ht="15">
      <c r="A16" s="206"/>
      <c r="B16" s="209"/>
      <c r="C16" s="80"/>
      <c r="D16" s="208"/>
      <c r="E16" s="208"/>
      <c r="F16" s="208"/>
      <c r="G16" s="80"/>
      <c r="H16" s="80"/>
      <c r="I16" s="80"/>
      <c r="J16" s="185"/>
    </row>
    <row r="17" spans="1:10" ht="15">
      <c r="A17" s="206"/>
      <c r="B17" s="80"/>
      <c r="C17" s="184" t="s">
        <v>449</v>
      </c>
      <c r="D17" s="210" t="s">
        <v>387</v>
      </c>
      <c r="E17" s="211"/>
      <c r="F17" s="212"/>
      <c r="G17" s="80"/>
      <c r="H17" s="80"/>
      <c r="I17" s="80"/>
      <c r="J17" s="185"/>
    </row>
    <row r="18" spans="1:10" ht="15">
      <c r="A18" s="206"/>
      <c r="B18" s="209"/>
      <c r="C18" s="80"/>
      <c r="D18" s="208"/>
      <c r="E18" s="208"/>
      <c r="F18" s="208"/>
      <c r="G18" s="80"/>
      <c r="H18" s="80"/>
      <c r="I18" s="80"/>
      <c r="J18" s="185"/>
    </row>
    <row r="19" spans="1:10" ht="15">
      <c r="A19" s="206"/>
      <c r="B19" s="184"/>
      <c r="C19" s="80" t="s">
        <v>450</v>
      </c>
      <c r="D19" s="213" t="s">
        <v>451</v>
      </c>
      <c r="E19" s="211"/>
      <c r="F19" s="213" t="s">
        <v>364</v>
      </c>
      <c r="G19" s="211"/>
      <c r="H19" s="80"/>
      <c r="I19" s="80"/>
      <c r="J19" s="185"/>
    </row>
    <row r="20" spans="1:10" ht="15">
      <c r="A20" s="206"/>
      <c r="B20" s="184"/>
      <c r="C20" s="80"/>
      <c r="D20" s="213" t="s">
        <v>389</v>
      </c>
      <c r="E20" s="211"/>
      <c r="F20" s="213" t="s">
        <v>452</v>
      </c>
      <c r="G20" s="211"/>
      <c r="H20" s="80"/>
      <c r="I20" s="80"/>
      <c r="J20" s="185"/>
    </row>
    <row r="21" spans="1:10" ht="15">
      <c r="A21" s="206"/>
      <c r="B21" s="184"/>
      <c r="C21" s="80"/>
      <c r="D21" s="213" t="s">
        <v>453</v>
      </c>
      <c r="E21" s="211"/>
      <c r="F21" s="213" t="s">
        <v>454</v>
      </c>
      <c r="G21" s="211"/>
      <c r="H21" s="80"/>
      <c r="I21" s="80"/>
      <c r="J21" s="185"/>
    </row>
    <row r="22" spans="1:10" ht="15">
      <c r="A22" s="206"/>
      <c r="B22" s="209"/>
      <c r="C22" s="80"/>
      <c r="D22" s="213" t="s">
        <v>455</v>
      </c>
      <c r="E22" s="214"/>
      <c r="F22" s="213" t="s">
        <v>456</v>
      </c>
      <c r="G22" s="187"/>
      <c r="H22" s="80"/>
      <c r="I22" s="80"/>
      <c r="J22" s="185"/>
    </row>
    <row r="23" spans="1:10" ht="15">
      <c r="A23" s="206"/>
      <c r="B23" s="209"/>
      <c r="C23" s="80"/>
      <c r="D23" s="208"/>
      <c r="E23" s="208"/>
      <c r="F23" s="208"/>
      <c r="G23" s="80"/>
      <c r="H23" s="80"/>
      <c r="I23" s="80"/>
      <c r="J23" s="185"/>
    </row>
    <row r="24" spans="1:10" ht="15">
      <c r="A24" s="206"/>
      <c r="B24" s="209"/>
      <c r="C24" s="80"/>
      <c r="D24" s="80"/>
      <c r="E24" s="80"/>
      <c r="F24" s="80"/>
      <c r="G24" s="80"/>
      <c r="H24" s="80"/>
      <c r="I24" s="80"/>
      <c r="J24" s="185"/>
    </row>
    <row r="25" spans="1:10" ht="15">
      <c r="A25" s="206"/>
      <c r="B25" s="184"/>
      <c r="C25" s="80" t="s">
        <v>457</v>
      </c>
      <c r="D25" s="517" t="s">
        <v>3</v>
      </c>
      <c r="E25" s="518"/>
      <c r="F25" s="519"/>
      <c r="G25" s="80"/>
      <c r="H25" s="80"/>
      <c r="I25" s="80"/>
      <c r="J25" s="185"/>
    </row>
    <row r="26" spans="1:10" ht="15">
      <c r="A26" s="206"/>
      <c r="B26" s="209"/>
      <c r="C26" s="80"/>
      <c r="D26" s="208"/>
      <c r="E26" s="208"/>
      <c r="F26" s="208"/>
      <c r="G26" s="80"/>
      <c r="H26" s="80"/>
      <c r="I26" s="80"/>
      <c r="J26" s="185"/>
    </row>
    <row r="27" spans="1:10" ht="15">
      <c r="A27" s="206"/>
      <c r="B27" s="184"/>
      <c r="C27" s="184" t="s">
        <v>458</v>
      </c>
      <c r="D27" s="215" t="s">
        <v>459</v>
      </c>
      <c r="E27" s="211"/>
      <c r="F27" s="215" t="s">
        <v>364</v>
      </c>
      <c r="G27" s="211"/>
      <c r="H27" s="80"/>
      <c r="I27" s="80"/>
      <c r="J27" s="185"/>
    </row>
    <row r="28" spans="1:10" ht="15">
      <c r="A28" s="206"/>
      <c r="B28" s="184"/>
      <c r="C28" s="184"/>
      <c r="D28" s="215" t="s">
        <v>365</v>
      </c>
      <c r="E28" s="211"/>
      <c r="F28" s="215" t="s">
        <v>452</v>
      </c>
      <c r="G28" s="211"/>
      <c r="H28" s="80"/>
      <c r="I28" s="80"/>
      <c r="J28" s="185"/>
    </row>
    <row r="29" spans="1:10" ht="15">
      <c r="A29" s="206"/>
      <c r="B29" s="184"/>
      <c r="C29" s="184"/>
      <c r="D29" s="215" t="s">
        <v>453</v>
      </c>
      <c r="E29" s="211"/>
      <c r="F29" s="215" t="s">
        <v>454</v>
      </c>
      <c r="G29" s="211"/>
      <c r="H29" s="80"/>
      <c r="I29" s="80"/>
      <c r="J29" s="185"/>
    </row>
    <row r="30" spans="1:10" ht="15">
      <c r="A30" s="206"/>
      <c r="B30" s="184"/>
      <c r="C30" s="80"/>
      <c r="D30" s="215" t="s">
        <v>455</v>
      </c>
      <c r="E30" s="214"/>
      <c r="F30" s="215" t="s">
        <v>456</v>
      </c>
      <c r="G30" s="187"/>
      <c r="H30" s="80"/>
      <c r="I30" s="80"/>
      <c r="J30" s="185"/>
    </row>
    <row r="31" spans="1:10" ht="15">
      <c r="A31" s="206"/>
      <c r="B31" s="184"/>
      <c r="C31" s="80"/>
      <c r="D31" s="208"/>
      <c r="E31" s="208"/>
      <c r="F31" s="208"/>
      <c r="G31" s="80"/>
      <c r="H31" s="80"/>
      <c r="I31" s="80"/>
      <c r="J31" s="185"/>
    </row>
    <row r="32" spans="1:10" ht="15">
      <c r="A32" s="206"/>
      <c r="B32" s="188"/>
      <c r="C32" s="80" t="s">
        <v>396</v>
      </c>
      <c r="D32" s="215" t="s">
        <v>459</v>
      </c>
      <c r="E32" s="211"/>
      <c r="F32" s="215" t="s">
        <v>364</v>
      </c>
      <c r="G32" s="211"/>
      <c r="H32" s="80"/>
      <c r="I32" s="80"/>
      <c r="J32" s="185"/>
    </row>
    <row r="33" spans="1:10" ht="15">
      <c r="A33" s="206"/>
      <c r="B33" s="188"/>
      <c r="C33" s="80"/>
      <c r="D33" s="215" t="s">
        <v>365</v>
      </c>
      <c r="E33" s="211"/>
      <c r="F33" s="215" t="s">
        <v>452</v>
      </c>
      <c r="G33" s="211"/>
      <c r="H33" s="80"/>
      <c r="I33" s="80"/>
      <c r="J33" s="185"/>
    </row>
    <row r="34" spans="1:10" ht="15">
      <c r="A34" s="206"/>
      <c r="B34" s="188"/>
      <c r="C34" s="80"/>
      <c r="D34" s="215" t="s">
        <v>453</v>
      </c>
      <c r="E34" s="211"/>
      <c r="F34" s="215" t="s">
        <v>454</v>
      </c>
      <c r="G34" s="211"/>
      <c r="H34" s="80"/>
      <c r="I34" s="80"/>
      <c r="J34" s="185"/>
    </row>
    <row r="35" spans="1:10" ht="15">
      <c r="A35" s="206"/>
      <c r="B35" s="80"/>
      <c r="C35" s="80"/>
      <c r="D35" s="215" t="s">
        <v>455</v>
      </c>
      <c r="E35" s="214"/>
      <c r="F35" s="215" t="s">
        <v>456</v>
      </c>
      <c r="G35" s="187"/>
      <c r="H35" s="80"/>
      <c r="I35" s="80"/>
      <c r="J35" s="185"/>
    </row>
    <row r="36" spans="1:10" ht="15">
      <c r="A36" s="206"/>
      <c r="B36" s="80"/>
      <c r="C36" s="80"/>
      <c r="D36" s="80"/>
      <c r="E36" s="80"/>
      <c r="F36" s="80"/>
      <c r="G36" s="80"/>
      <c r="H36" s="80"/>
      <c r="I36" s="80"/>
      <c r="J36" s="185"/>
    </row>
    <row r="37" spans="1:10" ht="15">
      <c r="A37" s="206"/>
      <c r="B37" s="80"/>
      <c r="C37" s="80"/>
      <c r="D37" s="80"/>
      <c r="E37" s="80"/>
      <c r="F37" s="80"/>
      <c r="G37" s="80"/>
      <c r="H37" s="80"/>
      <c r="I37" s="80"/>
      <c r="J37" s="185"/>
    </row>
    <row r="38" spans="1:10" ht="15">
      <c r="A38" s="205">
        <v>2</v>
      </c>
      <c r="B38" s="505" t="s">
        <v>397</v>
      </c>
      <c r="C38" s="514"/>
      <c r="D38" s="189" t="str">
        <f>B3</f>
        <v>I</v>
      </c>
      <c r="E38" s="80" t="s">
        <v>398</v>
      </c>
      <c r="F38" s="80"/>
      <c r="G38" s="80"/>
      <c r="H38" s="80"/>
      <c r="I38" s="80"/>
      <c r="J38" s="185"/>
    </row>
    <row r="39" spans="1:10" ht="15">
      <c r="A39" s="206"/>
      <c r="B39" s="520" t="s">
        <v>399</v>
      </c>
      <c r="C39" s="520"/>
      <c r="D39" s="520"/>
      <c r="E39" s="520"/>
      <c r="F39" s="505" t="s">
        <v>400</v>
      </c>
      <c r="G39" s="505"/>
      <c r="H39" s="505"/>
      <c r="I39" s="505"/>
      <c r="J39" s="507"/>
    </row>
    <row r="40" spans="1:10" ht="15">
      <c r="A40" s="206"/>
      <c r="B40" s="190" t="s">
        <v>401</v>
      </c>
      <c r="C40" s="190"/>
      <c r="D40" s="190"/>
      <c r="E40" s="80"/>
      <c r="F40" s="80"/>
      <c r="G40" s="80"/>
      <c r="H40" s="80"/>
      <c r="I40" s="80"/>
      <c r="J40" s="185"/>
    </row>
    <row r="41" spans="1:10" ht="15">
      <c r="A41" s="206"/>
      <c r="B41" s="190"/>
      <c r="C41" s="190"/>
      <c r="D41" s="190"/>
      <c r="E41" s="80"/>
      <c r="F41" s="80"/>
      <c r="G41" s="80"/>
      <c r="H41" s="80"/>
      <c r="I41" s="80"/>
      <c r="J41" s="185"/>
    </row>
    <row r="42" spans="1:10" ht="15">
      <c r="A42" s="216" t="s">
        <v>402</v>
      </c>
      <c r="B42" s="191" t="str">
        <f>B3</f>
        <v>I</v>
      </c>
      <c r="C42" s="506" t="s">
        <v>403</v>
      </c>
      <c r="D42" s="505"/>
      <c r="E42" s="505"/>
      <c r="F42" s="505"/>
      <c r="G42" s="80"/>
      <c r="H42" s="80"/>
      <c r="I42" s="80"/>
      <c r="J42" s="185"/>
    </row>
    <row r="43" spans="1:10" ht="15">
      <c r="A43" s="217"/>
      <c r="B43" s="80"/>
      <c r="C43" s="192"/>
      <c r="D43" s="192"/>
      <c r="E43" s="192"/>
      <c r="F43" s="80"/>
      <c r="G43" s="80"/>
      <c r="H43" s="80"/>
      <c r="I43" s="80"/>
      <c r="J43" s="185"/>
    </row>
    <row r="44" spans="1:10" ht="15">
      <c r="A44" s="216" t="s">
        <v>404</v>
      </c>
      <c r="B44" s="193" t="str">
        <f>B3</f>
        <v>I</v>
      </c>
      <c r="C44" s="190" t="s">
        <v>405</v>
      </c>
      <c r="D44" s="190"/>
      <c r="E44" s="80"/>
      <c r="F44" s="80"/>
      <c r="G44" s="80"/>
      <c r="H44" s="80"/>
      <c r="I44" s="80"/>
      <c r="J44" s="185"/>
    </row>
    <row r="45" spans="1:10" ht="15">
      <c r="A45" s="206"/>
      <c r="B45" s="80" t="s">
        <v>406</v>
      </c>
      <c r="C45" s="191" t="str">
        <f>B3</f>
        <v>I</v>
      </c>
      <c r="D45" s="503" t="s">
        <v>407</v>
      </c>
      <c r="E45" s="504"/>
      <c r="F45" s="504"/>
      <c r="G45" s="191" t="str">
        <f>IF($B3="I","my"," our")</f>
        <v>my</v>
      </c>
      <c r="H45" s="80" t="s">
        <v>408</v>
      </c>
      <c r="I45" s="80"/>
      <c r="J45" s="185"/>
    </row>
    <row r="46" spans="1:10" ht="15">
      <c r="A46" s="206"/>
      <c r="B46" s="80"/>
      <c r="C46" s="505" t="s">
        <v>409</v>
      </c>
      <c r="D46" s="505"/>
      <c r="E46" s="505"/>
      <c r="F46" s="191" t="str">
        <f>IF($B3="I","my"," our")</f>
        <v>my</v>
      </c>
      <c r="G46" s="506" t="s">
        <v>410</v>
      </c>
      <c r="H46" s="505"/>
      <c r="I46" s="505"/>
      <c r="J46" s="507"/>
    </row>
    <row r="47" spans="1:10" ht="15">
      <c r="A47" s="206"/>
      <c r="B47" s="80"/>
      <c r="C47" s="505" t="s">
        <v>411</v>
      </c>
      <c r="D47" s="505"/>
      <c r="E47" s="80"/>
      <c r="F47" s="80"/>
      <c r="G47" s="80"/>
      <c r="H47" s="80"/>
      <c r="I47" s="80"/>
      <c r="J47" s="185"/>
    </row>
    <row r="48" spans="1:10" ht="15" customHeight="1">
      <c r="A48" s="206"/>
      <c r="B48" s="80" t="s">
        <v>412</v>
      </c>
      <c r="C48" s="80" t="s">
        <v>413</v>
      </c>
      <c r="D48" s="191" t="str">
        <f>IF($B3="I","my"," our")</f>
        <v>my</v>
      </c>
      <c r="E48" s="503" t="s">
        <v>414</v>
      </c>
      <c r="F48" s="504"/>
      <c r="G48" s="194" t="s">
        <v>415</v>
      </c>
      <c r="H48" s="505" t="s">
        <v>416</v>
      </c>
      <c r="I48" s="514"/>
      <c r="J48" s="191" t="str">
        <f>IF($B3="I","my"," our")</f>
        <v>my</v>
      </c>
    </row>
    <row r="49" spans="1:10" ht="15" customHeight="1">
      <c r="A49" s="206"/>
      <c r="B49" s="80"/>
      <c r="C49" s="80" t="s">
        <v>417</v>
      </c>
      <c r="D49" s="80"/>
      <c r="E49" s="195"/>
      <c r="F49" s="195"/>
      <c r="G49" s="195"/>
      <c r="H49" s="195"/>
      <c r="I49" s="195"/>
      <c r="J49" s="185"/>
    </row>
    <row r="50" spans="1:10" ht="15" customHeight="1">
      <c r="A50" s="206"/>
      <c r="B50" s="80" t="s">
        <v>418</v>
      </c>
      <c r="C50" s="191" t="str">
        <f>B3</f>
        <v>I</v>
      </c>
      <c r="D50" s="503" t="s">
        <v>419</v>
      </c>
      <c r="E50" s="504"/>
      <c r="F50" s="196" t="str">
        <f>D7</f>
        <v>profit and loss account</v>
      </c>
      <c r="G50" s="504" t="s">
        <v>420</v>
      </c>
      <c r="H50" s="504"/>
      <c r="I50" s="515" t="s">
        <v>421</v>
      </c>
      <c r="J50" s="516"/>
    </row>
    <row r="51" spans="1:10" ht="15" customHeight="1">
      <c r="A51" s="206"/>
      <c r="B51" s="80"/>
      <c r="C51" s="505" t="s">
        <v>422</v>
      </c>
      <c r="D51" s="505"/>
      <c r="E51" s="505"/>
      <c r="F51" s="509" t="str">
        <f>CONCATENATE(E27,", ",G27,", ",E28,", ",G28,", ",E29,", ",G29,", ",E30,", ",G30)</f>
        <v xml:space="preserve">, , , , , , , </v>
      </c>
      <c r="G51" s="509"/>
      <c r="H51" s="509"/>
      <c r="I51" s="197" t="s">
        <v>423</v>
      </c>
      <c r="J51" s="80"/>
    </row>
    <row r="52" spans="1:10" ht="15" customHeight="1">
      <c r="A52" s="206"/>
      <c r="B52" s="80"/>
      <c r="C52" s="509" t="str">
        <f>CONCATENATE(E32,", ",G32,", ",E33,", ",G33,", ",E34,", ",G34,", ",E35,", ",G35)</f>
        <v xml:space="preserve">, , , , , , , </v>
      </c>
      <c r="D52" s="509"/>
      <c r="E52" s="509"/>
      <c r="F52" s="503" t="s">
        <v>424</v>
      </c>
      <c r="G52" s="504"/>
      <c r="H52" s="80"/>
      <c r="I52" s="80"/>
      <c r="J52" s="185"/>
    </row>
    <row r="53" spans="1:10" ht="15" customHeight="1">
      <c r="A53" s="206"/>
      <c r="B53" s="80"/>
      <c r="C53" s="190"/>
      <c r="D53" s="190"/>
      <c r="E53" s="190"/>
      <c r="F53" s="195"/>
      <c r="G53" s="195"/>
      <c r="H53" s="195"/>
      <c r="I53" s="80"/>
      <c r="J53" s="185"/>
    </row>
    <row r="54" spans="1:10" ht="15" customHeight="1">
      <c r="A54" s="205">
        <v>4</v>
      </c>
      <c r="B54" s="505" t="s">
        <v>425</v>
      </c>
      <c r="C54" s="505"/>
      <c r="D54" s="505"/>
      <c r="E54" s="505"/>
      <c r="F54" s="505"/>
      <c r="G54" s="505"/>
      <c r="H54" s="505"/>
      <c r="I54" s="505"/>
      <c r="J54" s="507"/>
    </row>
    <row r="55" spans="1:10" ht="15" customHeight="1">
      <c r="A55" s="206"/>
      <c r="B55" s="505" t="s">
        <v>426</v>
      </c>
      <c r="C55" s="505"/>
      <c r="D55" s="190"/>
      <c r="E55" s="190"/>
      <c r="F55" s="195"/>
      <c r="G55" s="195"/>
      <c r="H55" s="195"/>
      <c r="I55" s="80"/>
      <c r="J55" s="185"/>
    </row>
    <row r="56" spans="1:10" ht="15" customHeight="1">
      <c r="A56" s="206"/>
      <c r="B56" s="80"/>
      <c r="C56" s="190"/>
      <c r="D56" s="190"/>
      <c r="E56" s="190"/>
      <c r="F56" s="195"/>
      <c r="G56" s="195"/>
      <c r="H56" s="195"/>
      <c r="I56" s="80"/>
      <c r="J56" s="185"/>
    </row>
    <row r="57" spans="1:10" ht="15" customHeight="1">
      <c r="A57" s="205">
        <v>5</v>
      </c>
      <c r="B57" s="80" t="s">
        <v>413</v>
      </c>
      <c r="C57" s="191" t="str">
        <f>IF($B3="I","my"," our")</f>
        <v>my</v>
      </c>
      <c r="D57" s="80" t="s">
        <v>427</v>
      </c>
      <c r="E57" s="191" t="str">
        <f>IF($B3="I","my"," our")</f>
        <v>my</v>
      </c>
      <c r="F57" s="503" t="s">
        <v>428</v>
      </c>
      <c r="G57" s="504"/>
      <c r="H57" s="191" t="str">
        <f>IF($B3="I","me"," us")</f>
        <v>me</v>
      </c>
      <c r="I57" s="506" t="s">
        <v>429</v>
      </c>
      <c r="J57" s="507"/>
    </row>
    <row r="58" spans="1:10" ht="15" customHeight="1">
      <c r="A58" s="206"/>
      <c r="B58" s="504" t="s">
        <v>430</v>
      </c>
      <c r="C58" s="504"/>
      <c r="D58" s="504"/>
      <c r="E58" s="504"/>
      <c r="F58" s="504"/>
      <c r="G58" s="195"/>
      <c r="H58" s="195"/>
      <c r="I58" s="80"/>
      <c r="J58" s="185"/>
    </row>
    <row r="59" spans="1:10" ht="15" customHeight="1">
      <c r="A59" s="206"/>
      <c r="B59" s="192"/>
      <c r="C59" s="192"/>
      <c r="D59" s="192"/>
      <c r="E59" s="192"/>
      <c r="F59" s="192"/>
      <c r="G59" s="195"/>
      <c r="H59" s="195"/>
      <c r="I59" s="80"/>
      <c r="J59" s="185"/>
    </row>
    <row r="60" spans="1:10" ht="15">
      <c r="A60" s="206"/>
      <c r="B60" s="218" t="s">
        <v>431</v>
      </c>
      <c r="C60" s="80"/>
      <c r="D60" s="80"/>
      <c r="E60" s="80"/>
      <c r="F60" s="80"/>
      <c r="G60" s="80"/>
      <c r="H60" s="80"/>
      <c r="I60" s="80"/>
      <c r="J60" s="185"/>
    </row>
    <row r="61" spans="1:10" ht="15">
      <c r="A61" s="206"/>
      <c r="B61" s="80"/>
      <c r="C61" s="80"/>
      <c r="D61" s="80"/>
      <c r="E61" s="80"/>
      <c r="F61" s="80"/>
      <c r="G61" s="80"/>
      <c r="H61" s="80"/>
      <c r="I61" s="80"/>
      <c r="J61" s="185"/>
    </row>
    <row r="62" spans="1:10" ht="15">
      <c r="A62" s="206"/>
      <c r="B62" s="80"/>
      <c r="C62" s="80"/>
      <c r="D62" s="80"/>
      <c r="E62" s="80"/>
      <c r="F62" s="80"/>
      <c r="G62" s="80"/>
      <c r="H62" s="80"/>
      <c r="I62" s="80"/>
      <c r="J62" s="185"/>
    </row>
    <row r="63" spans="1:10" ht="15">
      <c r="A63" s="206"/>
      <c r="B63" s="219" t="s">
        <v>432</v>
      </c>
      <c r="C63" s="513" t="s">
        <v>433</v>
      </c>
      <c r="D63" s="513"/>
      <c r="E63" s="513"/>
      <c r="F63" s="513"/>
      <c r="G63" s="219" t="s">
        <v>434</v>
      </c>
      <c r="H63" s="80"/>
      <c r="I63" s="80"/>
      <c r="J63" s="185"/>
    </row>
    <row r="64" spans="1:10" ht="15">
      <c r="A64" s="198"/>
      <c r="B64" s="199">
        <v>1</v>
      </c>
      <c r="C64" s="508" t="s">
        <v>435</v>
      </c>
      <c r="D64" s="508"/>
      <c r="E64" s="508"/>
      <c r="F64" s="508"/>
      <c r="G64" s="200"/>
      <c r="H64" s="220"/>
      <c r="I64" s="220"/>
      <c r="J64" s="185"/>
    </row>
    <row r="65" spans="1:10">
      <c r="A65" s="198"/>
      <c r="B65" s="80"/>
      <c r="C65" s="80"/>
      <c r="D65" s="80"/>
      <c r="E65" s="80"/>
      <c r="F65" s="80"/>
      <c r="G65" s="80"/>
      <c r="H65" s="80"/>
      <c r="I65" s="80"/>
      <c r="J65" s="185"/>
    </row>
    <row r="66" spans="1:10" ht="15">
      <c r="A66" s="198"/>
      <c r="B66" s="218" t="s">
        <v>436</v>
      </c>
      <c r="C66" s="80"/>
      <c r="D66" s="80"/>
      <c r="E66" s="80"/>
      <c r="F66" s="80"/>
      <c r="G66" s="80"/>
      <c r="H66" s="80"/>
      <c r="I66" s="80"/>
      <c r="J66" s="185"/>
    </row>
    <row r="67" spans="1:10" ht="15">
      <c r="A67" s="198"/>
      <c r="B67" s="218"/>
      <c r="C67" s="80"/>
      <c r="D67" s="80"/>
      <c r="E67" s="80"/>
      <c r="F67" s="80"/>
      <c r="G67" s="80"/>
      <c r="H67" s="80"/>
      <c r="I67" s="80"/>
      <c r="J67" s="185"/>
    </row>
    <row r="68" spans="1:10">
      <c r="A68" s="198"/>
      <c r="B68" s="80" t="s">
        <v>460</v>
      </c>
      <c r="C68" s="80"/>
      <c r="D68" s="211"/>
      <c r="E68" s="80"/>
      <c r="F68" s="80"/>
      <c r="G68" s="80"/>
      <c r="H68" s="80"/>
      <c r="I68" s="80"/>
      <c r="J68" s="185"/>
    </row>
    <row r="69" spans="1:10">
      <c r="A69" s="198"/>
      <c r="B69" s="80" t="s">
        <v>461</v>
      </c>
      <c r="C69" s="80"/>
      <c r="D69" s="211"/>
      <c r="E69" s="80"/>
      <c r="F69" s="80"/>
      <c r="G69" s="80"/>
      <c r="H69" s="80"/>
      <c r="I69" s="80"/>
      <c r="J69" s="185"/>
    </row>
    <row r="70" spans="1:10">
      <c r="A70" s="198"/>
      <c r="B70" s="80" t="s">
        <v>462</v>
      </c>
      <c r="C70" s="80"/>
      <c r="D70" s="211"/>
      <c r="E70" s="80"/>
      <c r="F70" s="80"/>
      <c r="G70" s="80"/>
      <c r="H70" s="80"/>
      <c r="I70" s="80"/>
      <c r="J70" s="185"/>
    </row>
    <row r="71" spans="1:10">
      <c r="A71" s="198"/>
      <c r="B71" s="80" t="s">
        <v>463</v>
      </c>
      <c r="C71" s="80"/>
      <c r="D71" s="221" t="s">
        <v>361</v>
      </c>
      <c r="E71" s="80"/>
      <c r="F71" s="80"/>
      <c r="G71" s="80"/>
      <c r="H71" s="80"/>
      <c r="I71" s="80"/>
      <c r="J71" s="185"/>
    </row>
    <row r="72" spans="1:10">
      <c r="A72" s="198"/>
      <c r="B72" s="80" t="s">
        <v>464</v>
      </c>
      <c r="C72" s="80"/>
      <c r="D72" s="222" t="s">
        <v>459</v>
      </c>
      <c r="E72" s="211"/>
      <c r="F72" s="215" t="s">
        <v>364</v>
      </c>
      <c r="G72" s="211"/>
      <c r="H72" s="80"/>
      <c r="I72" s="80"/>
      <c r="J72" s="185"/>
    </row>
    <row r="73" spans="1:10">
      <c r="A73" s="198"/>
      <c r="B73" s="80"/>
      <c r="C73" s="80"/>
      <c r="D73" s="215" t="s">
        <v>365</v>
      </c>
      <c r="E73" s="211"/>
      <c r="F73" s="215" t="s">
        <v>452</v>
      </c>
      <c r="G73" s="211"/>
      <c r="H73" s="80"/>
      <c r="I73" s="80"/>
      <c r="J73" s="185"/>
    </row>
    <row r="74" spans="1:10">
      <c r="A74" s="198"/>
      <c r="B74" s="80"/>
      <c r="C74" s="80"/>
      <c r="D74" s="215" t="s">
        <v>453</v>
      </c>
      <c r="E74" s="211"/>
      <c r="F74" s="215" t="s">
        <v>454</v>
      </c>
      <c r="G74" s="211"/>
      <c r="H74" s="80"/>
      <c r="I74" s="80"/>
      <c r="J74" s="185"/>
    </row>
    <row r="75" spans="1:10">
      <c r="A75" s="198"/>
      <c r="B75" s="80"/>
      <c r="C75" s="80"/>
      <c r="D75" s="215" t="s">
        <v>455</v>
      </c>
      <c r="E75" s="214"/>
      <c r="F75" s="215" t="s">
        <v>456</v>
      </c>
      <c r="G75" s="187"/>
      <c r="H75" s="80"/>
      <c r="I75" s="80"/>
      <c r="J75" s="185"/>
    </row>
    <row r="76" spans="1:10" ht="14.25" thickBot="1">
      <c r="A76" s="201"/>
      <c r="B76" s="202"/>
      <c r="C76" s="202"/>
      <c r="D76" s="202"/>
      <c r="E76" s="202"/>
      <c r="F76" s="202"/>
      <c r="G76" s="202"/>
      <c r="H76" s="202"/>
      <c r="I76" s="202"/>
      <c r="J76" s="203"/>
    </row>
  </sheetData>
  <mergeCells count="26">
    <mergeCell ref="A1:J1"/>
    <mergeCell ref="F57:G57"/>
    <mergeCell ref="I57:J57"/>
    <mergeCell ref="B58:F58"/>
    <mergeCell ref="C63:F63"/>
    <mergeCell ref="C47:D47"/>
    <mergeCell ref="E48:F48"/>
    <mergeCell ref="H48:I48"/>
    <mergeCell ref="D50:E50"/>
    <mergeCell ref="G50:H50"/>
    <mergeCell ref="I50:J50"/>
    <mergeCell ref="D25:F25"/>
    <mergeCell ref="B38:C38"/>
    <mergeCell ref="B39:E39"/>
    <mergeCell ref="F39:J39"/>
    <mergeCell ref="C42:F42"/>
    <mergeCell ref="D45:F45"/>
    <mergeCell ref="C46:E46"/>
    <mergeCell ref="G46:J46"/>
    <mergeCell ref="C64:F64"/>
    <mergeCell ref="C51:E51"/>
    <mergeCell ref="F51:H51"/>
    <mergeCell ref="C52:E52"/>
    <mergeCell ref="F52:G52"/>
    <mergeCell ref="B54:J54"/>
    <mergeCell ref="B55:C55"/>
  </mergeCells>
  <dataValidations count="3">
    <dataValidation type="list" allowBlank="1" showInputMessage="1" showErrorMessage="1" sqref="I50:J50">
      <formula1>"in agreement, not in agreement"</formula1>
    </dataValidation>
    <dataValidation type="list" allowBlank="1" showInputMessage="1" showErrorMessage="1" sqref="B3">
      <formula1>"I,We"</formula1>
    </dataValidation>
    <dataValidation type="list" allowBlank="1" showInputMessage="1" showErrorMessage="1" sqref="G48">
      <formula1>"have been,have not been"</formula1>
    </dataValidation>
  </dataValidations>
  <pageMargins left="0.7" right="0.7" top="0.75" bottom="0.75" header="0.3" footer="0.3"/>
  <pageSetup paperSize="9" scale="4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Master!$C$3:$C$5</xm:f>
          </x14:formula1>
          <xm:sqref>C64:F64</xm:sqref>
        </x14:dataValidation>
        <x14:dataValidation type="list" allowBlank="1" showInputMessage="1" showErrorMessage="1">
          <x14:formula1>
            <xm:f>Master!$F$3:$F$4</xm:f>
          </x14:formula1>
          <xm:sqref>B39:E39</xm:sqref>
        </x14:dataValidation>
        <x14:dataValidation type="list" allowBlank="1" showInputMessage="1" showErrorMessage="1">
          <x14:formula1>
            <xm:f>Master!$E$3:$E$4</xm:f>
          </x14:formula1>
          <xm:sqref>D7</xm:sqref>
        </x14:dataValidation>
        <x14:dataValidation type="list" allowBlank="1" showInputMessage="1" showErrorMessage="1">
          <x14:formula1>
            <xm:f>Master!$G$3:$G$39</xm:f>
          </x14:formula1>
          <xm:sqref>E22 E30 E35 E75</xm:sqref>
        </x14:dataValidation>
      </x14:dataValidations>
    </ext>
  </extLst>
</worksheet>
</file>

<file path=xl/worksheets/sheet5.xml><?xml version="1.0" encoding="utf-8"?>
<worksheet xmlns="http://schemas.openxmlformats.org/spreadsheetml/2006/main" xmlns:r="http://schemas.openxmlformats.org/officeDocument/2006/relationships">
  <sheetPr codeName="Sheet5"/>
  <dimension ref="A1:L77"/>
  <sheetViews>
    <sheetView workbookViewId="0">
      <selection activeCell="E29" sqref="E29"/>
    </sheetView>
  </sheetViews>
  <sheetFormatPr defaultColWidth="9.140625" defaultRowHeight="13.5"/>
  <cols>
    <col min="1" max="1" width="6.5703125" customWidth="1"/>
    <col min="2" max="2" width="14.5703125" customWidth="1"/>
    <col min="3" max="3" width="29.28515625" customWidth="1"/>
    <col min="4" max="4" width="52.28515625" customWidth="1"/>
    <col min="5" max="5" width="42.28515625" customWidth="1"/>
    <col min="6" max="6" width="49.5703125" customWidth="1"/>
    <col min="7" max="7" width="48.42578125" customWidth="1"/>
    <col min="8" max="8" width="22.42578125" customWidth="1"/>
    <col min="9" max="9" width="16.140625" customWidth="1"/>
    <col min="10" max="10" width="9.140625" customWidth="1"/>
    <col min="11" max="11" width="67.140625" style="223" customWidth="1"/>
    <col min="12" max="12" width="26.7109375" style="223" customWidth="1"/>
  </cols>
  <sheetData>
    <row r="1" spans="1:12" ht="74.25" customHeight="1" thickBot="1">
      <c r="A1" s="231"/>
      <c r="B1" s="232"/>
      <c r="C1" s="521" t="s">
        <v>474</v>
      </c>
      <c r="D1" s="521"/>
      <c r="E1" s="521"/>
      <c r="F1" s="521"/>
      <c r="G1" s="521"/>
      <c r="H1" s="521"/>
      <c r="I1" s="232"/>
      <c r="J1" s="233"/>
    </row>
    <row r="2" spans="1:12" ht="26.25" customHeight="1">
      <c r="A2" s="149"/>
      <c r="B2" s="150"/>
      <c r="C2" s="151"/>
      <c r="D2" s="151"/>
      <c r="E2" s="151"/>
      <c r="F2" s="151"/>
      <c r="G2" s="151"/>
      <c r="H2" s="151"/>
      <c r="I2" s="151"/>
      <c r="J2" s="151"/>
      <c r="K2" s="152" t="s">
        <v>374</v>
      </c>
      <c r="L2" s="152" t="s">
        <v>375</v>
      </c>
    </row>
    <row r="3" spans="1:12" ht="15">
      <c r="A3" s="153">
        <v>1</v>
      </c>
      <c r="B3" s="154" t="s">
        <v>29</v>
      </c>
      <c r="C3" s="522" t="s">
        <v>465</v>
      </c>
      <c r="D3" s="523"/>
      <c r="E3" s="523"/>
      <c r="F3" s="156"/>
      <c r="G3" s="156"/>
      <c r="H3" s="156"/>
      <c r="I3" s="156"/>
      <c r="J3" s="157"/>
      <c r="K3" s="224"/>
      <c r="L3" s="524"/>
    </row>
    <row r="4" spans="1:12" ht="15">
      <c r="A4" s="173"/>
      <c r="B4" s="161"/>
      <c r="C4" s="156"/>
      <c r="D4" s="156"/>
      <c r="E4" s="156"/>
      <c r="F4" s="156"/>
      <c r="G4" s="156"/>
      <c r="H4" s="156"/>
      <c r="I4" s="156"/>
      <c r="J4" s="157"/>
      <c r="K4" s="225"/>
      <c r="L4" s="525"/>
    </row>
    <row r="5" spans="1:12" ht="15">
      <c r="A5" s="173"/>
      <c r="B5" s="155" t="s">
        <v>386</v>
      </c>
      <c r="C5" s="162" t="s">
        <v>387</v>
      </c>
      <c r="D5" s="163"/>
      <c r="E5" s="164"/>
      <c r="F5" s="156"/>
      <c r="G5" s="156"/>
      <c r="H5" s="156"/>
      <c r="I5" s="156"/>
      <c r="J5" s="157"/>
      <c r="K5" s="225"/>
      <c r="L5" s="525"/>
    </row>
    <row r="6" spans="1:12" ht="15">
      <c r="A6" s="173"/>
      <c r="B6" s="156"/>
      <c r="C6" s="159"/>
      <c r="D6" s="159"/>
      <c r="E6" s="159"/>
      <c r="F6" s="156"/>
      <c r="G6" s="156"/>
      <c r="H6" s="156"/>
      <c r="I6" s="156"/>
      <c r="J6" s="157"/>
      <c r="K6" s="225"/>
      <c r="L6" s="525"/>
    </row>
    <row r="7" spans="1:12" ht="15">
      <c r="A7" s="173"/>
      <c r="B7" s="156" t="s">
        <v>388</v>
      </c>
      <c r="C7" s="165" t="s">
        <v>395</v>
      </c>
      <c r="D7" s="175"/>
      <c r="E7" s="165" t="s">
        <v>364</v>
      </c>
      <c r="F7" s="175"/>
      <c r="G7" s="156"/>
      <c r="H7" s="156"/>
      <c r="I7" s="156"/>
      <c r="J7" s="157"/>
      <c r="K7" s="225"/>
      <c r="L7" s="525"/>
    </row>
    <row r="8" spans="1:12" ht="15">
      <c r="A8" s="173"/>
      <c r="B8" s="156"/>
      <c r="C8" s="165" t="s">
        <v>365</v>
      </c>
      <c r="D8" s="175"/>
      <c r="E8" s="165" t="s">
        <v>390</v>
      </c>
      <c r="F8" s="175"/>
      <c r="G8" s="156"/>
      <c r="H8" s="156"/>
      <c r="I8" s="156"/>
      <c r="J8" s="157"/>
      <c r="K8" s="225"/>
      <c r="L8" s="525"/>
    </row>
    <row r="9" spans="1:12" ht="15">
      <c r="A9" s="173"/>
      <c r="B9" s="156"/>
      <c r="C9" s="165" t="s">
        <v>391</v>
      </c>
      <c r="D9" s="175"/>
      <c r="E9" s="165" t="s">
        <v>392</v>
      </c>
      <c r="F9" s="175"/>
      <c r="G9" s="156"/>
      <c r="H9" s="156"/>
      <c r="I9" s="156"/>
      <c r="J9" s="157"/>
      <c r="K9" s="225"/>
      <c r="L9" s="525"/>
    </row>
    <row r="10" spans="1:12" ht="15">
      <c r="A10" s="173"/>
      <c r="B10" s="156"/>
      <c r="C10" s="165" t="s">
        <v>393</v>
      </c>
      <c r="D10" s="226"/>
      <c r="E10" s="165" t="s">
        <v>394</v>
      </c>
      <c r="F10" s="166"/>
      <c r="G10" s="156"/>
      <c r="H10" s="156"/>
      <c r="I10" s="156"/>
      <c r="J10" s="157"/>
      <c r="K10" s="225"/>
      <c r="L10" s="525"/>
    </row>
    <row r="11" spans="1:12" ht="15">
      <c r="A11" s="173"/>
      <c r="B11" s="161"/>
      <c r="C11" s="156"/>
      <c r="D11" s="156"/>
      <c r="E11" s="156"/>
      <c r="F11" s="156"/>
      <c r="G11" s="156"/>
      <c r="H11" s="156"/>
      <c r="I11" s="156"/>
      <c r="J11" s="157"/>
      <c r="K11" s="225"/>
      <c r="L11" s="525"/>
    </row>
    <row r="12" spans="1:12">
      <c r="A12" s="173"/>
      <c r="B12" s="523" t="s">
        <v>466</v>
      </c>
      <c r="C12" s="523"/>
      <c r="D12" s="156"/>
      <c r="E12" s="156"/>
      <c r="F12" s="156"/>
      <c r="G12" s="156"/>
      <c r="H12" s="156"/>
      <c r="I12" s="156"/>
      <c r="J12" s="157"/>
      <c r="K12" s="225"/>
      <c r="L12" s="525"/>
    </row>
    <row r="13" spans="1:12">
      <c r="A13" s="173"/>
      <c r="B13" s="156"/>
      <c r="C13" s="156"/>
      <c r="D13" s="156"/>
      <c r="E13" s="156"/>
      <c r="F13" s="156"/>
      <c r="G13" s="156"/>
      <c r="H13" s="156"/>
      <c r="I13" s="156"/>
      <c r="J13" s="157"/>
      <c r="K13" s="225"/>
      <c r="L13" s="525"/>
    </row>
    <row r="14" spans="1:12" ht="15">
      <c r="A14" s="173"/>
      <c r="B14" s="155" t="s">
        <v>386</v>
      </c>
      <c r="C14" s="162" t="s">
        <v>387</v>
      </c>
      <c r="D14" s="163"/>
      <c r="E14" s="164"/>
      <c r="F14" s="156"/>
      <c r="G14" s="156"/>
      <c r="H14" s="156"/>
      <c r="I14" s="156"/>
      <c r="J14" s="157"/>
      <c r="K14" s="225"/>
      <c r="L14" s="525"/>
    </row>
    <row r="15" spans="1:12" ht="15">
      <c r="A15" s="173"/>
      <c r="B15" s="156"/>
      <c r="C15" s="159"/>
      <c r="D15" s="159"/>
      <c r="E15" s="159"/>
      <c r="F15" s="156"/>
      <c r="G15" s="156"/>
      <c r="H15" s="156"/>
      <c r="I15" s="156"/>
      <c r="J15" s="157"/>
      <c r="K15" s="225"/>
      <c r="L15" s="525"/>
    </row>
    <row r="16" spans="1:12" ht="15">
      <c r="A16" s="173"/>
      <c r="B16" s="156" t="s">
        <v>388</v>
      </c>
      <c r="C16" s="165" t="s">
        <v>395</v>
      </c>
      <c r="D16" s="175"/>
      <c r="E16" s="165" t="s">
        <v>364</v>
      </c>
      <c r="F16" s="175"/>
      <c r="G16" s="156"/>
      <c r="H16" s="156"/>
      <c r="I16" s="156"/>
      <c r="J16" s="157"/>
      <c r="K16" s="225"/>
      <c r="L16" s="525"/>
    </row>
    <row r="17" spans="1:12" ht="15">
      <c r="A17" s="173"/>
      <c r="B17" s="156"/>
      <c r="C17" s="165" t="s">
        <v>365</v>
      </c>
      <c r="D17" s="175"/>
      <c r="E17" s="165" t="s">
        <v>390</v>
      </c>
      <c r="F17" s="175"/>
      <c r="G17" s="156"/>
      <c r="H17" s="156"/>
      <c r="I17" s="156"/>
      <c r="J17" s="157"/>
      <c r="K17" s="225"/>
      <c r="L17" s="525"/>
    </row>
    <row r="18" spans="1:12" ht="15">
      <c r="A18" s="173"/>
      <c r="B18" s="156"/>
      <c r="C18" s="165" t="s">
        <v>391</v>
      </c>
      <c r="D18" s="175"/>
      <c r="E18" s="165" t="s">
        <v>392</v>
      </c>
      <c r="F18" s="175"/>
      <c r="G18" s="156"/>
      <c r="H18" s="156"/>
      <c r="I18" s="156"/>
      <c r="J18" s="157"/>
      <c r="K18" s="225"/>
      <c r="L18" s="525"/>
    </row>
    <row r="19" spans="1:12" ht="15">
      <c r="A19" s="173"/>
      <c r="B19" s="156"/>
      <c r="C19" s="165" t="s">
        <v>393</v>
      </c>
      <c r="D19" s="226"/>
      <c r="E19" s="165" t="s">
        <v>394</v>
      </c>
      <c r="F19" s="166"/>
      <c r="G19" s="156"/>
      <c r="H19" s="156"/>
      <c r="I19" s="156"/>
      <c r="J19" s="157"/>
      <c r="K19" s="225"/>
      <c r="L19" s="525"/>
    </row>
    <row r="20" spans="1:12" ht="15">
      <c r="A20" s="173"/>
      <c r="B20" s="161"/>
      <c r="C20" s="156"/>
      <c r="D20" s="156"/>
      <c r="E20" s="156"/>
      <c r="F20" s="156"/>
      <c r="G20" s="156"/>
      <c r="H20" s="156"/>
      <c r="I20" s="156"/>
      <c r="J20" s="157"/>
      <c r="K20" s="225"/>
      <c r="L20" s="525"/>
    </row>
    <row r="21" spans="1:12">
      <c r="A21" s="173"/>
      <c r="B21" s="523" t="s">
        <v>467</v>
      </c>
      <c r="C21" s="523"/>
      <c r="D21" s="523"/>
      <c r="E21" s="527" t="s">
        <v>468</v>
      </c>
      <c r="F21" s="528"/>
      <c r="G21" s="169" t="s">
        <v>469</v>
      </c>
      <c r="H21" s="168" t="str">
        <f>B3</f>
        <v>I</v>
      </c>
      <c r="I21" s="156"/>
      <c r="J21" s="157"/>
      <c r="K21" s="225"/>
      <c r="L21" s="525"/>
    </row>
    <row r="22" spans="1:12">
      <c r="A22" s="173"/>
      <c r="B22" s="167"/>
      <c r="C22" s="167"/>
      <c r="D22" s="167"/>
      <c r="E22" s="156"/>
      <c r="F22" s="169"/>
      <c r="G22" s="169"/>
      <c r="H22" s="169"/>
      <c r="I22" s="156"/>
      <c r="J22" s="157"/>
      <c r="K22" s="225"/>
      <c r="L22" s="525"/>
    </row>
    <row r="23" spans="1:12" ht="15">
      <c r="A23" s="173"/>
      <c r="B23" s="523" t="s">
        <v>470</v>
      </c>
      <c r="C23" s="523"/>
      <c r="D23" s="227" t="s">
        <v>361</v>
      </c>
      <c r="E23" s="156" t="s">
        <v>471</v>
      </c>
      <c r="F23" s="169"/>
      <c r="G23" s="159"/>
      <c r="H23" s="156"/>
      <c r="I23" s="156"/>
      <c r="J23" s="157"/>
      <c r="K23" s="225"/>
      <c r="L23" s="525"/>
    </row>
    <row r="24" spans="1:12" ht="15">
      <c r="A24" s="158"/>
      <c r="B24" s="155"/>
      <c r="C24" s="156"/>
      <c r="D24" s="156"/>
      <c r="E24" s="156"/>
      <c r="F24" s="156"/>
      <c r="G24" s="156"/>
      <c r="H24" s="156"/>
      <c r="I24" s="156"/>
      <c r="J24" s="157"/>
      <c r="K24" s="225"/>
      <c r="L24" s="525"/>
    </row>
    <row r="25" spans="1:12" ht="15">
      <c r="A25" s="158"/>
      <c r="B25" s="155" t="s">
        <v>377</v>
      </c>
      <c r="C25" s="156"/>
      <c r="D25" s="227" t="s">
        <v>361</v>
      </c>
      <c r="E25" s="156"/>
      <c r="F25" s="156"/>
      <c r="G25" s="156"/>
      <c r="H25" s="156"/>
      <c r="I25" s="156"/>
      <c r="J25" s="157"/>
      <c r="K25" s="225"/>
      <c r="L25" s="525"/>
    </row>
    <row r="26" spans="1:12" ht="15">
      <c r="A26" s="158"/>
      <c r="B26" s="156"/>
      <c r="C26" s="156"/>
      <c r="D26" s="159"/>
      <c r="E26" s="156"/>
      <c r="F26" s="156"/>
      <c r="G26" s="156"/>
      <c r="H26" s="156"/>
      <c r="I26" s="156"/>
      <c r="J26" s="157"/>
      <c r="K26" s="225"/>
      <c r="L26" s="525"/>
    </row>
    <row r="27" spans="1:12" ht="15">
      <c r="A27" s="158"/>
      <c r="B27" s="155" t="s">
        <v>378</v>
      </c>
      <c r="C27" s="156"/>
      <c r="D27" s="160" t="s">
        <v>379</v>
      </c>
      <c r="E27" s="156"/>
      <c r="F27" s="156"/>
      <c r="G27" s="156"/>
      <c r="H27" s="156"/>
      <c r="I27" s="156"/>
      <c r="J27" s="157"/>
      <c r="K27" s="225"/>
      <c r="L27" s="525"/>
    </row>
    <row r="28" spans="1:12" ht="15">
      <c r="A28" s="158"/>
      <c r="B28" s="155" t="s">
        <v>380</v>
      </c>
      <c r="C28" s="156"/>
      <c r="D28" s="227" t="s">
        <v>361</v>
      </c>
      <c r="E28" s="156"/>
      <c r="F28" s="156"/>
      <c r="G28" s="156"/>
      <c r="H28" s="156"/>
      <c r="I28" s="156"/>
      <c r="J28" s="157"/>
      <c r="K28" s="225"/>
      <c r="L28" s="525"/>
    </row>
    <row r="29" spans="1:12" ht="15">
      <c r="A29" s="158"/>
      <c r="B29" s="155" t="s">
        <v>381</v>
      </c>
      <c r="C29" s="156"/>
      <c r="D29" s="227" t="s">
        <v>361</v>
      </c>
      <c r="E29" s="156"/>
      <c r="F29" s="156"/>
      <c r="G29" s="156"/>
      <c r="H29" s="156"/>
      <c r="I29" s="156"/>
      <c r="J29" s="157"/>
      <c r="K29" s="225"/>
      <c r="L29" s="525"/>
    </row>
    <row r="30" spans="1:12" ht="15">
      <c r="A30" s="158"/>
      <c r="B30" s="156"/>
      <c r="C30" s="155"/>
      <c r="D30" s="156"/>
      <c r="E30" s="156"/>
      <c r="F30" s="156"/>
      <c r="G30" s="156"/>
      <c r="H30" s="156"/>
      <c r="I30" s="156"/>
      <c r="J30" s="157"/>
      <c r="K30" s="225"/>
      <c r="L30" s="525"/>
    </row>
    <row r="31" spans="1:12" ht="15">
      <c r="A31" s="158"/>
      <c r="B31" s="155" t="s">
        <v>382</v>
      </c>
      <c r="C31" s="156"/>
      <c r="D31" s="156"/>
      <c r="E31" s="156"/>
      <c r="F31" s="156"/>
      <c r="G31" s="156"/>
      <c r="H31" s="156"/>
      <c r="I31" s="156"/>
      <c r="J31" s="157"/>
      <c r="K31" s="225"/>
      <c r="L31" s="525"/>
    </row>
    <row r="32" spans="1:12" ht="15">
      <c r="A32" s="158"/>
      <c r="B32" s="155" t="s">
        <v>383</v>
      </c>
      <c r="C32" s="156"/>
      <c r="D32" s="227" t="s">
        <v>361</v>
      </c>
      <c r="E32" s="159"/>
      <c r="F32" s="159"/>
      <c r="G32" s="156"/>
      <c r="H32" s="156"/>
      <c r="I32" s="156"/>
      <c r="J32" s="157"/>
      <c r="K32" s="225"/>
      <c r="L32" s="525"/>
    </row>
    <row r="33" spans="1:12" ht="15">
      <c r="A33" s="158"/>
      <c r="B33" s="155" t="s">
        <v>384</v>
      </c>
      <c r="C33" s="156"/>
      <c r="D33" s="227" t="s">
        <v>361</v>
      </c>
      <c r="E33" s="169" t="s">
        <v>469</v>
      </c>
      <c r="F33" s="159"/>
      <c r="G33" s="156"/>
      <c r="H33" s="156"/>
      <c r="I33" s="156"/>
      <c r="J33" s="157"/>
      <c r="K33" s="225"/>
      <c r="L33" s="525"/>
    </row>
    <row r="34" spans="1:12" ht="15">
      <c r="A34" s="158"/>
      <c r="B34" s="156"/>
      <c r="C34" s="156"/>
      <c r="D34" s="159"/>
      <c r="E34" s="159"/>
      <c r="F34" s="159"/>
      <c r="G34" s="156"/>
      <c r="H34" s="156"/>
      <c r="I34" s="156"/>
      <c r="J34" s="157"/>
      <c r="K34" s="225"/>
      <c r="L34" s="525"/>
    </row>
    <row r="35" spans="1:12" ht="15">
      <c r="A35" s="158"/>
      <c r="B35" s="523" t="s">
        <v>472</v>
      </c>
      <c r="C35" s="523"/>
      <c r="D35" s="523"/>
      <c r="E35" s="168" t="str">
        <f>D27</f>
        <v>profit and loss account</v>
      </c>
      <c r="F35" s="156" t="s">
        <v>473</v>
      </c>
      <c r="G35" s="156"/>
      <c r="H35" s="156"/>
      <c r="I35" s="156"/>
      <c r="J35" s="157"/>
      <c r="K35" s="225"/>
      <c r="L35" s="525"/>
    </row>
    <row r="36" spans="1:12" ht="15">
      <c r="A36" s="158"/>
      <c r="B36" s="156"/>
      <c r="C36" s="156"/>
      <c r="D36" s="156"/>
      <c r="E36" s="156"/>
      <c r="F36" s="156"/>
      <c r="G36" s="156"/>
      <c r="H36" s="156"/>
      <c r="I36" s="156"/>
      <c r="J36" s="157"/>
      <c r="K36" s="225"/>
      <c r="L36" s="525"/>
    </row>
    <row r="37" spans="1:12" ht="15">
      <c r="A37" s="158"/>
      <c r="B37" s="156"/>
      <c r="C37" s="156"/>
      <c r="D37" s="156"/>
      <c r="E37" s="156"/>
      <c r="F37" s="156"/>
      <c r="G37" s="156"/>
      <c r="H37" s="156"/>
      <c r="I37" s="156"/>
      <c r="J37" s="157"/>
      <c r="K37" s="225"/>
      <c r="L37" s="525"/>
    </row>
    <row r="38" spans="1:12" ht="15">
      <c r="A38" s="153">
        <v>2</v>
      </c>
      <c r="B38" s="529" t="str">
        <f>B3</f>
        <v>I</v>
      </c>
      <c r="C38" s="529"/>
      <c r="D38" s="534" t="s">
        <v>398</v>
      </c>
      <c r="E38" s="535"/>
      <c r="F38" s="156"/>
      <c r="G38" s="156"/>
      <c r="H38" s="156"/>
      <c r="I38" s="156"/>
      <c r="J38" s="157"/>
      <c r="K38" s="225"/>
      <c r="L38" s="525"/>
    </row>
    <row r="39" spans="1:12" ht="15">
      <c r="A39" s="158"/>
      <c r="B39" s="536" t="s">
        <v>399</v>
      </c>
      <c r="C39" s="537"/>
      <c r="D39" s="537"/>
      <c r="E39" s="538"/>
      <c r="F39" s="523" t="s">
        <v>400</v>
      </c>
      <c r="G39" s="523"/>
      <c r="H39" s="523"/>
      <c r="I39" s="523"/>
      <c r="J39" s="539"/>
      <c r="K39" s="225"/>
      <c r="L39" s="525"/>
    </row>
    <row r="40" spans="1:12" ht="15">
      <c r="A40" s="158"/>
      <c r="B40" s="167" t="s">
        <v>401</v>
      </c>
      <c r="C40" s="167"/>
      <c r="D40" s="167"/>
      <c r="E40" s="156"/>
      <c r="F40" s="156"/>
      <c r="G40" s="156"/>
      <c r="H40" s="156"/>
      <c r="I40" s="156"/>
      <c r="J40" s="157"/>
      <c r="K40" s="225"/>
      <c r="L40" s="525"/>
    </row>
    <row r="41" spans="1:12" ht="15" customHeight="1">
      <c r="A41" s="158"/>
      <c r="B41" s="156"/>
      <c r="C41" s="167"/>
      <c r="D41" s="167"/>
      <c r="E41" s="167"/>
      <c r="F41" s="170"/>
      <c r="G41" s="170"/>
      <c r="H41" s="170"/>
      <c r="I41" s="156"/>
      <c r="J41" s="157"/>
      <c r="K41" s="225"/>
      <c r="L41" s="525"/>
    </row>
    <row r="42" spans="1:12" ht="15" customHeight="1">
      <c r="A42" s="153">
        <v>3</v>
      </c>
      <c r="B42" s="523" t="s">
        <v>425</v>
      </c>
      <c r="C42" s="523"/>
      <c r="D42" s="523"/>
      <c r="E42" s="523"/>
      <c r="F42" s="523"/>
      <c r="G42" s="523"/>
      <c r="H42" s="523"/>
      <c r="I42" s="523"/>
      <c r="J42" s="539"/>
      <c r="K42" s="225"/>
      <c r="L42" s="525"/>
    </row>
    <row r="43" spans="1:12" ht="15" customHeight="1">
      <c r="A43" s="158"/>
      <c r="B43" s="523" t="s">
        <v>426</v>
      </c>
      <c r="C43" s="523"/>
      <c r="D43" s="167"/>
      <c r="E43" s="167"/>
      <c r="F43" s="170"/>
      <c r="G43" s="170"/>
      <c r="H43" s="170"/>
      <c r="I43" s="156"/>
      <c r="J43" s="157"/>
      <c r="K43" s="225"/>
      <c r="L43" s="525"/>
    </row>
    <row r="44" spans="1:12" ht="15" customHeight="1">
      <c r="A44" s="158"/>
      <c r="B44" s="156"/>
      <c r="C44" s="167"/>
      <c r="D44" s="167"/>
      <c r="E44" s="167"/>
      <c r="F44" s="170"/>
      <c r="G44" s="170"/>
      <c r="H44" s="170"/>
      <c r="I44" s="156"/>
      <c r="J44" s="157"/>
      <c r="K44" s="225"/>
      <c r="L44" s="525"/>
    </row>
    <row r="45" spans="1:12" ht="15" customHeight="1">
      <c r="A45" s="153">
        <v>4</v>
      </c>
      <c r="B45" s="156" t="s">
        <v>413</v>
      </c>
      <c r="C45" s="168" t="str">
        <f>IF($B3="I", "my","our")</f>
        <v>my</v>
      </c>
      <c r="D45" s="156" t="s">
        <v>427</v>
      </c>
      <c r="E45" s="168" t="str">
        <f>IF($B3="I", "my","our")</f>
        <v>my</v>
      </c>
      <c r="F45" s="540" t="s">
        <v>428</v>
      </c>
      <c r="G45" s="541"/>
      <c r="H45" s="168" t="str">
        <f>IF($B3="I", "my","our")</f>
        <v>my</v>
      </c>
      <c r="I45" s="522" t="s">
        <v>429</v>
      </c>
      <c r="J45" s="539"/>
      <c r="K45" s="225"/>
      <c r="L45" s="525"/>
    </row>
    <row r="46" spans="1:12" ht="15" customHeight="1">
      <c r="A46" s="158"/>
      <c r="B46" s="523" t="s">
        <v>430</v>
      </c>
      <c r="C46" s="523"/>
      <c r="D46" s="523"/>
      <c r="E46" s="523"/>
      <c r="F46" s="523"/>
      <c r="G46" s="170"/>
      <c r="H46" s="170"/>
      <c r="I46" s="156"/>
      <c r="J46" s="157"/>
      <c r="K46" s="225"/>
      <c r="L46" s="525"/>
    </row>
    <row r="47" spans="1:12" ht="15" customHeight="1">
      <c r="A47" s="158"/>
      <c r="B47" s="169"/>
      <c r="C47" s="169"/>
      <c r="D47" s="169"/>
      <c r="E47" s="169"/>
      <c r="F47" s="169"/>
      <c r="G47" s="170"/>
      <c r="H47" s="170"/>
      <c r="I47" s="156"/>
      <c r="J47" s="157"/>
      <c r="K47" s="225"/>
      <c r="L47" s="525"/>
    </row>
    <row r="48" spans="1:12" ht="15">
      <c r="A48" s="158"/>
      <c r="B48" s="171" t="s">
        <v>431</v>
      </c>
      <c r="C48" s="156"/>
      <c r="D48" s="156"/>
      <c r="E48" s="156"/>
      <c r="F48" s="156"/>
      <c r="G48" s="156"/>
      <c r="H48" s="156"/>
      <c r="I48" s="156"/>
      <c r="J48" s="157"/>
      <c r="K48" s="225"/>
      <c r="L48" s="525"/>
    </row>
    <row r="49" spans="1:12" ht="15">
      <c r="A49" s="158"/>
      <c r="B49" s="156"/>
      <c r="C49" s="156"/>
      <c r="D49" s="156"/>
      <c r="E49" s="156"/>
      <c r="F49" s="156"/>
      <c r="G49" s="156"/>
      <c r="H49" s="156"/>
      <c r="I49" s="156"/>
      <c r="J49" s="157"/>
      <c r="K49" s="225"/>
      <c r="L49" s="525"/>
    </row>
    <row r="50" spans="1:12" ht="15">
      <c r="A50" s="158"/>
      <c r="B50" s="156"/>
      <c r="C50" s="156"/>
      <c r="D50" s="156"/>
      <c r="E50" s="156"/>
      <c r="F50" s="156"/>
      <c r="G50" s="156"/>
      <c r="H50" s="156"/>
      <c r="I50" s="156"/>
      <c r="J50" s="157"/>
      <c r="K50" s="225"/>
      <c r="L50" s="525"/>
    </row>
    <row r="51" spans="1:12" ht="15">
      <c r="A51" s="158"/>
      <c r="B51" s="172" t="s">
        <v>432</v>
      </c>
      <c r="C51" s="530" t="s">
        <v>433</v>
      </c>
      <c r="D51" s="531"/>
      <c r="E51" s="531"/>
      <c r="F51" s="532"/>
      <c r="G51" s="172" t="s">
        <v>434</v>
      </c>
      <c r="H51" s="156"/>
      <c r="I51" s="156"/>
      <c r="J51" s="157"/>
      <c r="K51" s="225"/>
      <c r="L51" s="526"/>
    </row>
    <row r="52" spans="1:12" ht="15">
      <c r="A52" s="173"/>
      <c r="B52" s="174">
        <v>1</v>
      </c>
      <c r="C52" s="533" t="s">
        <v>435</v>
      </c>
      <c r="D52" s="533"/>
      <c r="E52" s="533"/>
      <c r="F52" s="533"/>
      <c r="G52" s="163"/>
      <c r="H52" s="176"/>
      <c r="I52" s="176"/>
      <c r="J52" s="157"/>
      <c r="K52" s="225"/>
      <c r="L52" s="225"/>
    </row>
    <row r="53" spans="1:12">
      <c r="A53" s="173"/>
      <c r="B53" s="156"/>
      <c r="C53" s="156"/>
      <c r="D53" s="156"/>
      <c r="E53" s="156"/>
      <c r="F53" s="156"/>
      <c r="G53" s="156"/>
      <c r="H53" s="156"/>
      <c r="I53" s="156"/>
      <c r="J53" s="157"/>
      <c r="K53" s="225"/>
      <c r="L53" s="225"/>
    </row>
    <row r="54" spans="1:12" ht="15">
      <c r="A54" s="173"/>
      <c r="B54" s="171" t="s">
        <v>436</v>
      </c>
      <c r="C54" s="156"/>
      <c r="D54" s="156"/>
      <c r="E54" s="156"/>
      <c r="F54" s="156"/>
      <c r="G54" s="156"/>
      <c r="H54" s="156"/>
      <c r="I54" s="156"/>
      <c r="J54" s="157"/>
      <c r="K54" s="225"/>
      <c r="L54" s="225"/>
    </row>
    <row r="55" spans="1:12" ht="15">
      <c r="A55" s="173"/>
      <c r="B55" s="171"/>
      <c r="C55" s="156"/>
      <c r="D55" s="156"/>
      <c r="E55" s="156"/>
      <c r="F55" s="156"/>
      <c r="G55" s="156"/>
      <c r="H55" s="156"/>
      <c r="I55" s="156"/>
      <c r="J55" s="157"/>
      <c r="K55" s="225"/>
      <c r="L55" s="225"/>
    </row>
    <row r="56" spans="1:12" ht="15">
      <c r="A56" s="173"/>
      <c r="B56" s="156" t="s">
        <v>437</v>
      </c>
      <c r="C56" s="156"/>
      <c r="D56" s="163"/>
      <c r="E56" s="156"/>
      <c r="F56" s="156"/>
      <c r="G56" s="156"/>
      <c r="H56" s="156"/>
      <c r="I56" s="156"/>
      <c r="J56" s="157"/>
      <c r="K56" s="225"/>
      <c r="L56" s="225"/>
    </row>
    <row r="57" spans="1:12" ht="15">
      <c r="A57" s="173"/>
      <c r="B57" s="156" t="s">
        <v>438</v>
      </c>
      <c r="C57" s="156"/>
      <c r="D57" s="163"/>
      <c r="E57" s="156"/>
      <c r="F57" s="156"/>
      <c r="G57" s="156"/>
      <c r="H57" s="156"/>
      <c r="I57" s="156"/>
      <c r="J57" s="157"/>
      <c r="K57" s="225"/>
      <c r="L57" s="225"/>
    </row>
    <row r="58" spans="1:12" ht="15">
      <c r="A58" s="173"/>
      <c r="B58" s="156" t="s">
        <v>439</v>
      </c>
      <c r="C58" s="156"/>
      <c r="D58" s="163"/>
      <c r="E58" s="156"/>
      <c r="F58" s="156"/>
      <c r="G58" s="156"/>
      <c r="H58" s="156"/>
      <c r="I58" s="156"/>
      <c r="J58" s="157"/>
      <c r="K58" s="225"/>
      <c r="L58" s="225"/>
    </row>
    <row r="59" spans="1:12" ht="15">
      <c r="A59" s="173"/>
      <c r="B59" s="156" t="s">
        <v>440</v>
      </c>
      <c r="C59" s="156"/>
      <c r="D59" s="177" t="s">
        <v>361</v>
      </c>
      <c r="E59" s="156"/>
      <c r="F59" s="156"/>
      <c r="G59" s="156"/>
      <c r="H59" s="156"/>
      <c r="I59" s="156"/>
      <c r="J59" s="157"/>
      <c r="K59" s="225"/>
      <c r="L59" s="225"/>
    </row>
    <row r="60" spans="1:12" ht="15">
      <c r="A60" s="173"/>
      <c r="B60" s="156" t="s">
        <v>441</v>
      </c>
      <c r="C60" s="156"/>
      <c r="D60" s="228" t="s">
        <v>395</v>
      </c>
      <c r="E60" s="175"/>
      <c r="F60" s="165" t="s">
        <v>364</v>
      </c>
      <c r="G60" s="175"/>
      <c r="H60" s="156"/>
      <c r="I60" s="156"/>
      <c r="J60" s="157"/>
      <c r="K60" s="225"/>
      <c r="L60" s="225"/>
    </row>
    <row r="61" spans="1:12" ht="15">
      <c r="A61" s="173"/>
      <c r="B61" s="156"/>
      <c r="C61" s="156"/>
      <c r="D61" s="165" t="s">
        <v>365</v>
      </c>
      <c r="E61" s="175"/>
      <c r="F61" s="165" t="s">
        <v>390</v>
      </c>
      <c r="G61" s="175"/>
      <c r="H61" s="156"/>
      <c r="I61" s="156"/>
      <c r="J61" s="157"/>
      <c r="K61" s="225"/>
      <c r="L61" s="225"/>
    </row>
    <row r="62" spans="1:12" ht="15">
      <c r="A62" s="173"/>
      <c r="B62" s="156"/>
      <c r="C62" s="156"/>
      <c r="D62" s="165" t="s">
        <v>391</v>
      </c>
      <c r="E62" s="175"/>
      <c r="F62" s="165" t="s">
        <v>392</v>
      </c>
      <c r="G62" s="175"/>
      <c r="H62" s="156"/>
      <c r="I62" s="156"/>
      <c r="J62" s="157"/>
      <c r="K62" s="225"/>
      <c r="L62" s="225"/>
    </row>
    <row r="63" spans="1:12" ht="15">
      <c r="A63" s="173"/>
      <c r="B63" s="156"/>
      <c r="C63" s="156"/>
      <c r="D63" s="165" t="s">
        <v>393</v>
      </c>
      <c r="E63" s="226"/>
      <c r="F63" s="165" t="s">
        <v>394</v>
      </c>
      <c r="G63" s="166"/>
      <c r="H63" s="156"/>
      <c r="I63" s="156"/>
      <c r="J63" s="157"/>
      <c r="K63" s="225"/>
      <c r="L63" s="225"/>
    </row>
    <row r="64" spans="1:12" ht="14.25" thickBot="1">
      <c r="A64" s="178"/>
      <c r="B64" s="179"/>
      <c r="C64" s="179"/>
      <c r="D64" s="179"/>
      <c r="E64" s="179"/>
      <c r="F64" s="179"/>
      <c r="G64" s="179"/>
      <c r="H64" s="179"/>
      <c r="I64" s="179"/>
      <c r="J64" s="180"/>
      <c r="K64" s="229"/>
      <c r="L64" s="225"/>
    </row>
    <row r="65" spans="11:12">
      <c r="K65" s="230"/>
      <c r="L65" s="230"/>
    </row>
    <row r="66" spans="11:12">
      <c r="K66" s="230"/>
      <c r="L66" s="230"/>
    </row>
    <row r="67" spans="11:12">
      <c r="K67" s="230"/>
      <c r="L67" s="230"/>
    </row>
    <row r="68" spans="11:12">
      <c r="K68" s="230"/>
      <c r="L68" s="230"/>
    </row>
    <row r="69" spans="11:12">
      <c r="K69" s="230"/>
      <c r="L69" s="230"/>
    </row>
    <row r="70" spans="11:12">
      <c r="K70" s="230"/>
      <c r="L70" s="230"/>
    </row>
    <row r="71" spans="11:12">
      <c r="K71" s="230"/>
      <c r="L71" s="230"/>
    </row>
    <row r="72" spans="11:12">
      <c r="K72" s="230"/>
      <c r="L72" s="230"/>
    </row>
    <row r="73" spans="11:12">
      <c r="K73" s="230"/>
      <c r="L73" s="230"/>
    </row>
    <row r="74" spans="11:12">
      <c r="K74" s="230"/>
      <c r="L74" s="230"/>
    </row>
    <row r="75" spans="11:12">
      <c r="K75" s="230"/>
      <c r="L75" s="230"/>
    </row>
    <row r="76" spans="11:12">
      <c r="K76" s="230"/>
      <c r="L76" s="230"/>
    </row>
    <row r="77" spans="11:12">
      <c r="K77" s="230"/>
      <c r="L77" s="230"/>
    </row>
  </sheetData>
  <mergeCells count="19">
    <mergeCell ref="C52:F52"/>
    <mergeCell ref="D38:E38"/>
    <mergeCell ref="B39:E39"/>
    <mergeCell ref="F39:J39"/>
    <mergeCell ref="B42:J42"/>
    <mergeCell ref="B43:C43"/>
    <mergeCell ref="F45:G45"/>
    <mergeCell ref="I45:J45"/>
    <mergeCell ref="C1:H1"/>
    <mergeCell ref="C3:E3"/>
    <mergeCell ref="L3:L51"/>
    <mergeCell ref="B12:C12"/>
    <mergeCell ref="B21:D21"/>
    <mergeCell ref="E21:F21"/>
    <mergeCell ref="B23:C23"/>
    <mergeCell ref="B35:D35"/>
    <mergeCell ref="B38:C38"/>
    <mergeCell ref="B46:F46"/>
    <mergeCell ref="C51:F51"/>
  </mergeCells>
  <dataValidations count="1">
    <dataValidation type="list" allowBlank="1" showInputMessage="1" showErrorMessage="1" sqref="B3">
      <formula1>"I,We"</formula1>
    </dataValidation>
  </dataValidations>
  <pageMargins left="0.7" right="0.7" top="0.75" bottom="0.75" header="0.3" footer="0.3"/>
  <pageSetup paperSize="9" scale="33" orientation="portrait" r:id="rId1"/>
  <colBreaks count="1" manualBreakCount="1">
    <brk id="10" max="63" man="1"/>
  </colBreaks>
  <extLst>
    <ext xmlns:x14="http://schemas.microsoft.com/office/spreadsheetml/2009/9/main" uri="{CCE6A557-97BC-4b89-ADB6-D9C93CAAB3DF}">
      <x14:dataValidations xmlns:xm="http://schemas.microsoft.com/office/excel/2006/main" count="6">
        <x14:dataValidation type="list" allowBlank="1" showInputMessage="1" showErrorMessage="1">
          <x14:formula1>
            <xm:f>Master!$D$3:$D$4</xm:f>
          </x14:formula1>
          <xm:sqref>C52:F52</xm:sqref>
        </x14:dataValidation>
        <x14:dataValidation type="list" allowBlank="1" showInputMessage="1" showErrorMessage="1">
          <x14:formula1>
            <xm:f>Master!$H$3:$H$6</xm:f>
          </x14:formula1>
          <xm:sqref>E21:F21</xm:sqref>
        </x14:dataValidation>
        <x14:dataValidation type="list" allowBlank="1" showInputMessage="1" showErrorMessage="1">
          <x14:formula1>
            <xm:f>'D:\Users\Administrator\Downloads\[GSTR 9C_Offline utility_071218_v2 (1).xlsm]Master'!#REF!</xm:f>
          </x14:formula1>
          <xm:sqref>F22</xm:sqref>
        </x14:dataValidation>
        <x14:dataValidation type="list" allowBlank="1" showInputMessage="1" showErrorMessage="1">
          <x14:formula1>
            <xm:f>Master!$E$3:$E$4</xm:f>
          </x14:formula1>
          <xm:sqref>D27</xm:sqref>
        </x14:dataValidation>
        <x14:dataValidation type="list" allowBlank="1" showInputMessage="1" showErrorMessage="1">
          <x14:formula1>
            <xm:f>Master!$G$3:$G$39</xm:f>
          </x14:formula1>
          <xm:sqref>D10 D19 E63</xm:sqref>
        </x14:dataValidation>
        <x14:dataValidation type="list" allowBlank="1" showInputMessage="1" showErrorMessage="1">
          <x14:formula1>
            <xm:f>Master!$F$3:$F$4</xm:f>
          </x14:formula1>
          <xm:sqref>B39:E39</xm:sqref>
        </x14:dataValidation>
      </x14:dataValidations>
    </ext>
  </extLst>
</worksheet>
</file>

<file path=xl/worksheets/sheet6.xml><?xml version="1.0" encoding="utf-8"?>
<worksheet xmlns="http://schemas.openxmlformats.org/spreadsheetml/2006/main" xmlns:r="http://schemas.openxmlformats.org/officeDocument/2006/relationships">
  <sheetPr codeName="Sheet6"/>
  <dimension ref="B1:Q183"/>
  <sheetViews>
    <sheetView tabSelected="1" topLeftCell="E76" workbookViewId="0">
      <selection activeCell="L89" sqref="L89:L90"/>
    </sheetView>
  </sheetViews>
  <sheetFormatPr defaultRowHeight="13.5"/>
  <cols>
    <col min="1" max="1" width="3.5703125" style="3" customWidth="1"/>
    <col min="2" max="2" width="11.28515625" style="2" customWidth="1"/>
    <col min="3" max="3" width="36.42578125" style="3" customWidth="1"/>
    <col min="4" max="4" width="14.5703125" style="3" customWidth="1"/>
    <col min="5" max="5" width="15.5703125" style="3" customWidth="1"/>
    <col min="6" max="6" width="19.28515625" style="3" customWidth="1"/>
    <col min="7" max="9" width="17.7109375" style="3" customWidth="1"/>
    <col min="10" max="10" width="16" style="3" customWidth="1"/>
    <col min="11" max="11" width="19.7109375" style="3" customWidth="1"/>
    <col min="12" max="12" width="17" style="3" customWidth="1"/>
    <col min="13" max="16" width="16.140625" style="3" customWidth="1"/>
    <col min="17" max="17" width="16" style="3" customWidth="1"/>
    <col min="18" max="18" width="11.85546875" style="3" customWidth="1"/>
    <col min="19" max="16384" width="9.140625" style="3"/>
  </cols>
  <sheetData>
    <row r="1" spans="2:15" ht="14.25" thickBot="1">
      <c r="B1" s="2" t="s">
        <v>125</v>
      </c>
    </row>
    <row r="2" spans="2:15" ht="15.75" thickTop="1">
      <c r="B2" s="583" t="s">
        <v>126</v>
      </c>
      <c r="C2" s="584"/>
      <c r="D2" s="584"/>
      <c r="E2" s="584"/>
      <c r="F2" s="584"/>
      <c r="G2" s="584"/>
      <c r="H2" s="584"/>
      <c r="I2" s="584"/>
      <c r="J2" s="585"/>
    </row>
    <row r="3" spans="2:15" ht="15">
      <c r="B3" s="586" t="s">
        <v>127</v>
      </c>
      <c r="C3" s="587"/>
      <c r="D3" s="587"/>
      <c r="E3" s="587"/>
      <c r="F3" s="587"/>
      <c r="G3" s="587"/>
      <c r="H3" s="587"/>
      <c r="I3" s="587"/>
      <c r="J3" s="588"/>
      <c r="L3" s="49"/>
      <c r="M3" s="49"/>
      <c r="N3" s="49"/>
      <c r="O3" s="49"/>
    </row>
    <row r="4" spans="2:15" ht="15">
      <c r="B4" s="586" t="s">
        <v>128</v>
      </c>
      <c r="C4" s="587"/>
      <c r="D4" s="587"/>
      <c r="E4" s="587"/>
      <c r="F4" s="587"/>
      <c r="G4" s="587"/>
      <c r="H4" s="587"/>
      <c r="I4" s="587"/>
      <c r="J4" s="588"/>
      <c r="L4" s="49"/>
      <c r="M4" s="49"/>
      <c r="N4" s="49"/>
      <c r="O4" s="49"/>
    </row>
    <row r="5" spans="2:15" s="59" customFormat="1" ht="15">
      <c r="B5" s="4" t="s">
        <v>129</v>
      </c>
      <c r="C5" s="589" t="s">
        <v>1</v>
      </c>
      <c r="D5" s="589"/>
      <c r="E5" s="418"/>
      <c r="F5" s="418"/>
      <c r="G5" s="418"/>
      <c r="H5" s="418"/>
      <c r="I5" s="418"/>
      <c r="J5" s="419"/>
      <c r="L5" s="49"/>
      <c r="M5" s="49"/>
      <c r="N5" s="72"/>
      <c r="O5" s="72"/>
    </row>
    <row r="6" spans="2:15" ht="15">
      <c r="B6" s="5">
        <v>1</v>
      </c>
      <c r="C6" s="590" t="s">
        <v>2</v>
      </c>
      <c r="D6" s="590"/>
      <c r="E6" s="591" t="s">
        <v>616</v>
      </c>
      <c r="F6" s="591"/>
      <c r="G6" s="591"/>
      <c r="H6" s="591"/>
      <c r="I6" s="591"/>
      <c r="J6" s="592"/>
      <c r="L6" s="402"/>
      <c r="M6" s="49"/>
      <c r="N6" s="49"/>
      <c r="O6" s="49"/>
    </row>
    <row r="7" spans="2:15" ht="15">
      <c r="B7" s="5">
        <v>2</v>
      </c>
      <c r="C7" s="590" t="s">
        <v>3</v>
      </c>
      <c r="D7" s="590"/>
      <c r="E7" s="591"/>
      <c r="F7" s="591"/>
      <c r="G7" s="591"/>
      <c r="H7" s="591"/>
      <c r="I7" s="591"/>
      <c r="J7" s="592"/>
      <c r="L7" s="49"/>
      <c r="M7" s="49"/>
      <c r="N7" s="49"/>
      <c r="O7" s="49"/>
    </row>
    <row r="8" spans="2:15" ht="15">
      <c r="B8" s="5" t="s">
        <v>4</v>
      </c>
      <c r="C8" s="590" t="s">
        <v>5</v>
      </c>
      <c r="D8" s="590"/>
      <c r="E8" s="580"/>
      <c r="F8" s="580"/>
      <c r="G8" s="580"/>
      <c r="H8" s="580"/>
      <c r="I8" s="580"/>
      <c r="J8" s="581"/>
      <c r="L8" s="403"/>
      <c r="M8" s="49"/>
      <c r="N8" s="49"/>
      <c r="O8" s="49"/>
    </row>
    <row r="9" spans="2:15" ht="15.75" thickBot="1">
      <c r="B9" s="5" t="s">
        <v>6</v>
      </c>
      <c r="C9" s="590" t="s">
        <v>130</v>
      </c>
      <c r="D9" s="590"/>
      <c r="E9" s="580"/>
      <c r="F9" s="580"/>
      <c r="G9" s="580"/>
      <c r="H9" s="580"/>
      <c r="I9" s="580"/>
      <c r="J9" s="581"/>
      <c r="L9" s="49"/>
      <c r="M9" s="49"/>
      <c r="N9" s="49"/>
      <c r="O9" s="49"/>
    </row>
    <row r="10" spans="2:15">
      <c r="B10" s="420"/>
      <c r="C10" s="410"/>
      <c r="D10" s="410"/>
      <c r="E10" s="410"/>
      <c r="F10" s="410"/>
      <c r="G10" s="410"/>
      <c r="H10" s="410"/>
      <c r="I10" s="410"/>
      <c r="J10" s="410"/>
      <c r="K10" s="639" t="s">
        <v>617</v>
      </c>
      <c r="L10" s="640">
        <v>0</v>
      </c>
    </row>
    <row r="11" spans="2:15" s="49" customFormat="1" ht="14.25" thickBot="1">
      <c r="B11" s="6"/>
      <c r="C11" s="7"/>
      <c r="D11" s="7"/>
      <c r="E11" s="7"/>
      <c r="F11" s="7"/>
      <c r="G11" s="7"/>
      <c r="H11" s="7"/>
      <c r="I11" s="7"/>
      <c r="J11" s="7"/>
      <c r="K11" s="641"/>
      <c r="L11" s="642"/>
    </row>
    <row r="12" spans="2:15" s="61" customFormat="1" ht="15.75" thickTop="1">
      <c r="B12" s="423" t="s">
        <v>131</v>
      </c>
      <c r="C12" s="8" t="s">
        <v>132</v>
      </c>
      <c r="D12" s="8"/>
      <c r="E12" s="8"/>
      <c r="F12" s="8"/>
      <c r="G12" s="8"/>
      <c r="H12" s="8"/>
      <c r="I12" s="8"/>
      <c r="J12" s="8"/>
      <c r="K12" s="639" t="s">
        <v>618</v>
      </c>
      <c r="L12" s="637" t="str">
        <f>IF(L10&gt;=20000000,"APPLICABLE","NOT APPLICABLE")</f>
        <v>NOT APPLICABLE</v>
      </c>
    </row>
    <row r="13" spans="2:15" ht="15.75" thickBot="1">
      <c r="B13" s="420"/>
      <c r="C13" s="582" t="s">
        <v>133</v>
      </c>
      <c r="D13" s="582"/>
      <c r="E13" s="582"/>
      <c r="F13" s="417" t="s">
        <v>62</v>
      </c>
      <c r="G13" s="417" t="s">
        <v>63</v>
      </c>
      <c r="H13" s="411" t="s">
        <v>64</v>
      </c>
      <c r="I13" s="417" t="s">
        <v>65</v>
      </c>
      <c r="J13" s="417" t="s">
        <v>112</v>
      </c>
      <c r="K13" s="641"/>
      <c r="L13" s="638"/>
    </row>
    <row r="14" spans="2:15" s="62" customFormat="1" ht="12" customHeight="1">
      <c r="B14" s="424">
        <v>4</v>
      </c>
      <c r="C14" s="12" t="s">
        <v>134</v>
      </c>
      <c r="D14" s="12"/>
      <c r="E14" s="12"/>
      <c r="F14" s="12"/>
      <c r="G14" s="12"/>
      <c r="H14" s="12"/>
      <c r="I14" s="12"/>
      <c r="J14" s="13"/>
    </row>
    <row r="15" spans="2:15">
      <c r="B15" s="14" t="s">
        <v>13</v>
      </c>
      <c r="C15" s="574" t="s">
        <v>135</v>
      </c>
      <c r="D15" s="574"/>
      <c r="E15" s="574"/>
      <c r="F15" s="406"/>
      <c r="G15" s="406"/>
      <c r="H15" s="406"/>
      <c r="I15" s="406"/>
      <c r="J15" s="433">
        <v>0</v>
      </c>
    </row>
    <row r="16" spans="2:15">
      <c r="B16" s="14" t="s">
        <v>14</v>
      </c>
      <c r="C16" s="574" t="s">
        <v>136</v>
      </c>
      <c r="D16" s="574"/>
      <c r="E16" s="574"/>
      <c r="F16" s="406"/>
      <c r="G16" s="406"/>
      <c r="H16" s="406"/>
      <c r="I16" s="406"/>
      <c r="J16" s="433">
        <v>0</v>
      </c>
    </row>
    <row r="17" spans="2:15">
      <c r="B17" s="14" t="s">
        <v>17</v>
      </c>
      <c r="C17" s="574" t="s">
        <v>137</v>
      </c>
      <c r="D17" s="574"/>
      <c r="E17" s="574"/>
      <c r="F17" s="434"/>
      <c r="G17" s="435"/>
      <c r="H17" s="435"/>
      <c r="I17" s="434"/>
      <c r="J17" s="433">
        <v>0</v>
      </c>
      <c r="K17" s="63"/>
    </row>
    <row r="18" spans="2:15">
      <c r="B18" s="14" t="s">
        <v>19</v>
      </c>
      <c r="C18" s="574" t="s">
        <v>138</v>
      </c>
      <c r="D18" s="574"/>
      <c r="E18" s="574"/>
      <c r="F18" s="434"/>
      <c r="G18" s="435"/>
      <c r="H18" s="435"/>
      <c r="I18" s="434"/>
      <c r="J18" s="433">
        <v>0</v>
      </c>
      <c r="K18" s="63"/>
    </row>
    <row r="19" spans="2:15">
      <c r="B19" s="14" t="s">
        <v>21</v>
      </c>
      <c r="C19" s="574" t="s">
        <v>139</v>
      </c>
      <c r="D19" s="574"/>
      <c r="E19" s="574"/>
      <c r="F19" s="434"/>
      <c r="G19" s="434"/>
      <c r="H19" s="434"/>
      <c r="I19" s="434"/>
      <c r="J19" s="433">
        <v>0</v>
      </c>
    </row>
    <row r="20" spans="2:15">
      <c r="B20" s="14" t="s">
        <v>24</v>
      </c>
      <c r="C20" s="574" t="s">
        <v>140</v>
      </c>
      <c r="D20" s="574"/>
      <c r="E20" s="574"/>
      <c r="F20" s="434"/>
      <c r="G20" s="434"/>
      <c r="H20" s="434"/>
      <c r="I20" s="434"/>
      <c r="J20" s="433">
        <v>0</v>
      </c>
    </row>
    <row r="21" spans="2:15">
      <c r="B21" s="14" t="s">
        <v>26</v>
      </c>
      <c r="C21" s="574" t="s">
        <v>141</v>
      </c>
      <c r="D21" s="574"/>
      <c r="E21" s="574"/>
      <c r="F21" s="434"/>
      <c r="G21" s="434"/>
      <c r="H21" s="434"/>
      <c r="I21" s="434"/>
      <c r="J21" s="433">
        <v>0</v>
      </c>
    </row>
    <row r="22" spans="2:15" s="59" customFormat="1" ht="15">
      <c r="B22" s="15" t="s">
        <v>27</v>
      </c>
      <c r="C22" s="579" t="s">
        <v>142</v>
      </c>
      <c r="D22" s="579"/>
      <c r="E22" s="579"/>
      <c r="F22" s="405">
        <f>SUM(F15:F21)</f>
        <v>0</v>
      </c>
      <c r="G22" s="405">
        <f t="shared" ref="G22:J22" si="0">SUM(G15:G21)</f>
        <v>0</v>
      </c>
      <c r="H22" s="405">
        <f t="shared" si="0"/>
        <v>0</v>
      </c>
      <c r="I22" s="405">
        <f t="shared" si="0"/>
        <v>0</v>
      </c>
      <c r="J22" s="405">
        <f t="shared" si="0"/>
        <v>0</v>
      </c>
      <c r="L22" s="3"/>
      <c r="M22" s="3"/>
      <c r="N22" s="3"/>
      <c r="O22" s="3"/>
    </row>
    <row r="23" spans="2:15">
      <c r="B23" s="5" t="s">
        <v>29</v>
      </c>
      <c r="C23" s="574" t="s">
        <v>143</v>
      </c>
      <c r="D23" s="574"/>
      <c r="E23" s="574"/>
      <c r="F23" s="406"/>
      <c r="G23" s="406"/>
      <c r="H23" s="406"/>
      <c r="I23" s="406"/>
      <c r="J23" s="433">
        <v>0</v>
      </c>
    </row>
    <row r="24" spans="2:15">
      <c r="B24" s="5" t="s">
        <v>31</v>
      </c>
      <c r="C24" s="498" t="s">
        <v>144</v>
      </c>
      <c r="D24" s="498"/>
      <c r="E24" s="498"/>
      <c r="F24" s="406"/>
      <c r="G24" s="406"/>
      <c r="H24" s="406"/>
      <c r="I24" s="406"/>
      <c r="J24" s="433">
        <v>0</v>
      </c>
    </row>
    <row r="25" spans="2:15">
      <c r="B25" s="5" t="s">
        <v>33</v>
      </c>
      <c r="C25" s="574" t="s">
        <v>145</v>
      </c>
      <c r="D25" s="574"/>
      <c r="E25" s="574"/>
      <c r="F25" s="406"/>
      <c r="G25" s="406"/>
      <c r="H25" s="406"/>
      <c r="I25" s="406"/>
      <c r="J25" s="433">
        <v>0</v>
      </c>
    </row>
    <row r="26" spans="2:15">
      <c r="B26" s="5" t="s">
        <v>35</v>
      </c>
      <c r="C26" s="574" t="s">
        <v>146</v>
      </c>
      <c r="D26" s="574"/>
      <c r="E26" s="574"/>
      <c r="F26" s="43"/>
      <c r="G26" s="43"/>
      <c r="H26" s="43"/>
      <c r="I26" s="43"/>
      <c r="J26" s="44">
        <v>0</v>
      </c>
    </row>
    <row r="27" spans="2:15" ht="15">
      <c r="B27" s="15" t="s">
        <v>37</v>
      </c>
      <c r="C27" s="579" t="s">
        <v>147</v>
      </c>
      <c r="D27" s="579"/>
      <c r="E27" s="579"/>
      <c r="F27" s="436">
        <f>SUM(F23:F26)</f>
        <v>0</v>
      </c>
      <c r="G27" s="436">
        <f t="shared" ref="G27:I27" si="1">SUM(G23:G26)</f>
        <v>0</v>
      </c>
      <c r="H27" s="436">
        <f t="shared" si="1"/>
        <v>0</v>
      </c>
      <c r="I27" s="436">
        <f t="shared" si="1"/>
        <v>0</v>
      </c>
      <c r="J27" s="436">
        <f t="shared" ref="J27" si="2">SUM(J22:J26)</f>
        <v>0</v>
      </c>
    </row>
    <row r="28" spans="2:15" ht="15.75" thickBot="1">
      <c r="B28" s="15" t="s">
        <v>40</v>
      </c>
      <c r="C28" s="572" t="s">
        <v>148</v>
      </c>
      <c r="D28" s="572"/>
      <c r="E28" s="572"/>
      <c r="F28" s="436">
        <f>F22+F27</f>
        <v>0</v>
      </c>
      <c r="G28" s="436">
        <f t="shared" ref="G28:J28" si="3">G22+G27</f>
        <v>0</v>
      </c>
      <c r="H28" s="436">
        <f t="shared" si="3"/>
        <v>0</v>
      </c>
      <c r="I28" s="436">
        <f t="shared" si="3"/>
        <v>0</v>
      </c>
      <c r="J28" s="436">
        <f t="shared" si="3"/>
        <v>0</v>
      </c>
    </row>
    <row r="29" spans="2:15" ht="15.75" thickTop="1">
      <c r="B29" s="423">
        <v>5</v>
      </c>
      <c r="C29" s="553" t="s">
        <v>149</v>
      </c>
      <c r="D29" s="553"/>
      <c r="E29" s="553"/>
      <c r="F29" s="553"/>
      <c r="G29" s="553"/>
      <c r="H29" s="553"/>
      <c r="I29" s="553"/>
      <c r="J29" s="554"/>
    </row>
    <row r="30" spans="2:15">
      <c r="B30" s="5" t="s">
        <v>13</v>
      </c>
      <c r="C30" s="552" t="s">
        <v>150</v>
      </c>
      <c r="D30" s="552"/>
      <c r="E30" s="552"/>
      <c r="F30" s="19"/>
      <c r="G30" s="20">
        <v>0</v>
      </c>
      <c r="H30" s="20">
        <v>0</v>
      </c>
      <c r="I30" s="20">
        <v>0</v>
      </c>
      <c r="J30" s="21">
        <v>0</v>
      </c>
    </row>
    <row r="31" spans="2:15">
      <c r="B31" s="5" t="s">
        <v>14</v>
      </c>
      <c r="C31" s="552" t="s">
        <v>151</v>
      </c>
      <c r="D31" s="552"/>
      <c r="E31" s="552"/>
      <c r="F31" s="43"/>
      <c r="G31" s="20">
        <v>0</v>
      </c>
      <c r="H31" s="20">
        <v>0</v>
      </c>
      <c r="I31" s="20">
        <v>0</v>
      </c>
      <c r="J31" s="21">
        <v>0</v>
      </c>
    </row>
    <row r="32" spans="2:15">
      <c r="B32" s="5" t="s">
        <v>17</v>
      </c>
      <c r="C32" s="544" t="s">
        <v>55</v>
      </c>
      <c r="D32" s="544"/>
      <c r="E32" s="544"/>
      <c r="F32" s="43"/>
      <c r="G32" s="20">
        <v>0</v>
      </c>
      <c r="H32" s="20">
        <v>0</v>
      </c>
      <c r="I32" s="20">
        <v>0</v>
      </c>
      <c r="J32" s="21">
        <v>0</v>
      </c>
    </row>
    <row r="33" spans="2:17">
      <c r="B33" s="5" t="s">
        <v>19</v>
      </c>
      <c r="C33" s="552" t="s">
        <v>152</v>
      </c>
      <c r="D33" s="552"/>
      <c r="E33" s="552"/>
      <c r="F33" s="43">
        <v>0</v>
      </c>
      <c r="G33" s="20">
        <v>0</v>
      </c>
      <c r="H33" s="20">
        <v>0</v>
      </c>
      <c r="I33" s="20">
        <v>0</v>
      </c>
      <c r="J33" s="21">
        <v>0</v>
      </c>
    </row>
    <row r="34" spans="2:17">
      <c r="B34" s="5" t="s">
        <v>21</v>
      </c>
      <c r="C34" s="552" t="s">
        <v>153</v>
      </c>
      <c r="D34" s="552"/>
      <c r="E34" s="552"/>
      <c r="F34" s="43">
        <v>0</v>
      </c>
      <c r="G34" s="20">
        <v>0</v>
      </c>
      <c r="H34" s="20">
        <v>0</v>
      </c>
      <c r="I34" s="20">
        <v>0</v>
      </c>
      <c r="J34" s="21">
        <v>0</v>
      </c>
    </row>
    <row r="35" spans="2:17">
      <c r="B35" s="5" t="s">
        <v>24</v>
      </c>
      <c r="C35" s="552" t="s">
        <v>154</v>
      </c>
      <c r="D35" s="552"/>
      <c r="E35" s="552"/>
      <c r="F35" s="43">
        <v>0</v>
      </c>
      <c r="G35" s="20">
        <v>0</v>
      </c>
      <c r="H35" s="20">
        <v>0</v>
      </c>
      <c r="I35" s="20">
        <v>0</v>
      </c>
      <c r="J35" s="21">
        <v>0</v>
      </c>
    </row>
    <row r="36" spans="2:17" s="59" customFormat="1" ht="15">
      <c r="B36" s="15" t="s">
        <v>26</v>
      </c>
      <c r="C36" s="572" t="s">
        <v>155</v>
      </c>
      <c r="D36" s="573"/>
      <c r="E36" s="573"/>
      <c r="F36" s="405">
        <f>SUM(F30:F35)</f>
        <v>0</v>
      </c>
      <c r="G36" s="20">
        <v>0</v>
      </c>
      <c r="H36" s="20">
        <v>0</v>
      </c>
      <c r="I36" s="20">
        <v>0</v>
      </c>
      <c r="J36" s="21">
        <v>0</v>
      </c>
    </row>
    <row r="37" spans="2:17">
      <c r="B37" s="5" t="s">
        <v>27</v>
      </c>
      <c r="C37" s="574" t="s">
        <v>156</v>
      </c>
      <c r="D37" s="574"/>
      <c r="E37" s="574"/>
      <c r="F37" s="43"/>
      <c r="G37" s="20">
        <v>0</v>
      </c>
      <c r="H37" s="20">
        <v>0</v>
      </c>
      <c r="I37" s="20">
        <v>0</v>
      </c>
      <c r="J37" s="21">
        <v>0</v>
      </c>
    </row>
    <row r="38" spans="2:17">
      <c r="B38" s="5" t="s">
        <v>29</v>
      </c>
      <c r="C38" s="574" t="s">
        <v>157</v>
      </c>
      <c r="D38" s="574"/>
      <c r="E38" s="574"/>
      <c r="F38" s="43"/>
      <c r="G38" s="20">
        <v>0</v>
      </c>
      <c r="H38" s="20">
        <v>0</v>
      </c>
      <c r="I38" s="20">
        <v>0</v>
      </c>
      <c r="J38" s="21">
        <v>0</v>
      </c>
    </row>
    <row r="39" spans="2:17">
      <c r="B39" s="5" t="s">
        <v>31</v>
      </c>
      <c r="C39" s="574" t="s">
        <v>158</v>
      </c>
      <c r="D39" s="574"/>
      <c r="E39" s="574"/>
      <c r="F39" s="43"/>
      <c r="G39" s="20">
        <v>0</v>
      </c>
      <c r="H39" s="20">
        <v>0</v>
      </c>
      <c r="I39" s="20">
        <v>0</v>
      </c>
      <c r="J39" s="21">
        <v>0</v>
      </c>
    </row>
    <row r="40" spans="2:17">
      <c r="B40" s="5" t="s">
        <v>33</v>
      </c>
      <c r="C40" s="574" t="s">
        <v>159</v>
      </c>
      <c r="D40" s="574"/>
      <c r="E40" s="574"/>
      <c r="F40" s="43"/>
      <c r="G40" s="20">
        <v>0</v>
      </c>
      <c r="H40" s="20">
        <v>0</v>
      </c>
      <c r="I40" s="20">
        <v>0</v>
      </c>
      <c r="J40" s="21">
        <v>0</v>
      </c>
    </row>
    <row r="41" spans="2:17" s="59" customFormat="1" ht="15">
      <c r="B41" s="15" t="s">
        <v>35</v>
      </c>
      <c r="C41" s="474" t="s">
        <v>160</v>
      </c>
      <c r="D41" s="474"/>
      <c r="E41" s="474"/>
      <c r="F41" s="405">
        <f>SUM(F37:F40)</f>
        <v>0</v>
      </c>
      <c r="G41" s="22">
        <v>0</v>
      </c>
      <c r="H41" s="22">
        <v>0</v>
      </c>
      <c r="I41" s="22">
        <v>0</v>
      </c>
      <c r="J41" s="23">
        <v>0</v>
      </c>
    </row>
    <row r="42" spans="2:17" s="59" customFormat="1" ht="15">
      <c r="B42" s="15" t="s">
        <v>37</v>
      </c>
      <c r="C42" s="474" t="s">
        <v>161</v>
      </c>
      <c r="D42" s="474"/>
      <c r="E42" s="474"/>
      <c r="F42" s="405">
        <f>F36+F41</f>
        <v>0</v>
      </c>
      <c r="G42" s="22">
        <v>0</v>
      </c>
      <c r="H42" s="22">
        <v>0</v>
      </c>
      <c r="I42" s="22">
        <v>0</v>
      </c>
      <c r="J42" s="23">
        <v>0</v>
      </c>
      <c r="K42" s="62"/>
      <c r="L42" s="62"/>
      <c r="M42" s="62"/>
      <c r="N42" s="62"/>
      <c r="O42" s="62"/>
      <c r="P42" s="62"/>
      <c r="Q42" s="62"/>
    </row>
    <row r="43" spans="2:17" s="59" customFormat="1" ht="15">
      <c r="B43" s="15" t="s">
        <v>40</v>
      </c>
      <c r="C43" s="474" t="s">
        <v>162</v>
      </c>
      <c r="D43" s="474"/>
      <c r="E43" s="474"/>
      <c r="F43" s="405">
        <f>F28+F42-F21</f>
        <v>0</v>
      </c>
      <c r="G43" s="405">
        <f t="shared" ref="G43:J43" si="4">G28+G42-G21</f>
        <v>0</v>
      </c>
      <c r="H43" s="405">
        <f t="shared" si="4"/>
        <v>0</v>
      </c>
      <c r="I43" s="405">
        <f t="shared" si="4"/>
        <v>0</v>
      </c>
      <c r="J43" s="405">
        <f t="shared" si="4"/>
        <v>0</v>
      </c>
      <c r="L43" s="64"/>
      <c r="M43" s="64"/>
      <c r="N43" s="64"/>
      <c r="O43" s="64"/>
      <c r="P43" s="64"/>
      <c r="Q43" s="64"/>
    </row>
    <row r="44" spans="2:17" ht="14.25" thickBot="1">
      <c r="B44" s="5"/>
      <c r="J44" s="24"/>
      <c r="K44" s="65"/>
      <c r="L44" s="66"/>
      <c r="M44" s="66"/>
      <c r="N44" s="66"/>
      <c r="O44" s="66"/>
      <c r="P44" s="66"/>
      <c r="Q44" s="66"/>
    </row>
    <row r="45" spans="2:17" s="59" customFormat="1" ht="15.75" thickTop="1">
      <c r="B45" s="423" t="s">
        <v>163</v>
      </c>
      <c r="C45" s="8" t="s">
        <v>164</v>
      </c>
      <c r="D45" s="8"/>
      <c r="E45" s="8"/>
      <c r="F45" s="8"/>
      <c r="G45" s="8"/>
      <c r="H45" s="8"/>
      <c r="I45" s="8"/>
      <c r="J45" s="9"/>
    </row>
    <row r="46" spans="2:17" s="59" customFormat="1" ht="15">
      <c r="B46" s="4"/>
      <c r="C46" s="582" t="s">
        <v>61</v>
      </c>
      <c r="D46" s="582"/>
      <c r="E46" s="582"/>
      <c r="F46" s="417" t="s">
        <v>165</v>
      </c>
      <c r="G46" s="417" t="s">
        <v>63</v>
      </c>
      <c r="H46" s="417" t="s">
        <v>64</v>
      </c>
      <c r="I46" s="417" t="s">
        <v>65</v>
      </c>
      <c r="J46" s="11" t="s">
        <v>112</v>
      </c>
    </row>
    <row r="47" spans="2:17" s="59" customFormat="1" ht="15">
      <c r="B47" s="424">
        <v>6</v>
      </c>
      <c r="C47" s="425" t="s">
        <v>166</v>
      </c>
      <c r="D47" s="425"/>
      <c r="E47" s="425"/>
      <c r="F47" s="425"/>
      <c r="G47" s="425"/>
      <c r="H47" s="425"/>
      <c r="I47" s="425"/>
      <c r="J47" s="426"/>
    </row>
    <row r="48" spans="2:17" ht="15">
      <c r="B48" s="5" t="s">
        <v>13</v>
      </c>
      <c r="C48" s="576" t="s">
        <v>167</v>
      </c>
      <c r="D48" s="576"/>
      <c r="E48" s="576"/>
      <c r="F48" s="576"/>
      <c r="G48" s="405">
        <v>0</v>
      </c>
      <c r="H48" s="405">
        <v>0</v>
      </c>
      <c r="I48" s="405">
        <v>0</v>
      </c>
      <c r="J48" s="437">
        <v>0</v>
      </c>
    </row>
    <row r="49" spans="2:17">
      <c r="B49" s="597" t="s">
        <v>14</v>
      </c>
      <c r="C49" s="574" t="s">
        <v>168</v>
      </c>
      <c r="D49" s="574"/>
      <c r="E49" s="574"/>
      <c r="F49" s="25" t="s">
        <v>169</v>
      </c>
      <c r="G49" s="43">
        <v>0</v>
      </c>
      <c r="H49" s="43"/>
      <c r="I49" s="43"/>
      <c r="J49" s="44">
        <v>0</v>
      </c>
      <c r="N49" s="63"/>
      <c r="O49" s="63"/>
      <c r="P49" s="63"/>
      <c r="Q49" s="63"/>
    </row>
    <row r="50" spans="2:17">
      <c r="B50" s="597"/>
      <c r="C50" s="574"/>
      <c r="D50" s="574"/>
      <c r="E50" s="574"/>
      <c r="F50" s="25" t="s">
        <v>170</v>
      </c>
      <c r="G50" s="43">
        <v>0</v>
      </c>
      <c r="H50" s="43"/>
      <c r="I50" s="43"/>
      <c r="J50" s="44">
        <v>0</v>
      </c>
    </row>
    <row r="51" spans="2:17">
      <c r="B51" s="597"/>
      <c r="C51" s="574"/>
      <c r="D51" s="574"/>
      <c r="E51" s="574"/>
      <c r="F51" s="25" t="s">
        <v>171</v>
      </c>
      <c r="G51" s="43">
        <v>0</v>
      </c>
      <c r="H51" s="43"/>
      <c r="I51" s="43"/>
      <c r="J51" s="44">
        <v>0</v>
      </c>
      <c r="M51" s="67"/>
    </row>
    <row r="52" spans="2:17" ht="15">
      <c r="B52" s="26"/>
      <c r="C52" s="598"/>
      <c r="D52" s="598"/>
      <c r="E52" s="598"/>
      <c r="F52" s="415" t="s">
        <v>172</v>
      </c>
      <c r="G52" s="438">
        <f>SUM(G49:G51)</f>
        <v>0</v>
      </c>
      <c r="H52" s="438">
        <f t="shared" ref="H52:J52" si="5">SUM(H49:H51)</f>
        <v>0</v>
      </c>
      <c r="I52" s="438">
        <f t="shared" si="5"/>
        <v>0</v>
      </c>
      <c r="J52" s="438">
        <f t="shared" si="5"/>
        <v>0</v>
      </c>
      <c r="M52" s="67"/>
    </row>
    <row r="53" spans="2:17">
      <c r="B53" s="597" t="s">
        <v>17</v>
      </c>
      <c r="C53" s="574" t="s">
        <v>173</v>
      </c>
      <c r="D53" s="574"/>
      <c r="E53" s="574"/>
      <c r="F53" s="25" t="s">
        <v>169</v>
      </c>
      <c r="G53" s="43">
        <v>0</v>
      </c>
      <c r="H53" s="43"/>
      <c r="I53" s="43"/>
      <c r="J53" s="44">
        <v>0</v>
      </c>
      <c r="N53" s="63"/>
      <c r="O53" s="63"/>
      <c r="P53" s="63"/>
      <c r="Q53" s="63"/>
    </row>
    <row r="54" spans="2:17">
      <c r="B54" s="597"/>
      <c r="C54" s="574"/>
      <c r="D54" s="574"/>
      <c r="E54" s="574"/>
      <c r="F54" s="25" t="s">
        <v>170</v>
      </c>
      <c r="G54" s="43">
        <v>0</v>
      </c>
      <c r="H54" s="43">
        <v>0</v>
      </c>
      <c r="I54" s="43">
        <v>0</v>
      </c>
      <c r="J54" s="44">
        <v>0</v>
      </c>
    </row>
    <row r="55" spans="2:17">
      <c r="B55" s="597"/>
      <c r="C55" s="574"/>
      <c r="D55" s="574"/>
      <c r="E55" s="574"/>
      <c r="F55" s="25" t="s">
        <v>171</v>
      </c>
      <c r="G55" s="43">
        <v>0</v>
      </c>
      <c r="H55" s="43">
        <v>0</v>
      </c>
      <c r="I55" s="43">
        <v>0</v>
      </c>
      <c r="J55" s="44">
        <v>0</v>
      </c>
    </row>
    <row r="56" spans="2:17">
      <c r="B56" s="597" t="s">
        <v>19</v>
      </c>
      <c r="C56" s="574" t="s">
        <v>174</v>
      </c>
      <c r="D56" s="574"/>
      <c r="E56" s="574"/>
      <c r="F56" s="25" t="s">
        <v>169</v>
      </c>
      <c r="G56" s="43">
        <v>0</v>
      </c>
      <c r="H56" s="43">
        <v>0</v>
      </c>
      <c r="I56" s="43">
        <v>0</v>
      </c>
      <c r="J56" s="44">
        <v>0</v>
      </c>
      <c r="Q56" s="63"/>
    </row>
    <row r="57" spans="2:17">
      <c r="B57" s="597"/>
      <c r="C57" s="574"/>
      <c r="D57" s="574"/>
      <c r="E57" s="574"/>
      <c r="F57" s="25" t="s">
        <v>170</v>
      </c>
      <c r="G57" s="43">
        <v>0</v>
      </c>
      <c r="H57" s="43">
        <v>0</v>
      </c>
      <c r="I57" s="43">
        <v>0</v>
      </c>
      <c r="J57" s="44">
        <v>0</v>
      </c>
    </row>
    <row r="58" spans="2:17">
      <c r="B58" s="597"/>
      <c r="C58" s="574"/>
      <c r="D58" s="574"/>
      <c r="E58" s="574"/>
      <c r="F58" s="25" t="s">
        <v>171</v>
      </c>
      <c r="G58" s="43">
        <v>0</v>
      </c>
      <c r="H58" s="43">
        <v>0</v>
      </c>
      <c r="I58" s="43">
        <v>0</v>
      </c>
      <c r="J58" s="44">
        <v>0</v>
      </c>
    </row>
    <row r="59" spans="2:17" ht="15">
      <c r="B59" s="26"/>
      <c r="C59" s="598" t="s">
        <v>175</v>
      </c>
      <c r="D59" s="598"/>
      <c r="E59" s="598"/>
      <c r="F59" s="415" t="s">
        <v>172</v>
      </c>
      <c r="G59" s="27">
        <f>SUM(G53:G58)</f>
        <v>0</v>
      </c>
      <c r="H59" s="27">
        <f t="shared" ref="H59:J59" si="6">SUM(H53:H58)</f>
        <v>0</v>
      </c>
      <c r="I59" s="27">
        <f t="shared" si="6"/>
        <v>0</v>
      </c>
      <c r="J59" s="27">
        <f t="shared" si="6"/>
        <v>0</v>
      </c>
    </row>
    <row r="60" spans="2:17">
      <c r="B60" s="597" t="s">
        <v>21</v>
      </c>
      <c r="C60" s="574" t="s">
        <v>176</v>
      </c>
      <c r="D60" s="574"/>
      <c r="E60" s="574"/>
      <c r="F60" s="25" t="s">
        <v>169</v>
      </c>
      <c r="G60" s="28">
        <v>0</v>
      </c>
      <c r="H60" s="28">
        <v>0</v>
      </c>
      <c r="I60" s="17">
        <v>0</v>
      </c>
      <c r="J60" s="18">
        <v>0</v>
      </c>
      <c r="N60" s="68"/>
      <c r="O60" s="68"/>
      <c r="P60" s="68"/>
      <c r="Q60" s="68">
        <v>0</v>
      </c>
    </row>
    <row r="61" spans="2:17">
      <c r="B61" s="597"/>
      <c r="C61" s="574"/>
      <c r="D61" s="574"/>
      <c r="E61" s="574"/>
      <c r="F61" s="25" t="s">
        <v>170</v>
      </c>
      <c r="G61" s="28">
        <v>0</v>
      </c>
      <c r="H61" s="28">
        <v>0</v>
      </c>
      <c r="I61" s="17">
        <v>0</v>
      </c>
      <c r="J61" s="18">
        <v>0</v>
      </c>
      <c r="N61" s="68"/>
      <c r="O61" s="68"/>
      <c r="P61" s="68"/>
      <c r="Q61" s="68"/>
    </row>
    <row r="62" spans="2:17">
      <c r="B62" s="416"/>
      <c r="C62" s="598"/>
      <c r="D62" s="598"/>
      <c r="E62" s="598"/>
      <c r="F62" s="415" t="s">
        <v>172</v>
      </c>
      <c r="G62" s="28">
        <f>SUM(G60:G61)</f>
        <v>0</v>
      </c>
      <c r="H62" s="28">
        <f t="shared" ref="H62:J62" si="7">SUM(H60:H61)</f>
        <v>0</v>
      </c>
      <c r="I62" s="28">
        <f t="shared" si="7"/>
        <v>0</v>
      </c>
      <c r="J62" s="28">
        <f t="shared" si="7"/>
        <v>0</v>
      </c>
      <c r="N62" s="68"/>
      <c r="O62" s="68"/>
      <c r="P62" s="68"/>
      <c r="Q62" s="68"/>
    </row>
    <row r="63" spans="2:17">
      <c r="B63" s="416" t="s">
        <v>24</v>
      </c>
      <c r="C63" s="576" t="s">
        <v>177</v>
      </c>
      <c r="D63" s="576"/>
      <c r="E63" s="576"/>
      <c r="F63" s="576"/>
      <c r="G63" s="28">
        <v>0</v>
      </c>
      <c r="H63" s="28">
        <v>0</v>
      </c>
      <c r="I63" s="17">
        <v>0</v>
      </c>
      <c r="J63" s="18">
        <v>0</v>
      </c>
      <c r="N63" s="68"/>
      <c r="O63" s="68"/>
      <c r="P63" s="68"/>
      <c r="Q63" s="68">
        <v>0</v>
      </c>
    </row>
    <row r="64" spans="2:17">
      <c r="B64" s="5" t="s">
        <v>26</v>
      </c>
      <c r="C64" s="576" t="s">
        <v>178</v>
      </c>
      <c r="D64" s="576"/>
      <c r="E64" s="576"/>
      <c r="F64" s="576"/>
      <c r="G64" s="17">
        <v>0</v>
      </c>
      <c r="H64" s="17">
        <v>0</v>
      </c>
      <c r="I64" s="17">
        <v>0</v>
      </c>
      <c r="J64" s="17">
        <v>0</v>
      </c>
    </row>
    <row r="65" spans="2:17">
      <c r="B65" s="5" t="s">
        <v>27</v>
      </c>
      <c r="C65" s="576" t="s">
        <v>179</v>
      </c>
      <c r="D65" s="576"/>
      <c r="E65" s="576"/>
      <c r="F65" s="576"/>
      <c r="G65" s="17">
        <v>0</v>
      </c>
      <c r="H65" s="17">
        <v>0</v>
      </c>
      <c r="I65" s="17">
        <v>0</v>
      </c>
      <c r="J65" s="18">
        <v>0</v>
      </c>
      <c r="K65" s="49"/>
    </row>
    <row r="66" spans="2:17" s="59" customFormat="1" ht="15">
      <c r="B66" s="15" t="s">
        <v>29</v>
      </c>
      <c r="C66" s="569" t="s">
        <v>180</v>
      </c>
      <c r="D66" s="569"/>
      <c r="E66" s="569"/>
      <c r="F66" s="569"/>
      <c r="G66" s="16">
        <f>G52+G59+G62</f>
        <v>0</v>
      </c>
      <c r="H66" s="16">
        <f t="shared" ref="H66:J66" si="8">H52+H59+H62</f>
        <v>0</v>
      </c>
      <c r="I66" s="16">
        <f t="shared" si="8"/>
        <v>0</v>
      </c>
      <c r="J66" s="16">
        <f t="shared" si="8"/>
        <v>0</v>
      </c>
    </row>
    <row r="67" spans="2:17" s="59" customFormat="1" ht="15">
      <c r="B67" s="15" t="s">
        <v>31</v>
      </c>
      <c r="C67" s="569" t="s">
        <v>181</v>
      </c>
      <c r="D67" s="569"/>
      <c r="E67" s="569"/>
      <c r="F67" s="569"/>
      <c r="G67" s="16">
        <f>G66-G48</f>
        <v>0</v>
      </c>
      <c r="H67" s="16">
        <f t="shared" ref="H67:J67" si="9">H66-H48</f>
        <v>0</v>
      </c>
      <c r="I67" s="16">
        <f t="shared" si="9"/>
        <v>0</v>
      </c>
      <c r="J67" s="16">
        <f t="shared" si="9"/>
        <v>0</v>
      </c>
    </row>
    <row r="68" spans="2:17">
      <c r="B68" s="5" t="s">
        <v>33</v>
      </c>
      <c r="C68" s="576" t="s">
        <v>182</v>
      </c>
      <c r="D68" s="576"/>
      <c r="E68" s="576"/>
      <c r="F68" s="576"/>
      <c r="G68" s="17">
        <v>0</v>
      </c>
      <c r="H68" s="17">
        <v>0</v>
      </c>
      <c r="I68" s="17">
        <v>0</v>
      </c>
      <c r="J68" s="17">
        <v>0</v>
      </c>
    </row>
    <row r="69" spans="2:17">
      <c r="B69" s="5" t="s">
        <v>35</v>
      </c>
      <c r="C69" s="576" t="s">
        <v>183</v>
      </c>
      <c r="D69" s="576"/>
      <c r="E69" s="576"/>
      <c r="F69" s="576"/>
      <c r="G69" s="17">
        <v>0</v>
      </c>
      <c r="H69" s="17">
        <v>0</v>
      </c>
      <c r="I69" s="29">
        <v>0</v>
      </c>
      <c r="J69" s="30">
        <v>0</v>
      </c>
    </row>
    <row r="70" spans="2:17" s="49" customFormat="1">
      <c r="B70" s="31" t="s">
        <v>37</v>
      </c>
      <c r="C70" s="548" t="s">
        <v>184</v>
      </c>
      <c r="D70" s="576"/>
      <c r="E70" s="576"/>
      <c r="F70" s="576"/>
      <c r="G70" s="32">
        <v>0</v>
      </c>
      <c r="H70" s="32">
        <v>0</v>
      </c>
      <c r="I70" s="17">
        <v>0</v>
      </c>
      <c r="J70" s="30">
        <v>0</v>
      </c>
    </row>
    <row r="71" spans="2:17" s="59" customFormat="1" ht="15">
      <c r="B71" s="15" t="s">
        <v>40</v>
      </c>
      <c r="C71" s="414" t="s">
        <v>185</v>
      </c>
      <c r="D71" s="414"/>
      <c r="E71" s="414"/>
      <c r="F71" s="414"/>
      <c r="G71" s="33">
        <f>SUM(G68:G70)</f>
        <v>0</v>
      </c>
      <c r="H71" s="33">
        <f t="shared" ref="H71:J71" si="10">SUM(H68:H70)</f>
        <v>0</v>
      </c>
      <c r="I71" s="33">
        <f t="shared" si="10"/>
        <v>0</v>
      </c>
      <c r="J71" s="33">
        <f t="shared" si="10"/>
        <v>0</v>
      </c>
    </row>
    <row r="72" spans="2:17" s="59" customFormat="1" ht="15.75" thickBot="1">
      <c r="B72" s="15" t="s">
        <v>42</v>
      </c>
      <c r="C72" s="414" t="s">
        <v>186</v>
      </c>
      <c r="D72" s="414"/>
      <c r="E72" s="414"/>
      <c r="F72" s="414"/>
      <c r="G72" s="33">
        <f>G66+G71</f>
        <v>0</v>
      </c>
      <c r="H72" s="33">
        <f t="shared" ref="H72:J72" si="11">H66+H71</f>
        <v>0</v>
      </c>
      <c r="I72" s="33">
        <f t="shared" si="11"/>
        <v>0</v>
      </c>
      <c r="J72" s="33">
        <f t="shared" si="11"/>
        <v>0</v>
      </c>
    </row>
    <row r="73" spans="2:17" s="59" customFormat="1" ht="15.75" thickTop="1">
      <c r="B73" s="34">
        <v>7</v>
      </c>
      <c r="C73" s="577" t="s">
        <v>187</v>
      </c>
      <c r="D73" s="577"/>
      <c r="E73" s="577"/>
      <c r="F73" s="577"/>
      <c r="G73" s="577"/>
      <c r="H73" s="577"/>
      <c r="I73" s="577"/>
      <c r="J73" s="578"/>
    </row>
    <row r="74" spans="2:17">
      <c r="B74" s="5" t="s">
        <v>13</v>
      </c>
      <c r="C74" s="576" t="s">
        <v>188</v>
      </c>
      <c r="D74" s="576"/>
      <c r="E74" s="576"/>
      <c r="F74" s="576"/>
      <c r="G74" s="43">
        <v>0</v>
      </c>
      <c r="H74" s="43">
        <v>0</v>
      </c>
      <c r="I74" s="43">
        <v>0</v>
      </c>
      <c r="J74" s="44">
        <v>0</v>
      </c>
    </row>
    <row r="75" spans="2:17">
      <c r="B75" s="5" t="s">
        <v>14</v>
      </c>
      <c r="C75" s="576" t="s">
        <v>189</v>
      </c>
      <c r="D75" s="576"/>
      <c r="E75" s="576"/>
      <c r="F75" s="576"/>
      <c r="G75" s="43">
        <v>0</v>
      </c>
      <c r="H75" s="43">
        <v>0</v>
      </c>
      <c r="I75" s="43">
        <v>0</v>
      </c>
      <c r="J75" s="44">
        <v>0</v>
      </c>
    </row>
    <row r="76" spans="2:17">
      <c r="B76" s="5" t="s">
        <v>17</v>
      </c>
      <c r="C76" s="576" t="s">
        <v>190</v>
      </c>
      <c r="D76" s="576"/>
      <c r="E76" s="576"/>
      <c r="F76" s="576"/>
      <c r="G76" s="43">
        <v>0</v>
      </c>
      <c r="H76" s="43">
        <v>0</v>
      </c>
      <c r="I76" s="43">
        <v>0</v>
      </c>
      <c r="J76" s="44">
        <v>0</v>
      </c>
      <c r="N76" s="63"/>
      <c r="O76" s="63"/>
      <c r="P76" s="63">
        <v>0</v>
      </c>
      <c r="Q76" s="63">
        <v>0</v>
      </c>
    </row>
    <row r="77" spans="2:17">
      <c r="B77" s="5" t="s">
        <v>19</v>
      </c>
      <c r="C77" s="576" t="s">
        <v>191</v>
      </c>
      <c r="D77" s="576"/>
      <c r="E77" s="576"/>
      <c r="F77" s="576"/>
      <c r="G77" s="43">
        <v>0</v>
      </c>
      <c r="H77" s="43">
        <v>0</v>
      </c>
      <c r="I77" s="43">
        <v>0</v>
      </c>
      <c r="J77" s="44">
        <v>0</v>
      </c>
    </row>
    <row r="78" spans="2:17">
      <c r="B78" s="5" t="s">
        <v>21</v>
      </c>
      <c r="C78" s="576" t="s">
        <v>192</v>
      </c>
      <c r="D78" s="576"/>
      <c r="E78" s="576"/>
      <c r="F78" s="576"/>
      <c r="G78" s="43">
        <v>0</v>
      </c>
      <c r="H78" s="43">
        <v>0</v>
      </c>
      <c r="I78" s="43">
        <v>0</v>
      </c>
      <c r="J78" s="44">
        <v>0</v>
      </c>
    </row>
    <row r="79" spans="2:17">
      <c r="B79" s="5" t="s">
        <v>24</v>
      </c>
      <c r="C79" s="576" t="s">
        <v>193</v>
      </c>
      <c r="D79" s="576"/>
      <c r="E79" s="576"/>
      <c r="F79" s="576"/>
      <c r="G79" s="43">
        <v>0</v>
      </c>
      <c r="H79" s="43">
        <v>0</v>
      </c>
      <c r="I79" s="244">
        <v>0</v>
      </c>
      <c r="J79" s="439">
        <v>0</v>
      </c>
    </row>
    <row r="80" spans="2:17">
      <c r="B80" s="5" t="s">
        <v>26</v>
      </c>
      <c r="C80" s="576" t="s">
        <v>194</v>
      </c>
      <c r="D80" s="576"/>
      <c r="E80" s="576"/>
      <c r="F80" s="576"/>
      <c r="G80" s="43">
        <v>0</v>
      </c>
      <c r="H80" s="43">
        <v>0</v>
      </c>
      <c r="I80" s="244">
        <v>0</v>
      </c>
      <c r="J80" s="439">
        <v>0</v>
      </c>
    </row>
    <row r="81" spans="2:17">
      <c r="B81" s="31" t="s">
        <v>195</v>
      </c>
      <c r="C81" s="575" t="s">
        <v>196</v>
      </c>
      <c r="D81" s="575"/>
      <c r="E81" s="575"/>
      <c r="F81" s="575"/>
      <c r="G81" s="43">
        <v>0</v>
      </c>
      <c r="H81" s="43">
        <v>0</v>
      </c>
      <c r="I81" s="43">
        <v>0</v>
      </c>
      <c r="J81" s="44">
        <v>0</v>
      </c>
      <c r="N81" s="68"/>
      <c r="O81" s="68"/>
      <c r="P81" s="68">
        <v>0</v>
      </c>
      <c r="Q81" s="68">
        <v>0</v>
      </c>
    </row>
    <row r="82" spans="2:17">
      <c r="B82" s="31" t="s">
        <v>197</v>
      </c>
      <c r="C82" s="575" t="s">
        <v>198</v>
      </c>
      <c r="D82" s="575"/>
      <c r="E82" s="575"/>
      <c r="F82" s="575"/>
      <c r="G82" s="43">
        <v>0</v>
      </c>
      <c r="H82" s="43">
        <v>0</v>
      </c>
      <c r="I82" s="43">
        <v>0</v>
      </c>
      <c r="J82" s="44">
        <v>0</v>
      </c>
      <c r="L82" s="68"/>
      <c r="M82" s="68"/>
      <c r="N82" s="68"/>
      <c r="O82" s="68"/>
      <c r="P82" s="68"/>
    </row>
    <row r="83" spans="2:17">
      <c r="B83" s="31" t="s">
        <v>199</v>
      </c>
      <c r="C83" s="575" t="s">
        <v>198</v>
      </c>
      <c r="D83" s="575"/>
      <c r="E83" s="575"/>
      <c r="F83" s="575"/>
      <c r="G83" s="43">
        <v>0</v>
      </c>
      <c r="H83" s="43">
        <v>0</v>
      </c>
      <c r="I83" s="43">
        <v>0</v>
      </c>
      <c r="J83" s="44">
        <v>0</v>
      </c>
      <c r="L83" s="68"/>
      <c r="M83" s="68"/>
      <c r="N83" s="68"/>
      <c r="O83" s="68"/>
      <c r="P83" s="68"/>
    </row>
    <row r="84" spans="2:17" s="59" customFormat="1" ht="15">
      <c r="B84" s="15" t="s">
        <v>29</v>
      </c>
      <c r="C84" s="414" t="s">
        <v>200</v>
      </c>
      <c r="D84" s="414"/>
      <c r="E84" s="414"/>
      <c r="F84" s="414"/>
      <c r="G84" s="405">
        <f>SUM(G74:G83)</f>
        <v>0</v>
      </c>
      <c r="H84" s="405">
        <f t="shared" ref="H84:J84" si="12">SUM(H74:H83)</f>
        <v>0</v>
      </c>
      <c r="I84" s="405">
        <f t="shared" si="12"/>
        <v>0</v>
      </c>
      <c r="J84" s="405">
        <f t="shared" si="12"/>
        <v>0</v>
      </c>
      <c r="L84" s="64"/>
      <c r="M84" s="64"/>
      <c r="N84" s="64"/>
      <c r="O84" s="64"/>
      <c r="P84" s="64"/>
    </row>
    <row r="85" spans="2:17" ht="15.75" thickBot="1">
      <c r="B85" s="15" t="s">
        <v>31</v>
      </c>
      <c r="C85" s="569" t="s">
        <v>201</v>
      </c>
      <c r="D85" s="569"/>
      <c r="E85" s="569"/>
      <c r="F85" s="569"/>
      <c r="G85" s="405">
        <f>G72-G84</f>
        <v>0</v>
      </c>
      <c r="H85" s="405">
        <f t="shared" ref="H85:J85" si="13">H72-H84</f>
        <v>0</v>
      </c>
      <c r="I85" s="405">
        <f t="shared" si="13"/>
        <v>0</v>
      </c>
      <c r="J85" s="405">
        <f t="shared" si="13"/>
        <v>0</v>
      </c>
    </row>
    <row r="86" spans="2:17" ht="15.75" thickTop="1">
      <c r="B86" s="423">
        <v>8</v>
      </c>
      <c r="C86" s="595" t="s">
        <v>202</v>
      </c>
      <c r="D86" s="596"/>
      <c r="E86" s="596"/>
      <c r="F86" s="596"/>
      <c r="G86" s="37"/>
      <c r="H86" s="37"/>
      <c r="I86" s="37"/>
      <c r="J86" s="38"/>
    </row>
    <row r="87" spans="2:17">
      <c r="B87" s="39" t="s">
        <v>13</v>
      </c>
      <c r="C87" s="568" t="s">
        <v>203</v>
      </c>
      <c r="D87" s="568"/>
      <c r="E87" s="568"/>
      <c r="F87" s="568"/>
      <c r="G87" s="404"/>
      <c r="H87" s="404"/>
      <c r="I87" s="404">
        <v>0</v>
      </c>
      <c r="J87" s="440">
        <v>0</v>
      </c>
    </row>
    <row r="88" spans="2:17" s="59" customFormat="1" ht="15.75" thickBot="1">
      <c r="B88" s="15" t="s">
        <v>14</v>
      </c>
      <c r="C88" s="569" t="s">
        <v>204</v>
      </c>
      <c r="D88" s="569"/>
      <c r="E88" s="569"/>
      <c r="F88" s="569"/>
      <c r="G88" s="405">
        <f>G72</f>
        <v>0</v>
      </c>
      <c r="H88" s="405">
        <f t="shared" ref="H88:J88" si="14">H72</f>
        <v>0</v>
      </c>
      <c r="I88" s="405">
        <f t="shared" si="14"/>
        <v>0</v>
      </c>
      <c r="J88" s="405">
        <f t="shared" si="14"/>
        <v>0</v>
      </c>
    </row>
    <row r="89" spans="2:17" ht="15">
      <c r="B89" s="5" t="s">
        <v>17</v>
      </c>
      <c r="C89" s="574" t="s">
        <v>205</v>
      </c>
      <c r="D89" s="574"/>
      <c r="E89" s="574"/>
      <c r="F89" s="574"/>
      <c r="G89" s="43">
        <v>0</v>
      </c>
      <c r="H89" s="43">
        <v>0</v>
      </c>
      <c r="I89" s="43">
        <v>0</v>
      </c>
      <c r="J89" s="43">
        <v>0</v>
      </c>
      <c r="K89" s="432" t="s">
        <v>619</v>
      </c>
      <c r="L89" s="542" t="str">
        <f>IF(K90&lt;0,"DRC PAYABLE","NOT REQUIRED FOR DRC")</f>
        <v>NOT REQUIRED FOR DRC</v>
      </c>
    </row>
    <row r="90" spans="2:17" ht="15.75" thickBot="1">
      <c r="B90" s="15" t="s">
        <v>19</v>
      </c>
      <c r="C90" s="569" t="s">
        <v>206</v>
      </c>
      <c r="D90" s="569"/>
      <c r="E90" s="569"/>
      <c r="F90" s="569"/>
      <c r="G90" s="405">
        <f>G87-(G88+G89)</f>
        <v>0</v>
      </c>
      <c r="H90" s="405">
        <f t="shared" ref="H90:J90" si="15">H87-(H88+H89)</f>
        <v>0</v>
      </c>
      <c r="I90" s="405">
        <f t="shared" si="15"/>
        <v>0</v>
      </c>
      <c r="J90" s="405">
        <f t="shared" si="15"/>
        <v>0</v>
      </c>
      <c r="K90" s="431">
        <f>G90+H90+I90</f>
        <v>0</v>
      </c>
      <c r="L90" s="543"/>
    </row>
    <row r="91" spans="2:17">
      <c r="B91" s="5" t="s">
        <v>21</v>
      </c>
      <c r="C91" s="576" t="s">
        <v>207</v>
      </c>
      <c r="D91" s="576"/>
      <c r="E91" s="576"/>
      <c r="F91" s="576"/>
      <c r="G91" s="406"/>
      <c r="H91" s="406"/>
      <c r="I91" s="406">
        <v>0</v>
      </c>
      <c r="J91" s="433">
        <v>0</v>
      </c>
    </row>
    <row r="92" spans="2:17">
      <c r="B92" s="5" t="s">
        <v>24</v>
      </c>
      <c r="C92" s="576" t="s">
        <v>208</v>
      </c>
      <c r="D92" s="576"/>
      <c r="E92" s="576"/>
      <c r="F92" s="576"/>
      <c r="G92" s="406">
        <v>0</v>
      </c>
      <c r="H92" s="406">
        <v>0</v>
      </c>
      <c r="I92" s="406">
        <v>0</v>
      </c>
      <c r="J92" s="433">
        <v>0</v>
      </c>
    </row>
    <row r="93" spans="2:17">
      <c r="B93" s="5" t="s">
        <v>26</v>
      </c>
      <c r="C93" s="576" t="s">
        <v>209</v>
      </c>
      <c r="D93" s="576"/>
      <c r="E93" s="576"/>
      <c r="F93" s="576"/>
      <c r="G93" s="406">
        <v>0</v>
      </c>
      <c r="H93" s="43">
        <v>0</v>
      </c>
      <c r="I93" s="406">
        <v>0</v>
      </c>
      <c r="J93" s="44">
        <v>0</v>
      </c>
    </row>
    <row r="94" spans="2:17">
      <c r="B94" s="39" t="s">
        <v>27</v>
      </c>
      <c r="C94" s="568" t="s">
        <v>210</v>
      </c>
      <c r="D94" s="568"/>
      <c r="E94" s="568"/>
      <c r="F94" s="568"/>
      <c r="G94" s="441">
        <v>0</v>
      </c>
      <c r="H94" s="441">
        <v>0</v>
      </c>
      <c r="I94" s="441">
        <v>0</v>
      </c>
      <c r="J94" s="442">
        <v>0</v>
      </c>
    </row>
    <row r="95" spans="2:17" s="59" customFormat="1" ht="15">
      <c r="B95" s="15" t="s">
        <v>29</v>
      </c>
      <c r="C95" s="569" t="s">
        <v>211</v>
      </c>
      <c r="D95" s="569"/>
      <c r="E95" s="569"/>
      <c r="F95" s="569"/>
      <c r="G95" s="405">
        <f>G93-G94</f>
        <v>0</v>
      </c>
      <c r="H95" s="405">
        <f t="shared" ref="H95:J95" si="16">H93-H94</f>
        <v>0</v>
      </c>
      <c r="I95" s="405">
        <f t="shared" si="16"/>
        <v>0</v>
      </c>
      <c r="J95" s="405">
        <f t="shared" si="16"/>
        <v>0</v>
      </c>
    </row>
    <row r="96" spans="2:17">
      <c r="B96" s="39" t="s">
        <v>31</v>
      </c>
      <c r="C96" s="568" t="s">
        <v>212</v>
      </c>
      <c r="D96" s="568"/>
      <c r="E96" s="568"/>
      <c r="F96" s="568"/>
      <c r="G96" s="407">
        <f>G95</f>
        <v>0</v>
      </c>
      <c r="H96" s="407">
        <f t="shared" ref="H96:J96" si="17">H95</f>
        <v>0</v>
      </c>
      <c r="I96" s="407">
        <f t="shared" si="17"/>
        <v>0</v>
      </c>
      <c r="J96" s="407">
        <f t="shared" si="17"/>
        <v>0</v>
      </c>
    </row>
    <row r="97" spans="2:15" s="59" customFormat="1" ht="15">
      <c r="B97" s="15" t="s">
        <v>33</v>
      </c>
      <c r="C97" s="569" t="s">
        <v>213</v>
      </c>
      <c r="D97" s="569"/>
      <c r="E97" s="569"/>
      <c r="F97" s="569"/>
      <c r="G97" s="405">
        <f>G91+G92+G96</f>
        <v>0</v>
      </c>
      <c r="H97" s="405">
        <f t="shared" ref="H97:J97" si="18">H91+H92+H96</f>
        <v>0</v>
      </c>
      <c r="I97" s="405">
        <f t="shared" si="18"/>
        <v>0</v>
      </c>
      <c r="J97" s="405">
        <f t="shared" si="18"/>
        <v>0</v>
      </c>
    </row>
    <row r="98" spans="2:15" ht="14.25" thickBot="1">
      <c r="B98" s="5"/>
      <c r="J98" s="24"/>
    </row>
    <row r="99" spans="2:15" ht="15.75" thickTop="1">
      <c r="B99" s="423" t="s">
        <v>214</v>
      </c>
      <c r="C99" s="553" t="s">
        <v>215</v>
      </c>
      <c r="D99" s="553"/>
      <c r="E99" s="553"/>
      <c r="F99" s="553"/>
      <c r="G99" s="553"/>
      <c r="H99" s="553"/>
      <c r="I99" s="553"/>
      <c r="J99" s="554"/>
    </row>
    <row r="100" spans="2:15">
      <c r="B100" s="570">
        <v>9</v>
      </c>
      <c r="C100" s="567" t="s">
        <v>61</v>
      </c>
      <c r="D100" s="567"/>
      <c r="E100" s="567" t="s">
        <v>60</v>
      </c>
      <c r="F100" s="412"/>
      <c r="G100" s="567" t="s">
        <v>216</v>
      </c>
      <c r="H100" s="567"/>
      <c r="I100" s="567"/>
      <c r="J100" s="571"/>
    </row>
    <row r="101" spans="2:15">
      <c r="B101" s="570"/>
      <c r="C101" s="567"/>
      <c r="D101" s="567"/>
      <c r="E101" s="567"/>
      <c r="F101" s="408" t="s">
        <v>217</v>
      </c>
      <c r="G101" s="412" t="s">
        <v>63</v>
      </c>
      <c r="H101" s="408" t="s">
        <v>64</v>
      </c>
      <c r="I101" s="412" t="s">
        <v>65</v>
      </c>
      <c r="J101" s="421" t="s">
        <v>112</v>
      </c>
    </row>
    <row r="102" spans="2:15">
      <c r="B102" s="5"/>
      <c r="C102" s="544" t="s">
        <v>65</v>
      </c>
      <c r="D102" s="544"/>
      <c r="E102" s="43">
        <f>I28</f>
        <v>0</v>
      </c>
      <c r="F102" s="407"/>
      <c r="G102" s="407"/>
      <c r="H102" s="407"/>
      <c r="I102" s="407"/>
      <c r="J102" s="439">
        <v>0</v>
      </c>
      <c r="K102" s="67">
        <f>E102-(F102+G102+H102+I102)</f>
        <v>0</v>
      </c>
      <c r="L102" s="68"/>
      <c r="M102" s="68"/>
      <c r="N102" s="68"/>
      <c r="O102" s="68"/>
    </row>
    <row r="103" spans="2:15">
      <c r="B103" s="5"/>
      <c r="C103" s="544" t="s">
        <v>63</v>
      </c>
      <c r="D103" s="544"/>
      <c r="E103" s="43">
        <f>G28</f>
        <v>0</v>
      </c>
      <c r="F103" s="407"/>
      <c r="G103" s="407"/>
      <c r="H103" s="244"/>
      <c r="I103" s="407"/>
      <c r="J103" s="439">
        <v>0</v>
      </c>
      <c r="K103" s="67">
        <f t="shared" ref="K103:K104" si="19">E103-(F103+G103+H103+I103)</f>
        <v>0</v>
      </c>
      <c r="L103" s="68"/>
      <c r="M103" s="68"/>
      <c r="N103" s="68"/>
      <c r="O103" s="68"/>
    </row>
    <row r="104" spans="2:15">
      <c r="B104" s="5"/>
      <c r="C104" s="544" t="s">
        <v>218</v>
      </c>
      <c r="D104" s="544"/>
      <c r="E104" s="43">
        <f>H28</f>
        <v>0</v>
      </c>
      <c r="F104" s="407"/>
      <c r="G104" s="244"/>
      <c r="H104" s="407"/>
      <c r="I104" s="407"/>
      <c r="J104" s="439">
        <v>0</v>
      </c>
      <c r="K104" s="67">
        <f t="shared" si="19"/>
        <v>0</v>
      </c>
      <c r="L104" s="68"/>
      <c r="M104" s="68"/>
      <c r="N104" s="68"/>
      <c r="O104" s="68"/>
    </row>
    <row r="105" spans="2:15">
      <c r="B105" s="5"/>
      <c r="C105" s="544" t="s">
        <v>112</v>
      </c>
      <c r="D105" s="544"/>
      <c r="E105" s="43">
        <v>0</v>
      </c>
      <c r="F105" s="407">
        <v>0</v>
      </c>
      <c r="G105" s="244">
        <v>0</v>
      </c>
      <c r="H105" s="244">
        <v>0</v>
      </c>
      <c r="I105" s="244">
        <v>0</v>
      </c>
      <c r="J105" s="443">
        <v>0</v>
      </c>
      <c r="K105" s="67"/>
    </row>
    <row r="106" spans="2:15">
      <c r="B106" s="5"/>
      <c r="C106" s="544" t="s">
        <v>71</v>
      </c>
      <c r="D106" s="544"/>
      <c r="E106" s="43">
        <v>0</v>
      </c>
      <c r="F106" s="407">
        <v>0</v>
      </c>
      <c r="G106" s="244">
        <v>0</v>
      </c>
      <c r="H106" s="244">
        <v>0</v>
      </c>
      <c r="I106" s="244">
        <v>0</v>
      </c>
      <c r="J106" s="439">
        <v>0</v>
      </c>
      <c r="K106" s="67"/>
    </row>
    <row r="107" spans="2:15">
      <c r="B107" s="5"/>
      <c r="C107" s="544" t="s">
        <v>219</v>
      </c>
      <c r="D107" s="544"/>
      <c r="E107" s="43"/>
      <c r="F107" s="407"/>
      <c r="G107" s="244">
        <v>0</v>
      </c>
      <c r="H107" s="244">
        <v>0</v>
      </c>
      <c r="I107" s="244">
        <v>0</v>
      </c>
      <c r="J107" s="439">
        <v>0</v>
      </c>
      <c r="K107" s="67"/>
    </row>
    <row r="108" spans="2:15">
      <c r="B108" s="5"/>
      <c r="C108" s="544" t="s">
        <v>73</v>
      </c>
      <c r="D108" s="544"/>
      <c r="E108" s="43">
        <v>0</v>
      </c>
      <c r="F108" s="407">
        <v>0</v>
      </c>
      <c r="G108" s="244">
        <v>0</v>
      </c>
      <c r="H108" s="244">
        <v>0</v>
      </c>
      <c r="I108" s="244">
        <v>0</v>
      </c>
      <c r="J108" s="439">
        <v>0</v>
      </c>
      <c r="K108" s="67"/>
    </row>
    <row r="109" spans="2:15">
      <c r="B109" s="5"/>
      <c r="C109" s="544" t="s">
        <v>220</v>
      </c>
      <c r="D109" s="544"/>
      <c r="E109" s="43">
        <v>0</v>
      </c>
      <c r="F109" s="407">
        <v>0</v>
      </c>
      <c r="G109" s="244">
        <v>0</v>
      </c>
      <c r="H109" s="244">
        <v>0</v>
      </c>
      <c r="I109" s="244">
        <v>0</v>
      </c>
      <c r="J109" s="439">
        <v>0</v>
      </c>
      <c r="K109" s="67"/>
    </row>
    <row r="110" spans="2:15" ht="14.25" thickBot="1">
      <c r="B110" s="5"/>
      <c r="J110" s="24"/>
    </row>
    <row r="111" spans="2:15" ht="15.75" thickTop="1">
      <c r="B111" s="423" t="s">
        <v>221</v>
      </c>
      <c r="C111" s="565" t="s">
        <v>222</v>
      </c>
      <c r="D111" s="565"/>
      <c r="E111" s="565"/>
      <c r="F111" s="565"/>
      <c r="G111" s="565"/>
      <c r="H111" s="565"/>
      <c r="I111" s="565"/>
      <c r="J111" s="566"/>
    </row>
    <row r="112" spans="2:15">
      <c r="B112" s="420"/>
      <c r="C112" s="567" t="s">
        <v>61</v>
      </c>
      <c r="D112" s="567"/>
      <c r="E112" s="567"/>
      <c r="F112" s="408" t="s">
        <v>62</v>
      </c>
      <c r="G112" s="408" t="s">
        <v>63</v>
      </c>
      <c r="H112" s="408" t="s">
        <v>64</v>
      </c>
      <c r="I112" s="408" t="s">
        <v>65</v>
      </c>
      <c r="J112" s="421" t="s">
        <v>112</v>
      </c>
    </row>
    <row r="113" spans="2:11">
      <c r="B113" s="5">
        <v>10</v>
      </c>
      <c r="C113" s="552" t="s">
        <v>223</v>
      </c>
      <c r="D113" s="552"/>
      <c r="E113" s="552"/>
      <c r="F113" s="17"/>
      <c r="G113" s="17"/>
      <c r="H113" s="17"/>
      <c r="I113" s="17"/>
      <c r="J113" s="18"/>
    </row>
    <row r="114" spans="2:11">
      <c r="B114" s="5">
        <v>11</v>
      </c>
      <c r="C114" s="552" t="s">
        <v>224</v>
      </c>
      <c r="D114" s="552"/>
      <c r="E114" s="552"/>
      <c r="F114" s="17"/>
      <c r="G114" s="17"/>
      <c r="H114" s="17"/>
      <c r="I114" s="17"/>
      <c r="J114" s="18"/>
    </row>
    <row r="115" spans="2:11">
      <c r="B115" s="5">
        <v>12</v>
      </c>
      <c r="C115" s="552" t="s">
        <v>225</v>
      </c>
      <c r="D115" s="552"/>
      <c r="E115" s="552"/>
      <c r="F115" s="29"/>
      <c r="G115" s="17"/>
      <c r="H115" s="17"/>
      <c r="I115" s="32"/>
      <c r="J115" s="18"/>
    </row>
    <row r="116" spans="2:11">
      <c r="B116" s="5">
        <v>13</v>
      </c>
      <c r="C116" s="552" t="s">
        <v>226</v>
      </c>
      <c r="D116" s="552"/>
      <c r="E116" s="552"/>
      <c r="F116" s="29"/>
      <c r="G116" s="17"/>
      <c r="H116" s="17"/>
      <c r="I116" s="32"/>
      <c r="J116" s="18"/>
    </row>
    <row r="117" spans="2:11">
      <c r="B117" s="5"/>
      <c r="C117" s="413"/>
      <c r="D117" s="413"/>
      <c r="E117" s="413"/>
      <c r="F117" s="41"/>
      <c r="G117" s="41"/>
      <c r="H117" s="41"/>
      <c r="I117" s="41"/>
      <c r="J117" s="42"/>
    </row>
    <row r="118" spans="2:11" ht="15.75" thickBot="1">
      <c r="B118" s="5"/>
      <c r="C118" s="413" t="s">
        <v>227</v>
      </c>
      <c r="D118" s="413"/>
      <c r="E118" s="413"/>
      <c r="F118" s="36">
        <f>F43+F113-F114</f>
        <v>0</v>
      </c>
      <c r="G118" s="36">
        <f t="shared" ref="G118:J118" si="20">G43+G113-G114</f>
        <v>0</v>
      </c>
      <c r="H118" s="36">
        <f t="shared" si="20"/>
        <v>0</v>
      </c>
      <c r="I118" s="36">
        <f t="shared" si="20"/>
        <v>0</v>
      </c>
      <c r="J118" s="36">
        <f t="shared" si="20"/>
        <v>0</v>
      </c>
    </row>
    <row r="119" spans="2:11" ht="15.75" thickTop="1">
      <c r="B119" s="423">
        <v>14</v>
      </c>
      <c r="C119" s="593" t="s">
        <v>228</v>
      </c>
      <c r="D119" s="593"/>
      <c r="E119" s="593"/>
      <c r="F119" s="593"/>
      <c r="G119" s="593"/>
      <c r="H119" s="593"/>
      <c r="I119" s="593"/>
      <c r="J119" s="594"/>
    </row>
    <row r="120" spans="2:11" ht="15">
      <c r="B120" s="420"/>
      <c r="C120" s="493" t="s">
        <v>61</v>
      </c>
      <c r="D120" s="493"/>
      <c r="E120" s="493"/>
      <c r="F120" s="493"/>
      <c r="G120" s="493"/>
      <c r="H120" s="493"/>
      <c r="I120" s="418" t="s">
        <v>229</v>
      </c>
      <c r="J120" s="419" t="s">
        <v>230</v>
      </c>
    </row>
    <row r="121" spans="2:11">
      <c r="B121" s="5"/>
      <c r="C121" s="544" t="s">
        <v>65</v>
      </c>
      <c r="D121" s="544"/>
      <c r="E121" s="544"/>
      <c r="F121" s="544"/>
      <c r="G121" s="544"/>
      <c r="H121" s="544"/>
      <c r="I121" s="43"/>
      <c r="J121" s="44">
        <v>0</v>
      </c>
      <c r="K121" s="69"/>
    </row>
    <row r="122" spans="2:11">
      <c r="B122" s="5"/>
      <c r="C122" s="544" t="s">
        <v>63</v>
      </c>
      <c r="D122" s="544"/>
      <c r="E122" s="544"/>
      <c r="F122" s="544"/>
      <c r="G122" s="544"/>
      <c r="H122" s="544"/>
      <c r="I122" s="43"/>
      <c r="J122" s="44">
        <v>0</v>
      </c>
    </row>
    <row r="123" spans="2:11">
      <c r="B123" s="5"/>
      <c r="C123" s="544" t="s">
        <v>218</v>
      </c>
      <c r="D123" s="544"/>
      <c r="E123" s="544"/>
      <c r="F123" s="544"/>
      <c r="G123" s="544"/>
      <c r="H123" s="544"/>
      <c r="I123" s="43"/>
      <c r="J123" s="44">
        <v>0</v>
      </c>
    </row>
    <row r="124" spans="2:11">
      <c r="B124" s="5"/>
      <c r="C124" s="544" t="s">
        <v>112</v>
      </c>
      <c r="D124" s="544"/>
      <c r="E124" s="544"/>
      <c r="F124" s="544"/>
      <c r="G124" s="544"/>
      <c r="H124" s="544"/>
      <c r="I124" s="43">
        <v>0</v>
      </c>
      <c r="J124" s="44">
        <v>0</v>
      </c>
    </row>
    <row r="125" spans="2:11">
      <c r="B125" s="5"/>
      <c r="C125" s="544" t="s">
        <v>71</v>
      </c>
      <c r="D125" s="544"/>
      <c r="E125" s="544"/>
      <c r="F125" s="544"/>
      <c r="G125" s="544"/>
      <c r="H125" s="544"/>
      <c r="I125" s="43">
        <v>0</v>
      </c>
      <c r="J125" s="44">
        <v>0</v>
      </c>
    </row>
    <row r="126" spans="2:11" ht="14.25" thickBot="1">
      <c r="B126" s="5"/>
      <c r="J126" s="24"/>
    </row>
    <row r="127" spans="2:11" ht="15.75" thickTop="1">
      <c r="B127" s="561" t="s">
        <v>231</v>
      </c>
      <c r="C127" s="553" t="s">
        <v>232</v>
      </c>
      <c r="D127" s="553"/>
      <c r="E127" s="553"/>
      <c r="F127" s="553"/>
      <c r="G127" s="553"/>
      <c r="H127" s="553"/>
      <c r="I127" s="553"/>
      <c r="J127" s="554"/>
    </row>
    <row r="128" spans="2:11" ht="15">
      <c r="B128" s="562"/>
      <c r="C128" s="563" t="s">
        <v>233</v>
      </c>
      <c r="D128" s="563"/>
      <c r="E128" s="563"/>
      <c r="F128" s="563"/>
      <c r="G128" s="563"/>
      <c r="H128" s="563"/>
      <c r="I128" s="563"/>
      <c r="J128" s="564"/>
    </row>
    <row r="129" spans="2:10">
      <c r="B129" s="420">
        <v>15</v>
      </c>
      <c r="C129" s="412" t="s">
        <v>234</v>
      </c>
      <c r="D129" s="412" t="s">
        <v>63</v>
      </c>
      <c r="E129" s="412" t="s">
        <v>218</v>
      </c>
      <c r="F129" s="412" t="s">
        <v>65</v>
      </c>
      <c r="G129" s="412" t="s">
        <v>112</v>
      </c>
      <c r="H129" s="412" t="s">
        <v>71</v>
      </c>
      <c r="I129" s="412" t="s">
        <v>73</v>
      </c>
      <c r="J129" s="45" t="s">
        <v>235</v>
      </c>
    </row>
    <row r="130" spans="2:10">
      <c r="B130" s="5" t="s">
        <v>13</v>
      </c>
      <c r="C130" s="3" t="s">
        <v>236</v>
      </c>
      <c r="D130" s="32">
        <v>0</v>
      </c>
      <c r="E130" s="32">
        <v>0</v>
      </c>
      <c r="F130" s="32">
        <v>0</v>
      </c>
      <c r="G130" s="32">
        <v>0</v>
      </c>
      <c r="H130" s="29">
        <v>0</v>
      </c>
      <c r="I130" s="29">
        <v>0</v>
      </c>
      <c r="J130" s="30">
        <v>0</v>
      </c>
    </row>
    <row r="131" spans="2:10">
      <c r="B131" s="5" t="s">
        <v>14</v>
      </c>
      <c r="C131" s="3" t="s">
        <v>237</v>
      </c>
      <c r="D131" s="32">
        <v>0</v>
      </c>
      <c r="E131" s="32">
        <v>0</v>
      </c>
      <c r="F131" s="32">
        <v>0</v>
      </c>
      <c r="G131" s="32">
        <v>0</v>
      </c>
      <c r="H131" s="29">
        <v>0</v>
      </c>
      <c r="I131" s="29">
        <v>0</v>
      </c>
      <c r="J131" s="30">
        <v>0</v>
      </c>
    </row>
    <row r="132" spans="2:10">
      <c r="B132" s="5" t="s">
        <v>17</v>
      </c>
      <c r="C132" s="3" t="s">
        <v>238</v>
      </c>
      <c r="D132" s="32">
        <v>0</v>
      </c>
      <c r="E132" s="32">
        <v>0</v>
      </c>
      <c r="F132" s="32">
        <v>0</v>
      </c>
      <c r="G132" s="32">
        <v>0</v>
      </c>
      <c r="H132" s="29">
        <v>0</v>
      </c>
      <c r="I132" s="29">
        <v>0</v>
      </c>
      <c r="J132" s="30">
        <v>0</v>
      </c>
    </row>
    <row r="133" spans="2:10">
      <c r="B133" s="5" t="s">
        <v>19</v>
      </c>
      <c r="C133" s="3" t="s">
        <v>239</v>
      </c>
      <c r="D133" s="32">
        <v>0</v>
      </c>
      <c r="E133" s="32">
        <v>0</v>
      </c>
      <c r="F133" s="32">
        <v>0</v>
      </c>
      <c r="G133" s="32">
        <v>0</v>
      </c>
      <c r="H133" s="29">
        <v>0</v>
      </c>
      <c r="I133" s="29">
        <v>0</v>
      </c>
      <c r="J133" s="30">
        <v>0</v>
      </c>
    </row>
    <row r="134" spans="2:10">
      <c r="B134" s="5" t="s">
        <v>21</v>
      </c>
      <c r="C134" s="3" t="s">
        <v>240</v>
      </c>
      <c r="D134" s="32">
        <v>0</v>
      </c>
      <c r="E134" s="32">
        <v>0</v>
      </c>
      <c r="F134" s="32">
        <v>0</v>
      </c>
      <c r="G134" s="32">
        <v>0</v>
      </c>
      <c r="H134" s="32">
        <v>0</v>
      </c>
      <c r="I134" s="32">
        <v>0</v>
      </c>
      <c r="J134" s="35">
        <v>0</v>
      </c>
    </row>
    <row r="135" spans="2:10">
      <c r="B135" s="5" t="s">
        <v>24</v>
      </c>
      <c r="C135" s="409" t="s">
        <v>241</v>
      </c>
      <c r="D135" s="32">
        <v>0</v>
      </c>
      <c r="E135" s="32">
        <v>0</v>
      </c>
      <c r="F135" s="32">
        <v>0</v>
      </c>
      <c r="G135" s="32">
        <v>0</v>
      </c>
      <c r="H135" s="32">
        <v>0</v>
      </c>
      <c r="I135" s="32">
        <v>0</v>
      </c>
      <c r="J135" s="35">
        <v>0</v>
      </c>
    </row>
    <row r="136" spans="2:10" ht="14.25" thickBot="1">
      <c r="B136" s="5" t="s">
        <v>26</v>
      </c>
      <c r="C136" s="46" t="s">
        <v>242</v>
      </c>
      <c r="D136" s="32">
        <v>0</v>
      </c>
      <c r="E136" s="32">
        <v>0</v>
      </c>
      <c r="F136" s="32">
        <v>0</v>
      </c>
      <c r="G136" s="32">
        <v>0</v>
      </c>
      <c r="H136" s="32">
        <v>0</v>
      </c>
      <c r="I136" s="32">
        <v>0</v>
      </c>
      <c r="J136" s="35">
        <v>0</v>
      </c>
    </row>
    <row r="137" spans="2:10" ht="15.75" thickTop="1">
      <c r="B137" s="423">
        <v>16</v>
      </c>
      <c r="C137" s="553" t="s">
        <v>243</v>
      </c>
      <c r="D137" s="553"/>
      <c r="E137" s="553"/>
      <c r="F137" s="553"/>
      <c r="G137" s="553"/>
      <c r="H137" s="553"/>
      <c r="I137" s="553"/>
      <c r="J137" s="554"/>
    </row>
    <row r="138" spans="2:10">
      <c r="B138" s="420"/>
      <c r="C138" s="567" t="s">
        <v>244</v>
      </c>
      <c r="D138" s="567"/>
      <c r="E138" s="567"/>
      <c r="F138" s="412" t="s">
        <v>62</v>
      </c>
      <c r="G138" s="412" t="s">
        <v>63</v>
      </c>
      <c r="H138" s="412" t="s">
        <v>64</v>
      </c>
      <c r="I138" s="412" t="s">
        <v>65</v>
      </c>
      <c r="J138" s="421" t="s">
        <v>112</v>
      </c>
    </row>
    <row r="139" spans="2:10">
      <c r="B139" s="5" t="s">
        <v>13</v>
      </c>
      <c r="C139" s="552" t="s">
        <v>245</v>
      </c>
      <c r="D139" s="552"/>
      <c r="E139" s="552"/>
      <c r="F139" s="32">
        <v>0</v>
      </c>
      <c r="G139" s="29">
        <v>0</v>
      </c>
      <c r="H139" s="29">
        <v>0</v>
      </c>
      <c r="I139" s="29">
        <v>0</v>
      </c>
      <c r="J139" s="30">
        <v>0</v>
      </c>
    </row>
    <row r="140" spans="2:10">
      <c r="B140" s="5" t="s">
        <v>14</v>
      </c>
      <c r="C140" s="552" t="s">
        <v>246</v>
      </c>
      <c r="D140" s="552"/>
      <c r="E140" s="552"/>
      <c r="F140" s="32">
        <v>0</v>
      </c>
      <c r="G140" s="32">
        <v>0</v>
      </c>
      <c r="H140" s="32">
        <v>0</v>
      </c>
      <c r="I140" s="32">
        <v>0</v>
      </c>
      <c r="J140" s="35">
        <v>0</v>
      </c>
    </row>
    <row r="141" spans="2:10" ht="14.25" thickBot="1">
      <c r="B141" s="5" t="s">
        <v>17</v>
      </c>
      <c r="C141" s="552" t="s">
        <v>247</v>
      </c>
      <c r="D141" s="552"/>
      <c r="E141" s="552"/>
      <c r="F141" s="32">
        <v>0</v>
      </c>
      <c r="G141" s="32">
        <v>0</v>
      </c>
      <c r="H141" s="32">
        <v>0</v>
      </c>
      <c r="I141" s="32">
        <v>0</v>
      </c>
      <c r="J141" s="35">
        <v>0</v>
      </c>
    </row>
    <row r="142" spans="2:10" ht="15.75" thickTop="1">
      <c r="B142" s="423">
        <v>17</v>
      </c>
      <c r="C142" s="553" t="s">
        <v>248</v>
      </c>
      <c r="D142" s="553"/>
      <c r="E142" s="553"/>
      <c r="F142" s="553"/>
      <c r="G142" s="553"/>
      <c r="H142" s="553"/>
      <c r="I142" s="553"/>
      <c r="J142" s="554"/>
    </row>
    <row r="143" spans="2:10" ht="40.5">
      <c r="B143" s="47" t="s">
        <v>249</v>
      </c>
      <c r="C143" s="412" t="s">
        <v>250</v>
      </c>
      <c r="D143" s="408" t="s">
        <v>251</v>
      </c>
      <c r="E143" s="412" t="s">
        <v>252</v>
      </c>
      <c r="F143" s="412" t="s">
        <v>253</v>
      </c>
      <c r="G143" s="408" t="s">
        <v>254</v>
      </c>
      <c r="H143" s="412" t="s">
        <v>255</v>
      </c>
      <c r="I143" s="408" t="s">
        <v>256</v>
      </c>
      <c r="J143" s="421" t="s">
        <v>112</v>
      </c>
    </row>
    <row r="144" spans="2:10">
      <c r="B144" s="555" t="s">
        <v>257</v>
      </c>
      <c r="C144" s="556"/>
      <c r="D144" s="556"/>
      <c r="E144" s="556"/>
      <c r="F144" s="556"/>
      <c r="G144" s="556"/>
      <c r="H144" s="556"/>
      <c r="I144" s="556"/>
      <c r="J144" s="557"/>
    </row>
    <row r="145" spans="2:16" ht="14.25" thickBot="1">
      <c r="B145" s="5"/>
      <c r="J145" s="24"/>
    </row>
    <row r="146" spans="2:16" s="59" customFormat="1" ht="15.75" thickTop="1">
      <c r="B146" s="423">
        <v>18</v>
      </c>
      <c r="C146" s="553" t="s">
        <v>258</v>
      </c>
      <c r="D146" s="553"/>
      <c r="E146" s="553"/>
      <c r="F146" s="553"/>
      <c r="G146" s="553"/>
      <c r="H146" s="553"/>
      <c r="I146" s="553"/>
      <c r="J146" s="554"/>
    </row>
    <row r="147" spans="2:16" ht="40.5">
      <c r="B147" s="47" t="s">
        <v>249</v>
      </c>
      <c r="C147" s="412" t="s">
        <v>250</v>
      </c>
      <c r="D147" s="408" t="s">
        <v>251</v>
      </c>
      <c r="E147" s="412" t="s">
        <v>252</v>
      </c>
      <c r="F147" s="412" t="s">
        <v>253</v>
      </c>
      <c r="G147" s="408" t="s">
        <v>254</v>
      </c>
      <c r="H147" s="412" t="s">
        <v>255</v>
      </c>
      <c r="I147" s="408" t="s">
        <v>256</v>
      </c>
      <c r="J147" s="421" t="s">
        <v>112</v>
      </c>
    </row>
    <row r="148" spans="2:16">
      <c r="B148" s="555" t="s">
        <v>259</v>
      </c>
      <c r="C148" s="556"/>
      <c r="D148" s="556"/>
      <c r="E148" s="556"/>
      <c r="F148" s="556"/>
      <c r="G148" s="556"/>
      <c r="H148" s="556"/>
      <c r="I148" s="556"/>
      <c r="J148" s="557"/>
    </row>
    <row r="149" spans="2:16" ht="14.25" thickBot="1">
      <c r="B149" s="558"/>
      <c r="C149" s="559"/>
      <c r="D149" s="559"/>
      <c r="E149" s="559"/>
      <c r="F149" s="559"/>
      <c r="G149" s="559"/>
      <c r="H149" s="559"/>
      <c r="I149" s="559"/>
      <c r="J149" s="560"/>
    </row>
    <row r="150" spans="2:16" s="59" customFormat="1" ht="15.75" thickTop="1">
      <c r="B150" s="423">
        <v>19</v>
      </c>
      <c r="C150" s="553" t="s">
        <v>260</v>
      </c>
      <c r="D150" s="553"/>
      <c r="E150" s="553"/>
      <c r="F150" s="553"/>
      <c r="G150" s="553"/>
      <c r="H150" s="553"/>
      <c r="I150" s="37"/>
      <c r="J150" s="38"/>
      <c r="K150" s="70"/>
      <c r="L150" s="70"/>
      <c r="M150" s="70"/>
      <c r="N150" s="70"/>
      <c r="O150" s="70"/>
    </row>
    <row r="151" spans="2:16" s="72" customFormat="1" ht="15">
      <c r="B151" s="4"/>
      <c r="C151" s="582" t="s">
        <v>61</v>
      </c>
      <c r="D151" s="582"/>
      <c r="E151" s="582"/>
      <c r="F151" s="582"/>
      <c r="G151" s="582"/>
      <c r="H151" s="582"/>
      <c r="I151" s="417" t="s">
        <v>261</v>
      </c>
      <c r="J151" s="11" t="s">
        <v>230</v>
      </c>
      <c r="K151" s="71"/>
      <c r="L151" s="71"/>
      <c r="M151" s="71"/>
      <c r="N151" s="71"/>
      <c r="O151" s="71"/>
    </row>
    <row r="152" spans="2:16">
      <c r="B152" s="5" t="s">
        <v>13</v>
      </c>
      <c r="C152" s="544" t="s">
        <v>63</v>
      </c>
      <c r="D152" s="544"/>
      <c r="E152" s="544"/>
      <c r="F152" s="544"/>
      <c r="G152" s="544"/>
      <c r="H152" s="544"/>
      <c r="I152" s="48">
        <v>0</v>
      </c>
      <c r="J152" s="44">
        <v>0</v>
      </c>
      <c r="K152" s="49"/>
      <c r="L152" s="49"/>
      <c r="M152" s="49"/>
      <c r="N152" s="49"/>
      <c r="O152" s="49"/>
    </row>
    <row r="153" spans="2:16">
      <c r="B153" s="5" t="s">
        <v>14</v>
      </c>
      <c r="C153" s="544" t="s">
        <v>262</v>
      </c>
      <c r="D153" s="544"/>
      <c r="E153" s="544"/>
      <c r="F153" s="544"/>
      <c r="G153" s="544"/>
      <c r="H153" s="544"/>
      <c r="I153" s="48">
        <v>0</v>
      </c>
      <c r="J153" s="44">
        <v>0</v>
      </c>
      <c r="K153" s="49"/>
      <c r="L153" s="49"/>
      <c r="M153" s="49"/>
      <c r="N153" s="49"/>
      <c r="O153" s="49"/>
    </row>
    <row r="154" spans="2:16" s="49" customFormat="1">
      <c r="B154" s="31"/>
      <c r="J154" s="50"/>
    </row>
    <row r="155" spans="2:16" s="49" customFormat="1">
      <c r="B155" s="31"/>
      <c r="J155" s="50"/>
    </row>
    <row r="156" spans="2:16" s="49" customFormat="1">
      <c r="B156" s="51" t="s">
        <v>263</v>
      </c>
      <c r="J156" s="50"/>
    </row>
    <row r="157" spans="2:16" s="49" customFormat="1">
      <c r="B157" s="547" t="s">
        <v>264</v>
      </c>
      <c r="C157" s="548"/>
      <c r="D157" s="548"/>
      <c r="E157" s="548"/>
      <c r="F157" s="548"/>
      <c r="G157" s="548"/>
      <c r="H157" s="548"/>
      <c r="I157" s="548"/>
      <c r="J157" s="549"/>
      <c r="K157" s="73"/>
      <c r="L157" s="73"/>
      <c r="M157" s="73"/>
      <c r="N157" s="73"/>
      <c r="O157" s="73"/>
      <c r="P157" s="73"/>
    </row>
    <row r="158" spans="2:16" s="49" customFormat="1">
      <c r="B158" s="427"/>
      <c r="C158" s="422"/>
      <c r="D158" s="422"/>
      <c r="E158" s="422"/>
      <c r="F158" s="422"/>
      <c r="G158" s="422"/>
      <c r="H158" s="422"/>
      <c r="I158" s="422"/>
      <c r="J158" s="428"/>
      <c r="K158" s="73"/>
      <c r="L158" s="73"/>
      <c r="M158" s="73"/>
      <c r="N158" s="73"/>
      <c r="O158" s="73"/>
      <c r="P158" s="73"/>
    </row>
    <row r="159" spans="2:16" s="49" customFormat="1">
      <c r="B159" s="31"/>
      <c r="J159" s="50"/>
    </row>
    <row r="160" spans="2:16" s="49" customFormat="1">
      <c r="B160" s="51"/>
      <c r="J160" s="50"/>
    </row>
    <row r="161" spans="2:12" s="49" customFormat="1">
      <c r="B161" s="51"/>
      <c r="H161" s="52" t="s">
        <v>265</v>
      </c>
      <c r="J161" s="50"/>
    </row>
    <row r="162" spans="2:12" s="49" customFormat="1">
      <c r="B162" s="51"/>
      <c r="J162" s="53"/>
    </row>
    <row r="163" spans="2:12" s="49" customFormat="1">
      <c r="B163" s="51" t="s">
        <v>266</v>
      </c>
      <c r="J163" s="53"/>
    </row>
    <row r="164" spans="2:12" s="49" customFormat="1">
      <c r="B164" s="51" t="s">
        <v>267</v>
      </c>
      <c r="H164" s="52" t="s">
        <v>268</v>
      </c>
      <c r="J164" s="53"/>
    </row>
    <row r="165" spans="2:12" s="49" customFormat="1" ht="14.25" thickBot="1">
      <c r="B165" s="54"/>
      <c r="C165" s="55"/>
      <c r="D165" s="55"/>
      <c r="E165" s="55"/>
      <c r="F165" s="55"/>
      <c r="G165" s="55"/>
      <c r="H165" s="55"/>
      <c r="I165" s="55"/>
      <c r="J165" s="56"/>
    </row>
    <row r="166" spans="2:12" s="49" customFormat="1" ht="14.25" thickTop="1">
      <c r="B166" s="57"/>
    </row>
    <row r="167" spans="2:12" s="49" customFormat="1">
      <c r="B167" s="57"/>
    </row>
    <row r="168" spans="2:12" s="49" customFormat="1" ht="14.25" thickBot="1">
      <c r="B168" s="113" t="s">
        <v>333</v>
      </c>
    </row>
    <row r="169" spans="2:12" s="49" customFormat="1">
      <c r="B169" s="119" t="s">
        <v>336</v>
      </c>
      <c r="C169" s="599" t="s">
        <v>335</v>
      </c>
      <c r="D169" s="599"/>
      <c r="E169" s="599"/>
      <c r="F169" s="599"/>
      <c r="G169" s="599" t="s">
        <v>334</v>
      </c>
      <c r="H169" s="599"/>
      <c r="I169" s="599"/>
      <c r="J169" s="600"/>
    </row>
    <row r="170" spans="2:12" s="49" customFormat="1">
      <c r="B170" s="120"/>
      <c r="C170" s="567"/>
      <c r="D170" s="567"/>
      <c r="E170" s="567"/>
      <c r="F170" s="567"/>
      <c r="G170" s="412" t="s">
        <v>63</v>
      </c>
      <c r="H170" s="408" t="s">
        <v>64</v>
      </c>
      <c r="I170" s="412" t="s">
        <v>65</v>
      </c>
      <c r="J170" s="114" t="s">
        <v>112</v>
      </c>
    </row>
    <row r="171" spans="2:12" s="49" customFormat="1">
      <c r="B171" s="550">
        <v>9</v>
      </c>
      <c r="C171" s="544" t="s">
        <v>71</v>
      </c>
      <c r="D171" s="544"/>
      <c r="E171" s="544"/>
      <c r="F171" s="544"/>
      <c r="G171" s="32">
        <v>0</v>
      </c>
      <c r="H171" s="32">
        <v>0</v>
      </c>
      <c r="I171" s="32">
        <v>0</v>
      </c>
      <c r="J171" s="115">
        <v>0</v>
      </c>
      <c r="L171" s="3"/>
    </row>
    <row r="172" spans="2:12" s="49" customFormat="1">
      <c r="B172" s="550"/>
      <c r="C172" s="544" t="s">
        <v>219</v>
      </c>
      <c r="D172" s="544"/>
      <c r="E172" s="544"/>
      <c r="F172" s="544"/>
      <c r="G172" s="32">
        <v>0</v>
      </c>
      <c r="H172" s="32">
        <v>0</v>
      </c>
      <c r="I172" s="29">
        <v>0</v>
      </c>
      <c r="J172" s="116">
        <v>0</v>
      </c>
      <c r="L172" s="3"/>
    </row>
    <row r="173" spans="2:12" s="49" customFormat="1">
      <c r="B173" s="550"/>
      <c r="C173" s="544" t="s">
        <v>73</v>
      </c>
      <c r="D173" s="544"/>
      <c r="E173" s="544"/>
      <c r="F173" s="544"/>
      <c r="G173" s="32">
        <v>0</v>
      </c>
      <c r="H173" s="32">
        <v>0</v>
      </c>
      <c r="I173" s="32">
        <v>0</v>
      </c>
      <c r="J173" s="115">
        <v>0</v>
      </c>
      <c r="L173" s="3"/>
    </row>
    <row r="174" spans="2:12" s="49" customFormat="1" ht="14.25" thickBot="1">
      <c r="B174" s="551"/>
      <c r="C174" s="545" t="s">
        <v>220</v>
      </c>
      <c r="D174" s="545"/>
      <c r="E174" s="545"/>
      <c r="F174" s="545"/>
      <c r="G174" s="117">
        <v>0</v>
      </c>
      <c r="H174" s="117">
        <v>0</v>
      </c>
      <c r="I174" s="117">
        <v>0</v>
      </c>
      <c r="J174" s="118">
        <v>0</v>
      </c>
      <c r="L174" s="3"/>
    </row>
    <row r="175" spans="2:12" s="49" customFormat="1" ht="14.25" thickBot="1">
      <c r="B175" s="430" t="s">
        <v>337</v>
      </c>
      <c r="C175" s="545" t="s">
        <v>71</v>
      </c>
      <c r="D175" s="545"/>
      <c r="E175" s="545"/>
      <c r="F175" s="545"/>
      <c r="G175" s="117">
        <v>0</v>
      </c>
      <c r="H175" s="117">
        <v>0</v>
      </c>
      <c r="I175" s="117">
        <v>0</v>
      </c>
      <c r="J175" s="118">
        <v>0</v>
      </c>
      <c r="L175" s="3"/>
    </row>
    <row r="176" spans="2:12" s="49" customFormat="1">
      <c r="B176" s="236" t="s">
        <v>372</v>
      </c>
      <c r="C176" s="546" t="s">
        <v>65</v>
      </c>
      <c r="D176" s="546"/>
      <c r="E176" s="546"/>
      <c r="F176" s="546"/>
      <c r="G176" s="242">
        <v>0</v>
      </c>
      <c r="H176" s="242">
        <v>0</v>
      </c>
      <c r="I176" s="238">
        <v>0</v>
      </c>
      <c r="J176" s="243">
        <v>0</v>
      </c>
      <c r="L176" s="3"/>
    </row>
    <row r="177" spans="2:12" s="49" customFormat="1">
      <c r="B177" s="429"/>
      <c r="C177" s="544" t="s">
        <v>63</v>
      </c>
      <c r="D177" s="544"/>
      <c r="E177" s="544"/>
      <c r="F177" s="544"/>
      <c r="G177" s="43">
        <v>0</v>
      </c>
      <c r="H177" s="244">
        <v>0</v>
      </c>
      <c r="I177" s="244">
        <v>0</v>
      </c>
      <c r="J177" s="245">
        <v>0</v>
      </c>
      <c r="L177" s="3"/>
    </row>
    <row r="178" spans="2:12" s="49" customFormat="1">
      <c r="B178" s="429"/>
      <c r="C178" s="544" t="s">
        <v>218</v>
      </c>
      <c r="D178" s="544"/>
      <c r="E178" s="544"/>
      <c r="F178" s="544"/>
      <c r="G178" s="244">
        <v>0</v>
      </c>
      <c r="H178" s="43">
        <v>0</v>
      </c>
      <c r="I178" s="244">
        <v>0</v>
      </c>
      <c r="J178" s="245">
        <v>0</v>
      </c>
      <c r="L178" s="3"/>
    </row>
    <row r="179" spans="2:12" s="49" customFormat="1">
      <c r="B179" s="429"/>
      <c r="C179" s="544" t="s">
        <v>112</v>
      </c>
      <c r="D179" s="544"/>
      <c r="E179" s="544"/>
      <c r="F179" s="544"/>
      <c r="G179" s="244">
        <v>0</v>
      </c>
      <c r="H179" s="244">
        <v>0</v>
      </c>
      <c r="I179" s="244">
        <v>0</v>
      </c>
      <c r="J179" s="239">
        <v>0</v>
      </c>
      <c r="L179" s="3"/>
    </row>
    <row r="180" spans="2:12" s="49" customFormat="1">
      <c r="B180" s="237"/>
      <c r="C180" s="544" t="s">
        <v>71</v>
      </c>
      <c r="D180" s="544"/>
      <c r="E180" s="544"/>
      <c r="F180" s="544"/>
      <c r="G180" s="43">
        <v>0</v>
      </c>
      <c r="H180" s="43">
        <v>0</v>
      </c>
      <c r="I180" s="43">
        <v>0</v>
      </c>
      <c r="J180" s="239">
        <v>0</v>
      </c>
    </row>
    <row r="181" spans="2:12" s="49" customFormat="1">
      <c r="B181" s="429"/>
      <c r="C181" s="544" t="s">
        <v>219</v>
      </c>
      <c r="D181" s="544"/>
      <c r="E181" s="544"/>
      <c r="F181" s="544"/>
      <c r="G181" s="43">
        <v>0</v>
      </c>
      <c r="H181" s="43">
        <v>0</v>
      </c>
      <c r="I181" s="244">
        <v>0</v>
      </c>
      <c r="J181" s="245">
        <v>0</v>
      </c>
    </row>
    <row r="182" spans="2:12" s="49" customFormat="1">
      <c r="B182" s="429"/>
      <c r="C182" s="544" t="s">
        <v>73</v>
      </c>
      <c r="D182" s="544"/>
      <c r="E182" s="544"/>
      <c r="F182" s="544"/>
      <c r="G182" s="43">
        <v>0</v>
      </c>
      <c r="H182" s="43">
        <v>0</v>
      </c>
      <c r="I182" s="43">
        <v>0</v>
      </c>
      <c r="J182" s="239">
        <v>0</v>
      </c>
    </row>
    <row r="183" spans="2:12" s="49" customFormat="1" ht="14.25" thickBot="1">
      <c r="B183" s="430"/>
      <c r="C183" s="545" t="s">
        <v>220</v>
      </c>
      <c r="D183" s="545"/>
      <c r="E183" s="545"/>
      <c r="F183" s="545"/>
      <c r="G183" s="240">
        <v>0</v>
      </c>
      <c r="H183" s="240">
        <v>0</v>
      </c>
      <c r="I183" s="240">
        <v>0</v>
      </c>
      <c r="J183" s="241">
        <v>0</v>
      </c>
    </row>
  </sheetData>
  <mergeCells count="152">
    <mergeCell ref="E7:J7"/>
    <mergeCell ref="C8:D8"/>
    <mergeCell ref="E8:J8"/>
    <mergeCell ref="C9:D9"/>
    <mergeCell ref="C169:F170"/>
    <mergeCell ref="G169:J169"/>
    <mergeCell ref="C171:F171"/>
    <mergeCell ref="C172:F172"/>
    <mergeCell ref="C173:F173"/>
    <mergeCell ref="C32:E32"/>
    <mergeCell ref="C33:E33"/>
    <mergeCell ref="C34:E34"/>
    <mergeCell ref="C35:E35"/>
    <mergeCell ref="C30:E30"/>
    <mergeCell ref="C31:E31"/>
    <mergeCell ref="C20:E20"/>
    <mergeCell ref="C21:E21"/>
    <mergeCell ref="C22:E22"/>
    <mergeCell ref="C23:E23"/>
    <mergeCell ref="C63:F63"/>
    <mergeCell ref="C64:F64"/>
    <mergeCell ref="C65:F65"/>
    <mergeCell ref="C66:F66"/>
    <mergeCell ref="C59:E59"/>
    <mergeCell ref="B60:B61"/>
    <mergeCell ref="C60:E61"/>
    <mergeCell ref="C62:E62"/>
    <mergeCell ref="C46:E46"/>
    <mergeCell ref="C48:F48"/>
    <mergeCell ref="B49:B51"/>
    <mergeCell ref="C49:E51"/>
    <mergeCell ref="C52:E52"/>
    <mergeCell ref="B53:B55"/>
    <mergeCell ref="C53:E55"/>
    <mergeCell ref="B56:B58"/>
    <mergeCell ref="C56:E58"/>
    <mergeCell ref="C88:F88"/>
    <mergeCell ref="C89:F89"/>
    <mergeCell ref="C77:F77"/>
    <mergeCell ref="C78:F78"/>
    <mergeCell ref="C79:F79"/>
    <mergeCell ref="C80:F80"/>
    <mergeCell ref="C82:F82"/>
    <mergeCell ref="C83:F83"/>
    <mergeCell ref="C85:F85"/>
    <mergeCell ref="C86:F86"/>
    <mergeCell ref="C87:F87"/>
    <mergeCell ref="B2:J2"/>
    <mergeCell ref="B3:J3"/>
    <mergeCell ref="B4:J4"/>
    <mergeCell ref="C5:D5"/>
    <mergeCell ref="C6:D6"/>
    <mergeCell ref="E6:J6"/>
    <mergeCell ref="C7:D7"/>
    <mergeCell ref="C150:H150"/>
    <mergeCell ref="C151:H151"/>
    <mergeCell ref="C137:J137"/>
    <mergeCell ref="C138:E138"/>
    <mergeCell ref="C139:E139"/>
    <mergeCell ref="C140:E140"/>
    <mergeCell ref="C115:E115"/>
    <mergeCell ref="C116:E116"/>
    <mergeCell ref="C119:J119"/>
    <mergeCell ref="C120:H120"/>
    <mergeCell ref="C113:E113"/>
    <mergeCell ref="C114:E114"/>
    <mergeCell ref="C102:D102"/>
    <mergeCell ref="C103:D103"/>
    <mergeCell ref="C104:D104"/>
    <mergeCell ref="C105:D105"/>
    <mergeCell ref="C90:F90"/>
    <mergeCell ref="C24:E24"/>
    <mergeCell ref="C25:E25"/>
    <mergeCell ref="C26:E26"/>
    <mergeCell ref="C27:E27"/>
    <mergeCell ref="C28:E28"/>
    <mergeCell ref="C29:J29"/>
    <mergeCell ref="E9:J9"/>
    <mergeCell ref="C13:E13"/>
    <mergeCell ref="C15:E15"/>
    <mergeCell ref="C16:E16"/>
    <mergeCell ref="C17:E17"/>
    <mergeCell ref="C18:E18"/>
    <mergeCell ref="C19:E19"/>
    <mergeCell ref="B100:B101"/>
    <mergeCell ref="C100:D101"/>
    <mergeCell ref="E100:E101"/>
    <mergeCell ref="G100:J100"/>
    <mergeCell ref="C36:E36"/>
    <mergeCell ref="C37:E37"/>
    <mergeCell ref="C38:E38"/>
    <mergeCell ref="C39:E39"/>
    <mergeCell ref="C40:E40"/>
    <mergeCell ref="C41:E41"/>
    <mergeCell ref="C42:E42"/>
    <mergeCell ref="C43:E43"/>
    <mergeCell ref="C81:F81"/>
    <mergeCell ref="C67:F67"/>
    <mergeCell ref="C68:F68"/>
    <mergeCell ref="C69:F69"/>
    <mergeCell ref="C70:F70"/>
    <mergeCell ref="C73:J73"/>
    <mergeCell ref="C74:F74"/>
    <mergeCell ref="C75:F75"/>
    <mergeCell ref="C76:F76"/>
    <mergeCell ref="C91:F91"/>
    <mergeCell ref="C92:F92"/>
    <mergeCell ref="C93:F93"/>
    <mergeCell ref="C106:D106"/>
    <mergeCell ref="C107:D107"/>
    <mergeCell ref="C108:D108"/>
    <mergeCell ref="C109:D109"/>
    <mergeCell ref="C111:J111"/>
    <mergeCell ref="C112:E112"/>
    <mergeCell ref="C94:F94"/>
    <mergeCell ref="C95:F95"/>
    <mergeCell ref="C96:F96"/>
    <mergeCell ref="C97:F97"/>
    <mergeCell ref="C99:J99"/>
    <mergeCell ref="B149:J149"/>
    <mergeCell ref="C121:H121"/>
    <mergeCell ref="C122:H122"/>
    <mergeCell ref="C123:H123"/>
    <mergeCell ref="C124:H124"/>
    <mergeCell ref="C125:H125"/>
    <mergeCell ref="B127:B128"/>
    <mergeCell ref="C127:J127"/>
    <mergeCell ref="C128:J128"/>
    <mergeCell ref="K10:K11"/>
    <mergeCell ref="K12:K13"/>
    <mergeCell ref="L10:L11"/>
    <mergeCell ref="L12:L13"/>
    <mergeCell ref="L89:L90"/>
    <mergeCell ref="C180:F180"/>
    <mergeCell ref="C181:F181"/>
    <mergeCell ref="C182:F182"/>
    <mergeCell ref="C183:F183"/>
    <mergeCell ref="C176:F176"/>
    <mergeCell ref="C177:F177"/>
    <mergeCell ref="C178:F178"/>
    <mergeCell ref="C179:F179"/>
    <mergeCell ref="C152:H152"/>
    <mergeCell ref="C153:H153"/>
    <mergeCell ref="B157:J157"/>
    <mergeCell ref="C174:F174"/>
    <mergeCell ref="B171:B174"/>
    <mergeCell ref="C175:F175"/>
    <mergeCell ref="C141:E141"/>
    <mergeCell ref="C142:J142"/>
    <mergeCell ref="B144:J144"/>
    <mergeCell ref="C146:J146"/>
    <mergeCell ref="B148:J148"/>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B1:M41"/>
  <sheetViews>
    <sheetView topLeftCell="A22" workbookViewId="0">
      <selection activeCell="H14" sqref="H14"/>
    </sheetView>
  </sheetViews>
  <sheetFormatPr defaultRowHeight="15"/>
  <cols>
    <col min="1" max="1" width="9.140625" style="247"/>
    <col min="2" max="2" width="17" style="247" bestFit="1" customWidth="1"/>
    <col min="3" max="4" width="16.7109375" style="249" bestFit="1" customWidth="1"/>
    <col min="5" max="5" width="8.140625" style="249" bestFit="1" customWidth="1"/>
    <col min="6" max="6" width="16.7109375" style="249" bestFit="1" customWidth="1"/>
    <col min="7" max="8" width="16.28515625" style="249" bestFit="1" customWidth="1"/>
    <col min="9" max="9" width="7.5703125" style="249" bestFit="1" customWidth="1"/>
    <col min="10" max="10" width="16" style="249" bestFit="1" customWidth="1"/>
    <col min="11" max="11" width="16" style="252" bestFit="1" customWidth="1"/>
    <col min="12" max="12" width="16" style="247" bestFit="1" customWidth="1"/>
    <col min="13" max="16384" width="9.140625" style="247"/>
  </cols>
  <sheetData>
    <row r="1" spans="2:13" ht="19.5">
      <c r="B1" s="604"/>
      <c r="C1" s="604"/>
      <c r="D1" s="604"/>
      <c r="E1" s="604"/>
      <c r="F1" s="604"/>
      <c r="G1" s="246"/>
      <c r="H1" s="246"/>
      <c r="I1" s="246"/>
      <c r="J1" s="246"/>
      <c r="K1" s="246"/>
      <c r="L1" s="246"/>
    </row>
    <row r="2" spans="2:13" ht="19.5">
      <c r="B2" s="604">
        <f>REMARKS!B2</f>
        <v>0</v>
      </c>
      <c r="C2" s="604"/>
      <c r="D2" s="604"/>
      <c r="E2" s="604"/>
      <c r="F2" s="604"/>
      <c r="G2" s="248"/>
      <c r="H2" s="248"/>
      <c r="I2" s="248"/>
      <c r="J2" s="248"/>
      <c r="K2" s="248"/>
      <c r="L2" s="248"/>
    </row>
    <row r="3" spans="2:13" ht="15.75" thickBot="1">
      <c r="G3" s="250"/>
      <c r="H3" s="250"/>
      <c r="I3" s="250"/>
      <c r="J3" s="250"/>
      <c r="K3" s="250"/>
      <c r="L3" s="250"/>
      <c r="M3" s="251"/>
    </row>
    <row r="4" spans="2:13">
      <c r="B4" s="605" t="s">
        <v>555</v>
      </c>
      <c r="C4" s="606"/>
      <c r="D4" s="606"/>
      <c r="E4" s="606"/>
      <c r="F4" s="607"/>
      <c r="G4" s="250"/>
      <c r="H4" s="250"/>
      <c r="I4" s="250"/>
      <c r="J4" s="250"/>
      <c r="L4" s="251"/>
      <c r="M4" s="251"/>
    </row>
    <row r="5" spans="2:13">
      <c r="B5" s="608"/>
      <c r="C5" s="609"/>
      <c r="D5" s="609"/>
      <c r="E5" s="609"/>
      <c r="F5" s="610"/>
      <c r="G5" s="253"/>
      <c r="H5" s="253"/>
      <c r="I5" s="253"/>
      <c r="J5" s="254"/>
      <c r="K5" s="254"/>
      <c r="L5" s="254"/>
      <c r="M5" s="251"/>
    </row>
    <row r="6" spans="2:13" s="260" customFormat="1">
      <c r="B6" s="255" t="s">
        <v>556</v>
      </c>
      <c r="C6" s="256" t="s">
        <v>557</v>
      </c>
      <c r="D6" s="256" t="s">
        <v>558</v>
      </c>
      <c r="E6" s="257" t="s">
        <v>559</v>
      </c>
      <c r="F6" s="257" t="s">
        <v>560</v>
      </c>
      <c r="G6" s="258"/>
      <c r="H6" s="258"/>
      <c r="I6" s="258"/>
      <c r="J6" s="258"/>
      <c r="K6" s="258"/>
      <c r="L6" s="258"/>
      <c r="M6" s="259"/>
    </row>
    <row r="7" spans="2:13" s="260" customFormat="1">
      <c r="B7" s="400" t="s">
        <v>611</v>
      </c>
      <c r="C7" s="258">
        <v>0</v>
      </c>
      <c r="D7" s="398">
        <f>C7</f>
        <v>0</v>
      </c>
      <c r="E7" s="398">
        <v>0</v>
      </c>
      <c r="F7" s="399">
        <f>C7+D7+E7</f>
        <v>0</v>
      </c>
      <c r="G7" s="258"/>
      <c r="H7" s="258"/>
      <c r="I7" s="258"/>
      <c r="J7" s="258"/>
      <c r="K7" s="258"/>
      <c r="L7" s="258"/>
      <c r="M7" s="259"/>
    </row>
    <row r="8" spans="2:13" s="260" customFormat="1">
      <c r="B8" s="400" t="s">
        <v>612</v>
      </c>
      <c r="C8" s="258">
        <v>0</v>
      </c>
      <c r="D8" s="398">
        <f t="shared" ref="D8:D18" si="0">C8</f>
        <v>0</v>
      </c>
      <c r="E8" s="398">
        <v>0</v>
      </c>
      <c r="F8" s="399">
        <f t="shared" ref="F8:F18" si="1">C8+D8+E8</f>
        <v>0</v>
      </c>
      <c r="G8" s="258"/>
      <c r="H8" s="258"/>
      <c r="I8" s="258"/>
      <c r="J8" s="258"/>
      <c r="K8" s="258"/>
      <c r="L8" s="258"/>
      <c r="M8" s="259"/>
    </row>
    <row r="9" spans="2:13">
      <c r="B9" s="261" t="s">
        <v>613</v>
      </c>
      <c r="C9" s="258">
        <v>0</v>
      </c>
      <c r="D9" s="398">
        <f t="shared" si="0"/>
        <v>0</v>
      </c>
      <c r="E9" s="398">
        <v>0</v>
      </c>
      <c r="F9" s="399">
        <f t="shared" si="1"/>
        <v>0</v>
      </c>
      <c r="G9" s="250"/>
      <c r="H9" s="250"/>
      <c r="I9" s="250"/>
      <c r="J9" s="250"/>
      <c r="K9" s="251"/>
      <c r="L9" s="251"/>
      <c r="M9" s="251"/>
    </row>
    <row r="10" spans="2:13">
      <c r="B10" s="261" t="s">
        <v>561</v>
      </c>
      <c r="C10" s="258"/>
      <c r="D10" s="398">
        <f t="shared" si="0"/>
        <v>0</v>
      </c>
      <c r="E10" s="398">
        <v>0</v>
      </c>
      <c r="F10" s="399">
        <f t="shared" si="1"/>
        <v>0</v>
      </c>
      <c r="G10" s="250"/>
      <c r="H10" s="250"/>
      <c r="I10" s="250"/>
      <c r="J10" s="250"/>
      <c r="K10" s="250"/>
      <c r="L10" s="250"/>
      <c r="M10" s="251"/>
    </row>
    <row r="11" spans="2:13">
      <c r="B11" s="261" t="s">
        <v>562</v>
      </c>
      <c r="C11" s="258"/>
      <c r="D11" s="398">
        <f t="shared" si="0"/>
        <v>0</v>
      </c>
      <c r="E11" s="398">
        <v>0</v>
      </c>
      <c r="F11" s="399">
        <f t="shared" si="1"/>
        <v>0</v>
      </c>
      <c r="G11" s="250"/>
      <c r="H11" s="250"/>
      <c r="I11" s="250"/>
      <c r="J11" s="250"/>
      <c r="K11" s="250"/>
      <c r="L11" s="250"/>
      <c r="M11" s="251"/>
    </row>
    <row r="12" spans="2:13">
      <c r="B12" s="261" t="s">
        <v>563</v>
      </c>
      <c r="C12" s="258"/>
      <c r="D12" s="398">
        <f t="shared" si="0"/>
        <v>0</v>
      </c>
      <c r="E12" s="398">
        <v>0</v>
      </c>
      <c r="F12" s="399">
        <f t="shared" si="1"/>
        <v>0</v>
      </c>
      <c r="G12" s="250"/>
      <c r="H12" s="250"/>
      <c r="I12" s="250"/>
      <c r="J12" s="250"/>
      <c r="K12" s="250"/>
      <c r="L12" s="250"/>
      <c r="M12" s="251"/>
    </row>
    <row r="13" spans="2:13">
      <c r="B13" s="261" t="s">
        <v>564</v>
      </c>
      <c r="C13" s="258"/>
      <c r="D13" s="398">
        <f t="shared" si="0"/>
        <v>0</v>
      </c>
      <c r="E13" s="398">
        <v>0</v>
      </c>
      <c r="F13" s="399">
        <f t="shared" si="1"/>
        <v>0</v>
      </c>
      <c r="G13" s="250"/>
      <c r="H13" s="250"/>
      <c r="I13" s="250"/>
      <c r="J13" s="250"/>
      <c r="K13" s="250"/>
      <c r="L13" s="250"/>
      <c r="M13" s="251"/>
    </row>
    <row r="14" spans="2:13">
      <c r="B14" s="261" t="s">
        <v>565</v>
      </c>
      <c r="C14" s="258"/>
      <c r="D14" s="398">
        <f t="shared" si="0"/>
        <v>0</v>
      </c>
      <c r="E14" s="398">
        <v>0</v>
      </c>
      <c r="F14" s="399">
        <f t="shared" si="1"/>
        <v>0</v>
      </c>
      <c r="G14" s="250"/>
      <c r="H14" s="250"/>
      <c r="I14" s="250"/>
      <c r="J14" s="250"/>
      <c r="K14" s="250"/>
      <c r="L14" s="250"/>
      <c r="M14" s="251"/>
    </row>
    <row r="15" spans="2:13">
      <c r="B15" s="261" t="s">
        <v>566</v>
      </c>
      <c r="C15" s="258">
        <v>0</v>
      </c>
      <c r="D15" s="398">
        <f t="shared" si="0"/>
        <v>0</v>
      </c>
      <c r="E15" s="398">
        <v>0</v>
      </c>
      <c r="F15" s="399">
        <f t="shared" si="1"/>
        <v>0</v>
      </c>
      <c r="G15" s="250"/>
      <c r="H15" s="250"/>
      <c r="I15" s="250"/>
      <c r="J15" s="250"/>
      <c r="K15" s="250"/>
      <c r="L15" s="250"/>
      <c r="M15" s="251"/>
    </row>
    <row r="16" spans="2:13">
      <c r="B16" s="261" t="s">
        <v>567</v>
      </c>
      <c r="C16" s="258">
        <v>0</v>
      </c>
      <c r="D16" s="398">
        <f t="shared" si="0"/>
        <v>0</v>
      </c>
      <c r="E16" s="398">
        <v>0</v>
      </c>
      <c r="F16" s="399">
        <f t="shared" si="1"/>
        <v>0</v>
      </c>
      <c r="G16" s="250"/>
      <c r="H16" s="250"/>
      <c r="I16" s="250"/>
      <c r="J16" s="250"/>
      <c r="K16" s="250"/>
      <c r="L16" s="250"/>
      <c r="M16" s="251"/>
    </row>
    <row r="17" spans="2:13">
      <c r="B17" s="261" t="s">
        <v>568</v>
      </c>
      <c r="C17" s="258">
        <v>0</v>
      </c>
      <c r="D17" s="398">
        <f t="shared" si="0"/>
        <v>0</v>
      </c>
      <c r="E17" s="398">
        <v>0</v>
      </c>
      <c r="F17" s="399">
        <f t="shared" si="1"/>
        <v>0</v>
      </c>
      <c r="G17" s="250"/>
      <c r="H17" s="250"/>
      <c r="I17" s="250"/>
      <c r="J17" s="250"/>
      <c r="K17" s="250"/>
      <c r="L17" s="250"/>
      <c r="M17" s="251"/>
    </row>
    <row r="18" spans="2:13">
      <c r="B18" s="261" t="s">
        <v>569</v>
      </c>
      <c r="C18" s="258">
        <v>0</v>
      </c>
      <c r="D18" s="398">
        <f t="shared" si="0"/>
        <v>0</v>
      </c>
      <c r="E18" s="398">
        <v>0</v>
      </c>
      <c r="F18" s="399">
        <f t="shared" si="1"/>
        <v>0</v>
      </c>
      <c r="G18" s="250"/>
      <c r="H18" s="250"/>
      <c r="I18" s="250"/>
      <c r="J18" s="250"/>
      <c r="K18" s="250"/>
      <c r="L18" s="250"/>
      <c r="M18" s="251"/>
    </row>
    <row r="19" spans="2:13" ht="15.75" thickBot="1">
      <c r="B19" s="264"/>
      <c r="C19" s="265"/>
      <c r="D19" s="265"/>
      <c r="E19" s="262"/>
      <c r="F19" s="266"/>
      <c r="G19" s="250"/>
      <c r="H19" s="250"/>
      <c r="I19" s="250"/>
      <c r="J19" s="250"/>
      <c r="K19" s="250"/>
      <c r="L19" s="250"/>
      <c r="M19" s="251"/>
    </row>
    <row r="20" spans="2:13" s="249" customFormat="1" ht="15.75" thickBot="1">
      <c r="B20" s="267" t="s">
        <v>560</v>
      </c>
      <c r="C20" s="268">
        <f>SUM(C7:C18)</f>
        <v>0</v>
      </c>
      <c r="D20" s="269">
        <f t="shared" ref="D20:F20" si="2">SUM(D7:D18)</f>
        <v>0</v>
      </c>
      <c r="E20" s="270">
        <f>SUM(E7:E18)</f>
        <v>0</v>
      </c>
      <c r="F20" s="401">
        <f t="shared" si="2"/>
        <v>0</v>
      </c>
      <c r="G20" s="250"/>
      <c r="H20" s="250"/>
      <c r="I20" s="250"/>
      <c r="J20" s="250"/>
      <c r="K20" s="250"/>
      <c r="L20" s="250"/>
      <c r="M20" s="250"/>
    </row>
    <row r="21" spans="2:13">
      <c r="B21" s="271"/>
      <c r="C21" s="272"/>
      <c r="D21" s="272"/>
      <c r="E21" s="272"/>
      <c r="F21" s="272"/>
      <c r="G21" s="250"/>
      <c r="H21" s="250"/>
      <c r="I21" s="250"/>
      <c r="J21" s="250"/>
      <c r="L21" s="251"/>
      <c r="M21" s="251"/>
    </row>
    <row r="22" spans="2:13" ht="15.75" thickBot="1">
      <c r="B22" s="271"/>
      <c r="C22" s="272"/>
      <c r="D22" s="272"/>
      <c r="E22" s="272"/>
      <c r="F22" s="272"/>
      <c r="G22" s="250"/>
      <c r="H22" s="250"/>
      <c r="I22" s="250"/>
      <c r="J22" s="250"/>
      <c r="L22" s="251"/>
      <c r="M22" s="251"/>
    </row>
    <row r="23" spans="2:13">
      <c r="B23" s="605" t="s">
        <v>570</v>
      </c>
      <c r="C23" s="606"/>
      <c r="D23" s="606"/>
      <c r="E23" s="606"/>
      <c r="F23" s="607"/>
    </row>
    <row r="24" spans="2:13" ht="15.75" thickBot="1">
      <c r="B24" s="601"/>
      <c r="C24" s="602"/>
      <c r="D24" s="602"/>
      <c r="E24" s="602"/>
      <c r="F24" s="603"/>
      <c r="G24" s="250"/>
      <c r="H24" s="250"/>
      <c r="I24" s="250"/>
      <c r="J24" s="250"/>
      <c r="L24" s="251"/>
      <c r="M24" s="251"/>
    </row>
    <row r="25" spans="2:13" s="260" customFormat="1">
      <c r="B25" s="255" t="s">
        <v>556</v>
      </c>
      <c r="C25" s="274" t="s">
        <v>557</v>
      </c>
      <c r="D25" s="274" t="s">
        <v>558</v>
      </c>
      <c r="E25" s="275" t="s">
        <v>559</v>
      </c>
      <c r="F25" s="275" t="s">
        <v>560</v>
      </c>
      <c r="G25" s="258"/>
      <c r="H25" s="258"/>
      <c r="I25" s="258"/>
      <c r="J25" s="258"/>
      <c r="K25" s="258"/>
      <c r="L25" s="258"/>
      <c r="M25" s="259"/>
    </row>
    <row r="26" spans="2:13">
      <c r="B26" s="261"/>
      <c r="C26" s="262"/>
      <c r="D26" s="262"/>
      <c r="E26" s="262"/>
      <c r="F26" s="263"/>
      <c r="G26" s="250"/>
      <c r="H26" s="250"/>
      <c r="I26" s="250"/>
      <c r="J26" s="250"/>
      <c r="K26" s="251"/>
      <c r="L26" s="251"/>
      <c r="M26" s="251"/>
    </row>
    <row r="27" spans="2:13">
      <c r="B27" s="261" t="s">
        <v>611</v>
      </c>
      <c r="C27" s="250">
        <v>0</v>
      </c>
      <c r="D27" s="262">
        <f>C27</f>
        <v>0</v>
      </c>
      <c r="E27" s="250">
        <v>0</v>
      </c>
      <c r="F27" s="263">
        <f>C27+D27+E27</f>
        <v>0</v>
      </c>
      <c r="G27" s="250"/>
      <c r="H27" s="250"/>
      <c r="I27" s="250"/>
      <c r="J27" s="250"/>
      <c r="K27" s="251"/>
      <c r="L27" s="251"/>
      <c r="M27" s="251"/>
    </row>
    <row r="28" spans="2:13">
      <c r="B28" s="261" t="s">
        <v>612</v>
      </c>
      <c r="C28" s="250">
        <v>0</v>
      </c>
      <c r="D28" s="262">
        <f t="shared" ref="D28:D38" si="3">C28</f>
        <v>0</v>
      </c>
      <c r="E28" s="250">
        <v>0</v>
      </c>
      <c r="F28" s="263">
        <f t="shared" ref="F28:F38" si="4">C28+D28+E28</f>
        <v>0</v>
      </c>
      <c r="G28" s="250"/>
      <c r="H28" s="250"/>
      <c r="I28" s="250"/>
      <c r="J28" s="250"/>
      <c r="K28" s="251"/>
      <c r="L28" s="251"/>
      <c r="M28" s="251"/>
    </row>
    <row r="29" spans="2:13">
      <c r="B29" s="261" t="s">
        <v>613</v>
      </c>
      <c r="C29" s="250"/>
      <c r="D29" s="262">
        <f t="shared" si="3"/>
        <v>0</v>
      </c>
      <c r="E29" s="250">
        <v>0</v>
      </c>
      <c r="F29" s="263">
        <f t="shared" si="4"/>
        <v>0</v>
      </c>
      <c r="G29" s="250"/>
      <c r="H29" s="250"/>
      <c r="I29" s="250"/>
      <c r="J29" s="250"/>
      <c r="K29" s="251"/>
      <c r="L29" s="251"/>
      <c r="M29" s="251"/>
    </row>
    <row r="30" spans="2:13">
      <c r="B30" s="261" t="s">
        <v>561</v>
      </c>
      <c r="C30" s="250"/>
      <c r="D30" s="262">
        <f t="shared" si="3"/>
        <v>0</v>
      </c>
      <c r="E30" s="250">
        <v>0</v>
      </c>
      <c r="F30" s="263">
        <f t="shared" si="4"/>
        <v>0</v>
      </c>
      <c r="G30" s="250"/>
      <c r="H30" s="250"/>
      <c r="I30" s="250"/>
      <c r="J30" s="250"/>
      <c r="K30" s="250"/>
      <c r="L30" s="250"/>
      <c r="M30" s="251"/>
    </row>
    <row r="31" spans="2:13">
      <c r="B31" s="261" t="s">
        <v>562</v>
      </c>
      <c r="C31" s="250"/>
      <c r="D31" s="262">
        <f t="shared" si="3"/>
        <v>0</v>
      </c>
      <c r="E31" s="250">
        <v>0</v>
      </c>
      <c r="F31" s="263">
        <f t="shared" si="4"/>
        <v>0</v>
      </c>
      <c r="G31" s="250"/>
      <c r="H31" s="250"/>
      <c r="I31" s="250"/>
      <c r="J31" s="250"/>
      <c r="K31" s="250"/>
      <c r="L31" s="250"/>
      <c r="M31" s="251"/>
    </row>
    <row r="32" spans="2:13">
      <c r="B32" s="261" t="s">
        <v>563</v>
      </c>
      <c r="C32" s="250"/>
      <c r="D32" s="262">
        <f t="shared" si="3"/>
        <v>0</v>
      </c>
      <c r="E32" s="250">
        <v>0</v>
      </c>
      <c r="F32" s="263">
        <f t="shared" si="4"/>
        <v>0</v>
      </c>
      <c r="G32" s="250"/>
      <c r="H32" s="250"/>
      <c r="I32" s="250"/>
      <c r="J32" s="250"/>
      <c r="K32" s="250"/>
      <c r="L32" s="250"/>
      <c r="M32" s="251"/>
    </row>
    <row r="33" spans="2:13">
      <c r="B33" s="261" t="s">
        <v>564</v>
      </c>
      <c r="C33" s="250"/>
      <c r="D33" s="262">
        <f t="shared" si="3"/>
        <v>0</v>
      </c>
      <c r="E33" s="250">
        <v>0</v>
      </c>
      <c r="F33" s="263">
        <f t="shared" si="4"/>
        <v>0</v>
      </c>
      <c r="G33" s="250"/>
      <c r="H33" s="250"/>
      <c r="I33" s="250"/>
      <c r="J33" s="250"/>
      <c r="K33" s="250"/>
      <c r="L33" s="250"/>
      <c r="M33" s="251"/>
    </row>
    <row r="34" spans="2:13">
      <c r="B34" s="261" t="s">
        <v>565</v>
      </c>
      <c r="C34" s="250"/>
      <c r="D34" s="262">
        <f t="shared" si="3"/>
        <v>0</v>
      </c>
      <c r="E34" s="250">
        <v>0</v>
      </c>
      <c r="F34" s="263">
        <f t="shared" si="4"/>
        <v>0</v>
      </c>
      <c r="G34" s="250"/>
      <c r="H34" s="250"/>
      <c r="I34" s="250"/>
      <c r="J34" s="250"/>
      <c r="K34" s="250"/>
      <c r="L34" s="250"/>
      <c r="M34" s="251"/>
    </row>
    <row r="35" spans="2:13">
      <c r="B35" s="261" t="s">
        <v>566</v>
      </c>
      <c r="C35" s="250"/>
      <c r="D35" s="262">
        <f t="shared" si="3"/>
        <v>0</v>
      </c>
      <c r="E35" s="250">
        <v>0</v>
      </c>
      <c r="F35" s="263">
        <f t="shared" si="4"/>
        <v>0</v>
      </c>
      <c r="G35" s="250"/>
      <c r="H35" s="250"/>
      <c r="I35" s="250"/>
      <c r="J35" s="250"/>
      <c r="K35" s="250"/>
      <c r="L35" s="250"/>
      <c r="M35" s="251"/>
    </row>
    <row r="36" spans="2:13">
      <c r="B36" s="261" t="s">
        <v>567</v>
      </c>
      <c r="C36" s="250">
        <v>0</v>
      </c>
      <c r="D36" s="262">
        <f t="shared" si="3"/>
        <v>0</v>
      </c>
      <c r="E36" s="250">
        <v>0</v>
      </c>
      <c r="F36" s="263">
        <f t="shared" si="4"/>
        <v>0</v>
      </c>
      <c r="G36" s="250"/>
      <c r="H36" s="250"/>
      <c r="I36" s="250"/>
      <c r="J36" s="250"/>
      <c r="K36" s="250"/>
      <c r="L36" s="250"/>
      <c r="M36" s="251"/>
    </row>
    <row r="37" spans="2:13">
      <c r="B37" s="261" t="s">
        <v>568</v>
      </c>
      <c r="C37" s="250">
        <v>0</v>
      </c>
      <c r="D37" s="262">
        <f t="shared" si="3"/>
        <v>0</v>
      </c>
      <c r="E37" s="250">
        <v>0</v>
      </c>
      <c r="F37" s="263">
        <f t="shared" si="4"/>
        <v>0</v>
      </c>
      <c r="G37" s="250"/>
      <c r="H37" s="250"/>
      <c r="I37" s="250"/>
      <c r="J37" s="250"/>
      <c r="K37" s="250"/>
      <c r="L37" s="250"/>
      <c r="M37" s="251"/>
    </row>
    <row r="38" spans="2:13">
      <c r="B38" s="261" t="s">
        <v>569</v>
      </c>
      <c r="C38" s="250">
        <v>0</v>
      </c>
      <c r="D38" s="262">
        <f t="shared" si="3"/>
        <v>0</v>
      </c>
      <c r="E38" s="250">
        <v>0</v>
      </c>
      <c r="F38" s="263">
        <f t="shared" si="4"/>
        <v>0</v>
      </c>
      <c r="G38" s="250"/>
      <c r="H38" s="250"/>
      <c r="I38" s="250"/>
      <c r="J38" s="250"/>
      <c r="K38" s="250"/>
      <c r="L38" s="250"/>
      <c r="M38" s="251"/>
    </row>
    <row r="39" spans="2:13" ht="15.75" thickBot="1">
      <c r="B39" s="264"/>
      <c r="C39" s="262"/>
      <c r="D39" s="262"/>
      <c r="E39" s="262"/>
      <c r="F39" s="263"/>
      <c r="G39" s="250"/>
      <c r="H39" s="250"/>
      <c r="I39" s="250"/>
      <c r="J39" s="250"/>
      <c r="K39" s="250"/>
      <c r="L39" s="250"/>
      <c r="M39" s="251"/>
    </row>
    <row r="40" spans="2:13" s="249" customFormat="1" ht="15.75" thickBot="1">
      <c r="B40" s="267" t="s">
        <v>560</v>
      </c>
      <c r="C40" s="276">
        <f>SUM(C27:C38)</f>
        <v>0</v>
      </c>
      <c r="D40" s="276">
        <f t="shared" ref="D40:F40" si="5">SUM(D27:D38)</f>
        <v>0</v>
      </c>
      <c r="E40" s="276">
        <f t="shared" si="5"/>
        <v>0</v>
      </c>
      <c r="F40" s="276">
        <f t="shared" si="5"/>
        <v>0</v>
      </c>
      <c r="G40" s="250"/>
      <c r="H40" s="250"/>
      <c r="I40" s="250"/>
      <c r="J40" s="250"/>
      <c r="K40" s="250"/>
      <c r="L40" s="250"/>
      <c r="M40" s="250"/>
    </row>
    <row r="41" spans="2:13">
      <c r="B41" s="251"/>
      <c r="C41" s="251"/>
      <c r="D41" s="251"/>
      <c r="E41" s="251"/>
      <c r="F41" s="251"/>
      <c r="G41" s="251"/>
      <c r="H41" s="251"/>
      <c r="I41" s="251"/>
      <c r="J41" s="251"/>
      <c r="K41" s="251"/>
      <c r="L41" s="251"/>
      <c r="M41" s="251"/>
    </row>
  </sheetData>
  <mergeCells count="6">
    <mergeCell ref="B24:F24"/>
    <mergeCell ref="B1:F1"/>
    <mergeCell ref="B2:F2"/>
    <mergeCell ref="B4:F4"/>
    <mergeCell ref="B5:F5"/>
    <mergeCell ref="B23:F23"/>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76"/>
  <sheetViews>
    <sheetView workbookViewId="0">
      <selection activeCell="C13" sqref="C13"/>
    </sheetView>
  </sheetViews>
  <sheetFormatPr defaultRowHeight="15"/>
  <cols>
    <col min="1" max="1" width="15.140625" style="277" bestFit="1" customWidth="1"/>
    <col min="2" max="2" width="19.85546875" style="300" bestFit="1" customWidth="1"/>
    <col min="3" max="4" width="27.140625" style="300" bestFit="1" customWidth="1"/>
    <col min="5" max="6" width="25" style="300" bestFit="1" customWidth="1"/>
    <col min="7" max="7" width="20.140625" style="300" customWidth="1"/>
    <col min="8" max="8" width="23.85546875" style="300" customWidth="1"/>
    <col min="9" max="9" width="21.85546875" style="300" customWidth="1"/>
    <col min="10" max="10" width="20.85546875" style="300" customWidth="1"/>
    <col min="11" max="11" width="15.42578125" style="277" customWidth="1"/>
    <col min="12" max="16384" width="9.140625" style="277"/>
  </cols>
  <sheetData>
    <row r="1" spans="1:10" ht="22.5">
      <c r="A1" s="620"/>
      <c r="B1" s="620"/>
      <c r="C1" s="620"/>
      <c r="D1" s="620"/>
      <c r="E1" s="620"/>
      <c r="F1" s="620"/>
      <c r="G1" s="620"/>
      <c r="H1" s="620"/>
      <c r="I1" s="620"/>
      <c r="J1" s="620"/>
    </row>
    <row r="2" spans="1:10" ht="22.5">
      <c r="A2" s="620"/>
      <c r="B2" s="620"/>
      <c r="C2" s="620"/>
      <c r="D2" s="620"/>
      <c r="E2" s="620"/>
      <c r="F2" s="620"/>
      <c r="G2" s="620"/>
      <c r="H2" s="620"/>
      <c r="I2" s="620"/>
      <c r="J2" s="620"/>
    </row>
    <row r="3" spans="1:10">
      <c r="B3" s="278"/>
      <c r="C3" s="278"/>
      <c r="D3" s="278"/>
      <c r="E3" s="278"/>
      <c r="F3" s="278"/>
      <c r="G3" s="278"/>
      <c r="H3" s="278"/>
      <c r="I3" s="278"/>
      <c r="J3" s="278"/>
    </row>
    <row r="4" spans="1:10">
      <c r="B4" s="278"/>
      <c r="C4" s="278"/>
      <c r="D4" s="278"/>
      <c r="E4" s="278"/>
      <c r="F4" s="278"/>
      <c r="G4" s="278"/>
      <c r="H4" s="278"/>
      <c r="I4" s="278"/>
      <c r="J4" s="278"/>
    </row>
    <row r="5" spans="1:10" ht="19.5">
      <c r="B5" s="621" t="s">
        <v>571</v>
      </c>
      <c r="C5" s="621"/>
      <c r="D5" s="621"/>
      <c r="E5" s="621"/>
      <c r="F5" s="621"/>
      <c r="G5" s="621"/>
      <c r="H5" s="621"/>
      <c r="I5" s="621"/>
      <c r="J5" s="621"/>
    </row>
    <row r="6" spans="1:10">
      <c r="B6" s="278"/>
      <c r="C6" s="278"/>
      <c r="D6" s="278"/>
      <c r="E6" s="278"/>
      <c r="F6" s="278"/>
      <c r="G6" s="278"/>
      <c r="H6" s="277"/>
      <c r="I6" s="277"/>
      <c r="J6" s="277"/>
    </row>
    <row r="7" spans="1:10">
      <c r="A7" s="279"/>
      <c r="B7" s="614"/>
      <c r="C7" s="614"/>
      <c r="D7" s="614"/>
      <c r="E7" s="614"/>
      <c r="F7" s="614"/>
      <c r="G7" s="614"/>
      <c r="H7" s="614" t="s">
        <v>572</v>
      </c>
      <c r="I7" s="614"/>
      <c r="J7" s="614"/>
    </row>
    <row r="8" spans="1:10" s="279" customFormat="1">
      <c r="B8" s="280" t="s">
        <v>573</v>
      </c>
      <c r="C8" s="280" t="s">
        <v>574</v>
      </c>
      <c r="D8" s="280" t="s">
        <v>575</v>
      </c>
      <c r="E8" s="280" t="s">
        <v>557</v>
      </c>
      <c r="F8" s="280" t="s">
        <v>558</v>
      </c>
      <c r="G8" s="280" t="s">
        <v>559</v>
      </c>
      <c r="H8" s="281" t="s">
        <v>557</v>
      </c>
      <c r="I8" s="280" t="s">
        <v>558</v>
      </c>
      <c r="J8" s="280" t="s">
        <v>559</v>
      </c>
    </row>
    <row r="9" spans="1:10" s="279" customFormat="1">
      <c r="A9" s="277" t="s">
        <v>611</v>
      </c>
      <c r="B9" s="384">
        <v>0</v>
      </c>
      <c r="C9" s="384">
        <v>0</v>
      </c>
      <c r="D9" s="388">
        <f>B9+C9</f>
        <v>0</v>
      </c>
      <c r="E9" s="388">
        <v>0</v>
      </c>
      <c r="F9" s="387">
        <f>E9</f>
        <v>0</v>
      </c>
      <c r="G9" s="384">
        <v>0</v>
      </c>
      <c r="H9" s="254"/>
      <c r="I9" s="389"/>
      <c r="J9" s="383"/>
    </row>
    <row r="10" spans="1:10" s="279" customFormat="1">
      <c r="A10" s="277" t="s">
        <v>612</v>
      </c>
      <c r="B10" s="384">
        <v>0</v>
      </c>
      <c r="C10" s="384">
        <v>0</v>
      </c>
      <c r="D10" s="388">
        <f t="shared" ref="D10:D11" si="0">B10+C10</f>
        <v>0</v>
      </c>
      <c r="E10" s="388">
        <v>0</v>
      </c>
      <c r="F10" s="387">
        <f t="shared" ref="F10:F11" si="1">E10</f>
        <v>0</v>
      </c>
      <c r="G10" s="384">
        <v>0</v>
      </c>
      <c r="H10" s="254"/>
      <c r="I10" s="389"/>
      <c r="J10" s="383"/>
    </row>
    <row r="11" spans="1:10">
      <c r="A11" s="277" t="s">
        <v>613</v>
      </c>
      <c r="B11" s="385">
        <v>0</v>
      </c>
      <c r="C11" s="385">
        <v>0</v>
      </c>
      <c r="D11" s="388">
        <f t="shared" si="0"/>
        <v>0</v>
      </c>
      <c r="E11" s="386">
        <v>0</v>
      </c>
      <c r="F11" s="387">
        <f t="shared" si="1"/>
        <v>0</v>
      </c>
      <c r="G11" s="385">
        <v>0</v>
      </c>
      <c r="H11" s="317"/>
      <c r="I11" s="317"/>
      <c r="J11" s="282"/>
    </row>
    <row r="12" spans="1:10">
      <c r="A12" s="277" t="s">
        <v>561</v>
      </c>
      <c r="B12" s="385">
        <v>0</v>
      </c>
      <c r="C12" s="385">
        <v>0</v>
      </c>
      <c r="D12" s="386">
        <f>+B12+C12</f>
        <v>0</v>
      </c>
      <c r="E12" s="386">
        <v>0</v>
      </c>
      <c r="F12" s="283">
        <f>+E12</f>
        <v>0</v>
      </c>
      <c r="G12" s="283">
        <v>0</v>
      </c>
      <c r="H12" s="284"/>
      <c r="I12" s="284"/>
      <c r="J12" s="283">
        <f>+I12</f>
        <v>0</v>
      </c>
    </row>
    <row r="13" spans="1:10">
      <c r="A13" s="277" t="s">
        <v>562</v>
      </c>
      <c r="B13" s="385">
        <v>0</v>
      </c>
      <c r="C13" s="385">
        <v>0</v>
      </c>
      <c r="D13" s="386">
        <f t="shared" ref="D13:D20" si="2">+B13+C13</f>
        <v>0</v>
      </c>
      <c r="E13" s="386">
        <v>0</v>
      </c>
      <c r="F13" s="283">
        <f t="shared" ref="F13:F20" si="3">+E13</f>
        <v>0</v>
      </c>
      <c r="G13" s="283">
        <v>0</v>
      </c>
      <c r="H13" s="284"/>
      <c r="I13" s="284"/>
      <c r="J13" s="283">
        <f>+I13</f>
        <v>0</v>
      </c>
    </row>
    <row r="14" spans="1:10">
      <c r="A14" s="277" t="s">
        <v>563</v>
      </c>
      <c r="B14" s="385">
        <v>0</v>
      </c>
      <c r="C14" s="385">
        <v>0</v>
      </c>
      <c r="D14" s="386">
        <f t="shared" si="2"/>
        <v>0</v>
      </c>
      <c r="E14" s="386">
        <v>0</v>
      </c>
      <c r="F14" s="283">
        <f t="shared" si="3"/>
        <v>0</v>
      </c>
      <c r="G14" s="283">
        <v>0</v>
      </c>
      <c r="H14" s="284"/>
      <c r="I14" s="284"/>
      <c r="J14" s="283">
        <f>+I14</f>
        <v>0</v>
      </c>
    </row>
    <row r="15" spans="1:10">
      <c r="A15" s="277" t="s">
        <v>564</v>
      </c>
      <c r="B15" s="385">
        <v>0</v>
      </c>
      <c r="C15" s="385">
        <v>0</v>
      </c>
      <c r="D15" s="386">
        <f t="shared" si="2"/>
        <v>0</v>
      </c>
      <c r="E15" s="386">
        <v>0</v>
      </c>
      <c r="F15" s="283">
        <f t="shared" si="3"/>
        <v>0</v>
      </c>
      <c r="G15" s="283">
        <v>0</v>
      </c>
      <c r="H15" s="284"/>
      <c r="I15" s="284"/>
      <c r="J15" s="283">
        <f>+I15</f>
        <v>0</v>
      </c>
    </row>
    <row r="16" spans="1:10">
      <c r="A16" s="277" t="s">
        <v>565</v>
      </c>
      <c r="B16" s="385">
        <v>0</v>
      </c>
      <c r="C16" s="385">
        <v>0</v>
      </c>
      <c r="D16" s="386">
        <f t="shared" si="2"/>
        <v>0</v>
      </c>
      <c r="E16" s="386">
        <v>0</v>
      </c>
      <c r="F16" s="283">
        <f t="shared" si="3"/>
        <v>0</v>
      </c>
      <c r="G16" s="283">
        <v>0</v>
      </c>
      <c r="H16" s="284"/>
      <c r="I16" s="284"/>
      <c r="J16" s="283">
        <f t="shared" ref="J16:J20" si="4">+I16</f>
        <v>0</v>
      </c>
    </row>
    <row r="17" spans="1:10">
      <c r="A17" s="277" t="s">
        <v>566</v>
      </c>
      <c r="B17" s="385">
        <v>0</v>
      </c>
      <c r="C17" s="385">
        <v>0</v>
      </c>
      <c r="D17" s="386">
        <f t="shared" si="2"/>
        <v>0</v>
      </c>
      <c r="E17" s="386">
        <v>0</v>
      </c>
      <c r="F17" s="283">
        <f t="shared" si="3"/>
        <v>0</v>
      </c>
      <c r="G17" s="283">
        <v>0</v>
      </c>
      <c r="H17" s="284"/>
      <c r="I17" s="284"/>
      <c r="J17" s="283">
        <f t="shared" si="4"/>
        <v>0</v>
      </c>
    </row>
    <row r="18" spans="1:10">
      <c r="A18" s="277" t="s">
        <v>567</v>
      </c>
      <c r="B18" s="385">
        <v>0</v>
      </c>
      <c r="C18" s="385">
        <v>0</v>
      </c>
      <c r="D18" s="386">
        <f t="shared" si="2"/>
        <v>0</v>
      </c>
      <c r="E18" s="386">
        <v>0</v>
      </c>
      <c r="F18" s="283">
        <f t="shared" si="3"/>
        <v>0</v>
      </c>
      <c r="G18" s="283">
        <v>0</v>
      </c>
      <c r="H18" s="284"/>
      <c r="I18" s="284"/>
      <c r="J18" s="283">
        <f t="shared" si="4"/>
        <v>0</v>
      </c>
    </row>
    <row r="19" spans="1:10">
      <c r="A19" s="277" t="s">
        <v>568</v>
      </c>
      <c r="B19" s="385">
        <v>0</v>
      </c>
      <c r="C19" s="385">
        <v>0</v>
      </c>
      <c r="D19" s="386">
        <f t="shared" si="2"/>
        <v>0</v>
      </c>
      <c r="E19" s="386">
        <v>0</v>
      </c>
      <c r="F19" s="283">
        <f t="shared" si="3"/>
        <v>0</v>
      </c>
      <c r="G19" s="283">
        <v>0</v>
      </c>
      <c r="H19" s="284"/>
      <c r="I19" s="284"/>
      <c r="J19" s="283">
        <f t="shared" si="4"/>
        <v>0</v>
      </c>
    </row>
    <row r="20" spans="1:10">
      <c r="A20" s="277" t="s">
        <v>569</v>
      </c>
      <c r="B20" s="385">
        <v>0</v>
      </c>
      <c r="C20" s="385">
        <v>0</v>
      </c>
      <c r="D20" s="386">
        <f t="shared" si="2"/>
        <v>0</v>
      </c>
      <c r="E20" s="386">
        <v>0</v>
      </c>
      <c r="F20" s="283">
        <f t="shared" si="3"/>
        <v>0</v>
      </c>
      <c r="G20" s="283">
        <v>0</v>
      </c>
      <c r="H20" s="284"/>
      <c r="I20" s="284"/>
      <c r="J20" s="283">
        <f t="shared" si="4"/>
        <v>0</v>
      </c>
    </row>
    <row r="21" spans="1:10">
      <c r="B21" s="385"/>
      <c r="C21" s="283"/>
      <c r="D21" s="283"/>
      <c r="E21" s="283"/>
      <c r="F21" s="283"/>
      <c r="G21" s="283"/>
      <c r="H21" s="283"/>
      <c r="I21" s="283"/>
      <c r="J21" s="283"/>
    </row>
    <row r="22" spans="1:10" s="287" customFormat="1" ht="18">
      <c r="A22" s="285" t="s">
        <v>560</v>
      </c>
      <c r="B22" s="286">
        <f>SUM(B9:B20)</f>
        <v>0</v>
      </c>
      <c r="C22" s="286">
        <f t="shared" ref="C22:J22" si="5">SUM(C9:C20)</f>
        <v>0</v>
      </c>
      <c r="D22" s="286">
        <f t="shared" si="5"/>
        <v>0</v>
      </c>
      <c r="E22" s="286">
        <f t="shared" si="5"/>
        <v>0</v>
      </c>
      <c r="F22" s="286">
        <f t="shared" si="5"/>
        <v>0</v>
      </c>
      <c r="G22" s="286">
        <f t="shared" si="5"/>
        <v>0</v>
      </c>
      <c r="H22" s="286">
        <f t="shared" si="5"/>
        <v>0</v>
      </c>
      <c r="I22" s="286">
        <f t="shared" si="5"/>
        <v>0</v>
      </c>
      <c r="J22" s="286">
        <f t="shared" si="5"/>
        <v>0</v>
      </c>
    </row>
    <row r="25" spans="1:10" ht="18.75" thickBot="1">
      <c r="B25" s="619" t="s">
        <v>576</v>
      </c>
      <c r="C25" s="619"/>
      <c r="D25" s="619"/>
      <c r="E25" s="619"/>
      <c r="F25" s="619"/>
      <c r="G25" s="619"/>
      <c r="H25" s="619"/>
      <c r="I25" s="619"/>
      <c r="J25" s="619"/>
    </row>
    <row r="26" spans="1:10">
      <c r="A26" s="279"/>
      <c r="B26" s="288"/>
      <c r="C26" s="288"/>
      <c r="D26" s="288"/>
      <c r="E26" s="289"/>
      <c r="F26" s="282"/>
      <c r="G26" s="282"/>
      <c r="H26" s="290"/>
      <c r="I26" s="290"/>
      <c r="J26" s="290"/>
    </row>
    <row r="27" spans="1:10">
      <c r="A27" s="279"/>
      <c r="B27" s="611" t="s">
        <v>577</v>
      </c>
      <c r="C27" s="612"/>
      <c r="D27" s="612"/>
      <c r="E27" s="612" t="s">
        <v>578</v>
      </c>
      <c r="F27" s="612"/>
      <c r="G27" s="613"/>
      <c r="H27" s="614" t="s">
        <v>579</v>
      </c>
      <c r="I27" s="614"/>
      <c r="J27" s="614"/>
    </row>
    <row r="28" spans="1:10" s="291" customFormat="1">
      <c r="B28" s="292" t="s">
        <v>557</v>
      </c>
      <c r="C28" s="292" t="s">
        <v>558</v>
      </c>
      <c r="D28" s="293" t="s">
        <v>559</v>
      </c>
      <c r="E28" s="292" t="s">
        <v>557</v>
      </c>
      <c r="F28" s="292" t="s">
        <v>558</v>
      </c>
      <c r="G28" s="292" t="s">
        <v>559</v>
      </c>
      <c r="H28" s="293" t="s">
        <v>557</v>
      </c>
      <c r="I28" s="292" t="s">
        <v>558</v>
      </c>
      <c r="J28" s="292" t="s">
        <v>559</v>
      </c>
    </row>
    <row r="29" spans="1:10" s="291" customFormat="1">
      <c r="A29" s="390" t="s">
        <v>611</v>
      </c>
      <c r="B29" s="392">
        <f>B49+E49+H49</f>
        <v>0</v>
      </c>
      <c r="C29" s="392">
        <f>C49+F49+I49</f>
        <v>0</v>
      </c>
      <c r="D29" s="273">
        <f>D49+G49+J49</f>
        <v>0</v>
      </c>
      <c r="E29" s="391"/>
      <c r="F29" s="394">
        <f>E29</f>
        <v>0</v>
      </c>
      <c r="G29" s="391"/>
      <c r="H29" s="393">
        <v>0</v>
      </c>
      <c r="I29" s="392">
        <f>H29</f>
        <v>0</v>
      </c>
      <c r="J29" s="393">
        <v>0</v>
      </c>
    </row>
    <row r="30" spans="1:10" s="291" customFormat="1">
      <c r="A30" s="390" t="s">
        <v>612</v>
      </c>
      <c r="B30" s="392">
        <f t="shared" ref="B30:B40" si="6">B50+E50+H50</f>
        <v>0</v>
      </c>
      <c r="C30" s="392">
        <f t="shared" ref="C30:C40" si="7">C50+F50+I50</f>
        <v>0</v>
      </c>
      <c r="D30" s="273">
        <f t="shared" ref="D30:D40" si="8">D50+G50+J50</f>
        <v>0</v>
      </c>
      <c r="E30" s="391"/>
      <c r="F30" s="394">
        <f t="shared" ref="F30:F40" si="9">E30</f>
        <v>0</v>
      </c>
      <c r="G30" s="391"/>
      <c r="H30" s="393">
        <v>0</v>
      </c>
      <c r="I30" s="392">
        <f t="shared" ref="I30:I40" si="10">H30</f>
        <v>0</v>
      </c>
      <c r="J30" s="393">
        <v>0</v>
      </c>
    </row>
    <row r="31" spans="1:10">
      <c r="A31" s="277" t="s">
        <v>613</v>
      </c>
      <c r="B31" s="392">
        <f t="shared" si="6"/>
        <v>0</v>
      </c>
      <c r="C31" s="392">
        <f t="shared" si="7"/>
        <v>0</v>
      </c>
      <c r="D31" s="273">
        <f t="shared" si="8"/>
        <v>0</v>
      </c>
      <c r="E31" s="317"/>
      <c r="F31" s="394">
        <f t="shared" si="9"/>
        <v>0</v>
      </c>
      <c r="G31" s="317"/>
      <c r="H31" s="393">
        <v>0</v>
      </c>
      <c r="I31" s="392">
        <f t="shared" si="10"/>
        <v>0</v>
      </c>
      <c r="J31" s="393">
        <v>0</v>
      </c>
    </row>
    <row r="32" spans="1:10">
      <c r="A32" s="277" t="s">
        <v>561</v>
      </c>
      <c r="B32" s="392">
        <f t="shared" si="6"/>
        <v>0</v>
      </c>
      <c r="C32" s="392">
        <f t="shared" si="7"/>
        <v>0</v>
      </c>
      <c r="D32" s="273">
        <f t="shared" si="8"/>
        <v>0</v>
      </c>
      <c r="E32" s="284"/>
      <c r="F32" s="394">
        <f t="shared" si="9"/>
        <v>0</v>
      </c>
      <c r="G32" s="284"/>
      <c r="H32" s="393">
        <v>0</v>
      </c>
      <c r="I32" s="392">
        <f t="shared" si="10"/>
        <v>0</v>
      </c>
      <c r="J32" s="393">
        <v>0</v>
      </c>
    </row>
    <row r="33" spans="1:10">
      <c r="A33" s="277" t="s">
        <v>562</v>
      </c>
      <c r="B33" s="392">
        <f t="shared" si="6"/>
        <v>0</v>
      </c>
      <c r="C33" s="392">
        <f t="shared" si="7"/>
        <v>0</v>
      </c>
      <c r="D33" s="273">
        <f t="shared" si="8"/>
        <v>0</v>
      </c>
      <c r="E33" s="284"/>
      <c r="F33" s="394">
        <f t="shared" si="9"/>
        <v>0</v>
      </c>
      <c r="G33" s="284"/>
      <c r="H33" s="393">
        <v>0</v>
      </c>
      <c r="I33" s="392">
        <f t="shared" si="10"/>
        <v>0</v>
      </c>
      <c r="J33" s="393">
        <v>0</v>
      </c>
    </row>
    <row r="34" spans="1:10">
      <c r="A34" s="277" t="s">
        <v>563</v>
      </c>
      <c r="B34" s="392">
        <f t="shared" si="6"/>
        <v>0</v>
      </c>
      <c r="C34" s="392">
        <f t="shared" si="7"/>
        <v>0</v>
      </c>
      <c r="D34" s="273">
        <f t="shared" si="8"/>
        <v>0</v>
      </c>
      <c r="E34" s="284"/>
      <c r="F34" s="394">
        <f t="shared" si="9"/>
        <v>0</v>
      </c>
      <c r="G34" s="284"/>
      <c r="H34" s="393">
        <v>0</v>
      </c>
      <c r="I34" s="392">
        <f t="shared" si="10"/>
        <v>0</v>
      </c>
      <c r="J34" s="393">
        <v>0</v>
      </c>
    </row>
    <row r="35" spans="1:10">
      <c r="A35" s="277" t="s">
        <v>564</v>
      </c>
      <c r="B35" s="392">
        <f t="shared" si="6"/>
        <v>0</v>
      </c>
      <c r="C35" s="392">
        <f t="shared" si="7"/>
        <v>0</v>
      </c>
      <c r="D35" s="273">
        <f t="shared" si="8"/>
        <v>0</v>
      </c>
      <c r="E35" s="284"/>
      <c r="F35" s="394">
        <f t="shared" si="9"/>
        <v>0</v>
      </c>
      <c r="G35" s="284"/>
      <c r="H35" s="393">
        <v>0</v>
      </c>
      <c r="I35" s="392">
        <f t="shared" si="10"/>
        <v>0</v>
      </c>
      <c r="J35" s="393">
        <v>0</v>
      </c>
    </row>
    <row r="36" spans="1:10">
      <c r="A36" s="277" t="s">
        <v>565</v>
      </c>
      <c r="B36" s="392">
        <f t="shared" si="6"/>
        <v>0</v>
      </c>
      <c r="C36" s="392">
        <f t="shared" si="7"/>
        <v>0</v>
      </c>
      <c r="D36" s="273">
        <f t="shared" si="8"/>
        <v>0</v>
      </c>
      <c r="E36" s="284"/>
      <c r="F36" s="394">
        <f t="shared" si="9"/>
        <v>0</v>
      </c>
      <c r="G36" s="284"/>
      <c r="H36" s="393">
        <v>0</v>
      </c>
      <c r="I36" s="392">
        <f t="shared" si="10"/>
        <v>0</v>
      </c>
      <c r="J36" s="393">
        <v>0</v>
      </c>
    </row>
    <row r="37" spans="1:10">
      <c r="A37" s="277" t="s">
        <v>566</v>
      </c>
      <c r="B37" s="392">
        <f t="shared" si="6"/>
        <v>0</v>
      </c>
      <c r="C37" s="392">
        <f t="shared" si="7"/>
        <v>0</v>
      </c>
      <c r="D37" s="273">
        <f t="shared" si="8"/>
        <v>0</v>
      </c>
      <c r="E37" s="284"/>
      <c r="F37" s="394">
        <f t="shared" si="9"/>
        <v>0</v>
      </c>
      <c r="G37" s="284"/>
      <c r="H37" s="393">
        <v>0</v>
      </c>
      <c r="I37" s="392">
        <f t="shared" si="10"/>
        <v>0</v>
      </c>
      <c r="J37" s="393">
        <v>0</v>
      </c>
    </row>
    <row r="38" spans="1:10">
      <c r="A38" s="277" t="s">
        <v>567</v>
      </c>
      <c r="B38" s="392">
        <f t="shared" si="6"/>
        <v>0</v>
      </c>
      <c r="C38" s="392">
        <f t="shared" si="7"/>
        <v>0</v>
      </c>
      <c r="D38" s="273">
        <f t="shared" si="8"/>
        <v>0</v>
      </c>
      <c r="E38" s="284"/>
      <c r="F38" s="394">
        <f t="shared" si="9"/>
        <v>0</v>
      </c>
      <c r="G38" s="284"/>
      <c r="H38" s="393">
        <v>0</v>
      </c>
      <c r="I38" s="392">
        <f t="shared" si="10"/>
        <v>0</v>
      </c>
      <c r="J38" s="393">
        <v>0</v>
      </c>
    </row>
    <row r="39" spans="1:10">
      <c r="A39" s="277" t="s">
        <v>568</v>
      </c>
      <c r="B39" s="392">
        <f t="shared" si="6"/>
        <v>0</v>
      </c>
      <c r="C39" s="392">
        <f t="shared" si="7"/>
        <v>0</v>
      </c>
      <c r="D39" s="273">
        <f t="shared" si="8"/>
        <v>0</v>
      </c>
      <c r="E39" s="284"/>
      <c r="F39" s="394">
        <f t="shared" si="9"/>
        <v>0</v>
      </c>
      <c r="G39" s="284"/>
      <c r="H39" s="393">
        <v>0</v>
      </c>
      <c r="I39" s="392">
        <f t="shared" si="10"/>
        <v>0</v>
      </c>
      <c r="J39" s="393">
        <v>0</v>
      </c>
    </row>
    <row r="40" spans="1:10">
      <c r="A40" s="277" t="s">
        <v>569</v>
      </c>
      <c r="B40" s="392">
        <f t="shared" si="6"/>
        <v>0</v>
      </c>
      <c r="C40" s="392">
        <f t="shared" si="7"/>
        <v>0</v>
      </c>
      <c r="D40" s="273">
        <f t="shared" si="8"/>
        <v>0</v>
      </c>
      <c r="E40" s="284"/>
      <c r="F40" s="394">
        <f t="shared" si="9"/>
        <v>0</v>
      </c>
      <c r="G40" s="284"/>
      <c r="H40" s="393">
        <v>0</v>
      </c>
      <c r="I40" s="392">
        <f t="shared" si="10"/>
        <v>0</v>
      </c>
      <c r="J40" s="393">
        <v>0</v>
      </c>
    </row>
    <row r="41" spans="1:10">
      <c r="B41" s="283"/>
      <c r="C41" s="283"/>
      <c r="D41" s="283"/>
      <c r="E41" s="283"/>
      <c r="F41" s="283"/>
      <c r="G41" s="283"/>
      <c r="H41" s="283"/>
      <c r="I41" s="283"/>
      <c r="J41" s="283"/>
    </row>
    <row r="42" spans="1:10" s="295" customFormat="1" ht="18">
      <c r="A42" s="294" t="s">
        <v>560</v>
      </c>
      <c r="B42" s="286">
        <f>SUM(B29:B40)</f>
        <v>0</v>
      </c>
      <c r="C42" s="286">
        <f t="shared" ref="C42:J42" si="11">SUM(C29:C40)</f>
        <v>0</v>
      </c>
      <c r="D42" s="286">
        <f t="shared" si="11"/>
        <v>0</v>
      </c>
      <c r="E42" s="286">
        <f t="shared" si="11"/>
        <v>0</v>
      </c>
      <c r="F42" s="286">
        <f t="shared" si="11"/>
        <v>0</v>
      </c>
      <c r="G42" s="286">
        <f t="shared" si="11"/>
        <v>0</v>
      </c>
      <c r="H42" s="286">
        <f t="shared" si="11"/>
        <v>0</v>
      </c>
      <c r="I42" s="286">
        <f>SUM(I29:I40)</f>
        <v>0</v>
      </c>
      <c r="J42" s="286">
        <f t="shared" si="11"/>
        <v>0</v>
      </c>
    </row>
    <row r="43" spans="1:10" ht="15.75" thickBot="1">
      <c r="B43" s="296"/>
      <c r="C43" s="296"/>
      <c r="D43" s="296"/>
      <c r="E43" s="296"/>
      <c r="F43" s="296"/>
      <c r="G43" s="296"/>
      <c r="H43" s="297"/>
      <c r="I43" s="297"/>
      <c r="J43" s="297"/>
    </row>
    <row r="44" spans="1:10">
      <c r="A44" s="298"/>
      <c r="B44" s="299"/>
      <c r="C44" s="299"/>
      <c r="D44" s="299"/>
      <c r="E44" s="299"/>
      <c r="F44" s="299"/>
      <c r="G44" s="299"/>
    </row>
    <row r="45" spans="1:10">
      <c r="A45" s="298"/>
      <c r="B45" s="299"/>
      <c r="C45" s="299"/>
      <c r="D45" s="299"/>
      <c r="E45" s="299"/>
      <c r="F45" s="299"/>
      <c r="G45" s="299"/>
    </row>
    <row r="46" spans="1:10" s="287" customFormat="1" ht="18">
      <c r="A46" s="301"/>
      <c r="B46" s="615" t="s">
        <v>580</v>
      </c>
      <c r="C46" s="615"/>
      <c r="D46" s="615"/>
      <c r="E46" s="615"/>
      <c r="F46" s="615"/>
      <c r="G46" s="615"/>
      <c r="H46" s="615"/>
      <c r="I46" s="615"/>
      <c r="J46" s="615"/>
    </row>
    <row r="47" spans="1:10">
      <c r="A47" s="302"/>
      <c r="B47" s="616" t="s">
        <v>581</v>
      </c>
      <c r="C47" s="616"/>
      <c r="D47" s="616"/>
      <c r="E47" s="617" t="s">
        <v>582</v>
      </c>
      <c r="F47" s="617"/>
      <c r="G47" s="617"/>
      <c r="H47" s="618" t="s">
        <v>583</v>
      </c>
      <c r="I47" s="618"/>
      <c r="J47" s="618"/>
    </row>
    <row r="48" spans="1:10">
      <c r="A48" s="302"/>
      <c r="B48" s="303" t="s">
        <v>557</v>
      </c>
      <c r="C48" s="303" t="s">
        <v>558</v>
      </c>
      <c r="D48" s="303" t="s">
        <v>559</v>
      </c>
      <c r="E48" s="304" t="s">
        <v>557</v>
      </c>
      <c r="F48" s="304" t="s">
        <v>558</v>
      </c>
      <c r="G48" s="304" t="s">
        <v>559</v>
      </c>
      <c r="H48" s="305" t="s">
        <v>557</v>
      </c>
      <c r="I48" s="305" t="s">
        <v>558</v>
      </c>
      <c r="J48" s="305" t="s">
        <v>559</v>
      </c>
    </row>
    <row r="49" spans="1:10">
      <c r="A49" s="307" t="s">
        <v>611</v>
      </c>
      <c r="B49" s="396"/>
      <c r="C49" s="303">
        <f>B49</f>
        <v>0</v>
      </c>
      <c r="D49" s="303"/>
      <c r="E49" s="395"/>
      <c r="F49" s="304">
        <f>E49</f>
        <v>0</v>
      </c>
      <c r="G49" s="304"/>
      <c r="H49" s="305"/>
      <c r="I49" s="305">
        <f>H49</f>
        <v>0</v>
      </c>
      <c r="J49" s="305">
        <v>0</v>
      </c>
    </row>
    <row r="50" spans="1:10">
      <c r="A50" s="307" t="s">
        <v>612</v>
      </c>
      <c r="B50" s="396"/>
      <c r="C50" s="303">
        <f>B50</f>
        <v>0</v>
      </c>
      <c r="D50" s="303"/>
      <c r="E50" s="395"/>
      <c r="F50" s="304">
        <f>E50</f>
        <v>0</v>
      </c>
      <c r="G50" s="304"/>
      <c r="H50" s="305"/>
      <c r="I50" s="305">
        <f t="shared" ref="I50:I60" si="12">H50</f>
        <v>0</v>
      </c>
      <c r="J50" s="305">
        <v>0</v>
      </c>
    </row>
    <row r="51" spans="1:10">
      <c r="A51" s="307" t="s">
        <v>613</v>
      </c>
      <c r="B51" s="396"/>
      <c r="C51" s="303">
        <f>B51</f>
        <v>0</v>
      </c>
      <c r="D51" s="303"/>
      <c r="E51" s="395"/>
      <c r="F51" s="304">
        <f>E51</f>
        <v>0</v>
      </c>
      <c r="G51" s="304"/>
      <c r="H51" s="306"/>
      <c r="I51" s="305">
        <f t="shared" si="12"/>
        <v>0</v>
      </c>
      <c r="J51" s="397">
        <v>0</v>
      </c>
    </row>
    <row r="52" spans="1:10">
      <c r="A52" s="307" t="s">
        <v>561</v>
      </c>
      <c r="B52" s="396"/>
      <c r="C52" s="308">
        <f>+B52</f>
        <v>0</v>
      </c>
      <c r="D52" s="308"/>
      <c r="E52" s="395"/>
      <c r="F52" s="309">
        <f>+E52</f>
        <v>0</v>
      </c>
      <c r="G52" s="309"/>
      <c r="H52" s="310"/>
      <c r="I52" s="305">
        <f t="shared" si="12"/>
        <v>0</v>
      </c>
      <c r="J52" s="310">
        <v>0</v>
      </c>
    </row>
    <row r="53" spans="1:10">
      <c r="A53" s="307" t="s">
        <v>562</v>
      </c>
      <c r="B53" s="396"/>
      <c r="C53" s="308">
        <f t="shared" ref="C53:C60" si="13">+B53</f>
        <v>0</v>
      </c>
      <c r="D53" s="308"/>
      <c r="E53" s="395"/>
      <c r="F53" s="309">
        <f t="shared" ref="F53:F60" si="14">+E53</f>
        <v>0</v>
      </c>
      <c r="G53" s="309"/>
      <c r="H53" s="310"/>
      <c r="I53" s="305">
        <f t="shared" si="12"/>
        <v>0</v>
      </c>
      <c r="J53" s="310">
        <v>0</v>
      </c>
    </row>
    <row r="54" spans="1:10">
      <c r="A54" s="311" t="s">
        <v>563</v>
      </c>
      <c r="B54" s="396"/>
      <c r="C54" s="308">
        <f t="shared" si="13"/>
        <v>0</v>
      </c>
      <c r="D54" s="308"/>
      <c r="E54" s="395"/>
      <c r="F54" s="309">
        <f t="shared" si="14"/>
        <v>0</v>
      </c>
      <c r="G54" s="309"/>
      <c r="H54" s="310"/>
      <c r="I54" s="305">
        <f t="shared" si="12"/>
        <v>0</v>
      </c>
      <c r="J54" s="310">
        <v>0</v>
      </c>
    </row>
    <row r="55" spans="1:10">
      <c r="A55" s="307" t="s">
        <v>564</v>
      </c>
      <c r="B55" s="396"/>
      <c r="C55" s="308">
        <f t="shared" si="13"/>
        <v>0</v>
      </c>
      <c r="D55" s="308"/>
      <c r="E55" s="395"/>
      <c r="F55" s="309">
        <f t="shared" si="14"/>
        <v>0</v>
      </c>
      <c r="G55" s="309"/>
      <c r="H55" s="310"/>
      <c r="I55" s="305">
        <f t="shared" si="12"/>
        <v>0</v>
      </c>
      <c r="J55" s="310">
        <v>0</v>
      </c>
    </row>
    <row r="56" spans="1:10">
      <c r="A56" s="311" t="s">
        <v>565</v>
      </c>
      <c r="B56" s="396"/>
      <c r="C56" s="308">
        <f t="shared" si="13"/>
        <v>0</v>
      </c>
      <c r="D56" s="308"/>
      <c r="E56" s="395"/>
      <c r="F56" s="309">
        <f t="shared" si="14"/>
        <v>0</v>
      </c>
      <c r="G56" s="309"/>
      <c r="H56" s="310"/>
      <c r="I56" s="305">
        <f t="shared" si="12"/>
        <v>0</v>
      </c>
      <c r="J56" s="310">
        <v>0</v>
      </c>
    </row>
    <row r="57" spans="1:10">
      <c r="A57" s="307" t="s">
        <v>566</v>
      </c>
      <c r="B57" s="396"/>
      <c r="C57" s="308">
        <f t="shared" si="13"/>
        <v>0</v>
      </c>
      <c r="D57" s="308"/>
      <c r="E57" s="395"/>
      <c r="F57" s="309">
        <f t="shared" si="14"/>
        <v>0</v>
      </c>
      <c r="G57" s="309"/>
      <c r="H57" s="310"/>
      <c r="I57" s="305">
        <f t="shared" si="12"/>
        <v>0</v>
      </c>
      <c r="J57" s="310">
        <v>0</v>
      </c>
    </row>
    <row r="58" spans="1:10">
      <c r="A58" s="307" t="s">
        <v>567</v>
      </c>
      <c r="B58" s="396"/>
      <c r="C58" s="308">
        <f t="shared" si="13"/>
        <v>0</v>
      </c>
      <c r="D58" s="308"/>
      <c r="E58" s="395"/>
      <c r="F58" s="309">
        <f t="shared" si="14"/>
        <v>0</v>
      </c>
      <c r="G58" s="309"/>
      <c r="H58" s="310"/>
      <c r="I58" s="305">
        <f t="shared" si="12"/>
        <v>0</v>
      </c>
      <c r="J58" s="310">
        <v>0</v>
      </c>
    </row>
    <row r="59" spans="1:10">
      <c r="A59" s="307" t="s">
        <v>568</v>
      </c>
      <c r="B59" s="396"/>
      <c r="C59" s="308">
        <f t="shared" si="13"/>
        <v>0</v>
      </c>
      <c r="D59" s="308"/>
      <c r="E59" s="395"/>
      <c r="F59" s="309">
        <f t="shared" si="14"/>
        <v>0</v>
      </c>
      <c r="G59" s="309"/>
      <c r="H59" s="310"/>
      <c r="I59" s="305">
        <f t="shared" si="12"/>
        <v>0</v>
      </c>
      <c r="J59" s="310">
        <v>0</v>
      </c>
    </row>
    <row r="60" spans="1:10">
      <c r="A60" s="307" t="s">
        <v>569</v>
      </c>
      <c r="B60" s="396"/>
      <c r="C60" s="308">
        <f t="shared" si="13"/>
        <v>0</v>
      </c>
      <c r="D60" s="308"/>
      <c r="E60" s="395"/>
      <c r="F60" s="309">
        <f t="shared" si="14"/>
        <v>0</v>
      </c>
      <c r="G60" s="309"/>
      <c r="H60" s="310"/>
      <c r="I60" s="305">
        <f t="shared" si="12"/>
        <v>0</v>
      </c>
      <c r="J60" s="310">
        <v>0</v>
      </c>
    </row>
    <row r="61" spans="1:10">
      <c r="A61" s="302"/>
      <c r="B61" s="308"/>
      <c r="C61" s="308"/>
      <c r="D61" s="308"/>
      <c r="E61" s="395"/>
      <c r="F61" s="309"/>
      <c r="G61" s="309"/>
      <c r="H61" s="310"/>
      <c r="I61" s="305"/>
      <c r="J61" s="310"/>
    </row>
    <row r="62" spans="1:10" s="287" customFormat="1" ht="18.75" thickBot="1">
      <c r="A62" s="312" t="s">
        <v>560</v>
      </c>
      <c r="B62" s="313">
        <f>SUM(B52:B61)</f>
        <v>0</v>
      </c>
      <c r="C62" s="313">
        <f>SUM(C52:C61)</f>
        <v>0</v>
      </c>
      <c r="D62" s="313">
        <f>SUM(D52:D61)</f>
        <v>0</v>
      </c>
      <c r="E62" s="314"/>
      <c r="F62" s="314">
        <f>SUM(F52:F61)</f>
        <v>0</v>
      </c>
      <c r="G62" s="314"/>
      <c r="H62" s="315">
        <f>SUM(H52:H61)</f>
        <v>0</v>
      </c>
      <c r="I62" s="315">
        <f>SUM(I52:I61)</f>
        <v>0</v>
      </c>
      <c r="J62" s="316">
        <v>0</v>
      </c>
    </row>
    <row r="63" spans="1:10" ht="15.75" thickTop="1">
      <c r="A63" s="298"/>
      <c r="B63" s="299"/>
      <c r="C63" s="299"/>
      <c r="D63" s="299"/>
      <c r="E63" s="299"/>
      <c r="F63" s="299"/>
      <c r="G63" s="299"/>
    </row>
    <row r="64" spans="1:10">
      <c r="A64" s="298"/>
      <c r="B64" s="299"/>
      <c r="C64" s="299"/>
      <c r="D64" s="299"/>
      <c r="E64" s="299"/>
      <c r="F64" s="299"/>
      <c r="G64" s="299"/>
    </row>
    <row r="65" spans="1:11">
      <c r="A65" s="298"/>
      <c r="B65" s="299"/>
      <c r="C65" s="299"/>
      <c r="D65" s="299"/>
      <c r="E65" s="299"/>
      <c r="F65" s="299"/>
      <c r="G65" s="299"/>
    </row>
    <row r="66" spans="1:11">
      <c r="A66" s="298"/>
      <c r="B66" s="299"/>
      <c r="C66" s="299"/>
      <c r="D66" s="299"/>
      <c r="E66" s="299"/>
      <c r="F66" s="299"/>
      <c r="G66" s="299"/>
    </row>
    <row r="67" spans="1:11">
      <c r="A67" s="298"/>
      <c r="B67" s="299"/>
      <c r="C67" s="299"/>
      <c r="D67" s="299"/>
      <c r="E67" s="299"/>
      <c r="F67" s="299"/>
      <c r="G67" s="299"/>
    </row>
    <row r="68" spans="1:11">
      <c r="A68" s="298"/>
      <c r="B68" s="299"/>
      <c r="C68" s="299"/>
      <c r="D68" s="299"/>
      <c r="E68" s="299"/>
      <c r="F68" s="299"/>
      <c r="G68" s="299"/>
    </row>
    <row r="69" spans="1:11">
      <c r="A69" s="298"/>
      <c r="B69" s="299"/>
      <c r="C69" s="299"/>
      <c r="D69" s="299"/>
      <c r="E69" s="299"/>
      <c r="F69" s="299"/>
      <c r="G69" s="299"/>
    </row>
    <row r="70" spans="1:11">
      <c r="A70" s="298"/>
      <c r="B70" s="299"/>
      <c r="C70" s="299"/>
      <c r="D70" s="299"/>
      <c r="E70" s="299"/>
      <c r="F70" s="299"/>
      <c r="G70" s="299"/>
    </row>
    <row r="71" spans="1:11">
      <c r="A71" s="298"/>
      <c r="B71" s="299"/>
      <c r="C71" s="299"/>
      <c r="D71" s="299"/>
      <c r="E71" s="299"/>
      <c r="F71" s="299"/>
      <c r="G71" s="299"/>
    </row>
    <row r="72" spans="1:11">
      <c r="A72" s="298"/>
      <c r="B72" s="299"/>
      <c r="C72" s="299"/>
      <c r="D72" s="299"/>
      <c r="E72" s="299"/>
      <c r="F72" s="299"/>
      <c r="G72" s="299"/>
    </row>
    <row r="73" spans="1:11">
      <c r="A73" s="298"/>
      <c r="B73" s="299"/>
      <c r="C73" s="299"/>
      <c r="D73" s="299"/>
      <c r="E73" s="299"/>
      <c r="F73" s="299"/>
      <c r="G73" s="299"/>
    </row>
    <row r="74" spans="1:11">
      <c r="H74" s="317"/>
      <c r="I74" s="317"/>
      <c r="J74" s="317"/>
      <c r="K74" s="318"/>
    </row>
    <row r="75" spans="1:11">
      <c r="H75" s="317"/>
      <c r="I75" s="317"/>
      <c r="J75" s="317"/>
      <c r="K75" s="318"/>
    </row>
    <row r="76" spans="1:11">
      <c r="H76" s="317"/>
      <c r="I76" s="317"/>
      <c r="J76" s="317"/>
      <c r="K76" s="318"/>
    </row>
  </sheetData>
  <mergeCells count="13">
    <mergeCell ref="B25:J25"/>
    <mergeCell ref="A1:J1"/>
    <mergeCell ref="A2:J2"/>
    <mergeCell ref="B5:J5"/>
    <mergeCell ref="B7:G7"/>
    <mergeCell ref="H7:J7"/>
    <mergeCell ref="B27:D27"/>
    <mergeCell ref="E27:G27"/>
    <mergeCell ref="H27:J27"/>
    <mergeCell ref="B46:J46"/>
    <mergeCell ref="B47:D47"/>
    <mergeCell ref="E47:G47"/>
    <mergeCell ref="H47:J47"/>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2"/>
  <sheetViews>
    <sheetView zoomScale="80" zoomScaleNormal="80" workbookViewId="0">
      <selection sqref="A1:G1"/>
    </sheetView>
  </sheetViews>
  <sheetFormatPr defaultRowHeight="12.75"/>
  <cols>
    <col min="1" max="1" width="61.42578125" style="320" bestFit="1" customWidth="1"/>
    <col min="2" max="2" width="27.28515625" style="320" bestFit="1" customWidth="1"/>
    <col min="3" max="3" width="29.42578125" style="320" bestFit="1" customWidth="1"/>
    <col min="4" max="5" width="25.85546875" style="320" bestFit="1" customWidth="1"/>
    <col min="6" max="6" width="16" style="320" customWidth="1"/>
    <col min="7" max="7" width="14.28515625" style="320" customWidth="1"/>
    <col min="8" max="8" width="19.7109375" style="320" bestFit="1" customWidth="1"/>
    <col min="9" max="16384" width="9.140625" style="320"/>
  </cols>
  <sheetData>
    <row r="1" spans="1:8" ht="18">
      <c r="A1" s="625">
        <f>'AS PER BOOKS'!A1:J1</f>
        <v>0</v>
      </c>
      <c r="B1" s="625"/>
      <c r="C1" s="625"/>
      <c r="D1" s="625"/>
      <c r="E1" s="625"/>
      <c r="F1" s="625"/>
      <c r="G1" s="625"/>
      <c r="H1" s="319"/>
    </row>
    <row r="2" spans="1:8" ht="18">
      <c r="A2" s="625">
        <f>'AS PER BOOKS'!A2:J2</f>
        <v>0</v>
      </c>
      <c r="B2" s="625"/>
      <c r="C2" s="625"/>
      <c r="D2" s="625"/>
      <c r="E2" s="625"/>
      <c r="F2" s="625"/>
      <c r="G2" s="625"/>
      <c r="H2" s="319"/>
    </row>
    <row r="3" spans="1:8" ht="18">
      <c r="A3" s="626"/>
      <c r="B3" s="626"/>
      <c r="C3" s="626"/>
      <c r="D3" s="626"/>
      <c r="E3" s="626"/>
      <c r="F3" s="626"/>
      <c r="G3" s="626"/>
      <c r="H3" s="319"/>
    </row>
    <row r="4" spans="1:8" s="323" customFormat="1" ht="18.75" thickBot="1">
      <c r="A4" s="321"/>
      <c r="B4" s="321"/>
      <c r="C4" s="321"/>
      <c r="D4" s="321"/>
      <c r="E4" s="321"/>
      <c r="F4" s="321"/>
      <c r="G4" s="321"/>
      <c r="H4" s="322"/>
    </row>
    <row r="5" spans="1:8" ht="18">
      <c r="A5" s="622" t="s">
        <v>614</v>
      </c>
      <c r="B5" s="623"/>
      <c r="C5" s="623"/>
      <c r="D5" s="623"/>
      <c r="E5" s="623"/>
      <c r="F5" s="623"/>
      <c r="G5" s="624"/>
      <c r="H5" s="319"/>
    </row>
    <row r="6" spans="1:8" ht="18">
      <c r="A6" s="627"/>
      <c r="B6" s="628"/>
      <c r="C6" s="628"/>
      <c r="D6" s="628"/>
      <c r="E6" s="628"/>
      <c r="F6" s="628"/>
      <c r="G6" s="629"/>
      <c r="H6" s="319"/>
    </row>
    <row r="7" spans="1:8" s="328" customFormat="1" ht="18">
      <c r="A7" s="324" t="s">
        <v>584</v>
      </c>
      <c r="B7" s="325" t="s">
        <v>585</v>
      </c>
      <c r="C7" s="325" t="s">
        <v>62</v>
      </c>
      <c r="D7" s="325" t="s">
        <v>557</v>
      </c>
      <c r="E7" s="325" t="s">
        <v>558</v>
      </c>
      <c r="F7" s="325" t="s">
        <v>559</v>
      </c>
      <c r="G7" s="326" t="s">
        <v>586</v>
      </c>
      <c r="H7" s="327"/>
    </row>
    <row r="8" spans="1:8" ht="18">
      <c r="A8" s="329" t="s">
        <v>587</v>
      </c>
      <c r="B8" s="330">
        <f>+C8+D8+E8</f>
        <v>0</v>
      </c>
      <c r="C8" s="330"/>
      <c r="D8" s="330"/>
      <c r="E8" s="330">
        <f>+D8</f>
        <v>0</v>
      </c>
      <c r="F8" s="330">
        <v>0</v>
      </c>
      <c r="G8" s="330">
        <v>0</v>
      </c>
    </row>
    <row r="9" spans="1:8" ht="18">
      <c r="A9" s="329"/>
      <c r="B9" s="330"/>
      <c r="C9" s="330"/>
      <c r="D9" s="330"/>
      <c r="E9" s="330"/>
      <c r="F9" s="330"/>
      <c r="G9" s="330"/>
    </row>
    <row r="10" spans="1:8" ht="18">
      <c r="A10" s="630"/>
      <c r="B10" s="631"/>
      <c r="C10" s="631"/>
      <c r="D10" s="631"/>
      <c r="E10" s="631"/>
      <c r="F10" s="631"/>
      <c r="G10" s="632"/>
    </row>
    <row r="11" spans="1:8" s="334" customFormat="1" ht="18.75" thickBot="1">
      <c r="A11" s="331" t="s">
        <v>560</v>
      </c>
      <c r="B11" s="332">
        <f t="shared" ref="B11:G11" si="0">SUM(B8:B10)</f>
        <v>0</v>
      </c>
      <c r="C11" s="332">
        <f t="shared" si="0"/>
        <v>0</v>
      </c>
      <c r="D11" s="332">
        <f t="shared" si="0"/>
        <v>0</v>
      </c>
      <c r="E11" s="332">
        <f t="shared" si="0"/>
        <v>0</v>
      </c>
      <c r="F11" s="332">
        <f t="shared" si="0"/>
        <v>0</v>
      </c>
      <c r="G11" s="333">
        <f t="shared" si="0"/>
        <v>0</v>
      </c>
    </row>
    <row r="14" spans="1:8" ht="13.5" thickBot="1"/>
    <row r="15" spans="1:8" ht="18">
      <c r="A15" s="622" t="s">
        <v>615</v>
      </c>
      <c r="B15" s="623"/>
      <c r="C15" s="623"/>
      <c r="D15" s="623"/>
      <c r="E15" s="623"/>
      <c r="F15" s="623"/>
      <c r="G15" s="624"/>
    </row>
    <row r="16" spans="1:8" ht="18">
      <c r="A16" s="335"/>
      <c r="B16" s="321"/>
      <c r="C16" s="321"/>
      <c r="D16" s="321"/>
      <c r="E16" s="321"/>
      <c r="F16" s="321"/>
      <c r="G16" s="336"/>
    </row>
    <row r="17" spans="1:9" s="337" customFormat="1" ht="18">
      <c r="A17" s="324" t="s">
        <v>584</v>
      </c>
      <c r="B17" s="325" t="s">
        <v>585</v>
      </c>
      <c r="C17" s="325" t="s">
        <v>62</v>
      </c>
      <c r="D17" s="325" t="s">
        <v>557</v>
      </c>
      <c r="E17" s="325" t="s">
        <v>558</v>
      </c>
      <c r="F17" s="325" t="s">
        <v>559</v>
      </c>
      <c r="G17" s="326" t="s">
        <v>586</v>
      </c>
    </row>
    <row r="18" spans="1:9" ht="18">
      <c r="A18" s="338" t="s">
        <v>588</v>
      </c>
      <c r="B18" s="330">
        <f>+C18+D18+E18+F18+G18</f>
        <v>0</v>
      </c>
      <c r="C18" s="330"/>
      <c r="D18" s="330"/>
      <c r="E18" s="330">
        <f>+D18</f>
        <v>0</v>
      </c>
      <c r="F18" s="330">
        <v>0</v>
      </c>
      <c r="G18" s="339">
        <v>0</v>
      </c>
    </row>
    <row r="19" spans="1:9" ht="18">
      <c r="A19" s="329" t="s">
        <v>589</v>
      </c>
      <c r="B19" s="330"/>
      <c r="C19" s="330"/>
      <c r="D19" s="330"/>
      <c r="E19" s="330"/>
      <c r="F19" s="330"/>
      <c r="G19" s="330"/>
    </row>
    <row r="20" spans="1:9" ht="18">
      <c r="A20" s="340"/>
      <c r="B20" s="341"/>
      <c r="C20" s="341"/>
      <c r="D20" s="341"/>
      <c r="E20" s="341"/>
      <c r="F20" s="341"/>
      <c r="G20" s="342"/>
    </row>
    <row r="21" spans="1:9" s="334" customFormat="1" ht="18.75" thickBot="1">
      <c r="A21" s="331" t="s">
        <v>560</v>
      </c>
      <c r="B21" s="332">
        <f t="shared" ref="B21:G21" si="1">SUM(B18:B20)</f>
        <v>0</v>
      </c>
      <c r="C21" s="332">
        <f t="shared" si="1"/>
        <v>0</v>
      </c>
      <c r="D21" s="332">
        <f t="shared" si="1"/>
        <v>0</v>
      </c>
      <c r="E21" s="332">
        <f t="shared" si="1"/>
        <v>0</v>
      </c>
      <c r="F21" s="332">
        <f t="shared" si="1"/>
        <v>0</v>
      </c>
      <c r="G21" s="333">
        <f t="shared" si="1"/>
        <v>0</v>
      </c>
    </row>
    <row r="22" spans="1:9" ht="18">
      <c r="A22" s="343"/>
      <c r="B22" s="343"/>
      <c r="C22" s="343"/>
      <c r="D22" s="343"/>
      <c r="E22" s="343"/>
      <c r="F22" s="343"/>
      <c r="G22" s="343"/>
      <c r="H22" s="344"/>
      <c r="I22" s="344"/>
    </row>
    <row r="23" spans="1:9" s="347" customFormat="1" ht="18">
      <c r="A23" s="345" t="s">
        <v>590</v>
      </c>
      <c r="B23" s="345"/>
      <c r="C23" s="345">
        <f>+C11-C18</f>
        <v>0</v>
      </c>
      <c r="D23" s="345">
        <f>+D11-D18</f>
        <v>0</v>
      </c>
      <c r="E23" s="345">
        <f>+E11-E18</f>
        <v>0</v>
      </c>
      <c r="F23" s="345">
        <f>+F11-F18</f>
        <v>0</v>
      </c>
      <c r="G23" s="345">
        <f>+G11-G18</f>
        <v>0</v>
      </c>
      <c r="H23" s="346"/>
      <c r="I23" s="346"/>
    </row>
    <row r="24" spans="1:9" ht="18">
      <c r="A24" s="343"/>
      <c r="B24" s="348"/>
      <c r="C24" s="348"/>
      <c r="D24" s="348"/>
      <c r="E24" s="348"/>
      <c r="F24" s="348"/>
      <c r="G24" s="348"/>
      <c r="H24" s="346"/>
      <c r="I24" s="344"/>
    </row>
    <row r="25" spans="1:9" s="350" customFormat="1" ht="18">
      <c r="A25" s="345" t="s">
        <v>591</v>
      </c>
      <c r="B25" s="348"/>
      <c r="C25" s="348">
        <f>'AS PER BOOKS'!C22</f>
        <v>0</v>
      </c>
      <c r="D25" s="348">
        <f>'AS PER BOOKS'!E22</f>
        <v>0</v>
      </c>
      <c r="E25" s="348">
        <f>+D25</f>
        <v>0</v>
      </c>
      <c r="F25" s="348">
        <f>+'[2]AS PER BOOKS'!G20</f>
        <v>0</v>
      </c>
      <c r="G25" s="348">
        <v>0</v>
      </c>
      <c r="H25" s="346"/>
      <c r="I25" s="349"/>
    </row>
    <row r="26" spans="1:9" s="350" customFormat="1" ht="18" hidden="1">
      <c r="A26" s="345" t="s">
        <v>592</v>
      </c>
      <c r="B26" s="348"/>
      <c r="C26" s="348"/>
      <c r="D26" s="348"/>
      <c r="E26" s="348"/>
      <c r="F26" s="348"/>
      <c r="G26" s="348"/>
      <c r="H26" s="346"/>
      <c r="I26" s="349"/>
    </row>
    <row r="27" spans="1:9" ht="18">
      <c r="A27" s="343"/>
      <c r="B27" s="351"/>
      <c r="C27" s="351"/>
      <c r="D27" s="351"/>
      <c r="E27" s="351"/>
      <c r="F27" s="351"/>
      <c r="G27" s="351"/>
      <c r="H27" s="344"/>
      <c r="I27" s="344"/>
    </row>
    <row r="28" spans="1:9" s="354" customFormat="1" ht="18">
      <c r="A28" s="345" t="s">
        <v>593</v>
      </c>
      <c r="B28" s="352"/>
      <c r="C28" s="353">
        <f>+C11-C25</f>
        <v>0</v>
      </c>
      <c r="D28" s="353">
        <f>+D11-D25</f>
        <v>0</v>
      </c>
      <c r="E28" s="353">
        <f>+E11-E25</f>
        <v>0</v>
      </c>
      <c r="F28" s="353">
        <f>+F11-F25</f>
        <v>0</v>
      </c>
      <c r="G28" s="353">
        <f>+G11-G25</f>
        <v>0</v>
      </c>
    </row>
    <row r="29" spans="1:9" ht="18">
      <c r="A29" s="355"/>
      <c r="B29" s="351"/>
      <c r="C29" s="356"/>
      <c r="D29" s="356"/>
      <c r="E29" s="356"/>
      <c r="F29" s="356"/>
      <c r="G29" s="356"/>
    </row>
    <row r="31" spans="1:9">
      <c r="F31" s="357"/>
    </row>
    <row r="32" spans="1:9">
      <c r="F32" s="358"/>
    </row>
    <row r="33" spans="6:6">
      <c r="F33" s="359"/>
    </row>
    <row r="35" spans="6:6">
      <c r="F35" s="357"/>
    </row>
    <row r="62" spans="4:5">
      <c r="D62" s="320">
        <v>0</v>
      </c>
      <c r="E62" s="320">
        <v>0</v>
      </c>
    </row>
  </sheetData>
  <mergeCells count="7">
    <mergeCell ref="A15:G15"/>
    <mergeCell ref="A1:G1"/>
    <mergeCell ref="A2:G2"/>
    <mergeCell ref="A3:G3"/>
    <mergeCell ref="A5:G5"/>
    <mergeCell ref="A6:G6"/>
    <mergeCell ref="A10:G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Master</vt:lpstr>
      <vt:lpstr>Instructions</vt:lpstr>
      <vt:lpstr>GSTR-9C Part A</vt:lpstr>
      <vt:lpstr>GSTR-9C Part B (i)</vt:lpstr>
      <vt:lpstr>GSTR-9C Part B (ii)</vt:lpstr>
      <vt:lpstr>GSTR-9 AR</vt:lpstr>
      <vt:lpstr>ITC_CLAIMED</vt:lpstr>
      <vt:lpstr>AS PER BOOKS</vt:lpstr>
      <vt:lpstr>COMPARISON</vt:lpstr>
      <vt:lpstr>REMARKS</vt:lpstr>
      <vt:lpstr>'GSTR-9C Part B (ii)'!Print_Area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Sarode</dc:creator>
  <cp:lastModifiedBy>SSQ CO</cp:lastModifiedBy>
  <dcterms:created xsi:type="dcterms:W3CDTF">2019-05-08T13:52:28Z</dcterms:created>
  <dcterms:modified xsi:type="dcterms:W3CDTF">2020-03-13T06:59:02Z</dcterms:modified>
</cp:coreProperties>
</file>