
<file path=[Content_Types].xml><?xml version="1.0" encoding="utf-8"?>
<Types xmlns="http://schemas.openxmlformats.org/package/2006/content-types">
  <Default Extension="bin" ContentType="application/vnd.openxmlformats-officedocument.spreadsheetml.printerSettings"/>
  <Override PartName="/xl/pivotTables/pivotTable5.xml" ContentType="application/vnd.openxmlformats-officedocument.spreadsheetml.pivotTable+xml"/>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pivotTables/pivotTable4.xml" ContentType="application/vnd.openxmlformats-officedocument.spreadsheetml.pivotTable+xml"/>
  <Override PartName="/xl/worksheets/sheet6.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5.xml" ContentType="application/vnd.openxmlformats-officedocument.spreadsheetml.pivotCacheRecords+xml"/>
  <Override PartName="/xl/calcChain.xml" ContentType="application/vnd.openxmlformats-officedocument.spreadsheetml.calcChain+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60" windowWidth="20055" windowHeight="7950" activeTab="5"/>
  </bookViews>
  <sheets>
    <sheet name="Sales" sheetId="1" r:id="rId1"/>
    <sheet name="RCM" sheetId="2" r:id="rId2"/>
    <sheet name="ITC Register" sheetId="3" r:id="rId3"/>
    <sheet name="GST Summary" sheetId="4" r:id="rId4"/>
    <sheet name="Pivot Summary" sheetId="5" r:id="rId5"/>
    <sheet name="GSTR 9" sheetId="7" r:id="rId6"/>
  </sheets>
  <definedNames>
    <definedName name="_xlnm._FilterDatabase" localSheetId="2" hidden="1">'ITC Register'!#REF!</definedName>
    <definedName name="_xlnm.Print_Titles" localSheetId="2">'ITC Register'!$1:$9</definedName>
  </definedNames>
  <calcPr calcId="124519"/>
  <pivotCaches>
    <pivotCache cacheId="22" r:id="rId7"/>
    <pivotCache cacheId="25" r:id="rId8"/>
    <pivotCache cacheId="28" r:id="rId9"/>
    <pivotCache cacheId="31" r:id="rId10"/>
    <pivotCache cacheId="34" r:id="rId11"/>
  </pivotCaches>
</workbook>
</file>

<file path=xl/calcChain.xml><?xml version="1.0" encoding="utf-8"?>
<calcChain xmlns="http://schemas.openxmlformats.org/spreadsheetml/2006/main">
  <c r="H49" i="7"/>
  <c r="I49"/>
  <c r="J49"/>
  <c r="D6"/>
  <c r="D7"/>
  <c r="D8"/>
  <c r="G12"/>
  <c r="H12"/>
  <c r="I12"/>
  <c r="J12"/>
  <c r="G13"/>
  <c r="H13"/>
  <c r="I13"/>
  <c r="J13"/>
  <c r="G14"/>
  <c r="H14"/>
  <c r="G15"/>
  <c r="H15"/>
  <c r="G18"/>
  <c r="H18"/>
  <c r="I18"/>
  <c r="J18"/>
  <c r="G19"/>
  <c r="H19"/>
  <c r="I19"/>
  <c r="J19"/>
  <c r="G20"/>
  <c r="H20"/>
  <c r="I20"/>
  <c r="J20"/>
  <c r="G21"/>
  <c r="H21"/>
  <c r="I21"/>
  <c r="J21"/>
  <c r="G24"/>
  <c r="H24"/>
  <c r="I24"/>
  <c r="J24"/>
  <c r="G25"/>
  <c r="H25"/>
  <c r="I25"/>
  <c r="J25"/>
  <c r="G27"/>
  <c r="G33" s="1"/>
  <c r="G39" s="1"/>
  <c r="G40" s="1"/>
  <c r="G28"/>
  <c r="G30"/>
  <c r="G38"/>
  <c r="H40"/>
  <c r="I40"/>
  <c r="J40"/>
  <c r="H50"/>
  <c r="I50"/>
  <c r="J50"/>
  <c r="H51"/>
  <c r="I51"/>
  <c r="J51"/>
  <c r="H52"/>
  <c r="I52"/>
  <c r="J52"/>
  <c r="H53"/>
  <c r="I53"/>
  <c r="J53"/>
  <c r="H55"/>
  <c r="I55"/>
  <c r="I64" s="1"/>
  <c r="J55"/>
  <c r="H59"/>
  <c r="H64" s="1"/>
  <c r="H61"/>
  <c r="J64"/>
  <c r="J65" s="1"/>
  <c r="H69"/>
  <c r="I69"/>
  <c r="J69"/>
  <c r="J70"/>
  <c r="J81" s="1"/>
  <c r="H80"/>
  <c r="I80"/>
  <c r="J80"/>
  <c r="H91"/>
  <c r="H93" s="1"/>
  <c r="I91"/>
  <c r="I93" s="1"/>
  <c r="J91"/>
  <c r="J93"/>
  <c r="H97"/>
  <c r="H98" s="1"/>
  <c r="H99" s="1"/>
  <c r="H100" s="1"/>
  <c r="I100"/>
  <c r="J100"/>
  <c r="B2" i="3"/>
  <c r="B3"/>
  <c r="M10"/>
  <c r="O10" s="1"/>
  <c r="M11"/>
  <c r="O11"/>
  <c r="M12"/>
  <c r="O12" s="1"/>
  <c r="M13"/>
  <c r="O13"/>
  <c r="M14"/>
  <c r="O14" s="1"/>
  <c r="M15"/>
  <c r="O15" s="1"/>
  <c r="M16"/>
  <c r="O16" s="1"/>
  <c r="M17"/>
  <c r="O17"/>
  <c r="M18"/>
  <c r="O18" s="1"/>
  <c r="M19"/>
  <c r="O19"/>
  <c r="M20"/>
  <c r="O20" s="1"/>
  <c r="M21"/>
  <c r="O21"/>
  <c r="M22"/>
  <c r="O22" s="1"/>
  <c r="M23"/>
  <c r="O23"/>
  <c r="M24"/>
  <c r="O24" s="1"/>
  <c r="M25"/>
  <c r="O25"/>
  <c r="M26"/>
  <c r="O26" s="1"/>
  <c r="M27"/>
  <c r="O27"/>
  <c r="H29"/>
  <c r="I29"/>
  <c r="J29"/>
  <c r="K29"/>
  <c r="L29"/>
  <c r="M9" i="1"/>
  <c r="N9" s="1"/>
  <c r="H70" i="7" l="1"/>
  <c r="H81" s="1"/>
  <c r="H65"/>
  <c r="I70"/>
  <c r="I81" s="1"/>
  <c r="I65"/>
  <c r="O29" i="3"/>
  <c r="M29"/>
  <c r="O9" i="1"/>
  <c r="N1000"/>
  <c r="L1000"/>
  <c r="O1000" s="1"/>
  <c r="O999"/>
  <c r="N999"/>
  <c r="L999"/>
  <c r="O998"/>
  <c r="N998"/>
  <c r="L998"/>
  <c r="N997"/>
  <c r="L997"/>
  <c r="O997" s="1"/>
  <c r="N996"/>
  <c r="L996"/>
  <c r="O996" s="1"/>
  <c r="O995"/>
  <c r="N995"/>
  <c r="L995"/>
  <c r="O994"/>
  <c r="N994"/>
  <c r="L994"/>
  <c r="N993"/>
  <c r="L993"/>
  <c r="O993" s="1"/>
  <c r="N992"/>
  <c r="L992"/>
  <c r="O992" s="1"/>
  <c r="O991"/>
  <c r="N991"/>
  <c r="L991"/>
  <c r="O990"/>
  <c r="N990"/>
  <c r="L990"/>
  <c r="N989"/>
  <c r="L989"/>
  <c r="O989" s="1"/>
  <c r="N988"/>
  <c r="L988"/>
  <c r="O988" s="1"/>
  <c r="O987"/>
  <c r="N987"/>
  <c r="L987"/>
  <c r="O986"/>
  <c r="N986"/>
  <c r="L986"/>
  <c r="N985"/>
  <c r="L985"/>
  <c r="O985" s="1"/>
  <c r="N984"/>
  <c r="L984"/>
  <c r="O984" s="1"/>
  <c r="O983"/>
  <c r="N983"/>
  <c r="L983"/>
  <c r="O982"/>
  <c r="N982"/>
  <c r="L982"/>
  <c r="N981"/>
  <c r="L981"/>
  <c r="O981" s="1"/>
  <c r="N980"/>
  <c r="L980"/>
  <c r="O980" s="1"/>
  <c r="O979"/>
  <c r="N979"/>
  <c r="L979"/>
  <c r="O978"/>
  <c r="N978"/>
  <c r="L978"/>
  <c r="N977"/>
  <c r="L977"/>
  <c r="O977" s="1"/>
  <c r="N976"/>
  <c r="L976"/>
  <c r="O976" s="1"/>
  <c r="O975"/>
  <c r="N975"/>
  <c r="L975"/>
  <c r="O974"/>
  <c r="N974"/>
  <c r="L974"/>
  <c r="N973"/>
  <c r="L973"/>
  <c r="O973" s="1"/>
  <c r="N972"/>
  <c r="L972"/>
  <c r="O972" s="1"/>
  <c r="O971"/>
  <c r="N971"/>
  <c r="L971"/>
  <c r="O970"/>
  <c r="N970"/>
  <c r="L970"/>
  <c r="N969"/>
  <c r="L969"/>
  <c r="O969" s="1"/>
  <c r="N968"/>
  <c r="L968"/>
  <c r="O968" s="1"/>
  <c r="O967"/>
  <c r="N967"/>
  <c r="L967"/>
  <c r="N966"/>
  <c r="O966" s="1"/>
  <c r="L966"/>
  <c r="N965"/>
  <c r="L965"/>
  <c r="O965" s="1"/>
  <c r="N964"/>
  <c r="L964"/>
  <c r="O964" s="1"/>
  <c r="O963"/>
  <c r="N963"/>
  <c r="L963"/>
  <c r="O962"/>
  <c r="N962"/>
  <c r="L962"/>
  <c r="N961"/>
  <c r="L961"/>
  <c r="O961" s="1"/>
  <c r="N960"/>
  <c r="L960"/>
  <c r="O960" s="1"/>
  <c r="O959"/>
  <c r="N959"/>
  <c r="L959"/>
  <c r="O958"/>
  <c r="N958"/>
  <c r="L958"/>
  <c r="N957"/>
  <c r="L957"/>
  <c r="O957" s="1"/>
  <c r="N956"/>
  <c r="L956"/>
  <c r="O956" s="1"/>
  <c r="O955"/>
  <c r="N955"/>
  <c r="L955"/>
  <c r="O954"/>
  <c r="N954"/>
  <c r="L954"/>
  <c r="N953"/>
  <c r="L953"/>
  <c r="O953" s="1"/>
  <c r="N952"/>
  <c r="L952"/>
  <c r="O952" s="1"/>
  <c r="O951"/>
  <c r="N951"/>
  <c r="L951"/>
  <c r="O950"/>
  <c r="N950"/>
  <c r="L950"/>
  <c r="N949"/>
  <c r="L949"/>
  <c r="O949" s="1"/>
  <c r="N948"/>
  <c r="L948"/>
  <c r="O948" s="1"/>
  <c r="O947"/>
  <c r="N947"/>
  <c r="L947"/>
  <c r="O946"/>
  <c r="N946"/>
  <c r="L946"/>
  <c r="N945"/>
  <c r="L945"/>
  <c r="O945" s="1"/>
  <c r="N944"/>
  <c r="L944"/>
  <c r="O944" s="1"/>
  <c r="O943"/>
  <c r="N943"/>
  <c r="L943"/>
  <c r="O942"/>
  <c r="N942"/>
  <c r="L942"/>
  <c r="N941"/>
  <c r="L941"/>
  <c r="O941" s="1"/>
  <c r="N940"/>
  <c r="L940"/>
  <c r="O940" s="1"/>
  <c r="O939"/>
  <c r="N939"/>
  <c r="L939"/>
  <c r="O938"/>
  <c r="N938"/>
  <c r="L938"/>
  <c r="N937"/>
  <c r="L937"/>
  <c r="O937" s="1"/>
  <c r="N936"/>
  <c r="L936"/>
  <c r="O936" s="1"/>
  <c r="O935"/>
  <c r="N935"/>
  <c r="L935"/>
  <c r="O934"/>
  <c r="N934"/>
  <c r="L934"/>
  <c r="N933"/>
  <c r="L933"/>
  <c r="O933" s="1"/>
  <c r="N932"/>
  <c r="L932"/>
  <c r="O932" s="1"/>
  <c r="O931"/>
  <c r="N931"/>
  <c r="L931"/>
  <c r="O930"/>
  <c r="N930"/>
  <c r="L930"/>
  <c r="N929"/>
  <c r="L929"/>
  <c r="O929" s="1"/>
  <c r="N928"/>
  <c r="L928"/>
  <c r="O928" s="1"/>
  <c r="O927"/>
  <c r="N927"/>
  <c r="L927"/>
  <c r="O926"/>
  <c r="N926"/>
  <c r="L926"/>
  <c r="N925"/>
  <c r="L925"/>
  <c r="O925" s="1"/>
  <c r="N924"/>
  <c r="L924"/>
  <c r="O924" s="1"/>
  <c r="O923"/>
  <c r="N923"/>
  <c r="L923"/>
  <c r="O922"/>
  <c r="N922"/>
  <c r="L922"/>
  <c r="N921"/>
  <c r="L921"/>
  <c r="O921" s="1"/>
  <c r="N920"/>
  <c r="L920"/>
  <c r="O920" s="1"/>
  <c r="O919"/>
  <c r="N919"/>
  <c r="L919"/>
  <c r="O918"/>
  <c r="N918"/>
  <c r="L918"/>
  <c r="N917"/>
  <c r="L917"/>
  <c r="O917" s="1"/>
  <c r="N916"/>
  <c r="L916"/>
  <c r="O916" s="1"/>
  <c r="O915"/>
  <c r="N915"/>
  <c r="L915"/>
  <c r="O914"/>
  <c r="N914"/>
  <c r="L914"/>
  <c r="N913"/>
  <c r="L913"/>
  <c r="O913" s="1"/>
  <c r="N912"/>
  <c r="L912"/>
  <c r="O912" s="1"/>
  <c r="O911"/>
  <c r="N911"/>
  <c r="L911"/>
  <c r="O910"/>
  <c r="N910"/>
  <c r="L910"/>
  <c r="N909"/>
  <c r="L909"/>
  <c r="O909" s="1"/>
  <c r="N908"/>
  <c r="L908"/>
  <c r="O908" s="1"/>
  <c r="O907"/>
  <c r="N907"/>
  <c r="L907"/>
  <c r="O906"/>
  <c r="N906"/>
  <c r="L906"/>
  <c r="N905"/>
  <c r="L905"/>
  <c r="O905" s="1"/>
  <c r="N904"/>
  <c r="L904"/>
  <c r="O904" s="1"/>
  <c r="O903"/>
  <c r="N903"/>
  <c r="L903"/>
  <c r="O902"/>
  <c r="N902"/>
  <c r="L902"/>
  <c r="N901"/>
  <c r="L901"/>
  <c r="O901" s="1"/>
  <c r="N900"/>
  <c r="L900"/>
  <c r="O900" s="1"/>
  <c r="O899"/>
  <c r="N899"/>
  <c r="L899"/>
  <c r="O898"/>
  <c r="N898"/>
  <c r="L898"/>
  <c r="N897"/>
  <c r="L897"/>
  <c r="O897" s="1"/>
  <c r="N896"/>
  <c r="L896"/>
  <c r="O896" s="1"/>
  <c r="O895"/>
  <c r="N895"/>
  <c r="L895"/>
  <c r="O894"/>
  <c r="N894"/>
  <c r="L894"/>
  <c r="N893"/>
  <c r="L893"/>
  <c r="O893" s="1"/>
  <c r="N892"/>
  <c r="L892"/>
  <c r="O892" s="1"/>
  <c r="O891"/>
  <c r="N891"/>
  <c r="L891"/>
  <c r="O890"/>
  <c r="N890"/>
  <c r="L890"/>
  <c r="N889"/>
  <c r="L889"/>
  <c r="O889" s="1"/>
  <c r="N888"/>
  <c r="L888"/>
  <c r="O888" s="1"/>
  <c r="O887"/>
  <c r="N887"/>
  <c r="L887"/>
  <c r="O886"/>
  <c r="N886"/>
  <c r="L886"/>
  <c r="N885"/>
  <c r="L885"/>
  <c r="O885" s="1"/>
  <c r="N884"/>
  <c r="L884"/>
  <c r="O884" s="1"/>
  <c r="O883"/>
  <c r="N883"/>
  <c r="L883"/>
  <c r="O882"/>
  <c r="N882"/>
  <c r="L882"/>
  <c r="N881"/>
  <c r="L881"/>
  <c r="O881" s="1"/>
  <c r="N880"/>
  <c r="L880"/>
  <c r="O880" s="1"/>
  <c r="O879"/>
  <c r="N879"/>
  <c r="L879"/>
  <c r="O878"/>
  <c r="N878"/>
  <c r="L878"/>
  <c r="N877"/>
  <c r="L877"/>
  <c r="O877" s="1"/>
  <c r="N876"/>
  <c r="L876"/>
  <c r="O876" s="1"/>
  <c r="O875"/>
  <c r="N875"/>
  <c r="L875"/>
  <c r="O874"/>
  <c r="N874"/>
  <c r="L874"/>
  <c r="N873"/>
  <c r="L873"/>
  <c r="O873" s="1"/>
  <c r="N872"/>
  <c r="L872"/>
  <c r="O872" s="1"/>
  <c r="O871"/>
  <c r="N871"/>
  <c r="L871"/>
  <c r="O870"/>
  <c r="N870"/>
  <c r="L870"/>
  <c r="N869"/>
  <c r="L869"/>
  <c r="O869" s="1"/>
  <c r="N868"/>
  <c r="L868"/>
  <c r="O868" s="1"/>
  <c r="O867"/>
  <c r="N867"/>
  <c r="L867"/>
  <c r="O866"/>
  <c r="N866"/>
  <c r="L866"/>
  <c r="N865"/>
  <c r="L865"/>
  <c r="O865" s="1"/>
  <c r="N864"/>
  <c r="L864"/>
  <c r="O864" s="1"/>
  <c r="O863"/>
  <c r="N863"/>
  <c r="L863"/>
  <c r="O862"/>
  <c r="N862"/>
  <c r="L862"/>
  <c r="N861"/>
  <c r="L861"/>
  <c r="O861" s="1"/>
  <c r="N860"/>
  <c r="L860"/>
  <c r="O860" s="1"/>
  <c r="O859"/>
  <c r="N859"/>
  <c r="L859"/>
  <c r="O858"/>
  <c r="N858"/>
  <c r="L858"/>
  <c r="N857"/>
  <c r="L857"/>
  <c r="O857" s="1"/>
  <c r="N856"/>
  <c r="L856"/>
  <c r="O856" s="1"/>
  <c r="O855"/>
  <c r="N855"/>
  <c r="L855"/>
  <c r="O854"/>
  <c r="N854"/>
  <c r="L854"/>
  <c r="N853"/>
  <c r="L853"/>
  <c r="O853" s="1"/>
  <c r="N852"/>
  <c r="L852"/>
  <c r="O852" s="1"/>
  <c r="O851"/>
  <c r="N851"/>
  <c r="L851"/>
  <c r="O850"/>
  <c r="N850"/>
  <c r="L850"/>
  <c r="N849"/>
  <c r="L849"/>
  <c r="O849" s="1"/>
  <c r="N848"/>
  <c r="L848"/>
  <c r="O848" s="1"/>
  <c r="O847"/>
  <c r="N847"/>
  <c r="L847"/>
  <c r="O846"/>
  <c r="N846"/>
  <c r="L846"/>
  <c r="N845"/>
  <c r="L845"/>
  <c r="O845" s="1"/>
  <c r="N844"/>
  <c r="L844"/>
  <c r="O844" s="1"/>
  <c r="O843"/>
  <c r="N843"/>
  <c r="L843"/>
  <c r="O842"/>
  <c r="N842"/>
  <c r="L842"/>
  <c r="N841"/>
  <c r="L841"/>
  <c r="O841" s="1"/>
  <c r="N840"/>
  <c r="L840"/>
  <c r="O840" s="1"/>
  <c r="O839"/>
  <c r="N839"/>
  <c r="L839"/>
  <c r="O838"/>
  <c r="N838"/>
  <c r="L838"/>
  <c r="N837"/>
  <c r="L837"/>
  <c r="O837" s="1"/>
  <c r="N836"/>
  <c r="L836"/>
  <c r="O836" s="1"/>
  <c r="O835"/>
  <c r="N835"/>
  <c r="L835"/>
  <c r="O834"/>
  <c r="N834"/>
  <c r="L834"/>
  <c r="N833"/>
  <c r="L833"/>
  <c r="O833" s="1"/>
  <c r="N832"/>
  <c r="L832"/>
  <c r="O832" s="1"/>
  <c r="O831"/>
  <c r="N831"/>
  <c r="L831"/>
  <c r="O830"/>
  <c r="N830"/>
  <c r="L830"/>
  <c r="N829"/>
  <c r="L829"/>
  <c r="O829" s="1"/>
  <c r="N828"/>
  <c r="L828"/>
  <c r="O828" s="1"/>
  <c r="O827"/>
  <c r="N827"/>
  <c r="L827"/>
  <c r="O826"/>
  <c r="N826"/>
  <c r="L826"/>
  <c r="N825"/>
  <c r="L825"/>
  <c r="O825" s="1"/>
  <c r="N824"/>
  <c r="L824"/>
  <c r="O824" s="1"/>
  <c r="O823"/>
  <c r="N823"/>
  <c r="L823"/>
  <c r="O822"/>
  <c r="N822"/>
  <c r="L822"/>
  <c r="N821"/>
  <c r="L821"/>
  <c r="O821" s="1"/>
  <c r="N820"/>
  <c r="L820"/>
  <c r="O820" s="1"/>
  <c r="O819"/>
  <c r="N819"/>
  <c r="L819"/>
  <c r="O818"/>
  <c r="N818"/>
  <c r="L818"/>
  <c r="N817"/>
  <c r="L817"/>
  <c r="O817" s="1"/>
  <c r="N816"/>
  <c r="L816"/>
  <c r="O816" s="1"/>
  <c r="O815"/>
  <c r="N815"/>
  <c r="L815"/>
  <c r="O814"/>
  <c r="N814"/>
  <c r="L814"/>
  <c r="N813"/>
  <c r="L813"/>
  <c r="O813" s="1"/>
  <c r="N812"/>
  <c r="L812"/>
  <c r="O812" s="1"/>
  <c r="O811"/>
  <c r="N811"/>
  <c r="L811"/>
  <c r="O810"/>
  <c r="N810"/>
  <c r="L810"/>
  <c r="N809"/>
  <c r="L809"/>
  <c r="O809" s="1"/>
  <c r="N808"/>
  <c r="L808"/>
  <c r="O808" s="1"/>
  <c r="O807"/>
  <c r="N807"/>
  <c r="L807"/>
  <c r="O806"/>
  <c r="N806"/>
  <c r="L806"/>
  <c r="N805"/>
  <c r="L805"/>
  <c r="O805" s="1"/>
  <c r="N804"/>
  <c r="L804"/>
  <c r="O804" s="1"/>
  <c r="O803"/>
  <c r="N803"/>
  <c r="L803"/>
  <c r="O802"/>
  <c r="N802"/>
  <c r="L802"/>
  <c r="N801"/>
  <c r="L801"/>
  <c r="O801" s="1"/>
  <c r="N800"/>
  <c r="L800"/>
  <c r="O800" s="1"/>
  <c r="O799"/>
  <c r="N799"/>
  <c r="L799"/>
  <c r="O798"/>
  <c r="N798"/>
  <c r="L798"/>
  <c r="N797"/>
  <c r="L797"/>
  <c r="O797" s="1"/>
  <c r="N796"/>
  <c r="L796"/>
  <c r="O796" s="1"/>
  <c r="O795"/>
  <c r="N795"/>
  <c r="L795"/>
  <c r="O794"/>
  <c r="N794"/>
  <c r="L794"/>
  <c r="N793"/>
  <c r="L793"/>
  <c r="O793" s="1"/>
  <c r="N792"/>
  <c r="L792"/>
  <c r="O792" s="1"/>
  <c r="O791"/>
  <c r="N791"/>
  <c r="L791"/>
  <c r="O790"/>
  <c r="N790"/>
  <c r="L790"/>
  <c r="N789"/>
  <c r="L789"/>
  <c r="O789" s="1"/>
  <c r="N788"/>
  <c r="L788"/>
  <c r="O788" s="1"/>
  <c r="O787"/>
  <c r="N787"/>
  <c r="L787"/>
  <c r="O786"/>
  <c r="N786"/>
  <c r="L786"/>
  <c r="N785"/>
  <c r="L785"/>
  <c r="O785" s="1"/>
  <c r="N784"/>
  <c r="L784"/>
  <c r="O784" s="1"/>
  <c r="O783"/>
  <c r="N783"/>
  <c r="L783"/>
  <c r="O782"/>
  <c r="N782"/>
  <c r="L782"/>
  <c r="N781"/>
  <c r="L781"/>
  <c r="O781" s="1"/>
  <c r="N780"/>
  <c r="L780"/>
  <c r="O780" s="1"/>
  <c r="O779"/>
  <c r="N779"/>
  <c r="L779"/>
  <c r="O778"/>
  <c r="N778"/>
  <c r="L778"/>
  <c r="N777"/>
  <c r="L777"/>
  <c r="O777" s="1"/>
  <c r="N776"/>
  <c r="L776"/>
  <c r="O776" s="1"/>
  <c r="O775"/>
  <c r="N775"/>
  <c r="L775"/>
  <c r="O774"/>
  <c r="N774"/>
  <c r="L774"/>
  <c r="N773"/>
  <c r="L773"/>
  <c r="O773" s="1"/>
  <c r="N772"/>
  <c r="L772"/>
  <c r="O772" s="1"/>
  <c r="O771"/>
  <c r="N771"/>
  <c r="L771"/>
  <c r="O770"/>
  <c r="N770"/>
  <c r="L770"/>
  <c r="N769"/>
  <c r="L769"/>
  <c r="O769" s="1"/>
  <c r="N768"/>
  <c r="L768"/>
  <c r="O768" s="1"/>
  <c r="O767"/>
  <c r="N767"/>
  <c r="L767"/>
  <c r="O766"/>
  <c r="N766"/>
  <c r="L766"/>
  <c r="N765"/>
  <c r="L765"/>
  <c r="O765" s="1"/>
  <c r="N764"/>
  <c r="L764"/>
  <c r="O764" s="1"/>
  <c r="O763"/>
  <c r="N763"/>
  <c r="L763"/>
  <c r="O762"/>
  <c r="N762"/>
  <c r="L762"/>
  <c r="N761"/>
  <c r="L761"/>
  <c r="O761" s="1"/>
  <c r="N760"/>
  <c r="L760"/>
  <c r="O760" s="1"/>
  <c r="O759"/>
  <c r="N759"/>
  <c r="L759"/>
  <c r="O758"/>
  <c r="N758"/>
  <c r="L758"/>
  <c r="N757"/>
  <c r="L757"/>
  <c r="O757" s="1"/>
  <c r="N756"/>
  <c r="L756"/>
  <c r="O756" s="1"/>
  <c r="O755"/>
  <c r="N755"/>
  <c r="L755"/>
  <c r="O754"/>
  <c r="N754"/>
  <c r="L754"/>
  <c r="N753"/>
  <c r="L753"/>
  <c r="O753" s="1"/>
  <c r="N752"/>
  <c r="L752"/>
  <c r="O752" s="1"/>
  <c r="O751"/>
  <c r="N751"/>
  <c r="L751"/>
  <c r="O750"/>
  <c r="N750"/>
  <c r="L750"/>
  <c r="N749"/>
  <c r="L749"/>
  <c r="O749" s="1"/>
  <c r="N748"/>
  <c r="L748"/>
  <c r="O748" s="1"/>
  <c r="O747"/>
  <c r="N747"/>
  <c r="L747"/>
  <c r="O746"/>
  <c r="N746"/>
  <c r="L746"/>
  <c r="N745"/>
  <c r="L745"/>
  <c r="O745" s="1"/>
  <c r="N744"/>
  <c r="L744"/>
  <c r="O744" s="1"/>
  <c r="O743"/>
  <c r="N743"/>
  <c r="L743"/>
  <c r="O742"/>
  <c r="N742"/>
  <c r="L742"/>
  <c r="N741"/>
  <c r="L741"/>
  <c r="O741" s="1"/>
  <c r="N740"/>
  <c r="L740"/>
  <c r="O740" s="1"/>
  <c r="O739"/>
  <c r="N739"/>
  <c r="L739"/>
  <c r="N738"/>
  <c r="O738" s="1"/>
  <c r="L738"/>
  <c r="N737"/>
  <c r="L737"/>
  <c r="O737" s="1"/>
  <c r="N736"/>
  <c r="L736"/>
  <c r="O736" s="1"/>
  <c r="O735"/>
  <c r="N735"/>
  <c r="L735"/>
  <c r="O734"/>
  <c r="N734"/>
  <c r="L734"/>
  <c r="N733"/>
  <c r="L733"/>
  <c r="O733" s="1"/>
  <c r="N732"/>
  <c r="L732"/>
  <c r="O732" s="1"/>
  <c r="O731"/>
  <c r="N731"/>
  <c r="L731"/>
  <c r="O730"/>
  <c r="N730"/>
  <c r="L730"/>
  <c r="N729"/>
  <c r="L729"/>
  <c r="O729" s="1"/>
  <c r="N728"/>
  <c r="L728"/>
  <c r="O728" s="1"/>
  <c r="O727"/>
  <c r="N727"/>
  <c r="L727"/>
  <c r="O726"/>
  <c r="N726"/>
  <c r="L726"/>
  <c r="N725"/>
  <c r="L725"/>
  <c r="O725" s="1"/>
  <c r="N724"/>
  <c r="L724"/>
  <c r="O724" s="1"/>
  <c r="O723"/>
  <c r="N723"/>
  <c r="L723"/>
  <c r="O722"/>
  <c r="N722"/>
  <c r="L722"/>
  <c r="N721"/>
  <c r="L721"/>
  <c r="O721" s="1"/>
  <c r="N720"/>
  <c r="L720"/>
  <c r="O720" s="1"/>
  <c r="O719"/>
  <c r="N719"/>
  <c r="L719"/>
  <c r="O718"/>
  <c r="N718"/>
  <c r="L718"/>
  <c r="N717"/>
  <c r="L717"/>
  <c r="O717" s="1"/>
  <c r="N716"/>
  <c r="L716"/>
  <c r="O716" s="1"/>
  <c r="O715"/>
  <c r="N715"/>
  <c r="L715"/>
  <c r="O714"/>
  <c r="N714"/>
  <c r="L714"/>
  <c r="N713"/>
  <c r="L713"/>
  <c r="O713" s="1"/>
  <c r="N712"/>
  <c r="L712"/>
  <c r="O712" s="1"/>
  <c r="O711"/>
  <c r="N711"/>
  <c r="L711"/>
  <c r="N710"/>
  <c r="O710" s="1"/>
  <c r="L710"/>
  <c r="N709"/>
  <c r="L709"/>
  <c r="O709" s="1"/>
  <c r="N708"/>
  <c r="L708"/>
  <c r="O708" s="1"/>
  <c r="O707"/>
  <c r="N707"/>
  <c r="L707"/>
  <c r="O706"/>
  <c r="N706"/>
  <c r="L706"/>
  <c r="N705"/>
  <c r="L705"/>
  <c r="O705" s="1"/>
  <c r="N704"/>
  <c r="L704"/>
  <c r="O704" s="1"/>
  <c r="O703"/>
  <c r="N703"/>
  <c r="L703"/>
  <c r="O702"/>
  <c r="N702"/>
  <c r="L702"/>
  <c r="N701"/>
  <c r="L701"/>
  <c r="O701" s="1"/>
  <c r="N700"/>
  <c r="L700"/>
  <c r="O700" s="1"/>
  <c r="O699"/>
  <c r="N699"/>
  <c r="L699"/>
  <c r="O698"/>
  <c r="N698"/>
  <c r="L698"/>
  <c r="N697"/>
  <c r="L697"/>
  <c r="O697" s="1"/>
  <c r="N696"/>
  <c r="L696"/>
  <c r="O696" s="1"/>
  <c r="O695"/>
  <c r="N695"/>
  <c r="L695"/>
  <c r="O694"/>
  <c r="N694"/>
  <c r="L694"/>
  <c r="N693"/>
  <c r="L693"/>
  <c r="O693" s="1"/>
  <c r="N692"/>
  <c r="L692"/>
  <c r="O692" s="1"/>
  <c r="O691"/>
  <c r="N691"/>
  <c r="L691"/>
  <c r="O690"/>
  <c r="N690"/>
  <c r="L690"/>
  <c r="N689"/>
  <c r="L689"/>
  <c r="O689" s="1"/>
  <c r="N688"/>
  <c r="L688"/>
  <c r="O688" s="1"/>
  <c r="O687"/>
  <c r="N687"/>
  <c r="L687"/>
  <c r="O686"/>
  <c r="N686"/>
  <c r="L686"/>
  <c r="N685"/>
  <c r="L685"/>
  <c r="O685" s="1"/>
  <c r="N684"/>
  <c r="L684"/>
  <c r="O684" s="1"/>
  <c r="O683"/>
  <c r="N683"/>
  <c r="L683"/>
  <c r="O682"/>
  <c r="N682"/>
  <c r="L682"/>
  <c r="N681"/>
  <c r="L681"/>
  <c r="O681" s="1"/>
  <c r="N680"/>
  <c r="L680"/>
  <c r="O680" s="1"/>
  <c r="O679"/>
  <c r="N679"/>
  <c r="L679"/>
  <c r="O678"/>
  <c r="N678"/>
  <c r="L678"/>
  <c r="N677"/>
  <c r="L677"/>
  <c r="O677" s="1"/>
  <c r="N676"/>
  <c r="L676"/>
  <c r="O676" s="1"/>
  <c r="O675"/>
  <c r="N675"/>
  <c r="L675"/>
  <c r="O674"/>
  <c r="N674"/>
  <c r="L674"/>
  <c r="N673"/>
  <c r="L673"/>
  <c r="O673" s="1"/>
  <c r="N672"/>
  <c r="L672"/>
  <c r="O672" s="1"/>
  <c r="O671"/>
  <c r="N671"/>
  <c r="L671"/>
  <c r="O670"/>
  <c r="N670"/>
  <c r="L670"/>
  <c r="N669"/>
  <c r="L669"/>
  <c r="O669" s="1"/>
  <c r="N668"/>
  <c r="L668"/>
  <c r="O668" s="1"/>
  <c r="O667"/>
  <c r="N667"/>
  <c r="L667"/>
  <c r="O666"/>
  <c r="N666"/>
  <c r="L666"/>
  <c r="N665"/>
  <c r="L665"/>
  <c r="O665" s="1"/>
  <c r="N664"/>
  <c r="L664"/>
  <c r="O664" s="1"/>
  <c r="O663"/>
  <c r="N663"/>
  <c r="L663"/>
  <c r="O662"/>
  <c r="N662"/>
  <c r="L662"/>
  <c r="N661"/>
  <c r="L661"/>
  <c r="O661" s="1"/>
  <c r="N660"/>
  <c r="L660"/>
  <c r="O660" s="1"/>
  <c r="O659"/>
  <c r="N659"/>
  <c r="L659"/>
  <c r="O658"/>
  <c r="N658"/>
  <c r="L658"/>
  <c r="N657"/>
  <c r="L657"/>
  <c r="O657" s="1"/>
  <c r="N656"/>
  <c r="L656"/>
  <c r="O656" s="1"/>
  <c r="O655"/>
  <c r="N655"/>
  <c r="L655"/>
  <c r="O654"/>
  <c r="N654"/>
  <c r="L654"/>
  <c r="N653"/>
  <c r="L653"/>
  <c r="O653" s="1"/>
  <c r="N652"/>
  <c r="L652"/>
  <c r="O652" s="1"/>
  <c r="O651"/>
  <c r="N651"/>
  <c r="L651"/>
  <c r="O650"/>
  <c r="N650"/>
  <c r="L650"/>
  <c r="N649"/>
  <c r="L649"/>
  <c r="O649" s="1"/>
  <c r="N648"/>
  <c r="L648"/>
  <c r="O648" s="1"/>
  <c r="O647"/>
  <c r="N647"/>
  <c r="L647"/>
  <c r="O646"/>
  <c r="N646"/>
  <c r="L646"/>
  <c r="N645"/>
  <c r="L645"/>
  <c r="O645" s="1"/>
  <c r="N644"/>
  <c r="L644"/>
  <c r="O644" s="1"/>
  <c r="O643"/>
  <c r="N643"/>
  <c r="L643"/>
  <c r="O642"/>
  <c r="N642"/>
  <c r="L642"/>
  <c r="N641"/>
  <c r="L641"/>
  <c r="O641" s="1"/>
  <c r="N640"/>
  <c r="L640"/>
  <c r="O640" s="1"/>
  <c r="O639"/>
  <c r="N639"/>
  <c r="L639"/>
  <c r="O638"/>
  <c r="N638"/>
  <c r="L638"/>
  <c r="N637"/>
  <c r="L637"/>
  <c r="O637" s="1"/>
  <c r="N636"/>
  <c r="L636"/>
  <c r="O636" s="1"/>
  <c r="O635"/>
  <c r="N635"/>
  <c r="L635"/>
  <c r="O634"/>
  <c r="N634"/>
  <c r="L634"/>
  <c r="N633"/>
  <c r="L633"/>
  <c r="O633" s="1"/>
  <c r="N632"/>
  <c r="L632"/>
  <c r="O632" s="1"/>
  <c r="O631"/>
  <c r="N631"/>
  <c r="L631"/>
  <c r="O630"/>
  <c r="N630"/>
  <c r="L630"/>
  <c r="N629"/>
  <c r="L629"/>
  <c r="O629" s="1"/>
  <c r="N628"/>
  <c r="L628"/>
  <c r="O628" s="1"/>
  <c r="O627"/>
  <c r="N627"/>
  <c r="L627"/>
  <c r="O626"/>
  <c r="N626"/>
  <c r="L626"/>
  <c r="N625"/>
  <c r="L625"/>
  <c r="O625" s="1"/>
  <c r="N624"/>
  <c r="L624"/>
  <c r="O624" s="1"/>
  <c r="O623"/>
  <c r="N623"/>
  <c r="L623"/>
  <c r="O622"/>
  <c r="N622"/>
  <c r="L622"/>
  <c r="N621"/>
  <c r="L621"/>
  <c r="O621" s="1"/>
  <c r="N620"/>
  <c r="L620"/>
  <c r="O620" s="1"/>
  <c r="O619"/>
  <c r="N619"/>
  <c r="L619"/>
  <c r="O618"/>
  <c r="N618"/>
  <c r="L618"/>
  <c r="N617"/>
  <c r="L617"/>
  <c r="O617" s="1"/>
  <c r="N616"/>
  <c r="L616"/>
  <c r="O616" s="1"/>
  <c r="O615"/>
  <c r="N615"/>
  <c r="L615"/>
  <c r="O614"/>
  <c r="N614"/>
  <c r="L614"/>
  <c r="N613"/>
  <c r="L613"/>
  <c r="O613" s="1"/>
  <c r="N612"/>
  <c r="L612"/>
  <c r="O612" s="1"/>
  <c r="O611"/>
  <c r="N611"/>
  <c r="L611"/>
  <c r="O610"/>
  <c r="N610"/>
  <c r="L610"/>
  <c r="N609"/>
  <c r="L609"/>
  <c r="O609" s="1"/>
  <c r="N608"/>
  <c r="L608"/>
  <c r="O608" s="1"/>
  <c r="O607"/>
  <c r="N607"/>
  <c r="L607"/>
  <c r="O606"/>
  <c r="N606"/>
  <c r="L606"/>
  <c r="N605"/>
  <c r="L605"/>
  <c r="O605" s="1"/>
  <c r="N604"/>
  <c r="L604"/>
  <c r="O604" s="1"/>
  <c r="O603"/>
  <c r="N603"/>
  <c r="L603"/>
  <c r="O602"/>
  <c r="N602"/>
  <c r="L602"/>
  <c r="N601"/>
  <c r="L601"/>
  <c r="O601" s="1"/>
  <c r="N600"/>
  <c r="L600"/>
  <c r="O600" s="1"/>
  <c r="O599"/>
  <c r="N599"/>
  <c r="L599"/>
  <c r="O598"/>
  <c r="N598"/>
  <c r="L598"/>
  <c r="N597"/>
  <c r="L597"/>
  <c r="O597" s="1"/>
  <c r="N596"/>
  <c r="L596"/>
  <c r="O596" s="1"/>
  <c r="O595"/>
  <c r="N595"/>
  <c r="L595"/>
  <c r="O594"/>
  <c r="N594"/>
  <c r="L594"/>
  <c r="N593"/>
  <c r="L593"/>
  <c r="O593" s="1"/>
  <c r="N592"/>
  <c r="L592"/>
  <c r="O592" s="1"/>
  <c r="O591"/>
  <c r="N591"/>
  <c r="L591"/>
  <c r="O590"/>
  <c r="N590"/>
  <c r="L590"/>
  <c r="N589"/>
  <c r="L589"/>
  <c r="O589" s="1"/>
  <c r="N588"/>
  <c r="L588"/>
  <c r="O588" s="1"/>
  <c r="O587"/>
  <c r="N587"/>
  <c r="L587"/>
  <c r="O586"/>
  <c r="N586"/>
  <c r="L586"/>
  <c r="N585"/>
  <c r="L585"/>
  <c r="O585" s="1"/>
  <c r="N584"/>
  <c r="L584"/>
  <c r="O584" s="1"/>
  <c r="O583"/>
  <c r="N583"/>
  <c r="L583"/>
  <c r="O582"/>
  <c r="N582"/>
  <c r="L582"/>
  <c r="N581"/>
  <c r="L581"/>
  <c r="O581" s="1"/>
  <c r="N580"/>
  <c r="L580"/>
  <c r="O580" s="1"/>
  <c r="O579"/>
  <c r="N579"/>
  <c r="L579"/>
  <c r="O578"/>
  <c r="N578"/>
  <c r="L578"/>
  <c r="N577"/>
  <c r="L577"/>
  <c r="O577" s="1"/>
  <c r="N576"/>
  <c r="L576"/>
  <c r="O576" s="1"/>
  <c r="O575"/>
  <c r="N575"/>
  <c r="L575"/>
  <c r="O574"/>
  <c r="N574"/>
  <c r="L574"/>
  <c r="N573"/>
  <c r="L573"/>
  <c r="O573" s="1"/>
  <c r="N572"/>
  <c r="L572"/>
  <c r="O572" s="1"/>
  <c r="O571"/>
  <c r="N571"/>
  <c r="L571"/>
  <c r="O570"/>
  <c r="N570"/>
  <c r="L570"/>
  <c r="N569"/>
  <c r="L569"/>
  <c r="O569" s="1"/>
  <c r="N568"/>
  <c r="L568"/>
  <c r="O568" s="1"/>
  <c r="O567"/>
  <c r="N567"/>
  <c r="L567"/>
  <c r="O566"/>
  <c r="N566"/>
  <c r="L566"/>
  <c r="N565"/>
  <c r="L565"/>
  <c r="O565" s="1"/>
  <c r="N564"/>
  <c r="L564"/>
  <c r="O564" s="1"/>
  <c r="O563"/>
  <c r="N563"/>
  <c r="L563"/>
  <c r="O562"/>
  <c r="N562"/>
  <c r="L562"/>
  <c r="N561"/>
  <c r="L561"/>
  <c r="O561" s="1"/>
  <c r="N560"/>
  <c r="L560"/>
  <c r="O560" s="1"/>
  <c r="O559"/>
  <c r="N559"/>
  <c r="L559"/>
  <c r="O558"/>
  <c r="N558"/>
  <c r="L558"/>
  <c r="N557"/>
  <c r="L557"/>
  <c r="O557" s="1"/>
  <c r="N556"/>
  <c r="L556"/>
  <c r="O556" s="1"/>
  <c r="O555"/>
  <c r="N555"/>
  <c r="L555"/>
  <c r="O554"/>
  <c r="N554"/>
  <c r="L554"/>
  <c r="N553"/>
  <c r="L553"/>
  <c r="O553" s="1"/>
  <c r="N552"/>
  <c r="L552"/>
  <c r="O552" s="1"/>
  <c r="O551"/>
  <c r="N551"/>
  <c r="L551"/>
  <c r="O550"/>
  <c r="N550"/>
  <c r="L550"/>
  <c r="N549"/>
  <c r="L549"/>
  <c r="O549" s="1"/>
  <c r="N548"/>
  <c r="L548"/>
  <c r="O548" s="1"/>
  <c r="O547"/>
  <c r="N547"/>
  <c r="L547"/>
  <c r="O546"/>
  <c r="N546"/>
  <c r="L546"/>
  <c r="N545"/>
  <c r="L545"/>
  <c r="O545" s="1"/>
  <c r="N544"/>
  <c r="L544"/>
  <c r="O544" s="1"/>
  <c r="O543"/>
  <c r="N543"/>
  <c r="L543"/>
  <c r="O542"/>
  <c r="N542"/>
  <c r="L542"/>
  <c r="N541"/>
  <c r="L541"/>
  <c r="O541" s="1"/>
  <c r="N540"/>
  <c r="L540"/>
  <c r="O540" s="1"/>
  <c r="O539"/>
  <c r="N539"/>
  <c r="L539"/>
  <c r="O538"/>
  <c r="N538"/>
  <c r="L538"/>
  <c r="N537"/>
  <c r="L537"/>
  <c r="O537" s="1"/>
  <c r="N536"/>
  <c r="L536"/>
  <c r="O536" s="1"/>
  <c r="O535"/>
  <c r="N535"/>
  <c r="L535"/>
  <c r="O534"/>
  <c r="N534"/>
  <c r="L534"/>
  <c r="N533"/>
  <c r="L533"/>
  <c r="O533" s="1"/>
  <c r="N532"/>
  <c r="L532"/>
  <c r="O532" s="1"/>
  <c r="O531"/>
  <c r="N531"/>
  <c r="L531"/>
  <c r="O530"/>
  <c r="N530"/>
  <c r="L530"/>
  <c r="N529"/>
  <c r="L529"/>
  <c r="O529" s="1"/>
  <c r="N528"/>
  <c r="L528"/>
  <c r="O528" s="1"/>
  <c r="O527"/>
  <c r="N527"/>
  <c r="L527"/>
  <c r="O526"/>
  <c r="N526"/>
  <c r="L526"/>
  <c r="N525"/>
  <c r="L525"/>
  <c r="O525" s="1"/>
  <c r="N524"/>
  <c r="L524"/>
  <c r="O524" s="1"/>
  <c r="O523"/>
  <c r="N523"/>
  <c r="L523"/>
  <c r="O522"/>
  <c r="N522"/>
  <c r="L522"/>
  <c r="N521"/>
  <c r="L521"/>
  <c r="O521" s="1"/>
  <c r="N520"/>
  <c r="L520"/>
  <c r="O520" s="1"/>
  <c r="O519"/>
  <c r="N519"/>
  <c r="L519"/>
  <c r="O518"/>
  <c r="N518"/>
  <c r="L518"/>
  <c r="N517"/>
  <c r="L517"/>
  <c r="O517" s="1"/>
  <c r="N516"/>
  <c r="L516"/>
  <c r="O516" s="1"/>
  <c r="O515"/>
  <c r="N515"/>
  <c r="L515"/>
  <c r="O514"/>
  <c r="N514"/>
  <c r="L514"/>
  <c r="N513"/>
  <c r="L513"/>
  <c r="O513" s="1"/>
  <c r="N512"/>
  <c r="L512"/>
  <c r="O512" s="1"/>
  <c r="O511"/>
  <c r="N511"/>
  <c r="L511"/>
  <c r="O510"/>
  <c r="N510"/>
  <c r="L510"/>
  <c r="N509"/>
  <c r="L509"/>
  <c r="O509" s="1"/>
  <c r="N508"/>
  <c r="L508"/>
  <c r="O508" s="1"/>
  <c r="O507"/>
  <c r="N507"/>
  <c r="L507"/>
  <c r="O506"/>
  <c r="N506"/>
  <c r="L506"/>
  <c r="N505"/>
  <c r="L505"/>
  <c r="O505" s="1"/>
  <c r="N504"/>
  <c r="L504"/>
  <c r="O504" s="1"/>
  <c r="O503"/>
  <c r="N503"/>
  <c r="L503"/>
  <c r="O502"/>
  <c r="N502"/>
  <c r="L502"/>
  <c r="N501"/>
  <c r="L501"/>
  <c r="O501" s="1"/>
  <c r="N500"/>
  <c r="L500"/>
  <c r="O500" s="1"/>
  <c r="O499"/>
  <c r="N499"/>
  <c r="L499"/>
  <c r="O498"/>
  <c r="N498"/>
  <c r="L498"/>
  <c r="N497"/>
  <c r="L497"/>
  <c r="O497" s="1"/>
  <c r="N496"/>
  <c r="L496"/>
  <c r="O496" s="1"/>
  <c r="O495"/>
  <c r="N495"/>
  <c r="L495"/>
  <c r="O494"/>
  <c r="N494"/>
  <c r="L494"/>
  <c r="N493"/>
  <c r="L493"/>
  <c r="O493" s="1"/>
  <c r="N492"/>
  <c r="L492"/>
  <c r="O492" s="1"/>
  <c r="O491"/>
  <c r="N491"/>
  <c r="L491"/>
  <c r="O490"/>
  <c r="N490"/>
  <c r="L490"/>
  <c r="N489"/>
  <c r="L489"/>
  <c r="O489" s="1"/>
  <c r="N488"/>
  <c r="L488"/>
  <c r="O488" s="1"/>
  <c r="O487"/>
  <c r="N487"/>
  <c r="L487"/>
  <c r="O486"/>
  <c r="N486"/>
  <c r="L486"/>
  <c r="N485"/>
  <c r="L485"/>
  <c r="O485" s="1"/>
  <c r="N484"/>
  <c r="L484"/>
  <c r="O484" s="1"/>
  <c r="O483"/>
  <c r="N483"/>
  <c r="L483"/>
  <c r="O482"/>
  <c r="N482"/>
  <c r="L482"/>
  <c r="N481"/>
  <c r="L481"/>
  <c r="O481" s="1"/>
  <c r="N480"/>
  <c r="L480"/>
  <c r="O480" s="1"/>
  <c r="O479"/>
  <c r="N479"/>
  <c r="L479"/>
  <c r="O478"/>
  <c r="N478"/>
  <c r="L478"/>
  <c r="N477"/>
  <c r="L477"/>
  <c r="O477" s="1"/>
  <c r="N476"/>
  <c r="L476"/>
  <c r="O476" s="1"/>
  <c r="O475"/>
  <c r="N475"/>
  <c r="L475"/>
  <c r="O474"/>
  <c r="N474"/>
  <c r="L474"/>
  <c r="N473"/>
  <c r="L473"/>
  <c r="O473" s="1"/>
  <c r="N472"/>
  <c r="L472"/>
  <c r="O472" s="1"/>
  <c r="O471"/>
  <c r="N471"/>
  <c r="L471"/>
  <c r="O470"/>
  <c r="N470"/>
  <c r="L470"/>
  <c r="N469"/>
  <c r="L469"/>
  <c r="O469" s="1"/>
  <c r="N468"/>
  <c r="L468"/>
  <c r="O468" s="1"/>
  <c r="O467"/>
  <c r="N467"/>
  <c r="L467"/>
  <c r="O466"/>
  <c r="N466"/>
  <c r="L466"/>
  <c r="N465"/>
  <c r="L465"/>
  <c r="O465" s="1"/>
  <c r="N464"/>
  <c r="L464"/>
  <c r="O464" s="1"/>
  <c r="O463"/>
  <c r="N463"/>
  <c r="L463"/>
  <c r="O462"/>
  <c r="N462"/>
  <c r="L462"/>
  <c r="N461"/>
  <c r="L461"/>
  <c r="O461" s="1"/>
  <c r="N460"/>
  <c r="L460"/>
  <c r="O460" s="1"/>
  <c r="O459"/>
  <c r="N459"/>
  <c r="L459"/>
  <c r="O458"/>
  <c r="N458"/>
  <c r="L458"/>
  <c r="N457"/>
  <c r="L457"/>
  <c r="O457" s="1"/>
  <c r="N456"/>
  <c r="L456"/>
  <c r="O456" s="1"/>
  <c r="O455"/>
  <c r="N455"/>
  <c r="L455"/>
  <c r="O454"/>
  <c r="N454"/>
  <c r="L454"/>
  <c r="N453"/>
  <c r="L453"/>
  <c r="O453" s="1"/>
  <c r="N452"/>
  <c r="L452"/>
  <c r="O452" s="1"/>
  <c r="O451"/>
  <c r="N451"/>
  <c r="L451"/>
  <c r="O450"/>
  <c r="N450"/>
  <c r="L450"/>
  <c r="N449"/>
  <c r="L449"/>
  <c r="O449" s="1"/>
  <c r="N448"/>
  <c r="L448"/>
  <c r="O448" s="1"/>
  <c r="O447"/>
  <c r="N447"/>
  <c r="L447"/>
  <c r="O446"/>
  <c r="N446"/>
  <c r="L446"/>
  <c r="N445"/>
  <c r="L445"/>
  <c r="O445" s="1"/>
  <c r="N444"/>
  <c r="L444"/>
  <c r="O444" s="1"/>
  <c r="O443"/>
  <c r="N443"/>
  <c r="L443"/>
  <c r="O442"/>
  <c r="N442"/>
  <c r="L442"/>
  <c r="N441"/>
  <c r="L441"/>
  <c r="O441" s="1"/>
  <c r="N440"/>
  <c r="L440"/>
  <c r="O440" s="1"/>
  <c r="O439"/>
  <c r="N439"/>
  <c r="L439"/>
  <c r="O438"/>
  <c r="N438"/>
  <c r="L438"/>
  <c r="N437"/>
  <c r="L437"/>
  <c r="O437" s="1"/>
  <c r="N436"/>
  <c r="L436"/>
  <c r="O436" s="1"/>
  <c r="O435"/>
  <c r="N435"/>
  <c r="L435"/>
  <c r="O434"/>
  <c r="N434"/>
  <c r="L434"/>
  <c r="N433"/>
  <c r="L433"/>
  <c r="O433" s="1"/>
  <c r="N432"/>
  <c r="L432"/>
  <c r="O432" s="1"/>
  <c r="O431"/>
  <c r="N431"/>
  <c r="L431"/>
  <c r="O430"/>
  <c r="N430"/>
  <c r="L430"/>
  <c r="N429"/>
  <c r="L429"/>
  <c r="O429" s="1"/>
  <c r="N428"/>
  <c r="L428"/>
  <c r="O428" s="1"/>
  <c r="O427"/>
  <c r="N427"/>
  <c r="L427"/>
  <c r="O426"/>
  <c r="N426"/>
  <c r="L426"/>
  <c r="N425"/>
  <c r="L425"/>
  <c r="O425" s="1"/>
  <c r="N424"/>
  <c r="L424"/>
  <c r="O424" s="1"/>
  <c r="O423"/>
  <c r="N423"/>
  <c r="L423"/>
  <c r="O422"/>
  <c r="N422"/>
  <c r="L422"/>
  <c r="N421"/>
  <c r="L421"/>
  <c r="O421" s="1"/>
  <c r="N420"/>
  <c r="L420"/>
  <c r="O420" s="1"/>
  <c r="O419"/>
  <c r="N419"/>
  <c r="L419"/>
  <c r="O418"/>
  <c r="N418"/>
  <c r="L418"/>
  <c r="N417"/>
  <c r="L417"/>
  <c r="O417" s="1"/>
  <c r="N416"/>
  <c r="L416"/>
  <c r="O416" s="1"/>
  <c r="O415"/>
  <c r="N415"/>
  <c r="L415"/>
  <c r="O414"/>
  <c r="N414"/>
  <c r="L414"/>
  <c r="N413"/>
  <c r="L413"/>
  <c r="O413" s="1"/>
  <c r="N412"/>
  <c r="L412"/>
  <c r="O412" s="1"/>
  <c r="O411"/>
  <c r="N411"/>
  <c r="L411"/>
  <c r="O410"/>
  <c r="N410"/>
  <c r="L410"/>
  <c r="N409"/>
  <c r="L409"/>
  <c r="O409" s="1"/>
  <c r="N408"/>
  <c r="L408"/>
  <c r="O408" s="1"/>
  <c r="O407"/>
  <c r="N407"/>
  <c r="L407"/>
  <c r="O406"/>
  <c r="N406"/>
  <c r="L406"/>
  <c r="N405"/>
  <c r="L405"/>
  <c r="O405" s="1"/>
  <c r="N404"/>
  <c r="L404"/>
  <c r="O404" s="1"/>
  <c r="O403"/>
  <c r="N403"/>
  <c r="L403"/>
  <c r="O402"/>
  <c r="N402"/>
  <c r="L402"/>
  <c r="N401"/>
  <c r="L401"/>
  <c r="O401" s="1"/>
  <c r="N400"/>
  <c r="L400"/>
  <c r="O400" s="1"/>
  <c r="O399"/>
  <c r="N399"/>
  <c r="L399"/>
  <c r="O398"/>
  <c r="N398"/>
  <c r="L398"/>
  <c r="N397"/>
  <c r="L397"/>
  <c r="O397" s="1"/>
  <c r="N396"/>
  <c r="L396"/>
  <c r="O396" s="1"/>
  <c r="O395"/>
  <c r="N395"/>
  <c r="L395"/>
  <c r="O394"/>
  <c r="N394"/>
  <c r="L394"/>
  <c r="N393"/>
  <c r="L393"/>
  <c r="O393" s="1"/>
  <c r="N392"/>
  <c r="L392"/>
  <c r="O392" s="1"/>
  <c r="O391"/>
  <c r="N391"/>
  <c r="L391"/>
  <c r="O390"/>
  <c r="N390"/>
  <c r="L390"/>
  <c r="N389"/>
  <c r="L389"/>
  <c r="O389" s="1"/>
  <c r="N388"/>
  <c r="L388"/>
  <c r="O388" s="1"/>
  <c r="O387"/>
  <c r="N387"/>
  <c r="L387"/>
  <c r="O386"/>
  <c r="N386"/>
  <c r="L386"/>
  <c r="N385"/>
  <c r="L385"/>
  <c r="O385" s="1"/>
  <c r="N384"/>
  <c r="L384"/>
  <c r="O384" s="1"/>
  <c r="O383"/>
  <c r="N383"/>
  <c r="L383"/>
  <c r="O382"/>
  <c r="N382"/>
  <c r="L382"/>
  <c r="N381"/>
  <c r="L381"/>
  <c r="O381" s="1"/>
  <c r="N380"/>
  <c r="L380"/>
  <c r="O380" s="1"/>
  <c r="O379"/>
  <c r="N379"/>
  <c r="L379"/>
  <c r="O378"/>
  <c r="N378"/>
  <c r="L378"/>
  <c r="N377"/>
  <c r="L377"/>
  <c r="O377" s="1"/>
  <c r="N376"/>
  <c r="L376"/>
  <c r="O376" s="1"/>
  <c r="O375"/>
  <c r="N375"/>
  <c r="L375"/>
  <c r="O374"/>
  <c r="N374"/>
  <c r="L374"/>
  <c r="N373"/>
  <c r="L373"/>
  <c r="O373" s="1"/>
  <c r="N372"/>
  <c r="L372"/>
  <c r="O372" s="1"/>
  <c r="O371"/>
  <c r="N371"/>
  <c r="L371"/>
  <c r="O370"/>
  <c r="N370"/>
  <c r="L370"/>
  <c r="N369"/>
  <c r="L369"/>
  <c r="O369" s="1"/>
  <c r="N368"/>
  <c r="L368"/>
  <c r="O368" s="1"/>
  <c r="O367"/>
  <c r="N367"/>
  <c r="L367"/>
  <c r="O366"/>
  <c r="N366"/>
  <c r="L366"/>
  <c r="N365"/>
  <c r="L365"/>
  <c r="O365" s="1"/>
  <c r="N364"/>
  <c r="L364"/>
  <c r="O364" s="1"/>
  <c r="O363"/>
  <c r="N363"/>
  <c r="L363"/>
  <c r="O362"/>
  <c r="N362"/>
  <c r="L362"/>
  <c r="N361"/>
  <c r="L361"/>
  <c r="O361" s="1"/>
  <c r="N360"/>
  <c r="L360"/>
  <c r="O360" s="1"/>
  <c r="O359"/>
  <c r="N359"/>
  <c r="L359"/>
  <c r="O358"/>
  <c r="N358"/>
  <c r="L358"/>
  <c r="N357"/>
  <c r="L357"/>
  <c r="O357" s="1"/>
  <c r="N356"/>
  <c r="L356"/>
  <c r="O356" s="1"/>
  <c r="O355"/>
  <c r="N355"/>
  <c r="L355"/>
  <c r="O354"/>
  <c r="N354"/>
  <c r="L354"/>
  <c r="N353"/>
  <c r="L353"/>
  <c r="O353" s="1"/>
  <c r="N352"/>
  <c r="L352"/>
  <c r="O352" s="1"/>
  <c r="O351"/>
  <c r="N351"/>
  <c r="L351"/>
  <c r="O350"/>
  <c r="N350"/>
  <c r="L350"/>
  <c r="N349"/>
  <c r="L349"/>
  <c r="O349" s="1"/>
  <c r="N348"/>
  <c r="L348"/>
  <c r="O348" s="1"/>
  <c r="O347"/>
  <c r="N347"/>
  <c r="L347"/>
  <c r="O346"/>
  <c r="N346"/>
  <c r="L346"/>
  <c r="N345"/>
  <c r="L345"/>
  <c r="O345" s="1"/>
  <c r="N344"/>
  <c r="L344"/>
  <c r="O344" s="1"/>
  <c r="O343"/>
  <c r="N343"/>
  <c r="L343"/>
  <c r="O342"/>
  <c r="N342"/>
  <c r="L342"/>
  <c r="N341"/>
  <c r="L341"/>
  <c r="O341" s="1"/>
  <c r="N340"/>
  <c r="L340"/>
  <c r="O340" s="1"/>
  <c r="O339"/>
  <c r="N339"/>
  <c r="L339"/>
  <c r="O338"/>
  <c r="N338"/>
  <c r="L338"/>
  <c r="N337"/>
  <c r="L337"/>
  <c r="O337" s="1"/>
  <c r="N336"/>
  <c r="L336"/>
  <c r="O336" s="1"/>
  <c r="O335"/>
  <c r="N335"/>
  <c r="L335"/>
  <c r="O334"/>
  <c r="N334"/>
  <c r="L334"/>
  <c r="N333"/>
  <c r="L333"/>
  <c r="O333" s="1"/>
  <c r="N332"/>
  <c r="L332"/>
  <c r="O332" s="1"/>
  <c r="O331"/>
  <c r="N331"/>
  <c r="L331"/>
  <c r="O330"/>
  <c r="N330"/>
  <c r="L330"/>
  <c r="N329"/>
  <c r="L329"/>
  <c r="O329" s="1"/>
  <c r="N328"/>
  <c r="L328"/>
  <c r="O328" s="1"/>
  <c r="O327"/>
  <c r="N327"/>
  <c r="L327"/>
  <c r="O326"/>
  <c r="N326"/>
  <c r="L326"/>
  <c r="N325"/>
  <c r="L325"/>
  <c r="O325" s="1"/>
  <c r="N324"/>
  <c r="L324"/>
  <c r="O324" s="1"/>
  <c r="O323"/>
  <c r="N323"/>
  <c r="L323"/>
  <c r="O322"/>
  <c r="N322"/>
  <c r="L322"/>
  <c r="N321"/>
  <c r="L321"/>
  <c r="O321" s="1"/>
  <c r="N320"/>
  <c r="L320"/>
  <c r="O320" s="1"/>
  <c r="O319"/>
  <c r="N319"/>
  <c r="L319"/>
  <c r="O318"/>
  <c r="N318"/>
  <c r="L318"/>
  <c r="N317"/>
  <c r="L317"/>
  <c r="O317" s="1"/>
  <c r="N316"/>
  <c r="L316"/>
  <c r="O316" s="1"/>
  <c r="O315"/>
  <c r="N315"/>
  <c r="L315"/>
  <c r="O314"/>
  <c r="N314"/>
  <c r="L314"/>
  <c r="N313"/>
  <c r="L313"/>
  <c r="O313" s="1"/>
  <c r="N312"/>
  <c r="L312"/>
  <c r="O312" s="1"/>
  <c r="O311"/>
  <c r="N311"/>
  <c r="L311"/>
  <c r="O310"/>
  <c r="N310"/>
  <c r="L310"/>
  <c r="N309"/>
  <c r="L309"/>
  <c r="O309" s="1"/>
  <c r="N308"/>
  <c r="L308"/>
  <c r="O308" s="1"/>
  <c r="O307"/>
  <c r="N307"/>
  <c r="L307"/>
  <c r="O306"/>
  <c r="N306"/>
  <c r="L306"/>
  <c r="N305"/>
  <c r="L305"/>
  <c r="O305" s="1"/>
  <c r="N304"/>
  <c r="L304"/>
  <c r="O304" s="1"/>
  <c r="O303"/>
  <c r="N303"/>
  <c r="L303"/>
  <c r="O302"/>
  <c r="N302"/>
  <c r="L302"/>
  <c r="N301"/>
  <c r="L301"/>
  <c r="O301" s="1"/>
  <c r="N300"/>
  <c r="L300"/>
  <c r="O300" s="1"/>
  <c r="O299"/>
  <c r="N299"/>
  <c r="L299"/>
  <c r="O298"/>
  <c r="N298"/>
  <c r="L298"/>
  <c r="N297"/>
  <c r="L297"/>
  <c r="O297" s="1"/>
  <c r="N296"/>
  <c r="L296"/>
  <c r="O296" s="1"/>
  <c r="O295"/>
  <c r="N295"/>
  <c r="L295"/>
  <c r="O294"/>
  <c r="N294"/>
  <c r="L294"/>
  <c r="N293"/>
  <c r="L293"/>
  <c r="O293" s="1"/>
  <c r="N292"/>
  <c r="L292"/>
  <c r="O292" s="1"/>
  <c r="O291"/>
  <c r="N291"/>
  <c r="L291"/>
  <c r="O290"/>
  <c r="N290"/>
  <c r="L290"/>
  <c r="N289"/>
  <c r="L289"/>
  <c r="O289" s="1"/>
  <c r="N288"/>
  <c r="L288"/>
  <c r="O288" s="1"/>
  <c r="O287"/>
  <c r="N287"/>
  <c r="L287"/>
  <c r="O286"/>
  <c r="N286"/>
  <c r="L286"/>
  <c r="N285"/>
  <c r="L285"/>
  <c r="O285" s="1"/>
  <c r="N284"/>
  <c r="L284"/>
  <c r="O284" s="1"/>
  <c r="O283"/>
  <c r="N283"/>
  <c r="L283"/>
  <c r="O282"/>
  <c r="N282"/>
  <c r="L282"/>
  <c r="N281"/>
  <c r="L281"/>
  <c r="O281" s="1"/>
  <c r="N280"/>
  <c r="L280"/>
  <c r="O280" s="1"/>
  <c r="O279"/>
  <c r="N279"/>
  <c r="L279"/>
  <c r="O278"/>
  <c r="N278"/>
  <c r="L278"/>
  <c r="N277"/>
  <c r="L277"/>
  <c r="O277" s="1"/>
  <c r="N276"/>
  <c r="L276"/>
  <c r="O276" s="1"/>
  <c r="O275"/>
  <c r="N275"/>
  <c r="L275"/>
  <c r="O274"/>
  <c r="N274"/>
  <c r="L274"/>
  <c r="N273"/>
  <c r="L273"/>
  <c r="O273" s="1"/>
  <c r="N272"/>
  <c r="L272"/>
  <c r="O272" s="1"/>
  <c r="O271"/>
  <c r="N271"/>
  <c r="L271"/>
  <c r="O270"/>
  <c r="N270"/>
  <c r="L270"/>
  <c r="N269"/>
  <c r="L269"/>
  <c r="O269" s="1"/>
  <c r="N268"/>
  <c r="L268"/>
  <c r="O268" s="1"/>
  <c r="O267"/>
  <c r="N267"/>
  <c r="L267"/>
  <c r="O266"/>
  <c r="N266"/>
  <c r="L266"/>
  <c r="N265"/>
  <c r="L265"/>
  <c r="O265" s="1"/>
  <c r="N264"/>
  <c r="L264"/>
  <c r="O264" s="1"/>
  <c r="O263"/>
  <c r="N263"/>
  <c r="L263"/>
  <c r="O262"/>
  <c r="N262"/>
  <c r="L262"/>
  <c r="N261"/>
  <c r="L261"/>
  <c r="O261" s="1"/>
  <c r="N260"/>
  <c r="L260"/>
  <c r="O260" s="1"/>
  <c r="O259"/>
  <c r="N259"/>
  <c r="L259"/>
  <c r="O258"/>
  <c r="N258"/>
  <c r="L258"/>
  <c r="N257"/>
  <c r="L257"/>
  <c r="O257" s="1"/>
  <c r="N256"/>
  <c r="L256"/>
  <c r="O256" s="1"/>
  <c r="O255"/>
  <c r="N255"/>
  <c r="L255"/>
  <c r="O254"/>
  <c r="N254"/>
  <c r="L254"/>
  <c r="N253"/>
  <c r="L253"/>
  <c r="O253" s="1"/>
  <c r="N252"/>
  <c r="L252"/>
  <c r="O252" s="1"/>
  <c r="O251"/>
  <c r="N251"/>
  <c r="L251"/>
  <c r="O250"/>
  <c r="N250"/>
  <c r="L250"/>
  <c r="N249"/>
  <c r="L249"/>
  <c r="O249" s="1"/>
  <c r="N248"/>
  <c r="L248"/>
  <c r="O248" s="1"/>
  <c r="O247"/>
  <c r="N247"/>
  <c r="L247"/>
  <c r="O246"/>
  <c r="N246"/>
  <c r="L246"/>
  <c r="N245"/>
  <c r="L245"/>
  <c r="O245" s="1"/>
  <c r="N244"/>
  <c r="L244"/>
  <c r="O244" s="1"/>
  <c r="O243"/>
  <c r="N243"/>
  <c r="L243"/>
  <c r="O242"/>
  <c r="N242"/>
  <c r="L242"/>
  <c r="N241"/>
  <c r="L241"/>
  <c r="O241" s="1"/>
  <c r="N240"/>
  <c r="L240"/>
  <c r="O240" s="1"/>
  <c r="O239"/>
  <c r="N239"/>
  <c r="L239"/>
  <c r="O238"/>
  <c r="N238"/>
  <c r="L238"/>
  <c r="N237"/>
  <c r="L237"/>
  <c r="O237" s="1"/>
  <c r="N236"/>
  <c r="L236"/>
  <c r="O236" s="1"/>
  <c r="O235"/>
  <c r="N235"/>
  <c r="L235"/>
  <c r="O234"/>
  <c r="N234"/>
  <c r="L234"/>
  <c r="N233"/>
  <c r="L233"/>
  <c r="O233" s="1"/>
  <c r="N232"/>
  <c r="L232"/>
  <c r="O232" s="1"/>
  <c r="O231"/>
  <c r="N231"/>
  <c r="L231"/>
  <c r="O230"/>
  <c r="N230"/>
  <c r="L230"/>
  <c r="N229"/>
  <c r="L229"/>
  <c r="O229" s="1"/>
  <c r="N228"/>
  <c r="L228"/>
  <c r="O228" s="1"/>
  <c r="O227"/>
  <c r="N227"/>
  <c r="L227"/>
  <c r="O226"/>
  <c r="N226"/>
  <c r="L226"/>
  <c r="N225"/>
  <c r="L225"/>
  <c r="O225" s="1"/>
  <c r="N224"/>
  <c r="L224"/>
  <c r="O224" s="1"/>
  <c r="O223"/>
  <c r="N223"/>
  <c r="L223"/>
  <c r="O222"/>
  <c r="N222"/>
  <c r="L222"/>
  <c r="N221"/>
  <c r="L221"/>
  <c r="O221" s="1"/>
  <c r="N220"/>
  <c r="L220"/>
  <c r="O220" s="1"/>
  <c r="O219"/>
  <c r="N219"/>
  <c r="L219"/>
  <c r="O218"/>
  <c r="N218"/>
  <c r="L218"/>
  <c r="N217"/>
  <c r="L217"/>
  <c r="O217" s="1"/>
  <c r="N216"/>
  <c r="L216"/>
  <c r="O216" s="1"/>
  <c r="O215"/>
  <c r="N215"/>
  <c r="L215"/>
  <c r="O214"/>
  <c r="N214"/>
  <c r="L214"/>
  <c r="N213"/>
  <c r="L213"/>
  <c r="O213" s="1"/>
  <c r="N212"/>
  <c r="L212"/>
  <c r="O212" s="1"/>
  <c r="O211"/>
  <c r="N211"/>
  <c r="L211"/>
  <c r="O210"/>
  <c r="N210"/>
  <c r="L210"/>
  <c r="N209"/>
  <c r="L209"/>
  <c r="O209" s="1"/>
  <c r="N208"/>
  <c r="L208"/>
  <c r="O208" s="1"/>
  <c r="O207"/>
  <c r="N207"/>
  <c r="L207"/>
  <c r="O206"/>
  <c r="N206"/>
  <c r="L206"/>
  <c r="N205"/>
  <c r="L205"/>
  <c r="O205" s="1"/>
  <c r="N204"/>
  <c r="L204"/>
  <c r="O204" s="1"/>
  <c r="O203"/>
  <c r="N203"/>
  <c r="L203"/>
  <c r="O202"/>
  <c r="N202"/>
  <c r="L202"/>
  <c r="N201"/>
  <c r="L201"/>
  <c r="O201" s="1"/>
  <c r="N200"/>
  <c r="L200"/>
  <c r="O200" s="1"/>
  <c r="O199"/>
  <c r="N199"/>
  <c r="L199"/>
  <c r="O198"/>
  <c r="N198"/>
  <c r="L198"/>
  <c r="N197"/>
  <c r="L197"/>
  <c r="O197" s="1"/>
  <c r="N196"/>
  <c r="L196"/>
  <c r="O196" s="1"/>
  <c r="O195"/>
  <c r="N195"/>
  <c r="L195"/>
  <c r="O194"/>
  <c r="N194"/>
  <c r="L194"/>
  <c r="N193"/>
  <c r="L193"/>
  <c r="O193" s="1"/>
  <c r="N192"/>
  <c r="L192"/>
  <c r="O192" s="1"/>
  <c r="O191"/>
  <c r="N191"/>
  <c r="L191"/>
  <c r="O190"/>
  <c r="N190"/>
  <c r="L190"/>
  <c r="N189"/>
  <c r="L189"/>
  <c r="O189" s="1"/>
  <c r="N188"/>
  <c r="L188"/>
  <c r="O188" s="1"/>
  <c r="O187"/>
  <c r="N187"/>
  <c r="L187"/>
  <c r="O186"/>
  <c r="N186"/>
  <c r="L186"/>
  <c r="N185"/>
  <c r="L185"/>
  <c r="O185" s="1"/>
  <c r="N184"/>
  <c r="L184"/>
  <c r="O184" s="1"/>
  <c r="O183"/>
  <c r="N183"/>
  <c r="L183"/>
  <c r="O182"/>
  <c r="N182"/>
  <c r="L182"/>
  <c r="N181"/>
  <c r="L181"/>
  <c r="O181" s="1"/>
  <c r="N180"/>
  <c r="L180"/>
  <c r="O180" s="1"/>
  <c r="O179"/>
  <c r="N179"/>
  <c r="L179"/>
  <c r="O178"/>
  <c r="N178"/>
  <c r="L178"/>
  <c r="N177"/>
  <c r="L177"/>
  <c r="O177" s="1"/>
  <c r="N176"/>
  <c r="L176"/>
  <c r="O176" s="1"/>
  <c r="O175"/>
  <c r="N175"/>
  <c r="L175"/>
  <c r="O174"/>
  <c r="N174"/>
  <c r="L174"/>
  <c r="N173"/>
  <c r="L173"/>
  <c r="O173" s="1"/>
  <c r="N172"/>
  <c r="L172"/>
  <c r="O172" s="1"/>
  <c r="O171"/>
  <c r="N171"/>
  <c r="L171"/>
  <c r="O170"/>
  <c r="N170"/>
  <c r="L170"/>
  <c r="N169"/>
  <c r="L169"/>
  <c r="O169" s="1"/>
  <c r="N168"/>
  <c r="L168"/>
  <c r="O168" s="1"/>
  <c r="O167"/>
  <c r="N167"/>
  <c r="L167"/>
  <c r="N166"/>
  <c r="O166" s="1"/>
  <c r="L166"/>
  <c r="N165"/>
  <c r="L165"/>
  <c r="O165" s="1"/>
  <c r="N164"/>
  <c r="L164"/>
  <c r="O164" s="1"/>
  <c r="O163"/>
  <c r="N163"/>
  <c r="L163"/>
  <c r="O162"/>
  <c r="N162"/>
  <c r="L162"/>
  <c r="N161"/>
  <c r="L161"/>
  <c r="O161" s="1"/>
  <c r="N160"/>
  <c r="L160"/>
  <c r="O160" s="1"/>
  <c r="O159"/>
  <c r="N159"/>
  <c r="L159"/>
  <c r="O158"/>
  <c r="N158"/>
  <c r="L158"/>
  <c r="N157"/>
  <c r="L157"/>
  <c r="O157" s="1"/>
  <c r="N156"/>
  <c r="L156"/>
  <c r="O156" s="1"/>
  <c r="O155"/>
  <c r="N155"/>
  <c r="L155"/>
  <c r="O154"/>
  <c r="N154"/>
  <c r="L154"/>
  <c r="N153"/>
  <c r="L153"/>
  <c r="O153" s="1"/>
  <c r="N152"/>
  <c r="L152"/>
  <c r="O152" s="1"/>
  <c r="O151"/>
  <c r="N151"/>
  <c r="L151"/>
  <c r="O150"/>
  <c r="N150"/>
  <c r="L150"/>
  <c r="N149"/>
  <c r="L149"/>
  <c r="O149" s="1"/>
  <c r="N148"/>
  <c r="L148"/>
  <c r="O148" s="1"/>
  <c r="O147"/>
  <c r="N147"/>
  <c r="L147"/>
  <c r="O146"/>
  <c r="N146"/>
  <c r="L146"/>
  <c r="N145"/>
  <c r="L145"/>
  <c r="O145" s="1"/>
  <c r="N144"/>
  <c r="L144"/>
  <c r="O144" s="1"/>
  <c r="O143"/>
  <c r="N143"/>
  <c r="L143"/>
  <c r="O142"/>
  <c r="N142"/>
  <c r="L142"/>
  <c r="N141"/>
  <c r="L141"/>
  <c r="O141" s="1"/>
  <c r="N140"/>
  <c r="L140"/>
  <c r="O140" s="1"/>
  <c r="O139"/>
  <c r="N139"/>
  <c r="L139"/>
  <c r="O138"/>
  <c r="N138"/>
  <c r="L138"/>
  <c r="N137"/>
  <c r="L137"/>
  <c r="O137" s="1"/>
  <c r="N136"/>
  <c r="L136"/>
  <c r="O136" s="1"/>
  <c r="O135"/>
  <c r="N135"/>
  <c r="L135"/>
  <c r="O134"/>
  <c r="N134"/>
  <c r="L134"/>
  <c r="N133"/>
  <c r="L133"/>
  <c r="O133" s="1"/>
  <c r="N132"/>
  <c r="L132"/>
  <c r="O132" s="1"/>
  <c r="O131"/>
  <c r="N131"/>
  <c r="L131"/>
  <c r="O130"/>
  <c r="N130"/>
  <c r="L130"/>
  <c r="N129"/>
  <c r="L129"/>
  <c r="O129" s="1"/>
  <c r="N128"/>
  <c r="L128"/>
  <c r="O128" s="1"/>
  <c r="O127"/>
  <c r="N127"/>
  <c r="L127"/>
  <c r="O126"/>
  <c r="N126"/>
  <c r="L126"/>
  <c r="N125"/>
  <c r="L125"/>
  <c r="O125" s="1"/>
  <c r="N124"/>
  <c r="L124"/>
  <c r="O124" s="1"/>
  <c r="O123"/>
  <c r="N123"/>
  <c r="L123"/>
  <c r="O122"/>
  <c r="N122"/>
  <c r="L122"/>
  <c r="N121"/>
  <c r="L121"/>
  <c r="O121" s="1"/>
  <c r="N120"/>
  <c r="L120"/>
  <c r="O120" s="1"/>
  <c r="O119"/>
  <c r="N119"/>
  <c r="L119"/>
  <c r="O118"/>
  <c r="N118"/>
  <c r="L118"/>
  <c r="N117"/>
  <c r="L117"/>
  <c r="O117" s="1"/>
  <c r="N116"/>
  <c r="L116"/>
  <c r="O116" s="1"/>
  <c r="O115"/>
  <c r="N115"/>
  <c r="L115"/>
  <c r="O114"/>
  <c r="N114"/>
  <c r="L114"/>
  <c r="N113"/>
  <c r="L113"/>
  <c r="O113" s="1"/>
  <c r="N112"/>
  <c r="L112"/>
  <c r="O112" s="1"/>
  <c r="O111"/>
  <c r="N111"/>
  <c r="L111"/>
  <c r="O110"/>
  <c r="N110"/>
  <c r="L110"/>
  <c r="N109"/>
  <c r="L109"/>
  <c r="O109" s="1"/>
  <c r="N108"/>
  <c r="L108"/>
  <c r="O108" s="1"/>
  <c r="O107"/>
  <c r="N107"/>
  <c r="L107"/>
  <c r="O106"/>
  <c r="N106"/>
  <c r="L106"/>
  <c r="N105"/>
  <c r="L105"/>
  <c r="O105" s="1"/>
  <c r="N104"/>
  <c r="L104"/>
  <c r="O104" s="1"/>
  <c r="O103"/>
  <c r="N103"/>
  <c r="L103"/>
  <c r="O102"/>
  <c r="N102"/>
  <c r="L102"/>
  <c r="N101"/>
  <c r="L101"/>
  <c r="O101" s="1"/>
  <c r="N100"/>
  <c r="L100"/>
  <c r="O100" s="1"/>
  <c r="O99"/>
  <c r="N99"/>
  <c r="L99"/>
  <c r="O98"/>
  <c r="N98"/>
  <c r="L98"/>
  <c r="N97"/>
  <c r="L97"/>
  <c r="O97" s="1"/>
  <c r="N96"/>
  <c r="L96"/>
  <c r="O96" s="1"/>
  <c r="O95"/>
  <c r="N95"/>
  <c r="L95"/>
  <c r="O94"/>
  <c r="N94"/>
  <c r="L94"/>
  <c r="N93"/>
  <c r="L93"/>
  <c r="O93" s="1"/>
  <c r="N92"/>
  <c r="L92"/>
  <c r="O92" s="1"/>
  <c r="O91"/>
  <c r="N91"/>
  <c r="L91"/>
  <c r="O90"/>
  <c r="N90"/>
  <c r="L90"/>
  <c r="N89"/>
  <c r="L89"/>
  <c r="O89" s="1"/>
  <c r="N88"/>
  <c r="L88"/>
  <c r="O88" s="1"/>
  <c r="O87"/>
  <c r="N87"/>
  <c r="L87"/>
  <c r="O86"/>
  <c r="N86"/>
  <c r="L86"/>
  <c r="N85"/>
  <c r="L85"/>
  <c r="O85" s="1"/>
  <c r="N84"/>
  <c r="L84"/>
  <c r="O84" s="1"/>
  <c r="O83"/>
  <c r="N83"/>
  <c r="L83"/>
  <c r="O82"/>
  <c r="N82"/>
  <c r="L82"/>
  <c r="N81"/>
  <c r="L81"/>
  <c r="O81" s="1"/>
  <c r="N80"/>
  <c r="L80"/>
  <c r="O80" s="1"/>
  <c r="O79"/>
  <c r="N79"/>
  <c r="L79"/>
  <c r="O78"/>
  <c r="N78"/>
  <c r="L78"/>
  <c r="N77"/>
  <c r="L77"/>
  <c r="O77" s="1"/>
  <c r="N76"/>
  <c r="L76"/>
  <c r="O76" s="1"/>
  <c r="O75"/>
  <c r="N75"/>
  <c r="L75"/>
  <c r="O74"/>
  <c r="N74"/>
  <c r="L74"/>
  <c r="N73"/>
  <c r="L73"/>
  <c r="O73" s="1"/>
  <c r="N72"/>
  <c r="L72"/>
  <c r="O72" s="1"/>
  <c r="O71"/>
  <c r="N71"/>
  <c r="L71"/>
  <c r="O70"/>
  <c r="N70"/>
  <c r="L70"/>
  <c r="N69"/>
  <c r="L69"/>
  <c r="O69" s="1"/>
  <c r="N68"/>
  <c r="L68"/>
  <c r="O68" s="1"/>
  <c r="O67"/>
  <c r="N67"/>
  <c r="L67"/>
  <c r="O66"/>
  <c r="N66"/>
  <c r="L66"/>
  <c r="N65"/>
  <c r="L65"/>
  <c r="O65" s="1"/>
  <c r="N64"/>
  <c r="L64"/>
  <c r="O64" s="1"/>
  <c r="O63"/>
  <c r="N63"/>
  <c r="L63"/>
  <c r="O62"/>
  <c r="N62"/>
  <c r="L62"/>
  <c r="N61"/>
  <c r="L61"/>
  <c r="O61" s="1"/>
  <c r="N60"/>
  <c r="L60"/>
  <c r="O60" s="1"/>
  <c r="O59"/>
  <c r="N59"/>
  <c r="L59"/>
  <c r="O58"/>
  <c r="N58"/>
  <c r="L58"/>
  <c r="N57"/>
  <c r="L57"/>
  <c r="O57" s="1"/>
  <c r="N56"/>
  <c r="L56"/>
  <c r="O56" s="1"/>
  <c r="O55"/>
  <c r="N55"/>
  <c r="L55"/>
  <c r="O54"/>
  <c r="N54"/>
  <c r="L54"/>
  <c r="N53"/>
  <c r="L53"/>
  <c r="O53" s="1"/>
  <c r="N52"/>
  <c r="L52"/>
  <c r="O52" s="1"/>
  <c r="O51"/>
  <c r="N51"/>
  <c r="L51"/>
  <c r="O50"/>
  <c r="N50"/>
  <c r="L50"/>
  <c r="N49"/>
  <c r="L49"/>
  <c r="O49" s="1"/>
  <c r="N48"/>
  <c r="L48"/>
  <c r="O48" s="1"/>
  <c r="O47"/>
  <c r="N47"/>
  <c r="L47"/>
  <c r="O46"/>
  <c r="N46"/>
  <c r="L46"/>
  <c r="N45"/>
  <c r="L45"/>
  <c r="O45" s="1"/>
  <c r="N44"/>
  <c r="L44"/>
  <c r="O44" s="1"/>
  <c r="O43"/>
  <c r="N43"/>
  <c r="L43"/>
  <c r="O42"/>
  <c r="N42"/>
  <c r="L42"/>
  <c r="N41"/>
  <c r="L41"/>
  <c r="O41" s="1"/>
  <c r="N40"/>
  <c r="L40"/>
  <c r="O40" s="1"/>
  <c r="O39"/>
  <c r="N39"/>
  <c r="L39"/>
  <c r="O38"/>
  <c r="N38"/>
  <c r="L38"/>
  <c r="N37"/>
  <c r="L37"/>
  <c r="O37" s="1"/>
  <c r="N36"/>
  <c r="L36"/>
  <c r="O36" s="1"/>
  <c r="O35"/>
  <c r="N35"/>
  <c r="L35"/>
  <c r="O34"/>
  <c r="N34"/>
  <c r="L34"/>
  <c r="N33"/>
  <c r="L33"/>
  <c r="O33" s="1"/>
  <c r="N32"/>
  <c r="L32"/>
  <c r="O32" s="1"/>
  <c r="O31"/>
  <c r="N31"/>
  <c r="L31"/>
  <c r="O30"/>
  <c r="N30"/>
  <c r="L30"/>
  <c r="N29"/>
  <c r="L29"/>
  <c r="O29" s="1"/>
  <c r="N28"/>
  <c r="L28"/>
  <c r="O28" s="1"/>
  <c r="O27"/>
  <c r="N27"/>
  <c r="L27"/>
  <c r="O26"/>
  <c r="N26"/>
  <c r="L26"/>
  <c r="N25"/>
  <c r="L25"/>
  <c r="O25" s="1"/>
  <c r="N24"/>
  <c r="L24"/>
  <c r="O24" s="1"/>
  <c r="O23"/>
  <c r="N23"/>
  <c r="L23"/>
  <c r="O22"/>
  <c r="N22"/>
  <c r="L22"/>
  <c r="N21"/>
  <c r="L21"/>
  <c r="O21" s="1"/>
  <c r="N20"/>
  <c r="L20"/>
  <c r="O20" s="1"/>
  <c r="O19"/>
  <c r="N19"/>
  <c r="L19"/>
  <c r="O18"/>
  <c r="N18"/>
  <c r="L18"/>
  <c r="N17"/>
  <c r="L17"/>
  <c r="O17" s="1"/>
  <c r="N16"/>
  <c r="L16"/>
  <c r="N15"/>
  <c r="L15"/>
  <c r="N14"/>
  <c r="L14"/>
  <c r="M13"/>
  <c r="N13" s="1"/>
  <c r="N12"/>
  <c r="L12"/>
  <c r="N11"/>
  <c r="L11"/>
  <c r="N10"/>
  <c r="L10"/>
  <c r="N8"/>
  <c r="L8"/>
  <c r="K12" i="2"/>
  <c r="L12" s="1"/>
  <c r="L11"/>
  <c r="J11"/>
  <c r="K10"/>
  <c r="L10" s="1"/>
  <c r="L9"/>
  <c r="J9"/>
  <c r="O15" i="1" l="1"/>
  <c r="O16"/>
  <c r="B3" i="5"/>
  <c r="B2"/>
  <c r="B56" i="4"/>
  <c r="E79"/>
  <c r="D79"/>
  <c r="C79"/>
  <c r="K78"/>
  <c r="J78"/>
  <c r="O78" s="1"/>
  <c r="I78"/>
  <c r="N78" s="1"/>
  <c r="H78"/>
  <c r="M78" s="1"/>
  <c r="F78"/>
  <c r="P78" s="1"/>
  <c r="K77"/>
  <c r="J77"/>
  <c r="O77" s="1"/>
  <c r="I77"/>
  <c r="N77" s="1"/>
  <c r="H77"/>
  <c r="M77" s="1"/>
  <c r="F77"/>
  <c r="P77" s="1"/>
  <c r="K76"/>
  <c r="J76"/>
  <c r="O76" s="1"/>
  <c r="I76"/>
  <c r="N76" s="1"/>
  <c r="H76"/>
  <c r="M76" s="1"/>
  <c r="F76"/>
  <c r="P76" s="1"/>
  <c r="K75"/>
  <c r="J75"/>
  <c r="O75" s="1"/>
  <c r="I75"/>
  <c r="N75" s="1"/>
  <c r="H75"/>
  <c r="M75" s="1"/>
  <c r="F75"/>
  <c r="P75" s="1"/>
  <c r="K74"/>
  <c r="J74"/>
  <c r="O74" s="1"/>
  <c r="I74"/>
  <c r="N74" s="1"/>
  <c r="H74"/>
  <c r="M74" s="1"/>
  <c r="F74"/>
  <c r="P74" s="1"/>
  <c r="H73"/>
  <c r="M73" s="1"/>
  <c r="F73"/>
  <c r="H72"/>
  <c r="M72" s="1"/>
  <c r="F72"/>
  <c r="H71"/>
  <c r="M71" s="1"/>
  <c r="F71"/>
  <c r="H70"/>
  <c r="M70" s="1"/>
  <c r="F70"/>
  <c r="H69"/>
  <c r="M69" s="1"/>
  <c r="F69"/>
  <c r="H68"/>
  <c r="M68" s="1"/>
  <c r="F68"/>
  <c r="H67"/>
  <c r="M67" s="1"/>
  <c r="F67"/>
  <c r="H66"/>
  <c r="M66" s="1"/>
  <c r="F66"/>
  <c r="H65"/>
  <c r="M65" s="1"/>
  <c r="F65"/>
  <c r="H64"/>
  <c r="M64" s="1"/>
  <c r="F64"/>
  <c r="H63"/>
  <c r="M63" s="1"/>
  <c r="F63"/>
  <c r="H62"/>
  <c r="M62" s="1"/>
  <c r="F62"/>
  <c r="H61"/>
  <c r="F61"/>
  <c r="B29"/>
  <c r="E52"/>
  <c r="D52"/>
  <c r="C52"/>
  <c r="K51"/>
  <c r="J51"/>
  <c r="O51" s="1"/>
  <c r="I51"/>
  <c r="N51" s="1"/>
  <c r="H51"/>
  <c r="M51" s="1"/>
  <c r="F51"/>
  <c r="P51" s="1"/>
  <c r="K50"/>
  <c r="J50"/>
  <c r="O50" s="1"/>
  <c r="I50"/>
  <c r="N50" s="1"/>
  <c r="H50"/>
  <c r="M50" s="1"/>
  <c r="F50"/>
  <c r="K49"/>
  <c r="J49"/>
  <c r="O49" s="1"/>
  <c r="I49"/>
  <c r="N49" s="1"/>
  <c r="H49"/>
  <c r="M49" s="1"/>
  <c r="F49"/>
  <c r="P49" s="1"/>
  <c r="K48"/>
  <c r="J48"/>
  <c r="O48" s="1"/>
  <c r="I48"/>
  <c r="N48" s="1"/>
  <c r="H48"/>
  <c r="M48" s="1"/>
  <c r="F48"/>
  <c r="P48" s="1"/>
  <c r="K47"/>
  <c r="J47"/>
  <c r="O47" s="1"/>
  <c r="I47"/>
  <c r="N47" s="1"/>
  <c r="H47"/>
  <c r="M47" s="1"/>
  <c r="F47"/>
  <c r="P47" s="1"/>
  <c r="H46"/>
  <c r="M46" s="1"/>
  <c r="F46"/>
  <c r="H45"/>
  <c r="M45" s="1"/>
  <c r="F45"/>
  <c r="H44"/>
  <c r="M44" s="1"/>
  <c r="F44"/>
  <c r="H43"/>
  <c r="M43" s="1"/>
  <c r="F43"/>
  <c r="H42"/>
  <c r="M42" s="1"/>
  <c r="F42"/>
  <c r="H41"/>
  <c r="M41" s="1"/>
  <c r="F41"/>
  <c r="H40"/>
  <c r="M40" s="1"/>
  <c r="F40"/>
  <c r="H39"/>
  <c r="M39" s="1"/>
  <c r="F39"/>
  <c r="H38"/>
  <c r="M38" s="1"/>
  <c r="F38"/>
  <c r="H37"/>
  <c r="M37" s="1"/>
  <c r="F37"/>
  <c r="H36"/>
  <c r="M36" s="1"/>
  <c r="F36"/>
  <c r="H35"/>
  <c r="M35" s="1"/>
  <c r="F35"/>
  <c r="H34"/>
  <c r="F34"/>
  <c r="K20"/>
  <c r="J73"/>
  <c r="O73" s="1"/>
  <c r="K72"/>
  <c r="J45"/>
  <c r="O45" s="1"/>
  <c r="I72"/>
  <c r="N72" s="1"/>
  <c r="K44"/>
  <c r="J71"/>
  <c r="O71" s="1"/>
  <c r="I44"/>
  <c r="N44" s="1"/>
  <c r="K70"/>
  <c r="J70"/>
  <c r="O70" s="1"/>
  <c r="K68"/>
  <c r="J41"/>
  <c r="O41" s="1"/>
  <c r="I68"/>
  <c r="N68" s="1"/>
  <c r="K40"/>
  <c r="J67"/>
  <c r="O67" s="1"/>
  <c r="I40"/>
  <c r="N40" s="1"/>
  <c r="K66"/>
  <c r="J66"/>
  <c r="O66" s="1"/>
  <c r="K65"/>
  <c r="J65"/>
  <c r="O65" s="1"/>
  <c r="K64"/>
  <c r="J37"/>
  <c r="O37" s="1"/>
  <c r="I64"/>
  <c r="N64" s="1"/>
  <c r="K36"/>
  <c r="J63"/>
  <c r="O63" s="1"/>
  <c r="I36"/>
  <c r="N36" s="1"/>
  <c r="K62"/>
  <c r="J62"/>
  <c r="O62" s="1"/>
  <c r="K25"/>
  <c r="J25"/>
  <c r="O25" s="1"/>
  <c r="I25"/>
  <c r="H25"/>
  <c r="K24"/>
  <c r="J24"/>
  <c r="O24" s="1"/>
  <c r="I24"/>
  <c r="N24" s="1"/>
  <c r="K23"/>
  <c r="J23"/>
  <c r="O23" s="1"/>
  <c r="I23"/>
  <c r="N23" s="1"/>
  <c r="K22"/>
  <c r="J22"/>
  <c r="O22" s="1"/>
  <c r="I22"/>
  <c r="N22" s="1"/>
  <c r="K21"/>
  <c r="J21"/>
  <c r="O21" s="1"/>
  <c r="I21"/>
  <c r="N21" s="1"/>
  <c r="J20"/>
  <c r="O20" s="1"/>
  <c r="I20"/>
  <c r="N20" s="1"/>
  <c r="K19"/>
  <c r="J19"/>
  <c r="O19" s="1"/>
  <c r="I19"/>
  <c r="N19" s="1"/>
  <c r="K18"/>
  <c r="J18"/>
  <c r="O18" s="1"/>
  <c r="I18"/>
  <c r="N18" s="1"/>
  <c r="K17"/>
  <c r="J17"/>
  <c r="O17" s="1"/>
  <c r="I17"/>
  <c r="N17" s="1"/>
  <c r="J16"/>
  <c r="O16" s="1"/>
  <c r="I16"/>
  <c r="N16" s="1"/>
  <c r="K15"/>
  <c r="J15"/>
  <c r="O15" s="1"/>
  <c r="I15"/>
  <c r="N15" s="1"/>
  <c r="K14"/>
  <c r="J14"/>
  <c r="O14" s="1"/>
  <c r="I14"/>
  <c r="N14" s="1"/>
  <c r="K13"/>
  <c r="J13"/>
  <c r="O13" s="1"/>
  <c r="I13"/>
  <c r="N13" s="1"/>
  <c r="J12"/>
  <c r="O12" s="1"/>
  <c r="I12"/>
  <c r="N12" s="1"/>
  <c r="K11"/>
  <c r="J11"/>
  <c r="O11" s="1"/>
  <c r="I11"/>
  <c r="N11" s="1"/>
  <c r="K10"/>
  <c r="J10"/>
  <c r="O10" s="1"/>
  <c r="I10"/>
  <c r="N10" s="1"/>
  <c r="K9"/>
  <c r="J9"/>
  <c r="O9" s="1"/>
  <c r="I9"/>
  <c r="N9" s="1"/>
  <c r="H24"/>
  <c r="M24" s="1"/>
  <c r="H23"/>
  <c r="M23" s="1"/>
  <c r="H22"/>
  <c r="M22" s="1"/>
  <c r="H21"/>
  <c r="M21" s="1"/>
  <c r="H20"/>
  <c r="M20" s="1"/>
  <c r="H19"/>
  <c r="M19" s="1"/>
  <c r="H18"/>
  <c r="M18" s="1"/>
  <c r="H17"/>
  <c r="M17" s="1"/>
  <c r="H16"/>
  <c r="M16" s="1"/>
  <c r="H15"/>
  <c r="M15" s="1"/>
  <c r="H14"/>
  <c r="M14" s="1"/>
  <c r="H13"/>
  <c r="M13" s="1"/>
  <c r="H12"/>
  <c r="M12" s="1"/>
  <c r="H11"/>
  <c r="M11" s="1"/>
  <c r="H10"/>
  <c r="M10" s="1"/>
  <c r="K61"/>
  <c r="J61"/>
  <c r="O61" s="1"/>
  <c r="I34"/>
  <c r="N34" s="1"/>
  <c r="H9"/>
  <c r="M9" s="1"/>
  <c r="K8"/>
  <c r="J8"/>
  <c r="O8" s="1"/>
  <c r="I8"/>
  <c r="N8" s="1"/>
  <c r="H8"/>
  <c r="M8" s="1"/>
  <c r="E26"/>
  <c r="D26"/>
  <c r="N25"/>
  <c r="B3"/>
  <c r="B3" i="2"/>
  <c r="B2"/>
  <c r="B28" i="4" s="1"/>
  <c r="B55"/>
  <c r="B2"/>
  <c r="F24"/>
  <c r="F23"/>
  <c r="F22"/>
  <c r="F21"/>
  <c r="F20"/>
  <c r="F19"/>
  <c r="F18"/>
  <c r="F17"/>
  <c r="F16"/>
  <c r="F15"/>
  <c r="F14"/>
  <c r="F13"/>
  <c r="F12"/>
  <c r="F11"/>
  <c r="F10"/>
  <c r="F9"/>
  <c r="M25"/>
  <c r="F25"/>
  <c r="C26"/>
  <c r="F8"/>
  <c r="J69" l="1"/>
  <c r="O69" s="1"/>
  <c r="P50"/>
  <c r="O14" i="1"/>
  <c r="P25" i="4"/>
  <c r="K12"/>
  <c r="O10" i="1"/>
  <c r="H79" i="4"/>
  <c r="O13" i="1"/>
  <c r="K35" i="4"/>
  <c r="P35" s="1"/>
  <c r="J36"/>
  <c r="O36" s="1"/>
  <c r="I37"/>
  <c r="N37" s="1"/>
  <c r="K39"/>
  <c r="P39" s="1"/>
  <c r="J40"/>
  <c r="O40" s="1"/>
  <c r="I41"/>
  <c r="N41" s="1"/>
  <c r="K43"/>
  <c r="P43" s="1"/>
  <c r="J44"/>
  <c r="O44" s="1"/>
  <c r="I45"/>
  <c r="N45" s="1"/>
  <c r="I61"/>
  <c r="N61" s="1"/>
  <c r="K63"/>
  <c r="P63" s="1"/>
  <c r="J64"/>
  <c r="O64" s="1"/>
  <c r="I65"/>
  <c r="N65" s="1"/>
  <c r="K67"/>
  <c r="P67" s="1"/>
  <c r="J68"/>
  <c r="O68" s="1"/>
  <c r="I69"/>
  <c r="N69" s="1"/>
  <c r="K71"/>
  <c r="P71" s="1"/>
  <c r="J72"/>
  <c r="O72" s="1"/>
  <c r="I73"/>
  <c r="N73" s="1"/>
  <c r="K34"/>
  <c r="P34" s="1"/>
  <c r="J35"/>
  <c r="O35" s="1"/>
  <c r="K38"/>
  <c r="P38" s="1"/>
  <c r="J39"/>
  <c r="O39" s="1"/>
  <c r="K42"/>
  <c r="P42" s="1"/>
  <c r="J43"/>
  <c r="O43" s="1"/>
  <c r="K46"/>
  <c r="P46" s="1"/>
  <c r="P62"/>
  <c r="P66"/>
  <c r="P70"/>
  <c r="O11" i="1"/>
  <c r="J34" i="4"/>
  <c r="O34" s="1"/>
  <c r="I35"/>
  <c r="N35" s="1"/>
  <c r="K37"/>
  <c r="P37" s="1"/>
  <c r="J38"/>
  <c r="O38" s="1"/>
  <c r="I39"/>
  <c r="N39" s="1"/>
  <c r="K41"/>
  <c r="P41" s="1"/>
  <c r="J42"/>
  <c r="O42" s="1"/>
  <c r="I43"/>
  <c r="N43" s="1"/>
  <c r="K45"/>
  <c r="P45" s="1"/>
  <c r="J46"/>
  <c r="O46" s="1"/>
  <c r="P61"/>
  <c r="I63"/>
  <c r="N63" s="1"/>
  <c r="P65"/>
  <c r="I67"/>
  <c r="N67" s="1"/>
  <c r="I71"/>
  <c r="N71" s="1"/>
  <c r="K73"/>
  <c r="P73" s="1"/>
  <c r="O12" i="1"/>
  <c r="P36" i="4"/>
  <c r="I38"/>
  <c r="N38" s="1"/>
  <c r="P40"/>
  <c r="I42"/>
  <c r="N42" s="1"/>
  <c r="P44"/>
  <c r="I46"/>
  <c r="N46" s="1"/>
  <c r="I62"/>
  <c r="N62" s="1"/>
  <c r="P64"/>
  <c r="I66"/>
  <c r="N66" s="1"/>
  <c r="P68"/>
  <c r="I70"/>
  <c r="N70" s="1"/>
  <c r="P72"/>
  <c r="M61"/>
  <c r="M79" s="1"/>
  <c r="F79"/>
  <c r="F52"/>
  <c r="F26"/>
  <c r="H52"/>
  <c r="P10"/>
  <c r="P14"/>
  <c r="P18"/>
  <c r="P21"/>
  <c r="P11"/>
  <c r="P15"/>
  <c r="P19"/>
  <c r="P22"/>
  <c r="P23"/>
  <c r="P9"/>
  <c r="P13"/>
  <c r="P17"/>
  <c r="P24"/>
  <c r="P20"/>
  <c r="M34"/>
  <c r="M52" s="1"/>
  <c r="N26"/>
  <c r="J26"/>
  <c r="I26"/>
  <c r="H26"/>
  <c r="P8"/>
  <c r="O26"/>
  <c r="M26"/>
  <c r="K69" l="1"/>
  <c r="P69" s="1"/>
  <c r="P79" s="1"/>
  <c r="K16"/>
  <c r="P16" s="1"/>
  <c r="P12"/>
  <c r="J79"/>
  <c r="N52"/>
  <c r="O52"/>
  <c r="O79"/>
  <c r="I52"/>
  <c r="K52"/>
  <c r="P52"/>
  <c r="I79"/>
  <c r="J52"/>
  <c r="N79"/>
  <c r="L101" i="2"/>
  <c r="K101"/>
  <c r="J101"/>
  <c r="I101"/>
  <c r="N1002" i="1"/>
  <c r="M1002"/>
  <c r="L1002"/>
  <c r="K1002"/>
  <c r="M99" i="2"/>
  <c r="M98"/>
  <c r="M97"/>
  <c r="M96"/>
  <c r="M95"/>
  <c r="M94"/>
  <c r="M93"/>
  <c r="M92"/>
  <c r="M91"/>
  <c r="M90"/>
  <c r="M89"/>
  <c r="M88"/>
  <c r="M87"/>
  <c r="M86"/>
  <c r="M85"/>
  <c r="M84"/>
  <c r="M83"/>
  <c r="M82"/>
  <c r="M81"/>
  <c r="M80"/>
  <c r="M79"/>
  <c r="M78"/>
  <c r="M77"/>
  <c r="M76"/>
  <c r="M75"/>
  <c r="M74"/>
  <c r="M73"/>
  <c r="M72"/>
  <c r="M71"/>
  <c r="M70"/>
  <c r="M69"/>
  <c r="M68"/>
  <c r="M67"/>
  <c r="M66"/>
  <c r="M65"/>
  <c r="M64"/>
  <c r="M63"/>
  <c r="M62"/>
  <c r="M61"/>
  <c r="M60"/>
  <c r="M59"/>
  <c r="M58"/>
  <c r="M57"/>
  <c r="M56"/>
  <c r="M55"/>
  <c r="M54"/>
  <c r="M53"/>
  <c r="M52"/>
  <c r="M51"/>
  <c r="M50"/>
  <c r="M49"/>
  <c r="M48"/>
  <c r="M47"/>
  <c r="M46"/>
  <c r="M45"/>
  <c r="M44"/>
  <c r="M43"/>
  <c r="M42"/>
  <c r="M41"/>
  <c r="M40"/>
  <c r="M39"/>
  <c r="M38"/>
  <c r="M37"/>
  <c r="M36"/>
  <c r="M35"/>
  <c r="M34"/>
  <c r="M33"/>
  <c r="M32"/>
  <c r="M31"/>
  <c r="M30"/>
  <c r="M29"/>
  <c r="M28"/>
  <c r="M27"/>
  <c r="M26"/>
  <c r="M25"/>
  <c r="M24"/>
  <c r="M23"/>
  <c r="M22"/>
  <c r="M21"/>
  <c r="M20"/>
  <c r="M19"/>
  <c r="M18"/>
  <c r="M17"/>
  <c r="M16"/>
  <c r="M15"/>
  <c r="M14"/>
  <c r="M13"/>
  <c r="M12"/>
  <c r="M11"/>
  <c r="M10"/>
  <c r="M9"/>
  <c r="O8" i="1"/>
  <c r="K79" i="4" l="1"/>
  <c r="P26"/>
  <c r="K26"/>
  <c r="O1002" i="1"/>
  <c r="M101" i="2"/>
</calcChain>
</file>

<file path=xl/sharedStrings.xml><?xml version="1.0" encoding="utf-8"?>
<sst xmlns="http://schemas.openxmlformats.org/spreadsheetml/2006/main" count="421" uniqueCount="227">
  <si>
    <t>Party Name</t>
  </si>
  <si>
    <t>Place of Supply</t>
  </si>
  <si>
    <t>SGST</t>
  </si>
  <si>
    <t>IGST</t>
  </si>
  <si>
    <t>Month</t>
  </si>
  <si>
    <t>GST Number</t>
  </si>
  <si>
    <t>27AAAAA0000A1ZA</t>
  </si>
  <si>
    <t>Invoice Number</t>
  </si>
  <si>
    <t>Invoice Date</t>
  </si>
  <si>
    <t>AAAA-001</t>
  </si>
  <si>
    <t>Tax Rate</t>
  </si>
  <si>
    <t>Taxable Value</t>
  </si>
  <si>
    <t xml:space="preserve">CGST </t>
  </si>
  <si>
    <t>Total Invoice Value</t>
  </si>
  <si>
    <t>Remark (if any)</t>
  </si>
  <si>
    <t>Transaction Type</t>
  </si>
  <si>
    <t>Maharashtra</t>
  </si>
  <si>
    <t>B2B</t>
  </si>
  <si>
    <t>B2C</t>
  </si>
  <si>
    <t>Credit Note</t>
  </si>
  <si>
    <t>Debit Note</t>
  </si>
  <si>
    <t>Nature of Transaction</t>
  </si>
  <si>
    <t>Total</t>
  </si>
  <si>
    <t>Credit avilment month in GSTR-3B</t>
  </si>
  <si>
    <t>S. No.</t>
  </si>
  <si>
    <t>GSTIN of the
supplier</t>
  </si>
  <si>
    <t>Name of the
Supplier</t>
  </si>
  <si>
    <t>Invoice Details</t>
  </si>
  <si>
    <t>CGST</t>
  </si>
  <si>
    <t>Eligible
for ITC</t>
  </si>
  <si>
    <t>In GSTR-2A Yes / No</t>
  </si>
  <si>
    <t>if yes, under which month of GSTR-2A</t>
  </si>
  <si>
    <t>Invoice
No.</t>
  </si>
  <si>
    <t>Date</t>
  </si>
  <si>
    <t>Yes</t>
  </si>
  <si>
    <t>April, 2019</t>
  </si>
  <si>
    <t>June, 2019</t>
  </si>
  <si>
    <t>May, 2019</t>
  </si>
  <si>
    <t>July, 2019</t>
  </si>
  <si>
    <t>Sept., 2019</t>
  </si>
  <si>
    <t>August, 2019</t>
  </si>
  <si>
    <t>Capital Goods</t>
  </si>
  <si>
    <t>As per ITC Register</t>
  </si>
  <si>
    <t>Difference</t>
  </si>
  <si>
    <t>XYZ Private Limited</t>
  </si>
  <si>
    <t>GSTIN: 27AAAA0000A1ZA</t>
  </si>
  <si>
    <t>As per GSTR 1</t>
  </si>
  <si>
    <t>GST Outward (Sales) Register 2018-2019</t>
  </si>
  <si>
    <t>GST RCM Register 2018-2019</t>
  </si>
  <si>
    <t>GST Input Credit Register 2018-2019</t>
  </si>
  <si>
    <t>Row Labels</t>
  </si>
  <si>
    <t>Grand Total</t>
  </si>
  <si>
    <t>Sum of Taxable Value</t>
  </si>
  <si>
    <t>Values</t>
  </si>
  <si>
    <t>Sum of IGST</t>
  </si>
  <si>
    <t xml:space="preserve">Sum of CGST </t>
  </si>
  <si>
    <t>Sum of SGST</t>
  </si>
  <si>
    <t>Sales Transaction Wise</t>
  </si>
  <si>
    <t>Sales Ratewise</t>
  </si>
  <si>
    <t>RCM Liability Ratewise</t>
  </si>
  <si>
    <t>Import of Service</t>
  </si>
  <si>
    <t>Legal Services</t>
  </si>
  <si>
    <t>Rent a Cab</t>
  </si>
  <si>
    <t>Security Services</t>
  </si>
  <si>
    <t>Transport</t>
  </si>
  <si>
    <t>Ocean Freight</t>
  </si>
  <si>
    <t>ITC Register Naturewise</t>
  </si>
  <si>
    <t>Nature</t>
  </si>
  <si>
    <t>Rent</t>
  </si>
  <si>
    <t>Purchases</t>
  </si>
  <si>
    <t>Imported Goods</t>
  </si>
  <si>
    <t>Bank Charges</t>
  </si>
  <si>
    <t>RCM</t>
  </si>
  <si>
    <t>Repairs</t>
  </si>
  <si>
    <t>Stationery</t>
  </si>
  <si>
    <t>Other</t>
  </si>
  <si>
    <t>RCM Taxable Value</t>
  </si>
  <si>
    <t>RCM IGST</t>
  </si>
  <si>
    <t xml:space="preserve">RCM CGST </t>
  </si>
  <si>
    <t>RCM SGST</t>
  </si>
  <si>
    <t>Sales Taxable Value</t>
  </si>
  <si>
    <t>Sale IGST</t>
  </si>
  <si>
    <t xml:space="preserve">Sale CGST </t>
  </si>
  <si>
    <t>Sale SGST</t>
  </si>
  <si>
    <t>Pt. I</t>
  </si>
  <si>
    <t>Basic Details</t>
  </si>
  <si>
    <t>Financial Year</t>
  </si>
  <si>
    <t xml:space="preserve">GSTIN </t>
  </si>
  <si>
    <t>3A</t>
  </si>
  <si>
    <t>Legal Name</t>
  </si>
  <si>
    <t>3B</t>
  </si>
  <si>
    <t>Trade Name (if any)</t>
  </si>
  <si>
    <t>Pt. II                                                                                Details of Outward and inward supplies made during the financial year</t>
  </si>
  <si>
    <t>Nature of Supplies</t>
  </si>
  <si>
    <t>Central Tax</t>
  </si>
  <si>
    <t>State Tax /UT Tax</t>
  </si>
  <si>
    <t>Integrated Tax</t>
  </si>
  <si>
    <t>Cess</t>
  </si>
  <si>
    <t>4.  Details of advances, inward and outward supplies made during the financial year on which tax is payable</t>
  </si>
  <si>
    <t>A. Supplies made to un-registered persons (B2C)</t>
  </si>
  <si>
    <t>B. Supplies made to registered persons(B2B)</t>
  </si>
  <si>
    <t>C. Zero rated supply (Export) on payment of tax (except supplies to SEZs)</t>
  </si>
  <si>
    <t>D.  Supply to SEZs on payment of tax</t>
  </si>
  <si>
    <t>E.  Deemed Exports</t>
  </si>
  <si>
    <t>G. Inward supplies on which tax is to be paid on reverse charge basis</t>
  </si>
  <si>
    <t>H.  Sub-total (A to G above)</t>
  </si>
  <si>
    <t>I.  Credit Notes issued in respect of transactions specified in (B) to (E) above (-)</t>
  </si>
  <si>
    <t>J.  Debit Notes issued in respect of transactions specified in (B) to (E) above (+)</t>
  </si>
  <si>
    <t>K.  Supplies / tax declared through Amendments (+)</t>
  </si>
  <si>
    <t>L.  Supplies / tax reduced through Amendments (-)</t>
  </si>
  <si>
    <t>M.  Sub-total (I to L above)</t>
  </si>
  <si>
    <t>N.  Supplies and advances on which tax is to be paid (H + M) above</t>
  </si>
  <si>
    <t>5. Details of Outward supplies made during the financial year on which tax is not payable</t>
  </si>
  <si>
    <t>A. Zero rated supply (Export) without payment of tax</t>
  </si>
  <si>
    <t>B. Supply to SEZs without payment of tax</t>
  </si>
  <si>
    <t>C. Supplies on which tax is to be paid by the recipient on reverse charge basis</t>
  </si>
  <si>
    <t>D. Exempted</t>
  </si>
  <si>
    <t>E. Nil Rated</t>
  </si>
  <si>
    <t>F. Non-GST supply</t>
  </si>
  <si>
    <t>G. Sub-total (A to F above)</t>
  </si>
  <si>
    <t>H. Credit Notes issued in respect of transactions specified in A to F above (-)</t>
  </si>
  <si>
    <t>I. Debit Notes issued in respect of transactions specified in A to F above (+)</t>
  </si>
  <si>
    <t>J. Supplies declared through Amendments (+)</t>
  </si>
  <si>
    <t>K. Supplies reduced through Amendments (-)</t>
  </si>
  <si>
    <t>L. Sub-Total (H to K above)</t>
  </si>
  <si>
    <t>M. Turnover on which tax is not to be paid (G + L above)</t>
  </si>
  <si>
    <t>N. Total Turnover (including advances)(4N + 5M - 4G above)</t>
  </si>
  <si>
    <t>Part III                                                                               Details of ITC for the financial year</t>
  </si>
  <si>
    <t>Description</t>
  </si>
  <si>
    <t>Type</t>
  </si>
  <si>
    <t>6. Details of ITC availed during the financial year</t>
  </si>
  <si>
    <t>A. Total amount of input tax credit availed through FORM GSTR-3B (sum total of Table 4A of FORM GSTR-3B)</t>
  </si>
  <si>
    <t>B. Inward supplies (other than imports and inward supplies liable to reverse charge but includes services received  from SEZs)</t>
  </si>
  <si>
    <t>Inputs</t>
  </si>
  <si>
    <t>Input Services</t>
  </si>
  <si>
    <t>C. Inward supplies received from unregistered persons liable to reverse charge  (other than B above) on which tax is paid &amp; ITC availed</t>
  </si>
  <si>
    <t>D. Inward supplies received from registered persons liable to reverse charge(other than B above) on which tax is paid and ITC availed</t>
  </si>
  <si>
    <t>E. Import of goods (including supplies from SEZs)</t>
  </si>
  <si>
    <t>F. Import of services (excluding inward supplies from SEZs)</t>
  </si>
  <si>
    <t>G. Input Tax credit received from ISD</t>
  </si>
  <si>
    <t>H. Amount of ITC reclaimed (other than B above) under  the provisions of the Act</t>
  </si>
  <si>
    <t>I. Sub-total (B to H above)</t>
  </si>
  <si>
    <t>J. Difference (I - A above)</t>
  </si>
  <si>
    <t>K. Transition Credit through TRAN-I (including revisions if any)</t>
  </si>
  <si>
    <t>L. Transition Credit through TRAN-II</t>
  </si>
  <si>
    <t>M. Input Tax credit received from ISD specified above</t>
  </si>
  <si>
    <t>N. Sub-total (K to M above)</t>
  </si>
  <si>
    <t>O. Total ITC availed (I + N above)</t>
  </si>
  <si>
    <t>7. Details of ITC Reversed and Ineligible ITC for the financial year</t>
  </si>
  <si>
    <t>A. As per Rule 37</t>
  </si>
  <si>
    <t>B. As per Rule 39</t>
  </si>
  <si>
    <t>C. As per Rule 42</t>
  </si>
  <si>
    <t>D. As per Rule 43</t>
  </si>
  <si>
    <t>E. As per section 17(5)</t>
  </si>
  <si>
    <t>F. Reversal of TRAN-I credit</t>
  </si>
  <si>
    <t>G. Reversal of TRAN-II credit</t>
  </si>
  <si>
    <t>H. Other reversals (pl. specify)</t>
  </si>
  <si>
    <t>I. Total ITC Reversed (A to H above)</t>
  </si>
  <si>
    <t>J. Net ITC Available for Utilization (6O - 7I)</t>
  </si>
  <si>
    <t>8. Other ITC related information</t>
  </si>
  <si>
    <t>A.  ITC as per GSTR-2A (Table 3 &amp; 5 thereof)</t>
  </si>
  <si>
    <t>B. ITC as per sum total of 6(B) and 6(H) above</t>
  </si>
  <si>
    <t>D. Difference [A-(B+C)]</t>
  </si>
  <si>
    <t>E. ITC available but not availed (out of D)</t>
  </si>
  <si>
    <t>F. ITC available but ineligible (out of D)</t>
  </si>
  <si>
    <t>G. IGST paid on import of goods (including supplies from SEZ)</t>
  </si>
  <si>
    <t xml:space="preserve">H. IGST credit availed on import of goods (as per 6(E)above) </t>
  </si>
  <si>
    <t>I. Difference (G-H)</t>
  </si>
  <si>
    <t>J. ITC available but not availed on import of goods (Equal to I)</t>
  </si>
  <si>
    <t>K. Total ITC to be lapsed in current financial year (E + F + J)</t>
  </si>
  <si>
    <t>Pt.IV                                                                              Details of tax paid as declared in returns filed during the financial year</t>
  </si>
  <si>
    <t>Tax Payable</t>
  </si>
  <si>
    <t>Paid through cash</t>
  </si>
  <si>
    <t>Paid through ITC</t>
  </si>
  <si>
    <t>State/UT Tax</t>
  </si>
  <si>
    <t>Interest</t>
  </si>
  <si>
    <t>Late fee</t>
  </si>
  <si>
    <t>Penalty</t>
  </si>
  <si>
    <t>Pt. V  Particulars of the transactions for the previous FY declared in returns of April to September of current FY or upto date of filing of annual return of previous FY whichever is earlier</t>
  </si>
  <si>
    <t>State Tax/UT Tax</t>
  </si>
  <si>
    <t>10. Supplies / tax declared through Amendments (+) (net of debit notes)</t>
  </si>
  <si>
    <t>11. Supplies / tax reduced through Amendments (-) (net of credit notes)</t>
  </si>
  <si>
    <t>12. Reversal of ITC availed during previous financial year</t>
  </si>
  <si>
    <t>13. ITC availed for the previous financial year</t>
  </si>
  <si>
    <t>Total Turnover(5N+10-11)</t>
  </si>
  <si>
    <t>14. Differential tax paid on account of declaration in 10 &amp; 11 above</t>
  </si>
  <si>
    <t>Payable</t>
  </si>
  <si>
    <t>Paid</t>
  </si>
  <si>
    <t xml:space="preserve">Pt.VI                                                                                                                      Other Information  </t>
  </si>
  <si>
    <t xml:space="preserve">15. Particulars of Demands and Refunds
</t>
  </si>
  <si>
    <t>Details</t>
  </si>
  <si>
    <t>A. Total Refund claimed</t>
  </si>
  <si>
    <t>B. Total Refund sanctioned</t>
  </si>
  <si>
    <t>C. Total Refund Rejected</t>
  </si>
  <si>
    <t>D. Total Refund Pending</t>
  </si>
  <si>
    <t>E. Total demand of taxes</t>
  </si>
  <si>
    <t>F. Total taxes paid in respect of E above</t>
  </si>
  <si>
    <t>G. Total demands pending out of E above</t>
  </si>
  <si>
    <t xml:space="preserve">16. Information on supplies received from composition taxpayers, deemed supply under section 143 and goods sent on approval basis
</t>
  </si>
  <si>
    <t>A. Supplies received from Composition taxpayers</t>
  </si>
  <si>
    <t>B. Deemed supply under Section 143</t>
  </si>
  <si>
    <t>C. Goods sent on approval basis but not returned</t>
  </si>
  <si>
    <t xml:space="preserve">19. Late fee payable and paid
</t>
  </si>
  <si>
    <t>A. Central Tax</t>
  </si>
  <si>
    <t>B. State Tax</t>
  </si>
  <si>
    <t>FORM GSTR-9 (See rule 80) Annual Return</t>
  </si>
  <si>
    <t>2018-2019</t>
  </si>
  <si>
    <t>Interest / Late Fees</t>
  </si>
  <si>
    <t>Export With Payment</t>
  </si>
  <si>
    <t>Export Without Payment</t>
  </si>
  <si>
    <t>SEZ Without Payment</t>
  </si>
  <si>
    <t>SEZ With Payment</t>
  </si>
  <si>
    <t>F.  Advances on which tax has been paid but invoice has not been issued (not covered above)</t>
  </si>
  <si>
    <t>Exempted / Nil Rates</t>
  </si>
  <si>
    <t>RCM Liability Naturewise</t>
  </si>
  <si>
    <t>Input Service</t>
  </si>
  <si>
    <t>Inputs  /
Input Services /
Capital Goods</t>
  </si>
  <si>
    <t>Total Eligible
 ITC</t>
  </si>
  <si>
    <t>RCM Inputs</t>
  </si>
  <si>
    <t>RCM Input Service</t>
  </si>
  <si>
    <t>Import</t>
  </si>
  <si>
    <t>AAAA-002</t>
  </si>
  <si>
    <t>C. ITC on inward supplies (other than imports and inward supplies liable to reverse charge but includes services received from SEZs) received during 2018-19 but availed during April to September, 2019</t>
  </si>
  <si>
    <t>Block cells</t>
  </si>
  <si>
    <t>Editable cells / Input Required</t>
  </si>
  <si>
    <t>AAAA-003</t>
  </si>
  <si>
    <t>29AAAAA0000A1ZA</t>
  </si>
</sst>
</file>

<file path=xl/styles.xml><?xml version="1.0" encoding="utf-8"?>
<styleSheet xmlns="http://schemas.openxmlformats.org/spreadsheetml/2006/main">
  <numFmts count="7">
    <numFmt numFmtId="43" formatCode="_-* #,##0.00_-;\-* #,##0.00_-;_-* &quot;-&quot;??_-;_-@_-"/>
    <numFmt numFmtId="164" formatCode="[$-409]mmmm\-yy;@"/>
    <numFmt numFmtId="165" formatCode="dd/mm/yyyy;@"/>
    <numFmt numFmtId="166" formatCode="_ * #,##0.00_ ;_ * \-#,##0.00_ ;_ * &quot;-&quot;??_ ;_ @_ "/>
    <numFmt numFmtId="167" formatCode="[$-409]mmm/yy;@"/>
    <numFmt numFmtId="168" formatCode="_(* #,##0_);_(* \(#,##0\);_(* &quot;-&quot;??_);_(@_)"/>
    <numFmt numFmtId="169" formatCode="_(* #,##0.00_);_(* \(#,##0.00\);_(* &quot;-&quot;??_);_(@_)"/>
  </numFmts>
  <fonts count="15">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b/>
      <sz val="11"/>
      <name val="Calibri"/>
      <family val="2"/>
    </font>
    <font>
      <b/>
      <sz val="11"/>
      <color theme="1"/>
      <name val="Calibri"/>
      <family val="2"/>
    </font>
    <font>
      <b/>
      <sz val="10"/>
      <color theme="1"/>
      <name val="Calibri"/>
      <family val="2"/>
    </font>
    <font>
      <sz val="10"/>
      <color theme="1"/>
      <name val="Calibri"/>
      <family val="2"/>
    </font>
    <font>
      <b/>
      <sz val="11"/>
      <color theme="0" tint="-4.9989318521683403E-2"/>
      <name val="Calibri"/>
      <family val="2"/>
      <scheme val="minor"/>
    </font>
    <font>
      <sz val="13"/>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5"/>
      <name val="Calibri"/>
      <family val="2"/>
      <scheme val="minor"/>
    </font>
    <font>
      <sz val="11"/>
      <color theme="5"/>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thin">
        <color indexed="64"/>
      </top>
      <bottom style="double">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184">
    <xf numFmtId="0" fontId="0" fillId="0" borderId="0" xfId="0"/>
    <xf numFmtId="164" fontId="2" fillId="0" borderId="0" xfId="0" applyNumberFormat="1"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0" fillId="0" borderId="0" xfId="0" applyAlignment="1" applyProtection="1">
      <alignment vertical="center"/>
      <protection locked="0"/>
    </xf>
    <xf numFmtId="43" fontId="2" fillId="0" borderId="0" xfId="1" applyFont="1" applyAlignment="1" applyProtection="1">
      <alignment horizontal="center" vertical="center"/>
      <protection locked="0"/>
    </xf>
    <xf numFmtId="43" fontId="0" fillId="0" borderId="0" xfId="1" applyFont="1" applyAlignment="1" applyProtection="1">
      <alignment vertical="center"/>
      <protection locked="0"/>
    </xf>
    <xf numFmtId="10" fontId="0" fillId="0" borderId="0" xfId="2" applyNumberFormat="1" applyFont="1" applyAlignment="1" applyProtection="1">
      <alignment horizontal="center" vertical="center"/>
      <protection locked="0"/>
    </xf>
    <xf numFmtId="10" fontId="2" fillId="0" borderId="0" xfId="2" applyNumberFormat="1" applyFont="1" applyAlignment="1" applyProtection="1">
      <alignment horizontal="center" vertical="center"/>
      <protection locked="0"/>
    </xf>
    <xf numFmtId="43" fontId="2" fillId="0" borderId="0" xfId="1" applyNumberFormat="1" applyFont="1" applyAlignment="1" applyProtection="1">
      <alignment vertical="center"/>
    </xf>
    <xf numFmtId="1" fontId="0" fillId="0" borderId="0" xfId="2" applyNumberFormat="1" applyFont="1" applyAlignment="1" applyProtection="1">
      <alignment horizontal="center" vertical="center"/>
      <protection locked="0"/>
    </xf>
    <xf numFmtId="165" fontId="0" fillId="0" borderId="0" xfId="0" applyNumberFormat="1" applyAlignment="1" applyProtection="1">
      <alignment horizontal="center" vertical="center"/>
      <protection locked="0"/>
    </xf>
    <xf numFmtId="165" fontId="2" fillId="0" borderId="0" xfId="0" applyNumberFormat="1" applyFont="1" applyAlignment="1" applyProtection="1">
      <alignment horizontal="center"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1" fontId="3" fillId="0" borderId="0" xfId="0" applyNumberFormat="1" applyFont="1" applyFill="1" applyAlignment="1">
      <alignment horizontal="center" vertical="center"/>
    </xf>
    <xf numFmtId="165" fontId="4" fillId="0" borderId="0" xfId="0" applyNumberFormat="1" applyFont="1" applyFill="1" applyAlignment="1">
      <alignment horizontal="center" vertical="center"/>
    </xf>
    <xf numFmtId="166" fontId="3" fillId="0" borderId="0" xfId="3" applyNumberFormat="1" applyFont="1" applyFill="1" applyAlignment="1">
      <alignment vertical="center"/>
    </xf>
    <xf numFmtId="0" fontId="3" fillId="0" borderId="0" xfId="0" applyFont="1" applyFill="1" applyAlignment="1">
      <alignment vertical="center"/>
    </xf>
    <xf numFmtId="0" fontId="5" fillId="0" borderId="1" xfId="0" applyFont="1" applyFill="1" applyBorder="1" applyAlignment="1">
      <alignment horizontal="center" vertical="center" wrapText="1"/>
    </xf>
    <xf numFmtId="166" fontId="5" fillId="0" borderId="1" xfId="3"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vertical="center"/>
    </xf>
    <xf numFmtId="1" fontId="3" fillId="0" borderId="3" xfId="0" applyNumberFormat="1" applyFont="1" applyFill="1" applyBorder="1" applyAlignment="1">
      <alignment horizontal="center" vertical="center"/>
    </xf>
    <xf numFmtId="165" fontId="3" fillId="0" borderId="3" xfId="0" applyNumberFormat="1" applyFont="1" applyFill="1" applyBorder="1" applyAlignment="1">
      <alignment horizontal="center" vertical="center"/>
    </xf>
    <xf numFmtId="166" fontId="3" fillId="0" borderId="3" xfId="3" applyNumberFormat="1" applyFont="1" applyFill="1" applyBorder="1" applyAlignment="1">
      <alignment vertical="center"/>
    </xf>
    <xf numFmtId="0" fontId="3" fillId="0" borderId="4" xfId="0" applyFont="1" applyFill="1" applyBorder="1" applyAlignment="1">
      <alignment horizontal="center" vertical="center"/>
    </xf>
    <xf numFmtId="167" fontId="3" fillId="0" borderId="5" xfId="0" applyNumberFormat="1" applyFont="1" applyFill="1" applyBorder="1" applyAlignment="1">
      <alignment horizontal="center"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left" vertical="center"/>
    </xf>
    <xf numFmtId="1" fontId="3" fillId="0" borderId="6" xfId="0" applyNumberFormat="1" applyFont="1" applyFill="1" applyBorder="1" applyAlignment="1">
      <alignment horizontal="center" vertical="center"/>
    </xf>
    <xf numFmtId="165" fontId="3" fillId="0" borderId="6" xfId="0" applyNumberFormat="1" applyFont="1" applyFill="1" applyBorder="1" applyAlignment="1">
      <alignment horizontal="center" vertical="center"/>
    </xf>
    <xf numFmtId="166" fontId="3" fillId="0" borderId="6" xfId="3" applyNumberFormat="1" applyFont="1" applyFill="1" applyBorder="1" applyAlignment="1">
      <alignment vertical="center"/>
    </xf>
    <xf numFmtId="168" fontId="3" fillId="0" borderId="6" xfId="4" applyNumberFormat="1" applyFont="1" applyFill="1" applyBorder="1" applyAlignment="1">
      <alignment horizontal="center" vertical="center"/>
    </xf>
    <xf numFmtId="168" fontId="3" fillId="0" borderId="7"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4" fillId="0" borderId="6" xfId="0" applyFont="1" applyFill="1" applyBorder="1" applyAlignment="1">
      <alignment horizontal="center" vertical="center"/>
    </xf>
    <xf numFmtId="166" fontId="4" fillId="0" borderId="8" xfId="3" applyNumberFormat="1" applyFont="1" applyFill="1" applyBorder="1" applyAlignment="1">
      <alignment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0" xfId="0" applyFont="1" applyFill="1" applyBorder="1" applyAlignment="1">
      <alignment horizontal="left" vertical="center"/>
    </xf>
    <xf numFmtId="1" fontId="3" fillId="0" borderId="10" xfId="0" applyNumberFormat="1" applyFont="1" applyFill="1" applyBorder="1" applyAlignment="1">
      <alignment horizontal="center" vertical="center"/>
    </xf>
    <xf numFmtId="165" fontId="3" fillId="0" borderId="10" xfId="0" applyNumberFormat="1" applyFont="1" applyFill="1" applyBorder="1" applyAlignment="1">
      <alignment horizontal="center" vertical="center"/>
    </xf>
    <xf numFmtId="166" fontId="3" fillId="0" borderId="11" xfId="3" applyNumberFormat="1" applyFont="1" applyFill="1" applyBorder="1" applyAlignment="1">
      <alignment vertical="center"/>
    </xf>
    <xf numFmtId="166" fontId="3" fillId="0" borderId="10" xfId="3" applyNumberFormat="1" applyFont="1" applyFill="1" applyBorder="1" applyAlignment="1">
      <alignment vertical="center"/>
    </xf>
    <xf numFmtId="0" fontId="3" fillId="0" borderId="12" xfId="0" applyFont="1" applyFill="1" applyBorder="1" applyAlignment="1">
      <alignment horizontal="center" vertical="center"/>
    </xf>
    <xf numFmtId="165" fontId="3" fillId="0" borderId="0" xfId="0" applyNumberFormat="1" applyFont="1" applyFill="1" applyAlignment="1">
      <alignment horizontal="center" vertical="center"/>
    </xf>
    <xf numFmtId="166" fontId="6" fillId="0" borderId="0" xfId="5" applyNumberFormat="1" applyFont="1" applyAlignment="1">
      <alignment horizontal="center" vertical="center"/>
    </xf>
    <xf numFmtId="0" fontId="7" fillId="0" borderId="0" xfId="0" applyFont="1" applyAlignment="1">
      <alignment horizontal="center" vertical="center"/>
    </xf>
    <xf numFmtId="166" fontId="6" fillId="0" borderId="18" xfId="5" applyNumberFormat="1" applyFont="1" applyBorder="1" applyAlignment="1">
      <alignment horizontal="center" vertical="center"/>
    </xf>
    <xf numFmtId="0" fontId="6" fillId="0" borderId="19" xfId="0" applyFont="1" applyBorder="1" applyAlignment="1">
      <alignment horizontal="center" vertical="center"/>
    </xf>
    <xf numFmtId="166" fontId="6" fillId="0" borderId="13" xfId="5" applyNumberFormat="1" applyFont="1" applyBorder="1" applyAlignment="1">
      <alignment horizontal="center" vertical="center"/>
    </xf>
    <xf numFmtId="167" fontId="7" fillId="0" borderId="20" xfId="0" applyNumberFormat="1" applyFont="1" applyBorder="1" applyAlignment="1">
      <alignment horizontal="center" vertical="center"/>
    </xf>
    <xf numFmtId="166" fontId="7" fillId="0" borderId="20" xfId="5" applyNumberFormat="1" applyFont="1" applyBorder="1" applyAlignment="1">
      <alignment vertical="center"/>
    </xf>
    <xf numFmtId="166" fontId="7" fillId="0" borderId="0" xfId="5" applyNumberFormat="1" applyFont="1" applyAlignment="1">
      <alignment vertical="center"/>
    </xf>
    <xf numFmtId="0" fontId="7" fillId="0" borderId="0" xfId="0" applyFont="1" applyAlignment="1">
      <alignment vertical="center"/>
    </xf>
    <xf numFmtId="167" fontId="7" fillId="0" borderId="21" xfId="0" applyNumberFormat="1" applyFont="1" applyBorder="1" applyAlignment="1">
      <alignment horizontal="center" vertical="center"/>
    </xf>
    <xf numFmtId="166" fontId="7" fillId="0" borderId="21" xfId="5" applyNumberFormat="1" applyFont="1" applyBorder="1" applyAlignment="1">
      <alignment vertical="center"/>
    </xf>
    <xf numFmtId="0" fontId="6" fillId="0" borderId="0" xfId="0" applyFont="1" applyAlignment="1">
      <alignment horizontal="center" vertical="center"/>
    </xf>
    <xf numFmtId="166" fontId="6" fillId="0" borderId="0" xfId="5" applyNumberFormat="1" applyFont="1" applyAlignment="1">
      <alignment vertical="center"/>
    </xf>
    <xf numFmtId="0" fontId="4" fillId="0" borderId="0" xfId="0" applyFont="1" applyFill="1" applyAlignment="1">
      <alignment vertical="center"/>
    </xf>
    <xf numFmtId="164" fontId="0" fillId="0" borderId="6" xfId="0" applyNumberFormat="1" applyBorder="1" applyAlignment="1" applyProtection="1">
      <alignment horizontal="center" vertical="center"/>
      <protection locked="0"/>
    </xf>
    <xf numFmtId="43" fontId="0" fillId="0" borderId="0" xfId="1" applyFont="1" applyAlignment="1" applyProtection="1">
      <alignment vertical="center"/>
    </xf>
    <xf numFmtId="0" fontId="0" fillId="0" borderId="0" xfId="0" applyAlignment="1" applyProtection="1">
      <alignment vertical="center"/>
    </xf>
    <xf numFmtId="0" fontId="4" fillId="0" borderId="0" xfId="0" applyFont="1" applyFill="1" applyBorder="1" applyAlignment="1" applyProtection="1">
      <alignment vertical="center"/>
    </xf>
    <xf numFmtId="0" fontId="4" fillId="0" borderId="0" xfId="0" applyFont="1" applyFill="1" applyAlignment="1" applyProtection="1">
      <alignment vertical="center"/>
    </xf>
    <xf numFmtId="164" fontId="2" fillId="0" borderId="0" xfId="0" applyNumberFormat="1" applyFont="1" applyAlignment="1" applyProtection="1">
      <alignment horizontal="center" vertical="center"/>
    </xf>
    <xf numFmtId="0" fontId="2" fillId="0" borderId="0" xfId="0" applyFont="1" applyAlignment="1" applyProtection="1">
      <alignment horizontal="center" vertical="center"/>
    </xf>
    <xf numFmtId="165" fontId="2" fillId="0" borderId="0" xfId="0" applyNumberFormat="1" applyFont="1" applyAlignment="1" applyProtection="1">
      <alignment horizontal="center" vertical="center"/>
    </xf>
    <xf numFmtId="10" fontId="2" fillId="0" borderId="0" xfId="2" applyNumberFormat="1" applyFont="1" applyAlignment="1" applyProtection="1">
      <alignment horizontal="center" vertical="center"/>
    </xf>
    <xf numFmtId="1" fontId="2" fillId="0" borderId="0" xfId="2" applyNumberFormat="1" applyFont="1" applyAlignment="1" applyProtection="1">
      <alignment horizontal="center" vertical="center"/>
    </xf>
    <xf numFmtId="43" fontId="2" fillId="0" borderId="0" xfId="1" applyFont="1" applyAlignment="1" applyProtection="1">
      <alignment horizontal="center" vertical="center"/>
    </xf>
    <xf numFmtId="0" fontId="0" fillId="0" borderId="0" xfId="0" applyAlignment="1" applyProtection="1">
      <alignment horizontal="center" vertical="center"/>
    </xf>
    <xf numFmtId="164" fontId="0" fillId="0" borderId="0" xfId="0" applyNumberFormat="1" applyAlignment="1" applyProtection="1">
      <alignment horizontal="center" vertical="center"/>
    </xf>
    <xf numFmtId="0" fontId="0" fillId="0" borderId="0" xfId="1" applyNumberFormat="1" applyFont="1" applyAlignment="1" applyProtection="1">
      <alignment horizontal="center" vertical="center"/>
    </xf>
    <xf numFmtId="165" fontId="0" fillId="0" borderId="0" xfId="0" applyNumberFormat="1" applyAlignment="1" applyProtection="1">
      <alignment horizontal="center" vertical="center"/>
    </xf>
    <xf numFmtId="10" fontId="0" fillId="0" borderId="0" xfId="2" applyNumberFormat="1" applyFont="1" applyAlignment="1" applyProtection="1">
      <alignment horizontal="center" vertical="center"/>
    </xf>
    <xf numFmtId="1" fontId="0" fillId="0" borderId="0" xfId="2" applyNumberFormat="1" applyFont="1" applyAlignment="1" applyProtection="1">
      <alignment horizontal="center" vertical="center"/>
    </xf>
    <xf numFmtId="0" fontId="5" fillId="0" borderId="1" xfId="0" applyFont="1" applyFill="1" applyBorder="1" applyAlignment="1">
      <alignment horizontal="center" vertical="center" wrapText="1"/>
    </xf>
    <xf numFmtId="0" fontId="8" fillId="0" borderId="0" xfId="0" applyFont="1" applyAlignment="1" applyProtection="1">
      <alignment horizontal="center" vertical="center"/>
    </xf>
    <xf numFmtId="0" fontId="0" fillId="0" borderId="0" xfId="0" pivotButton="1"/>
    <xf numFmtId="0" fontId="0" fillId="0" borderId="0" xfId="0" applyAlignment="1">
      <alignment horizontal="left"/>
    </xf>
    <xf numFmtId="0" fontId="0" fillId="0" borderId="0" xfId="0" applyNumberFormat="1"/>
    <xf numFmtId="10" fontId="0" fillId="0" borderId="0" xfId="0" applyNumberFormat="1" applyAlignment="1">
      <alignment horizontal="center"/>
    </xf>
    <xf numFmtId="43" fontId="0" fillId="0" borderId="0" xfId="0" applyNumberFormat="1" applyAlignment="1">
      <alignment horizontal="center"/>
    </xf>
    <xf numFmtId="0" fontId="9" fillId="2" borderId="18" xfId="0" applyNumberFormat="1" applyFont="1" applyFill="1" applyBorder="1" applyAlignment="1" applyProtection="1">
      <alignment horizontal="center" vertical="center" wrapText="1"/>
    </xf>
    <xf numFmtId="0" fontId="0" fillId="0" borderId="18" xfId="0" applyNumberFormat="1" applyFont="1" applyFill="1" applyBorder="1" applyAlignment="1" applyProtection="1">
      <alignment horizontal="center" vertical="center"/>
    </xf>
    <xf numFmtId="2" fontId="0" fillId="0" borderId="18" xfId="0" applyNumberFormat="1" applyFont="1" applyFill="1" applyBorder="1" applyAlignment="1" applyProtection="1">
      <alignment horizontal="right" vertical="center"/>
    </xf>
    <xf numFmtId="0" fontId="2" fillId="3" borderId="18" xfId="0" applyNumberFormat="1" applyFont="1" applyFill="1" applyBorder="1" applyAlignment="1" applyProtection="1">
      <alignment horizontal="center" vertical="center"/>
    </xf>
    <xf numFmtId="0" fontId="0" fillId="0" borderId="18" xfId="0" applyNumberFormat="1" applyFont="1" applyFill="1" applyBorder="1" applyAlignment="1" applyProtection="1">
      <alignment vertical="center"/>
    </xf>
    <xf numFmtId="43" fontId="2" fillId="3" borderId="13" xfId="1" applyFont="1" applyFill="1" applyBorder="1" applyAlignment="1" applyProtection="1">
      <alignment horizontal="center" vertical="center"/>
    </xf>
    <xf numFmtId="43" fontId="2" fillId="3" borderId="13" xfId="1" applyFont="1" applyFill="1" applyBorder="1" applyAlignment="1" applyProtection="1">
      <alignment horizontal="center" vertical="center" wrapText="1"/>
    </xf>
    <xf numFmtId="43" fontId="0" fillId="0" borderId="18" xfId="1" applyFont="1" applyFill="1" applyBorder="1" applyAlignment="1" applyProtection="1">
      <alignment horizontal="right" vertical="center"/>
    </xf>
    <xf numFmtId="43" fontId="0" fillId="5" borderId="18" xfId="1" applyFont="1" applyFill="1" applyBorder="1" applyAlignment="1" applyProtection="1">
      <alignment horizontal="right" vertical="center"/>
    </xf>
    <xf numFmtId="43" fontId="0" fillId="6" borderId="18" xfId="1" applyFont="1" applyFill="1" applyBorder="1" applyAlignment="1" applyProtection="1">
      <alignment horizontal="right" vertical="center"/>
    </xf>
    <xf numFmtId="43" fontId="2" fillId="3" borderId="18" xfId="1" applyFont="1" applyFill="1" applyBorder="1" applyAlignment="1" applyProtection="1">
      <alignment horizontal="center" vertical="center"/>
    </xf>
    <xf numFmtId="43" fontId="2" fillId="3" borderId="18" xfId="1" applyFont="1" applyFill="1" applyBorder="1" applyAlignment="1" applyProtection="1">
      <alignment horizontal="center" vertical="center" wrapText="1"/>
    </xf>
    <xf numFmtId="43" fontId="0" fillId="0" borderId="18" xfId="1" applyFont="1" applyFill="1" applyBorder="1" applyAlignment="1" applyProtection="1">
      <alignment vertical="center"/>
    </xf>
    <xf numFmtId="43" fontId="2" fillId="3" borderId="16" xfId="1" applyFont="1" applyFill="1" applyBorder="1" applyAlignment="1" applyProtection="1">
      <alignment horizontal="center" vertical="center"/>
    </xf>
    <xf numFmtId="43" fontId="2" fillId="3" borderId="18" xfId="1" applyFont="1" applyFill="1" applyBorder="1" applyAlignment="1" applyProtection="1">
      <alignment vertical="center"/>
    </xf>
    <xf numFmtId="43" fontId="0" fillId="0" borderId="0" xfId="1" applyFont="1"/>
    <xf numFmtId="43" fontId="2" fillId="6" borderId="18" xfId="1" applyFont="1" applyFill="1" applyBorder="1" applyAlignment="1" applyProtection="1">
      <alignment horizontal="right" vertical="center"/>
    </xf>
    <xf numFmtId="2" fontId="0" fillId="0" borderId="0" xfId="0" pivotButton="1" applyNumberFormat="1"/>
    <xf numFmtId="2" fontId="0" fillId="0" borderId="0" xfId="0" applyNumberFormat="1"/>
    <xf numFmtId="169" fontId="10" fillId="0" borderId="18" xfId="1" applyNumberFormat="1" applyFont="1" applyFill="1" applyBorder="1" applyAlignment="1" applyProtection="1">
      <alignment horizontal="right" vertical="center"/>
    </xf>
    <xf numFmtId="43" fontId="2" fillId="0" borderId="0" xfId="1" applyFont="1" applyAlignment="1" applyProtection="1">
      <alignment vertical="center"/>
      <protection locked="0"/>
    </xf>
    <xf numFmtId="0" fontId="10" fillId="0" borderId="0" xfId="0" applyNumberFormat="1" applyFont="1" applyFill="1" applyBorder="1" applyAlignment="1" applyProtection="1">
      <alignment horizontal="left" vertical="center"/>
    </xf>
    <xf numFmtId="43" fontId="11" fillId="0" borderId="0" xfId="1" applyFont="1" applyFill="1" applyBorder="1" applyAlignment="1" applyProtection="1">
      <alignment horizontal="right" vertical="center"/>
    </xf>
    <xf numFmtId="166" fontId="4" fillId="0" borderId="8" xfId="3" applyNumberFormat="1" applyFont="1" applyFill="1" applyBorder="1" applyAlignment="1">
      <alignment horizontal="center" vertical="center"/>
    </xf>
    <xf numFmtId="43" fontId="12" fillId="6" borderId="18" xfId="1" applyFont="1" applyFill="1" applyBorder="1" applyAlignment="1" applyProtection="1">
      <alignment horizontal="right" vertical="center"/>
    </xf>
    <xf numFmtId="0" fontId="10" fillId="0" borderId="0" xfId="0" applyNumberFormat="1" applyFont="1" applyFill="1" applyBorder="1" applyAlignment="1" applyProtection="1">
      <alignment vertical="center"/>
    </xf>
    <xf numFmtId="43" fontId="14" fillId="8" borderId="18" xfId="1" applyFont="1" applyFill="1" applyBorder="1" applyAlignment="1" applyProtection="1">
      <alignment horizontal="right" vertical="center"/>
    </xf>
    <xf numFmtId="43" fontId="13" fillId="8" borderId="18" xfId="1" applyFont="1" applyFill="1" applyBorder="1" applyAlignment="1" applyProtection="1">
      <alignment horizontal="right" vertical="center"/>
    </xf>
    <xf numFmtId="164" fontId="2" fillId="0" borderId="0" xfId="0" applyNumberFormat="1" applyFont="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164" fontId="2" fillId="0" borderId="0" xfId="0" applyNumberFormat="1" applyFont="1" applyAlignment="1" applyProtection="1">
      <alignment horizontal="center" vertical="center"/>
      <protection locked="0"/>
    </xf>
    <xf numFmtId="0" fontId="5" fillId="0" borderId="2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166" fontId="5" fillId="0" borderId="22" xfId="3" applyNumberFormat="1" applyFont="1" applyFill="1" applyBorder="1" applyAlignment="1">
      <alignment horizontal="center" vertical="center" wrapText="1"/>
    </xf>
    <xf numFmtId="166" fontId="5" fillId="0" borderId="11" xfId="3" applyNumberFormat="1" applyFont="1" applyFill="1" applyBorder="1" applyAlignment="1">
      <alignment horizontal="center" vertical="center" wrapText="1"/>
    </xf>
    <xf numFmtId="0" fontId="0" fillId="0" borderId="18" xfId="0" applyNumberFormat="1" applyFont="1" applyFill="1" applyBorder="1" applyAlignment="1" applyProtection="1">
      <alignment horizontal="left" vertical="center"/>
    </xf>
    <xf numFmtId="0" fontId="0" fillId="0" borderId="14" xfId="0" applyNumberFormat="1" applyFill="1" applyBorder="1" applyAlignment="1" applyProtection="1">
      <alignment horizontal="left" vertical="center" wrapText="1"/>
    </xf>
    <xf numFmtId="0" fontId="0" fillId="0" borderId="15" xfId="0" applyNumberFormat="1" applyFont="1" applyFill="1" applyBorder="1" applyAlignment="1" applyProtection="1">
      <alignment horizontal="left" vertical="center" wrapText="1"/>
    </xf>
    <xf numFmtId="0" fontId="0" fillId="0" borderId="16" xfId="0" applyNumberFormat="1" applyFont="1" applyFill="1" applyBorder="1" applyAlignment="1" applyProtection="1">
      <alignment horizontal="left" vertical="center" wrapText="1"/>
    </xf>
    <xf numFmtId="0" fontId="0" fillId="0" borderId="18" xfId="0" applyNumberFormat="1" applyFont="1" applyFill="1" applyBorder="1" applyAlignment="1" applyProtection="1">
      <alignment horizontal="left" vertical="center" wrapText="1"/>
    </xf>
    <xf numFmtId="0" fontId="9" fillId="2" borderId="18" xfId="0" applyNumberFormat="1" applyFont="1" applyFill="1" applyBorder="1" applyAlignment="1" applyProtection="1">
      <alignment horizontal="center" vertical="center" wrapText="1"/>
    </xf>
    <xf numFmtId="0" fontId="0" fillId="0" borderId="18" xfId="0" applyNumberFormat="1" applyFill="1" applyBorder="1" applyAlignment="1" applyProtection="1">
      <alignment horizontal="left" vertical="center"/>
    </xf>
    <xf numFmtId="0" fontId="0" fillId="0" borderId="18" xfId="0" applyNumberFormat="1" applyFont="1" applyFill="1" applyBorder="1" applyAlignment="1" applyProtection="1">
      <alignment horizontal="center" vertical="center"/>
    </xf>
    <xf numFmtId="0" fontId="9" fillId="2" borderId="18" xfId="0" applyNumberFormat="1" applyFont="1" applyFill="1" applyBorder="1" applyAlignment="1" applyProtection="1">
      <alignment horizontal="left" vertical="center" wrapText="1"/>
    </xf>
    <xf numFmtId="0" fontId="2" fillId="3" borderId="13" xfId="0" applyNumberFormat="1" applyFont="1" applyFill="1" applyBorder="1" applyAlignment="1" applyProtection="1">
      <alignment horizontal="center" vertical="center"/>
    </xf>
    <xf numFmtId="0" fontId="2" fillId="4" borderId="18" xfId="0" applyNumberFormat="1" applyFont="1" applyFill="1" applyBorder="1" applyAlignment="1" applyProtection="1">
      <alignment horizontal="left" vertical="center"/>
    </xf>
    <xf numFmtId="0" fontId="2" fillId="4" borderId="18" xfId="0" applyNumberFormat="1" applyFont="1" applyFill="1" applyBorder="1" applyAlignment="1" applyProtection="1">
      <alignment horizontal="left" vertical="center" wrapText="1"/>
    </xf>
    <xf numFmtId="0" fontId="2" fillId="3" borderId="18" xfId="0" applyNumberFormat="1" applyFont="1" applyFill="1" applyBorder="1" applyAlignment="1" applyProtection="1">
      <alignment horizontal="center" vertical="center"/>
    </xf>
    <xf numFmtId="0" fontId="0" fillId="0" borderId="18" xfId="0" applyNumberFormat="1" applyFont="1" applyFill="1" applyBorder="1" applyAlignment="1" applyProtection="1">
      <alignment vertical="center" wrapText="1"/>
    </xf>
    <xf numFmtId="0" fontId="0" fillId="0" borderId="23" xfId="0" applyNumberFormat="1" applyFont="1" applyFill="1" applyBorder="1" applyAlignment="1" applyProtection="1">
      <alignment vertical="center" wrapText="1"/>
    </xf>
    <xf numFmtId="0" fontId="0" fillId="0" borderId="24" xfId="0" applyNumberFormat="1" applyFont="1" applyFill="1" applyBorder="1" applyAlignment="1" applyProtection="1">
      <alignment vertical="center" wrapText="1"/>
    </xf>
    <xf numFmtId="0" fontId="0" fillId="0" borderId="25" xfId="0" applyNumberFormat="1" applyFont="1" applyFill="1" applyBorder="1" applyAlignment="1" applyProtection="1">
      <alignment vertical="center" wrapText="1"/>
    </xf>
    <xf numFmtId="0" fontId="0" fillId="0" borderId="26"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0" fillId="0" borderId="27"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center"/>
    </xf>
    <xf numFmtId="0" fontId="0" fillId="0" borderId="15" xfId="0" applyNumberFormat="1" applyFont="1" applyFill="1" applyBorder="1" applyAlignment="1" applyProtection="1">
      <alignment vertical="center"/>
    </xf>
    <xf numFmtId="0" fontId="0" fillId="0" borderId="16" xfId="0" applyNumberFormat="1" applyFont="1" applyFill="1" applyBorder="1" applyAlignment="1" applyProtection="1">
      <alignment vertical="center"/>
    </xf>
    <xf numFmtId="0" fontId="0" fillId="0" borderId="18" xfId="0" applyNumberFormat="1" applyFont="1" applyFill="1" applyBorder="1" applyAlignment="1" applyProtection="1">
      <alignment vertical="center"/>
    </xf>
    <xf numFmtId="0" fontId="0" fillId="0" borderId="14" xfId="0" applyNumberFormat="1" applyFont="1" applyFill="1" applyBorder="1" applyAlignment="1" applyProtection="1">
      <alignment vertical="center" wrapText="1"/>
    </xf>
    <xf numFmtId="0" fontId="0" fillId="0" borderId="15" xfId="0" applyNumberFormat="1" applyFont="1" applyFill="1" applyBorder="1" applyAlignment="1" applyProtection="1">
      <alignment vertical="center" wrapText="1"/>
    </xf>
    <xf numFmtId="0" fontId="0" fillId="0" borderId="16" xfId="0" applyNumberFormat="1" applyFont="1" applyFill="1" applyBorder="1" applyAlignment="1" applyProtection="1">
      <alignment vertical="center" wrapText="1"/>
    </xf>
    <xf numFmtId="0" fontId="0" fillId="0" borderId="18" xfId="0" applyNumberFormat="1" applyFill="1" applyBorder="1" applyAlignment="1" applyProtection="1">
      <alignment vertical="center" wrapText="1"/>
    </xf>
    <xf numFmtId="2" fontId="0" fillId="0" borderId="14" xfId="0" applyNumberFormat="1" applyFont="1" applyFill="1" applyBorder="1" applyAlignment="1" applyProtection="1">
      <alignment horizontal="right" vertical="center"/>
    </xf>
    <xf numFmtId="2" fontId="0" fillId="0" borderId="16" xfId="0" applyNumberFormat="1" applyFont="1" applyFill="1" applyBorder="1" applyAlignment="1" applyProtection="1">
      <alignment horizontal="right" vertical="center"/>
    </xf>
    <xf numFmtId="43" fontId="2" fillId="7" borderId="16" xfId="1" applyFont="1" applyFill="1" applyBorder="1" applyAlignment="1" applyProtection="1">
      <alignment horizontal="center" vertical="center"/>
    </xf>
    <xf numFmtId="43" fontId="2" fillId="7" borderId="18" xfId="1" applyFont="1" applyFill="1" applyBorder="1" applyAlignment="1" applyProtection="1">
      <alignment horizontal="center" vertical="center"/>
    </xf>
    <xf numFmtId="0" fontId="9" fillId="2" borderId="23" xfId="0" applyNumberFormat="1" applyFont="1" applyFill="1" applyBorder="1" applyAlignment="1" applyProtection="1">
      <alignment horizontal="center" vertical="center" wrapText="1"/>
    </xf>
    <xf numFmtId="0" fontId="9" fillId="2" borderId="24" xfId="0" applyNumberFormat="1" applyFont="1" applyFill="1" applyBorder="1" applyAlignment="1" applyProtection="1">
      <alignment horizontal="center" vertical="center" wrapText="1"/>
    </xf>
    <xf numFmtId="0" fontId="9" fillId="2" borderId="25" xfId="0" applyNumberFormat="1" applyFont="1" applyFill="1" applyBorder="1" applyAlignment="1" applyProtection="1">
      <alignment horizontal="center" vertical="center" wrapText="1"/>
    </xf>
    <xf numFmtId="0" fontId="9" fillId="2" borderId="28" xfId="0" applyNumberFormat="1" applyFont="1" applyFill="1" applyBorder="1" applyAlignment="1" applyProtection="1">
      <alignment horizontal="center" vertical="center" wrapText="1"/>
    </xf>
    <xf numFmtId="0" fontId="9" fillId="2" borderId="29" xfId="0" applyNumberFormat="1" applyFont="1" applyFill="1" applyBorder="1" applyAlignment="1" applyProtection="1">
      <alignment horizontal="center" vertical="center" wrapText="1"/>
    </xf>
    <xf numFmtId="0" fontId="9" fillId="2" borderId="30" xfId="0" applyNumberFormat="1" applyFont="1" applyFill="1" applyBorder="1" applyAlignment="1" applyProtection="1">
      <alignment horizontal="center" vertical="center" wrapText="1"/>
    </xf>
    <xf numFmtId="0" fontId="2" fillId="3" borderId="18" xfId="0" applyNumberFormat="1" applyFont="1" applyFill="1" applyBorder="1" applyAlignment="1" applyProtection="1">
      <alignment horizontal="center" vertical="center" wrapText="1"/>
    </xf>
    <xf numFmtId="2" fontId="0" fillId="0" borderId="15" xfId="0" applyNumberFormat="1" applyFont="1" applyFill="1" applyBorder="1" applyAlignment="1" applyProtection="1">
      <alignment horizontal="right" vertical="center"/>
    </xf>
    <xf numFmtId="0" fontId="2" fillId="0" borderId="14"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16" xfId="0" applyFont="1" applyBorder="1" applyAlignment="1" applyProtection="1">
      <alignment horizontal="center" vertical="center"/>
    </xf>
    <xf numFmtId="0" fontId="9" fillId="2" borderId="26" xfId="0" applyNumberFormat="1" applyFont="1" applyFill="1" applyBorder="1" applyAlignment="1" applyProtection="1">
      <alignment horizontal="left" vertical="center" wrapText="1"/>
    </xf>
    <xf numFmtId="0" fontId="9" fillId="2" borderId="0" xfId="0" applyNumberFormat="1" applyFont="1" applyFill="1" applyBorder="1" applyAlignment="1" applyProtection="1">
      <alignment horizontal="left" vertical="center" wrapText="1"/>
    </xf>
    <xf numFmtId="0" fontId="9" fillId="2" borderId="27" xfId="0" applyNumberFormat="1" applyFont="1" applyFill="1" applyBorder="1" applyAlignment="1" applyProtection="1">
      <alignment horizontal="left" vertical="center" wrapText="1"/>
    </xf>
    <xf numFmtId="0" fontId="6" fillId="0" borderId="13" xfId="0" applyFont="1" applyBorder="1" applyAlignment="1">
      <alignment horizontal="center" vertical="center"/>
    </xf>
    <xf numFmtId="0" fontId="6" fillId="0" borderId="17" xfId="0" applyFont="1" applyBorder="1" applyAlignment="1">
      <alignment horizontal="center" vertical="center"/>
    </xf>
    <xf numFmtId="166" fontId="6" fillId="0" borderId="14" xfId="5" applyNumberFormat="1" applyFont="1" applyBorder="1" applyAlignment="1">
      <alignment horizontal="center" vertical="center"/>
    </xf>
    <xf numFmtId="166" fontId="6" fillId="0" borderId="15" xfId="5" applyNumberFormat="1" applyFont="1" applyBorder="1" applyAlignment="1">
      <alignment horizontal="center" vertical="center"/>
    </xf>
    <xf numFmtId="166" fontId="6" fillId="0" borderId="16" xfId="5" applyNumberFormat="1" applyFont="1" applyBorder="1" applyAlignment="1">
      <alignment horizontal="center" vertical="center"/>
    </xf>
    <xf numFmtId="0" fontId="2" fillId="0" borderId="0" xfId="0" applyFont="1" applyAlignment="1">
      <alignment horizontal="center"/>
    </xf>
  </cellXfs>
  <cellStyles count="6">
    <cellStyle name="Comma" xfId="1" builtinId="3"/>
    <cellStyle name="Comma 2" xfId="3"/>
    <cellStyle name="Comma 2 2" xfId="4"/>
    <cellStyle name="Comma 3" xfId="5"/>
    <cellStyle name="Normal" xfId="0" builtinId="0"/>
    <cellStyle name="Percent" xfId="2" builtinId="5"/>
  </cellStyles>
  <dxfs count="45">
    <dxf>
      <numFmt numFmtId="14" formatCode="0.00%"/>
    </dxf>
    <dxf>
      <alignment horizontal="center" readingOrder="0"/>
    </dxf>
    <dxf>
      <numFmt numFmtId="14" formatCode="0.00%"/>
      <alignment horizontal="center" readingOrder="0"/>
    </dxf>
    <dxf>
      <numFmt numFmtId="35" formatCode="_-* #,##0.00_-;\-* #,##0.00_-;_-* &quot;-&quot;??_-;_-@_-"/>
    </dxf>
    <dxf>
      <numFmt numFmtId="35" formatCode="_-* #,##0.00_-;\-* #,##0.00_-;_-* &quot;-&quot;??_-;_-@_-"/>
      <alignment horizontal="center" readingOrder="0"/>
    </dxf>
    <dxf>
      <numFmt numFmtId="14" formatCode="0.00%"/>
      <alignment horizontal="center" readingOrder="0"/>
    </dxf>
    <dxf>
      <numFmt numFmtId="35" formatCode="_-* #,##0.00_-;\-* #,##0.00_-;_-* &quot;-&quot;??_-;_-@_-"/>
      <alignment horizontal="center" readingOrder="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4" formatCode="0.00%"/>
      <alignment horizontal="center" readingOrder="0"/>
    </dxf>
    <dxf>
      <numFmt numFmtId="14" formatCode="0.00%"/>
      <alignment horizontal="center" readingOrder="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4" formatCode="0.00%"/>
    </dxf>
    <dxf>
      <alignment horizontal="center" readingOrder="0"/>
    </dxf>
    <dxf>
      <numFmt numFmtId="14" formatCode="0.00%"/>
      <alignment horizontal="center" readingOrder="0"/>
    </dxf>
    <dxf>
      <numFmt numFmtId="35" formatCode="_-* #,##0.00_-;\-* #,##0.00_-;_-* &quot;-&quot;??_-;_-@_-"/>
    </dxf>
    <dxf>
      <numFmt numFmtId="35" formatCode="_-* #,##0.00_-;\-* #,##0.00_-;_-* &quot;-&quot;??_-;_-@_-"/>
      <alignment horizontal="center" readingOrder="0"/>
    </dxf>
    <dxf>
      <numFmt numFmtId="14" formatCode="0.00%"/>
      <alignment horizontal="center" readingOrder="0"/>
    </dxf>
    <dxf>
      <numFmt numFmtId="35" formatCode="_-* #,##0.00_-;\-* #,##0.00_-;_-* &quot;-&quot;??_-;_-@_-"/>
      <alignment horizontal="center" readingOrder="0"/>
    </dxf>
    <dxf>
      <numFmt numFmtId="14" formatCode="0.00%"/>
      <alignment horizontal="center" readingOrder="0"/>
    </dxf>
    <dxf>
      <numFmt numFmtId="35" formatCode="_-* #,##0.00_-;\-* #,##0.00_-;_-* &quot;-&quot;??_-;_-@_-"/>
      <alignment horizontal="center" readingOrder="0"/>
    </dxf>
    <dxf>
      <numFmt numFmtId="14" formatCode="0.00%"/>
      <alignment horizontal="center" readingOrder="0"/>
    </dxf>
    <dxf>
      <numFmt numFmtId="35" formatCode="_-* #,##0.00_-;\-* #,##0.00_-;_-* &quot;-&quot;??_-;_-@_-"/>
      <alignment horizontal="center" readingOrder="0"/>
    </dxf>
    <dxf>
      <numFmt numFmtId="35" formatCode="_-* #,##0.00_-;\-* #,##0.00_-;_-* &quot;-&quot;??_-;_-@_-"/>
    </dxf>
    <dxf>
      <numFmt numFmtId="14" formatCode="0.00%"/>
      <alignment horizontal="center" readingOrder="0"/>
    </dxf>
    <dxf>
      <alignment horizontal="center" readingOrder="0"/>
    </dxf>
    <dxf>
      <numFmt numFmtId="14"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ashishg" refreshedDate="43874.45072025463" createdVersion="3" refreshedVersion="3" minRefreshableVersion="3" recordCount="19">
  <cacheSource type="worksheet">
    <worksheetSource ref="B8:Q27" sheet="ITC Register"/>
  </cacheSource>
  <cacheFields count="16">
    <cacheField name="1" numFmtId="0">
      <sharedItems containsDate="1" containsBlank="1" containsMixedTypes="1" minDate="2018-04-01T00:00:00" maxDate="2019-03-02T00:00:00"/>
    </cacheField>
    <cacheField name="2" numFmtId="0">
      <sharedItems containsString="0" containsBlank="1" containsNumber="1" containsInteger="1" minValue="1" maxValue="18"/>
    </cacheField>
    <cacheField name="3" numFmtId="0">
      <sharedItems containsNonDate="0" containsString="0" containsBlank="1"/>
    </cacheField>
    <cacheField name="4" numFmtId="0">
      <sharedItems containsNonDate="0" containsString="0" containsBlank="1"/>
    </cacheField>
    <cacheField name="5" numFmtId="1">
      <sharedItems containsNonDate="0" containsString="0" containsBlank="1"/>
    </cacheField>
    <cacheField name="6" numFmtId="165">
      <sharedItems containsNonDate="0" containsString="0" containsBlank="1"/>
    </cacheField>
    <cacheField name="7" numFmtId="166">
      <sharedItems containsString="0" containsBlank="1" containsNumber="1" containsInteger="1" minValue="0" maxValue="100000" count="10">
        <m/>
        <n v="100"/>
        <n v="200"/>
        <n v="250"/>
        <n v="500"/>
        <n v="1000"/>
        <n v="50000"/>
        <n v="100000"/>
        <n v="0"/>
        <n v="75000"/>
      </sharedItems>
    </cacheField>
    <cacheField name="8" numFmtId="0">
      <sharedItems containsBlank="1"/>
    </cacheField>
    <cacheField name="9" numFmtId="0">
      <sharedItems containsBlank="1"/>
    </cacheField>
    <cacheField name="10" numFmtId="166">
      <sharedItems containsString="0" containsBlank="1" containsNumber="1" containsInteger="1" minValue="0" maxValue="25000"/>
    </cacheField>
    <cacheField name="11" numFmtId="166">
      <sharedItems containsString="0" containsBlank="1" containsNumber="1" containsInteger="1" minValue="0" maxValue="250"/>
    </cacheField>
    <cacheField name="12" numFmtId="166">
      <sharedItems containsString="0" containsBlank="1" containsNumber="1" containsInteger="1" minValue="0" maxValue="250"/>
    </cacheField>
    <cacheField name="13" numFmtId="0">
      <sharedItems containsBlank="1"/>
    </cacheField>
    <cacheField name="14" numFmtId="166">
      <sharedItems containsString="0" containsBlank="1" containsNumber="1" containsInteger="1" minValue="0" maxValue="25000"/>
    </cacheField>
    <cacheField name="15" numFmtId="0">
      <sharedItems containsBlank="1"/>
    </cacheField>
    <cacheField name="16" numFmtId="0">
      <sharedItems containsDate="1" containsBlank="1" containsMixedTypes="1" minDate="2018-04-01T00:00:00" maxDate="2019-03-02T00:00:00"/>
    </cacheField>
  </cacheFields>
</pivotCacheDefinition>
</file>

<file path=xl/pivotCache/pivotCacheDefinition2.xml><?xml version="1.0" encoding="utf-8"?>
<pivotCacheDefinition xmlns="http://schemas.openxmlformats.org/spreadsheetml/2006/main" xmlns:r="http://schemas.openxmlformats.org/officeDocument/2006/relationships" r:id="rId1" refreshedBy="ashishg" refreshedDate="43874.450720486115" createdVersion="3" refreshedVersion="3" minRefreshableVersion="3" recordCount="92">
  <cacheSource type="worksheet">
    <worksheetSource ref="B7:N99" sheet="RCM"/>
  </cacheSource>
  <cacheFields count="13">
    <cacheField name="Month" numFmtId="164">
      <sharedItems containsNonDate="0" containsDate="1" containsString="0" containsBlank="1" minDate="2018-04-01T00:00:00" maxDate="2019-09-02T00:00:00"/>
    </cacheField>
    <cacheField name="Invoice Number" numFmtId="0">
      <sharedItems containsBlank="1"/>
    </cacheField>
    <cacheField name="Invoice Date" numFmtId="165">
      <sharedItems containsNonDate="0" containsDate="1" containsString="0" containsBlank="1" minDate="2018-04-15T00:00:00" maxDate="2018-04-16T00:00:00"/>
    </cacheField>
    <cacheField name="Nature of Transaction" numFmtId="0">
      <sharedItems containsBlank="1"/>
    </cacheField>
    <cacheField name="Place of Supply" numFmtId="0">
      <sharedItems containsBlank="1"/>
    </cacheField>
    <cacheField name="Tax Rate" numFmtId="10">
      <sharedItems containsString="0" containsBlank="1" containsNumber="1" minValue="0.05" maxValue="0.28000000000000003" count="5">
        <m/>
        <n v="0.05"/>
        <n v="0.12"/>
        <n v="0.18"/>
        <n v="0.28000000000000003"/>
      </sharedItems>
    </cacheField>
    <cacheField name="0" numFmtId="10">
      <sharedItems containsNonDate="0" containsString="0" containsBlank="1"/>
    </cacheField>
    <cacheField name="Taxable Value" numFmtId="43">
      <sharedItems containsString="0" containsBlank="1" containsNumber="1" containsInteger="1" minValue="0" maxValue="1500"/>
    </cacheField>
    <cacheField name="IGST" numFmtId="43">
      <sharedItems containsString="0" containsBlank="1" containsNumber="1" containsInteger="1" minValue="0" maxValue="270"/>
    </cacheField>
    <cacheField name="CGST " numFmtId="43">
      <sharedItems containsString="0" containsBlank="1" containsNumber="1" containsInteger="1" minValue="0" maxValue="135"/>
    </cacheField>
    <cacheField name="SGST" numFmtId="43">
      <sharedItems containsString="0" containsBlank="1" containsNumber="1" containsInteger="1" minValue="0" maxValue="135"/>
    </cacheField>
    <cacheField name="Total Invoice Value" numFmtId="43">
      <sharedItems containsString="0" containsBlank="1" containsNumber="1" containsInteger="1" minValue="0" maxValue="2040"/>
    </cacheField>
    <cacheField name="Remark (if any)" numFmtId="0">
      <sharedItems containsNonDate="0" containsString="0" containsBlank="1"/>
    </cacheField>
  </cacheFields>
</pivotCacheDefinition>
</file>

<file path=xl/pivotCache/pivotCacheDefinition3.xml><?xml version="1.0" encoding="utf-8"?>
<pivotCacheDefinition xmlns="http://schemas.openxmlformats.org/spreadsheetml/2006/main" xmlns:r="http://schemas.openxmlformats.org/officeDocument/2006/relationships" r:id="rId1" refreshedBy="ashishg" refreshedDate="43874.450720601853" createdVersion="3" refreshedVersion="3" minRefreshableVersion="3" recordCount="92">
  <cacheSource type="worksheet">
    <worksheetSource ref="B7:M99" sheet="RCM"/>
  </cacheSource>
  <cacheFields count="12">
    <cacheField name="Month" numFmtId="164">
      <sharedItems containsNonDate="0" containsDate="1" containsString="0" containsBlank="1" minDate="2018-04-01T00:00:00" maxDate="2019-09-02T00:00:00"/>
    </cacheField>
    <cacheField name="Invoice Number" numFmtId="0">
      <sharedItems containsBlank="1"/>
    </cacheField>
    <cacheField name="Invoice Date" numFmtId="165">
      <sharedItems containsNonDate="0" containsDate="1" containsString="0" containsBlank="1" minDate="2018-04-15T00:00:00" maxDate="2018-04-16T00:00:00"/>
    </cacheField>
    <cacheField name="Nature of Transaction" numFmtId="0">
      <sharedItems containsBlank="1" count="7">
        <m/>
        <s v="Import of Service"/>
        <s v="Legal Services"/>
        <s v="Rent a Cab"/>
        <s v="Security Services"/>
        <s v="Transport"/>
        <s v="Ocean Freight"/>
      </sharedItems>
    </cacheField>
    <cacheField name="Place of Supply" numFmtId="0">
      <sharedItems containsBlank="1"/>
    </cacheField>
    <cacheField name="Tax Rate" numFmtId="10">
      <sharedItems containsString="0" containsBlank="1" containsNumber="1" minValue="0.05" maxValue="0.28000000000000003"/>
    </cacheField>
    <cacheField name="0" numFmtId="10">
      <sharedItems containsNonDate="0" containsString="0" containsBlank="1"/>
    </cacheField>
    <cacheField name="Taxable Value" numFmtId="43">
      <sharedItems containsString="0" containsBlank="1" containsNumber="1" containsInteger="1" minValue="0" maxValue="1500"/>
    </cacheField>
    <cacheField name="IGST" numFmtId="43">
      <sharedItems containsString="0" containsBlank="1" containsNumber="1" containsInteger="1" minValue="0" maxValue="270"/>
    </cacheField>
    <cacheField name="CGST " numFmtId="43">
      <sharedItems containsString="0" containsBlank="1" containsNumber="1" containsInteger="1" minValue="0" maxValue="135"/>
    </cacheField>
    <cacheField name="SGST" numFmtId="43">
      <sharedItems containsString="0" containsBlank="1" containsNumber="1" containsInteger="1" minValue="0" maxValue="135"/>
    </cacheField>
    <cacheField name="Total Invoice Value" numFmtId="43">
      <sharedItems containsString="0" containsBlank="1" containsNumber="1" containsInteger="1" minValue="0" maxValue="2040"/>
    </cacheField>
  </cacheFields>
</pivotCacheDefinition>
</file>

<file path=xl/pivotCache/pivotCacheDefinition4.xml><?xml version="1.0" encoding="utf-8"?>
<pivotCacheDefinition xmlns="http://schemas.openxmlformats.org/spreadsheetml/2006/main" xmlns:r="http://schemas.openxmlformats.org/officeDocument/2006/relationships" r:id="rId1" refreshedBy="ashishg" refreshedDate="43874.450720833331" createdVersion="3" refreshedVersion="3" minRefreshableVersion="3" recordCount="993">
  <cacheSource type="worksheet">
    <worksheetSource ref="B6:O1000" sheet="Sales"/>
  </cacheSource>
  <cacheFields count="14">
    <cacheField name="Month" numFmtId="164">
      <sharedItems containsNonDate="0" containsDate="1" containsString="0" containsBlank="1" minDate="2018-04-01T00:00:00" maxDate="2019-09-02T00:00:00"/>
    </cacheField>
    <cacheField name="GST Number" numFmtId="0">
      <sharedItems containsBlank="1"/>
    </cacheField>
    <cacheField name="Invoice Number" numFmtId="0">
      <sharedItems containsBlank="1"/>
    </cacheField>
    <cacheField name="Invoice Date" numFmtId="165">
      <sharedItems containsNonDate="0" containsDate="1" containsString="0" containsBlank="1" minDate="2018-04-15T00:00:00" maxDate="2018-04-16T00:00:00"/>
    </cacheField>
    <cacheField name="Party Name" numFmtId="0">
      <sharedItems containsNonDate="0" containsString="0" containsBlank="1"/>
    </cacheField>
    <cacheField name="Place of Supply" numFmtId="0">
      <sharedItems containsBlank="1"/>
    </cacheField>
    <cacheField name="Tax Rate" numFmtId="10">
      <sharedItems containsString="0" containsBlank="1" containsNumber="1" minValue="0" maxValue="0.28000000000000003" count="6">
        <m/>
        <n v="0.05"/>
        <n v="0.12"/>
        <n v="0.18"/>
        <n v="0.28000000000000003"/>
        <n v="0"/>
      </sharedItems>
    </cacheField>
    <cacheField name="Transaction Type" numFmtId="1">
      <sharedItems containsBlank="1"/>
    </cacheField>
    <cacheField name="0" numFmtId="10">
      <sharedItems containsNonDate="0" containsString="0" containsBlank="1"/>
    </cacheField>
    <cacheField name="Taxable Value" numFmtId="43">
      <sharedItems containsString="0" containsBlank="1" containsNumber="1" containsInteger="1" minValue="-500" maxValue="1500"/>
    </cacheField>
    <cacheField name="IGST" numFmtId="43">
      <sharedItems containsString="0" containsBlank="1" containsNumber="1" containsInteger="1" minValue="-60" maxValue="270"/>
    </cacheField>
    <cacheField name="CGST " numFmtId="43">
      <sharedItems containsString="0" containsBlank="1" containsNumber="1" containsInteger="1" minValue="-30" maxValue="30"/>
    </cacheField>
    <cacheField name="SGST" numFmtId="43">
      <sharedItems containsString="0" containsBlank="1" containsNumber="1" containsInteger="1" minValue="-30" maxValue="30"/>
    </cacheField>
    <cacheField name="Total Invoice Value" numFmtId="43">
      <sharedItems containsString="0" containsBlank="1" containsNumber="1" containsInteger="1" minValue="-620" maxValue="1770"/>
    </cacheField>
  </cacheFields>
</pivotCacheDefinition>
</file>

<file path=xl/pivotCache/pivotCacheDefinition5.xml><?xml version="1.0" encoding="utf-8"?>
<pivotCacheDefinition xmlns="http://schemas.openxmlformats.org/spreadsheetml/2006/main" xmlns:r="http://schemas.openxmlformats.org/officeDocument/2006/relationships" r:id="rId1" refreshedBy="ashishg" refreshedDate="43874.450721064815" createdVersion="3" refreshedVersion="3" minRefreshableVersion="3" recordCount="993">
  <cacheSource type="worksheet">
    <worksheetSource ref="B6:P1000" sheet="Sales"/>
  </cacheSource>
  <cacheFields count="15">
    <cacheField name="Month" numFmtId="164">
      <sharedItems containsNonDate="0" containsDate="1" containsString="0" containsBlank="1" minDate="2018-04-01T00:00:00" maxDate="2019-09-02T00:00:00"/>
    </cacheField>
    <cacheField name="GST Number" numFmtId="0">
      <sharedItems containsBlank="1"/>
    </cacheField>
    <cacheField name="Invoice Number" numFmtId="0">
      <sharedItems containsBlank="1"/>
    </cacheField>
    <cacheField name="Invoice Date" numFmtId="165">
      <sharedItems containsNonDate="0" containsDate="1" containsString="0" containsBlank="1" minDate="2018-04-15T00:00:00" maxDate="2018-04-16T00:00:00"/>
    </cacheField>
    <cacheField name="Party Name" numFmtId="0">
      <sharedItems containsNonDate="0" containsString="0" containsBlank="1"/>
    </cacheField>
    <cacheField name="Place of Supply" numFmtId="0">
      <sharedItems containsBlank="1"/>
    </cacheField>
    <cacheField name="Tax Rate" numFmtId="10">
      <sharedItems containsString="0" containsBlank="1" containsNumber="1" minValue="0" maxValue="0.28000000000000003"/>
    </cacheField>
    <cacheField name="Transaction Type" numFmtId="1">
      <sharedItems containsBlank="1" count="12">
        <m/>
        <s v="B2B"/>
        <s v="B2C"/>
        <s v="Export With Payment"/>
        <s v="SEZ With Payment"/>
        <s v="Debit Note"/>
        <s v="Credit Note"/>
        <s v="Export Without Payment"/>
        <s v="SEZ Without Payment"/>
        <s v="Exempted / Nil Rates"/>
        <s v="Export" u="1"/>
        <s v="SEZ" u="1"/>
      </sharedItems>
    </cacheField>
    <cacheField name="0" numFmtId="10">
      <sharedItems containsNonDate="0" containsString="0" containsBlank="1"/>
    </cacheField>
    <cacheField name="Taxable Value" numFmtId="43">
      <sharedItems containsString="0" containsBlank="1" containsNumber="1" containsInteger="1" minValue="-500" maxValue="1500"/>
    </cacheField>
    <cacheField name="IGST" numFmtId="43">
      <sharedItems containsString="0" containsBlank="1" containsNumber="1" containsInteger="1" minValue="-60" maxValue="270"/>
    </cacheField>
    <cacheField name="CGST " numFmtId="43">
      <sharedItems containsString="0" containsBlank="1" containsNumber="1" containsInteger="1" minValue="-30" maxValue="30"/>
    </cacheField>
    <cacheField name="SGST" numFmtId="43">
      <sharedItems containsString="0" containsBlank="1" containsNumber="1" containsInteger="1" minValue="-30" maxValue="30"/>
    </cacheField>
    <cacheField name="Total Invoice Value" numFmtId="43">
      <sharedItems containsString="0" containsBlank="1" containsNumber="1" containsInteger="1" minValue="-620" maxValue="1770"/>
    </cacheField>
    <cacheField name="Remark (if any)" numFmtId="0">
      <sharedItems containsNonDate="0" containsString="0" containsBlank="1"/>
    </cacheField>
  </cacheFields>
</pivotCacheDefinition>
</file>

<file path=xl/pivotCache/pivotCacheRecords1.xml><?xml version="1.0" encoding="utf-8"?>
<pivotCacheRecords xmlns="http://schemas.openxmlformats.org/spreadsheetml/2006/main" xmlns:r="http://schemas.openxmlformats.org/officeDocument/2006/relationships" count="19">
  <r>
    <m/>
    <m/>
    <m/>
    <m/>
    <m/>
    <m/>
    <x v="0"/>
    <m/>
    <m/>
    <m/>
    <m/>
    <m/>
    <m/>
    <m/>
    <m/>
    <m/>
  </r>
  <r>
    <d v="2018-04-01T00:00:00"/>
    <n v="1"/>
    <m/>
    <m/>
    <m/>
    <m/>
    <x v="1"/>
    <s v="Inputs"/>
    <s v="Bank Charges"/>
    <n v="5"/>
    <n v="3"/>
    <n v="3"/>
    <s v="Yes"/>
    <n v="11"/>
    <s v="Yes"/>
    <d v="2018-04-01T00:00:00"/>
  </r>
  <r>
    <d v="2018-05-01T00:00:00"/>
    <n v="2"/>
    <m/>
    <m/>
    <m/>
    <m/>
    <x v="2"/>
    <s v="Capital Goods"/>
    <s v="Capital Goods"/>
    <n v="12"/>
    <n v="6"/>
    <n v="6"/>
    <s v="Yes"/>
    <n v="24"/>
    <s v="Yes"/>
    <d v="2018-05-01T00:00:00"/>
  </r>
  <r>
    <d v="2018-06-01T00:00:00"/>
    <n v="3"/>
    <m/>
    <m/>
    <m/>
    <m/>
    <x v="3"/>
    <s v="Input Service"/>
    <s v="Imported Goods"/>
    <n v="150"/>
    <n v="75"/>
    <n v="75"/>
    <s v="Yes"/>
    <n v="300"/>
    <s v="Yes"/>
    <d v="2018-06-01T00:00:00"/>
  </r>
  <r>
    <d v="2018-07-01T00:00:00"/>
    <n v="4"/>
    <m/>
    <m/>
    <m/>
    <m/>
    <x v="4"/>
    <s v="RCM Inputs"/>
    <s v="Other"/>
    <n v="200"/>
    <n v="100"/>
    <n v="100"/>
    <s v="Yes"/>
    <n v="400"/>
    <s v="Yes"/>
    <d v="2018-07-01T00:00:00"/>
  </r>
  <r>
    <d v="2018-08-01T00:00:00"/>
    <n v="5"/>
    <m/>
    <m/>
    <m/>
    <m/>
    <x v="5"/>
    <s v="Capital Goods"/>
    <s v="Purchases"/>
    <n v="180"/>
    <n v="90"/>
    <n v="90"/>
    <s v="Yes"/>
    <n v="360"/>
    <s v="Yes"/>
    <d v="2018-08-01T00:00:00"/>
  </r>
  <r>
    <d v="2018-09-01T00:00:00"/>
    <n v="6"/>
    <m/>
    <m/>
    <m/>
    <m/>
    <x v="6"/>
    <s v="RCM Input Service"/>
    <s v="RCM"/>
    <n v="500"/>
    <n v="250"/>
    <n v="250"/>
    <s v="Yes"/>
    <n v="1000"/>
    <s v="Yes"/>
    <d v="2018-09-01T00:00:00"/>
  </r>
  <r>
    <d v="2018-10-01T00:00:00"/>
    <n v="7"/>
    <m/>
    <m/>
    <m/>
    <m/>
    <x v="7"/>
    <s v="Import"/>
    <s v="Rent"/>
    <n v="18000"/>
    <n v="0"/>
    <n v="0"/>
    <s v="Yes"/>
    <n v="18000"/>
    <s v="Yes"/>
    <d v="2018-10-01T00:00:00"/>
  </r>
  <r>
    <d v="2018-11-01T00:00:00"/>
    <n v="8"/>
    <m/>
    <m/>
    <m/>
    <m/>
    <x v="8"/>
    <s v="Capital Goods"/>
    <s v="Repairs"/>
    <n v="0"/>
    <n v="0"/>
    <n v="0"/>
    <s v="Yes"/>
    <n v="0"/>
    <s v="Yes"/>
    <d v="2018-11-01T00:00:00"/>
  </r>
  <r>
    <d v="2018-12-01T00:00:00"/>
    <n v="9"/>
    <m/>
    <m/>
    <m/>
    <m/>
    <x v="8"/>
    <s v="Input Service"/>
    <s v="Stationery"/>
    <n v="0"/>
    <n v="0"/>
    <n v="0"/>
    <s v="Yes"/>
    <n v="0"/>
    <s v="Yes"/>
    <d v="2018-12-01T00:00:00"/>
  </r>
  <r>
    <d v="2019-01-01T00:00:00"/>
    <n v="10"/>
    <m/>
    <m/>
    <m/>
    <m/>
    <x v="9"/>
    <s v="Import of Service"/>
    <m/>
    <n v="25000"/>
    <n v="0"/>
    <n v="0"/>
    <s v="Yes"/>
    <n v="25000"/>
    <s v="Yes"/>
    <d v="2019-01-01T00:00:00"/>
  </r>
  <r>
    <d v="2019-02-01T00:00:00"/>
    <n v="11"/>
    <m/>
    <m/>
    <m/>
    <m/>
    <x v="8"/>
    <m/>
    <m/>
    <n v="0"/>
    <n v="0"/>
    <n v="0"/>
    <s v="Yes"/>
    <n v="0"/>
    <s v="Yes"/>
    <d v="2019-02-01T00:00:00"/>
  </r>
  <r>
    <d v="2019-03-01T00:00:00"/>
    <n v="12"/>
    <m/>
    <m/>
    <m/>
    <m/>
    <x v="8"/>
    <m/>
    <m/>
    <n v="0"/>
    <n v="0"/>
    <n v="0"/>
    <s v="Yes"/>
    <n v="0"/>
    <s v="Yes"/>
    <d v="2019-03-01T00:00:00"/>
  </r>
  <r>
    <s v="April, 2019"/>
    <n v="13"/>
    <m/>
    <m/>
    <m/>
    <m/>
    <x v="8"/>
    <m/>
    <m/>
    <n v="0"/>
    <n v="0"/>
    <n v="0"/>
    <s v="Yes"/>
    <n v="0"/>
    <s v="Yes"/>
    <s v="April, 2019"/>
  </r>
  <r>
    <s v="May, 2019"/>
    <n v="14"/>
    <m/>
    <m/>
    <m/>
    <m/>
    <x v="8"/>
    <m/>
    <m/>
    <n v="0"/>
    <n v="0"/>
    <n v="0"/>
    <s v="Yes"/>
    <n v="0"/>
    <s v="Yes"/>
    <s v="May, 2019"/>
  </r>
  <r>
    <s v="June, 2019"/>
    <n v="15"/>
    <m/>
    <m/>
    <m/>
    <m/>
    <x v="8"/>
    <m/>
    <m/>
    <n v="0"/>
    <n v="0"/>
    <n v="0"/>
    <s v="Yes"/>
    <n v="0"/>
    <s v="Yes"/>
    <s v="June, 2019"/>
  </r>
  <r>
    <s v="July, 2019"/>
    <n v="16"/>
    <m/>
    <m/>
    <m/>
    <m/>
    <x v="8"/>
    <m/>
    <m/>
    <n v="0"/>
    <n v="0"/>
    <n v="0"/>
    <s v="Yes"/>
    <n v="0"/>
    <s v="Yes"/>
    <s v="July, 2019"/>
  </r>
  <r>
    <s v="August, 2019"/>
    <n v="17"/>
    <m/>
    <m/>
    <m/>
    <m/>
    <x v="8"/>
    <m/>
    <m/>
    <n v="0"/>
    <n v="0"/>
    <n v="0"/>
    <s v="Yes"/>
    <n v="0"/>
    <s v="Yes"/>
    <s v="August, 2019"/>
  </r>
  <r>
    <s v="Sept., 2019"/>
    <n v="18"/>
    <m/>
    <m/>
    <m/>
    <m/>
    <x v="8"/>
    <m/>
    <m/>
    <n v="0"/>
    <n v="0"/>
    <n v="0"/>
    <s v="Yes"/>
    <n v="0"/>
    <s v="Yes"/>
    <s v="Sept., 2019"/>
  </r>
</pivotCacheRecords>
</file>

<file path=xl/pivotCache/pivotCacheRecords2.xml><?xml version="1.0" encoding="utf-8"?>
<pivotCacheRecords xmlns="http://schemas.openxmlformats.org/spreadsheetml/2006/main" xmlns:r="http://schemas.openxmlformats.org/officeDocument/2006/relationships" count="92">
  <r>
    <m/>
    <m/>
    <m/>
    <m/>
    <m/>
    <x v="0"/>
    <m/>
    <m/>
    <m/>
    <m/>
    <m/>
    <m/>
    <m/>
  </r>
  <r>
    <d v="2018-04-01T00:00:00"/>
    <s v="AAAA-001"/>
    <d v="2018-04-15T00:00:00"/>
    <s v="Import of Service"/>
    <s v="Maharashtra"/>
    <x v="1"/>
    <m/>
    <n v="1000"/>
    <n v="180"/>
    <n v="90"/>
    <n v="90"/>
    <n v="1360"/>
    <m/>
  </r>
  <r>
    <d v="2018-05-01T00:00:00"/>
    <m/>
    <m/>
    <s v="Legal Services"/>
    <m/>
    <x v="2"/>
    <m/>
    <n v="500"/>
    <n v="90"/>
    <n v="45"/>
    <n v="45"/>
    <n v="680"/>
    <m/>
  </r>
  <r>
    <d v="2018-06-01T00:00:00"/>
    <m/>
    <m/>
    <s v="Rent a Cab"/>
    <m/>
    <x v="3"/>
    <m/>
    <n v="1500"/>
    <n v="270"/>
    <n v="135"/>
    <n v="135"/>
    <n v="2040"/>
    <m/>
  </r>
  <r>
    <d v="2018-07-01T00:00:00"/>
    <m/>
    <m/>
    <s v="Security Services"/>
    <m/>
    <x v="4"/>
    <m/>
    <n v="750"/>
    <n v="135"/>
    <n v="68"/>
    <n v="68"/>
    <n v="1021"/>
    <m/>
  </r>
  <r>
    <d v="2018-08-01T00:00:00"/>
    <m/>
    <m/>
    <s v="Transport"/>
    <m/>
    <x v="0"/>
    <m/>
    <n v="0"/>
    <n v="0"/>
    <n v="0"/>
    <n v="0"/>
    <n v="0"/>
    <m/>
  </r>
  <r>
    <d v="2018-09-01T00:00:00"/>
    <m/>
    <m/>
    <s v="Ocean Freight"/>
    <m/>
    <x v="0"/>
    <m/>
    <n v="0"/>
    <n v="0"/>
    <n v="0"/>
    <n v="0"/>
    <n v="0"/>
    <m/>
  </r>
  <r>
    <d v="2018-10-01T00:00:00"/>
    <m/>
    <m/>
    <m/>
    <m/>
    <x v="0"/>
    <m/>
    <n v="0"/>
    <n v="0"/>
    <n v="0"/>
    <n v="0"/>
    <n v="0"/>
    <m/>
  </r>
  <r>
    <d v="2018-11-01T00:00:00"/>
    <m/>
    <m/>
    <m/>
    <m/>
    <x v="0"/>
    <m/>
    <n v="0"/>
    <n v="0"/>
    <n v="0"/>
    <n v="0"/>
    <n v="0"/>
    <m/>
  </r>
  <r>
    <d v="2018-12-01T00:00:00"/>
    <m/>
    <m/>
    <m/>
    <m/>
    <x v="0"/>
    <m/>
    <n v="0"/>
    <n v="0"/>
    <n v="0"/>
    <n v="0"/>
    <n v="0"/>
    <m/>
  </r>
  <r>
    <d v="2019-01-01T00:00:00"/>
    <m/>
    <m/>
    <m/>
    <m/>
    <x v="0"/>
    <m/>
    <n v="0"/>
    <n v="0"/>
    <n v="0"/>
    <n v="0"/>
    <n v="0"/>
    <m/>
  </r>
  <r>
    <d v="2019-02-01T00:00:00"/>
    <m/>
    <m/>
    <m/>
    <m/>
    <x v="0"/>
    <m/>
    <n v="0"/>
    <n v="0"/>
    <n v="0"/>
    <n v="0"/>
    <n v="0"/>
    <m/>
  </r>
  <r>
    <d v="2019-03-01T00:00:00"/>
    <m/>
    <m/>
    <m/>
    <m/>
    <x v="0"/>
    <m/>
    <n v="0"/>
    <n v="0"/>
    <n v="0"/>
    <n v="0"/>
    <n v="0"/>
    <m/>
  </r>
  <r>
    <d v="2019-04-01T00:00:00"/>
    <m/>
    <m/>
    <m/>
    <m/>
    <x v="0"/>
    <m/>
    <n v="0"/>
    <n v="0"/>
    <n v="0"/>
    <n v="0"/>
    <n v="0"/>
    <m/>
  </r>
  <r>
    <d v="2019-05-01T00:00:00"/>
    <m/>
    <m/>
    <m/>
    <m/>
    <x v="0"/>
    <m/>
    <n v="0"/>
    <n v="0"/>
    <n v="0"/>
    <n v="0"/>
    <n v="0"/>
    <m/>
  </r>
  <r>
    <d v="2019-06-01T00:00:00"/>
    <m/>
    <m/>
    <m/>
    <m/>
    <x v="0"/>
    <m/>
    <n v="0"/>
    <n v="0"/>
    <n v="0"/>
    <n v="0"/>
    <n v="0"/>
    <m/>
  </r>
  <r>
    <d v="2019-07-01T00:00:00"/>
    <m/>
    <m/>
    <m/>
    <m/>
    <x v="0"/>
    <m/>
    <n v="0"/>
    <n v="0"/>
    <n v="0"/>
    <n v="0"/>
    <n v="0"/>
    <m/>
  </r>
  <r>
    <d v="2019-08-01T00:00:00"/>
    <m/>
    <m/>
    <m/>
    <m/>
    <x v="0"/>
    <m/>
    <n v="0"/>
    <n v="0"/>
    <n v="0"/>
    <n v="0"/>
    <n v="0"/>
    <m/>
  </r>
  <r>
    <d v="2019-09-01T00:00:00"/>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r>
    <m/>
    <m/>
    <m/>
    <m/>
    <m/>
    <x v="0"/>
    <m/>
    <n v="0"/>
    <n v="0"/>
    <n v="0"/>
    <n v="0"/>
    <n v="0"/>
    <m/>
  </r>
</pivotCacheRecords>
</file>

<file path=xl/pivotCache/pivotCacheRecords3.xml><?xml version="1.0" encoding="utf-8"?>
<pivotCacheRecords xmlns="http://schemas.openxmlformats.org/spreadsheetml/2006/main" xmlns:r="http://schemas.openxmlformats.org/officeDocument/2006/relationships" count="92">
  <r>
    <m/>
    <m/>
    <m/>
    <x v="0"/>
    <m/>
    <m/>
    <m/>
    <m/>
    <m/>
    <m/>
    <m/>
    <m/>
  </r>
  <r>
    <d v="2018-04-01T00:00:00"/>
    <s v="AAAA-001"/>
    <d v="2018-04-15T00:00:00"/>
    <x v="1"/>
    <s v="Maharashtra"/>
    <n v="0.05"/>
    <m/>
    <n v="1000"/>
    <n v="180"/>
    <n v="90"/>
    <n v="90"/>
    <n v="1360"/>
  </r>
  <r>
    <d v="2018-05-01T00:00:00"/>
    <m/>
    <m/>
    <x v="2"/>
    <m/>
    <n v="0.12"/>
    <m/>
    <n v="500"/>
    <n v="90"/>
    <n v="45"/>
    <n v="45"/>
    <n v="680"/>
  </r>
  <r>
    <d v="2018-06-01T00:00:00"/>
    <m/>
    <m/>
    <x v="3"/>
    <m/>
    <n v="0.18"/>
    <m/>
    <n v="1500"/>
    <n v="270"/>
    <n v="135"/>
    <n v="135"/>
    <n v="2040"/>
  </r>
  <r>
    <d v="2018-07-01T00:00:00"/>
    <m/>
    <m/>
    <x v="4"/>
    <m/>
    <n v="0.28000000000000003"/>
    <m/>
    <n v="750"/>
    <n v="135"/>
    <n v="68"/>
    <n v="68"/>
    <n v="1021"/>
  </r>
  <r>
    <d v="2018-08-01T00:00:00"/>
    <m/>
    <m/>
    <x v="5"/>
    <m/>
    <m/>
    <m/>
    <n v="0"/>
    <n v="0"/>
    <n v="0"/>
    <n v="0"/>
    <n v="0"/>
  </r>
  <r>
    <d v="2018-09-01T00:00:00"/>
    <m/>
    <m/>
    <x v="6"/>
    <m/>
    <m/>
    <m/>
    <n v="0"/>
    <n v="0"/>
    <n v="0"/>
    <n v="0"/>
    <n v="0"/>
  </r>
  <r>
    <d v="2018-10-01T00:00:00"/>
    <m/>
    <m/>
    <x v="0"/>
    <m/>
    <m/>
    <m/>
    <n v="0"/>
    <n v="0"/>
    <n v="0"/>
    <n v="0"/>
    <n v="0"/>
  </r>
  <r>
    <d v="2018-11-01T00:00:00"/>
    <m/>
    <m/>
    <x v="0"/>
    <m/>
    <m/>
    <m/>
    <n v="0"/>
    <n v="0"/>
    <n v="0"/>
    <n v="0"/>
    <n v="0"/>
  </r>
  <r>
    <d v="2018-12-01T00:00:00"/>
    <m/>
    <m/>
    <x v="0"/>
    <m/>
    <m/>
    <m/>
    <n v="0"/>
    <n v="0"/>
    <n v="0"/>
    <n v="0"/>
    <n v="0"/>
  </r>
  <r>
    <d v="2019-01-01T00:00:00"/>
    <m/>
    <m/>
    <x v="0"/>
    <m/>
    <m/>
    <m/>
    <n v="0"/>
    <n v="0"/>
    <n v="0"/>
    <n v="0"/>
    <n v="0"/>
  </r>
  <r>
    <d v="2019-02-01T00:00:00"/>
    <m/>
    <m/>
    <x v="0"/>
    <m/>
    <m/>
    <m/>
    <n v="0"/>
    <n v="0"/>
    <n v="0"/>
    <n v="0"/>
    <n v="0"/>
  </r>
  <r>
    <d v="2019-03-01T00:00:00"/>
    <m/>
    <m/>
    <x v="0"/>
    <m/>
    <m/>
    <m/>
    <n v="0"/>
    <n v="0"/>
    <n v="0"/>
    <n v="0"/>
    <n v="0"/>
  </r>
  <r>
    <d v="2019-04-01T00:00:00"/>
    <m/>
    <m/>
    <x v="0"/>
    <m/>
    <m/>
    <m/>
    <n v="0"/>
    <n v="0"/>
    <n v="0"/>
    <n v="0"/>
    <n v="0"/>
  </r>
  <r>
    <d v="2019-05-01T00:00:00"/>
    <m/>
    <m/>
    <x v="0"/>
    <m/>
    <m/>
    <m/>
    <n v="0"/>
    <n v="0"/>
    <n v="0"/>
    <n v="0"/>
    <n v="0"/>
  </r>
  <r>
    <d v="2019-06-01T00:00:00"/>
    <m/>
    <m/>
    <x v="0"/>
    <m/>
    <m/>
    <m/>
    <n v="0"/>
    <n v="0"/>
    <n v="0"/>
    <n v="0"/>
    <n v="0"/>
  </r>
  <r>
    <d v="2019-07-01T00:00:00"/>
    <m/>
    <m/>
    <x v="0"/>
    <m/>
    <m/>
    <m/>
    <n v="0"/>
    <n v="0"/>
    <n v="0"/>
    <n v="0"/>
    <n v="0"/>
  </r>
  <r>
    <d v="2019-08-01T00:00:00"/>
    <m/>
    <m/>
    <x v="0"/>
    <m/>
    <m/>
    <m/>
    <n v="0"/>
    <n v="0"/>
    <n v="0"/>
    <n v="0"/>
    <n v="0"/>
  </r>
  <r>
    <d v="2019-09-01T00:00:00"/>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pivotCacheRecords>
</file>

<file path=xl/pivotCache/pivotCacheRecords4.xml><?xml version="1.0" encoding="utf-8"?>
<pivotCacheRecords xmlns="http://schemas.openxmlformats.org/spreadsheetml/2006/main" xmlns:r="http://schemas.openxmlformats.org/officeDocument/2006/relationships" count="993">
  <r>
    <m/>
    <m/>
    <m/>
    <m/>
    <m/>
    <m/>
    <x v="0"/>
    <m/>
    <m/>
    <m/>
    <m/>
    <m/>
    <m/>
    <m/>
  </r>
  <r>
    <d v="2018-04-01T00:00:00"/>
    <s v="27AAAAA0000A1ZA"/>
    <s v="AAAA-001"/>
    <d v="2018-04-15T00:00:00"/>
    <m/>
    <s v="Maharashtra"/>
    <x v="1"/>
    <s v="B2B"/>
    <m/>
    <n v="1000"/>
    <n v="50"/>
    <n v="25"/>
    <n v="25"/>
    <n v="1100"/>
  </r>
  <r>
    <d v="2018-05-01T00:00:00"/>
    <s v="27AAAAA0000A1ZA"/>
    <s v="AAAA-002"/>
    <m/>
    <m/>
    <m/>
    <x v="2"/>
    <s v="B2C"/>
    <m/>
    <n v="500"/>
    <n v="60"/>
    <n v="30"/>
    <n v="30"/>
    <n v="620"/>
  </r>
  <r>
    <d v="2018-06-01T00:00:00"/>
    <m/>
    <m/>
    <m/>
    <m/>
    <m/>
    <x v="3"/>
    <s v="Export With Payment"/>
    <m/>
    <n v="1500"/>
    <n v="270"/>
    <n v="0"/>
    <n v="0"/>
    <n v="1770"/>
  </r>
  <r>
    <d v="2018-07-01T00:00:00"/>
    <m/>
    <m/>
    <m/>
    <m/>
    <m/>
    <x v="4"/>
    <s v="SEZ With Payment"/>
    <m/>
    <n v="750"/>
    <n v="210"/>
    <n v="0"/>
    <n v="0"/>
    <n v="960"/>
  </r>
  <r>
    <d v="2018-08-01T00:00:00"/>
    <m/>
    <m/>
    <m/>
    <m/>
    <m/>
    <x v="3"/>
    <s v="Debit Note"/>
    <m/>
    <n v="250"/>
    <n v="45"/>
    <n v="23"/>
    <n v="23"/>
    <n v="341"/>
  </r>
  <r>
    <d v="2018-09-01T00:00:00"/>
    <m/>
    <m/>
    <m/>
    <m/>
    <m/>
    <x v="2"/>
    <s v="Credit Note"/>
    <m/>
    <n v="-500"/>
    <n v="-60"/>
    <n v="-30"/>
    <n v="-30"/>
    <n v="-620"/>
  </r>
  <r>
    <d v="2018-10-01T00:00:00"/>
    <m/>
    <m/>
    <m/>
    <m/>
    <m/>
    <x v="5"/>
    <s v="Export Without Payment"/>
    <m/>
    <n v="1500"/>
    <n v="0"/>
    <n v="0"/>
    <n v="0"/>
    <n v="1500"/>
  </r>
  <r>
    <d v="2018-11-01T00:00:00"/>
    <m/>
    <m/>
    <m/>
    <m/>
    <m/>
    <x v="5"/>
    <s v="SEZ Without Payment"/>
    <m/>
    <n v="750"/>
    <n v="0"/>
    <n v="0"/>
    <n v="0"/>
    <n v="750"/>
  </r>
  <r>
    <d v="2018-12-01T00:00:00"/>
    <m/>
    <m/>
    <m/>
    <m/>
    <m/>
    <x v="5"/>
    <s v="Exempted / Nil Rates"/>
    <m/>
    <n v="100"/>
    <n v="0"/>
    <n v="0"/>
    <n v="0"/>
    <n v="100"/>
  </r>
  <r>
    <d v="2019-01-01T00:00:00"/>
    <m/>
    <m/>
    <m/>
    <m/>
    <m/>
    <x v="0"/>
    <m/>
    <m/>
    <n v="0"/>
    <n v="0"/>
    <n v="0"/>
    <n v="0"/>
    <n v="0"/>
  </r>
  <r>
    <d v="2019-02-01T00:00:00"/>
    <m/>
    <m/>
    <m/>
    <m/>
    <m/>
    <x v="0"/>
    <m/>
    <m/>
    <n v="0"/>
    <n v="0"/>
    <n v="0"/>
    <n v="0"/>
    <n v="0"/>
  </r>
  <r>
    <d v="2019-03-01T00:00:00"/>
    <m/>
    <m/>
    <m/>
    <m/>
    <m/>
    <x v="0"/>
    <m/>
    <m/>
    <n v="0"/>
    <n v="0"/>
    <n v="0"/>
    <n v="0"/>
    <n v="0"/>
  </r>
  <r>
    <d v="2019-04-01T00:00:00"/>
    <m/>
    <m/>
    <m/>
    <m/>
    <m/>
    <x v="0"/>
    <m/>
    <m/>
    <n v="0"/>
    <n v="0"/>
    <n v="0"/>
    <n v="0"/>
    <n v="0"/>
  </r>
  <r>
    <d v="2019-05-01T00:00:00"/>
    <m/>
    <m/>
    <m/>
    <m/>
    <m/>
    <x v="0"/>
    <m/>
    <m/>
    <n v="0"/>
    <n v="0"/>
    <n v="0"/>
    <n v="0"/>
    <n v="0"/>
  </r>
  <r>
    <d v="2019-06-01T00:00:00"/>
    <m/>
    <m/>
    <m/>
    <m/>
    <m/>
    <x v="0"/>
    <m/>
    <m/>
    <n v="0"/>
    <n v="0"/>
    <n v="0"/>
    <n v="0"/>
    <n v="0"/>
  </r>
  <r>
    <d v="2019-07-01T00:00:00"/>
    <m/>
    <m/>
    <m/>
    <m/>
    <m/>
    <x v="0"/>
    <m/>
    <m/>
    <n v="0"/>
    <n v="0"/>
    <n v="0"/>
    <n v="0"/>
    <n v="0"/>
  </r>
  <r>
    <d v="2019-08-01T00:00:00"/>
    <m/>
    <m/>
    <m/>
    <m/>
    <m/>
    <x v="0"/>
    <m/>
    <m/>
    <n v="0"/>
    <n v="0"/>
    <n v="0"/>
    <n v="0"/>
    <n v="0"/>
  </r>
  <r>
    <d v="2019-09-01T00:00:00"/>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r>
    <m/>
    <m/>
    <m/>
    <m/>
    <m/>
    <m/>
    <x v="0"/>
    <m/>
    <m/>
    <n v="0"/>
    <n v="0"/>
    <n v="0"/>
    <n v="0"/>
    <n v="0"/>
  </r>
</pivotCacheRecords>
</file>

<file path=xl/pivotCache/pivotCacheRecords5.xml><?xml version="1.0" encoding="utf-8"?>
<pivotCacheRecords xmlns="http://schemas.openxmlformats.org/spreadsheetml/2006/main" xmlns:r="http://schemas.openxmlformats.org/officeDocument/2006/relationships" count="993">
  <r>
    <m/>
    <m/>
    <m/>
    <m/>
    <m/>
    <m/>
    <m/>
    <x v="0"/>
    <m/>
    <m/>
    <m/>
    <m/>
    <m/>
    <m/>
    <m/>
  </r>
  <r>
    <d v="2018-04-01T00:00:00"/>
    <s v="27AAAAA0000A1ZA"/>
    <s v="AAAA-001"/>
    <d v="2018-04-15T00:00:00"/>
    <m/>
    <s v="Maharashtra"/>
    <n v="0.05"/>
    <x v="1"/>
    <m/>
    <n v="1000"/>
    <n v="50"/>
    <n v="25"/>
    <n v="25"/>
    <n v="1100"/>
    <m/>
  </r>
  <r>
    <d v="2018-05-01T00:00:00"/>
    <s v="27AAAAA0000A1ZA"/>
    <s v="AAAA-002"/>
    <m/>
    <m/>
    <m/>
    <n v="0.12"/>
    <x v="2"/>
    <m/>
    <n v="500"/>
    <n v="60"/>
    <n v="30"/>
    <n v="30"/>
    <n v="620"/>
    <m/>
  </r>
  <r>
    <d v="2018-06-01T00:00:00"/>
    <m/>
    <m/>
    <m/>
    <m/>
    <m/>
    <n v="0.18"/>
    <x v="3"/>
    <m/>
    <n v="1500"/>
    <n v="270"/>
    <n v="0"/>
    <n v="0"/>
    <n v="1770"/>
    <m/>
  </r>
  <r>
    <d v="2018-07-01T00:00:00"/>
    <m/>
    <m/>
    <m/>
    <m/>
    <m/>
    <n v="0.28000000000000003"/>
    <x v="4"/>
    <m/>
    <n v="750"/>
    <n v="210"/>
    <n v="0"/>
    <n v="0"/>
    <n v="960"/>
    <m/>
  </r>
  <r>
    <d v="2018-08-01T00:00:00"/>
    <m/>
    <m/>
    <m/>
    <m/>
    <m/>
    <n v="0.18"/>
    <x v="5"/>
    <m/>
    <n v="250"/>
    <n v="45"/>
    <n v="23"/>
    <n v="23"/>
    <n v="341"/>
    <m/>
  </r>
  <r>
    <d v="2018-09-01T00:00:00"/>
    <m/>
    <m/>
    <m/>
    <m/>
    <m/>
    <n v="0.12"/>
    <x v="6"/>
    <m/>
    <n v="-500"/>
    <n v="-60"/>
    <n v="-30"/>
    <n v="-30"/>
    <n v="-620"/>
    <m/>
  </r>
  <r>
    <d v="2018-10-01T00:00:00"/>
    <m/>
    <m/>
    <m/>
    <m/>
    <m/>
    <n v="0"/>
    <x v="7"/>
    <m/>
    <n v="1500"/>
    <n v="0"/>
    <n v="0"/>
    <n v="0"/>
    <n v="1500"/>
    <m/>
  </r>
  <r>
    <d v="2018-11-01T00:00:00"/>
    <m/>
    <m/>
    <m/>
    <m/>
    <m/>
    <n v="0"/>
    <x v="8"/>
    <m/>
    <n v="750"/>
    <n v="0"/>
    <n v="0"/>
    <n v="0"/>
    <n v="750"/>
    <m/>
  </r>
  <r>
    <d v="2018-12-01T00:00:00"/>
    <m/>
    <m/>
    <m/>
    <m/>
    <m/>
    <n v="0"/>
    <x v="9"/>
    <m/>
    <n v="100"/>
    <n v="0"/>
    <n v="0"/>
    <n v="0"/>
    <n v="100"/>
    <m/>
  </r>
  <r>
    <d v="2019-01-01T00:00:00"/>
    <m/>
    <m/>
    <m/>
    <m/>
    <m/>
    <m/>
    <x v="0"/>
    <m/>
    <n v="0"/>
    <n v="0"/>
    <n v="0"/>
    <n v="0"/>
    <n v="0"/>
    <m/>
  </r>
  <r>
    <d v="2019-02-01T00:00:00"/>
    <m/>
    <m/>
    <m/>
    <m/>
    <m/>
    <m/>
    <x v="0"/>
    <m/>
    <n v="0"/>
    <n v="0"/>
    <n v="0"/>
    <n v="0"/>
    <n v="0"/>
    <m/>
  </r>
  <r>
    <d v="2019-03-01T00:00:00"/>
    <m/>
    <m/>
    <m/>
    <m/>
    <m/>
    <m/>
    <x v="0"/>
    <m/>
    <n v="0"/>
    <n v="0"/>
    <n v="0"/>
    <n v="0"/>
    <n v="0"/>
    <m/>
  </r>
  <r>
    <d v="2019-04-01T00:00:00"/>
    <m/>
    <m/>
    <m/>
    <m/>
    <m/>
    <m/>
    <x v="0"/>
    <m/>
    <n v="0"/>
    <n v="0"/>
    <n v="0"/>
    <n v="0"/>
    <n v="0"/>
    <m/>
  </r>
  <r>
    <d v="2019-05-01T00:00:00"/>
    <m/>
    <m/>
    <m/>
    <m/>
    <m/>
    <m/>
    <x v="0"/>
    <m/>
    <n v="0"/>
    <n v="0"/>
    <n v="0"/>
    <n v="0"/>
    <n v="0"/>
    <m/>
  </r>
  <r>
    <d v="2019-06-01T00:00:00"/>
    <m/>
    <m/>
    <m/>
    <m/>
    <m/>
    <m/>
    <x v="0"/>
    <m/>
    <n v="0"/>
    <n v="0"/>
    <n v="0"/>
    <n v="0"/>
    <n v="0"/>
    <m/>
  </r>
  <r>
    <d v="2019-07-01T00:00:00"/>
    <m/>
    <m/>
    <m/>
    <m/>
    <m/>
    <m/>
    <x v="0"/>
    <m/>
    <n v="0"/>
    <n v="0"/>
    <n v="0"/>
    <n v="0"/>
    <n v="0"/>
    <m/>
  </r>
  <r>
    <d v="2019-08-01T00:00:00"/>
    <m/>
    <m/>
    <m/>
    <m/>
    <m/>
    <m/>
    <x v="0"/>
    <m/>
    <n v="0"/>
    <n v="0"/>
    <n v="0"/>
    <n v="0"/>
    <n v="0"/>
    <m/>
  </r>
  <r>
    <d v="2019-09-01T00:00:00"/>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r>
    <m/>
    <m/>
    <m/>
    <m/>
    <m/>
    <m/>
    <m/>
    <x v="0"/>
    <m/>
    <n v="0"/>
    <n v="0"/>
    <n v="0"/>
    <n v="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1" cacheId="34"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B6:F17" firstHeaderRow="1" firstDataRow="2" firstDataCol="1"/>
  <pivotFields count="15">
    <pivotField showAll="0"/>
    <pivotField showAll="0"/>
    <pivotField showAll="0"/>
    <pivotField showAll="0"/>
    <pivotField showAll="0"/>
    <pivotField showAll="0"/>
    <pivotField showAll="0"/>
    <pivotField axis="axisRow" showAll="0" sortType="ascending">
      <items count="13">
        <item x="1"/>
        <item x="2"/>
        <item x="6"/>
        <item x="5"/>
        <item x="9"/>
        <item m="1" x="10"/>
        <item x="3"/>
        <item x="7"/>
        <item m="1" x="11"/>
        <item x="4"/>
        <item x="8"/>
        <item h="1" x="0"/>
        <item t="default"/>
      </items>
    </pivotField>
    <pivotField showAll="0"/>
    <pivotField dataField="1" showAll="0"/>
    <pivotField dataField="1" showAll="0"/>
    <pivotField dataField="1" showAll="0"/>
    <pivotField dataField="1" showAll="0"/>
    <pivotField showAll="0"/>
    <pivotField showAll="0"/>
  </pivotFields>
  <rowFields count="1">
    <field x="7"/>
  </rowFields>
  <rowItems count="10">
    <i>
      <x/>
    </i>
    <i>
      <x v="1"/>
    </i>
    <i>
      <x v="2"/>
    </i>
    <i>
      <x v="3"/>
    </i>
    <i>
      <x v="4"/>
    </i>
    <i>
      <x v="6"/>
    </i>
    <i>
      <x v="7"/>
    </i>
    <i>
      <x v="9"/>
    </i>
    <i>
      <x v="10"/>
    </i>
    <i t="grand">
      <x/>
    </i>
  </rowItems>
  <colFields count="1">
    <field x="-2"/>
  </colFields>
  <colItems count="4">
    <i>
      <x/>
    </i>
    <i i="1">
      <x v="1"/>
    </i>
    <i i="2">
      <x v="2"/>
    </i>
    <i i="3">
      <x v="3"/>
    </i>
  </colItems>
  <dataFields count="4">
    <dataField name="Sum of Taxable Value" fld="9" baseField="0" baseItem="0"/>
    <dataField name="Sum of IGST" fld="10" baseField="0" baseItem="0"/>
    <dataField name="Sum of CGST " fld="11" baseField="0" baseItem="0"/>
    <dataField name="Sum of SGST" fld="12" baseField="0" baseItem="0"/>
  </data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7" cacheId="22"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rowHeaderCaption="Nature">
  <location ref="H29:L32" firstHeaderRow="1" firstDataRow="2" firstDataCol="1"/>
  <pivotFields count="16">
    <pivotField showAll="0"/>
    <pivotField showAll="0"/>
    <pivotField showAll="0"/>
    <pivotField showAll="0"/>
    <pivotField showAll="0"/>
    <pivotField dataField="1" showAll="0"/>
    <pivotField axis="axisRow" showAll="0" sortType="ascending">
      <items count="11">
        <item x="8"/>
        <item h="1" x="1"/>
        <item h="1" x="2"/>
        <item h="1" x="3"/>
        <item h="1" x="4"/>
        <item h="1" x="5"/>
        <item h="1" x="6"/>
        <item h="1" x="9"/>
        <item h="1" x="7"/>
        <item h="1" x="0"/>
        <item t="default"/>
      </items>
    </pivotField>
    <pivotField dataField="1" showAll="0"/>
    <pivotField dataField="1" showAll="0"/>
    <pivotField dataField="1" showAll="0"/>
    <pivotField showAll="0"/>
    <pivotField showAll="0"/>
    <pivotField showAll="0"/>
    <pivotField showAll="0"/>
    <pivotField showAll="0" defaultSubtotal="0"/>
    <pivotField showAll="0" defaultSubtotal="0"/>
  </pivotFields>
  <rowFields count="1">
    <field x="6"/>
  </rowFields>
  <rowItems count="2">
    <i>
      <x/>
    </i>
    <i t="grand">
      <x/>
    </i>
  </rowItems>
  <colFields count="1">
    <field x="-2"/>
  </colFields>
  <colItems count="4">
    <i>
      <x/>
    </i>
    <i i="1">
      <x v="1"/>
    </i>
    <i i="2">
      <x v="2"/>
    </i>
    <i i="3">
      <x v="3"/>
    </i>
  </colItems>
  <dataFields count="4">
    <dataField name="Taxable Value" fld="5" baseField="0" baseItem="0"/>
    <dataField name="IGST" fld="7" baseField="0" baseItem="0"/>
    <dataField name="CGST" fld="8" baseField="0" baseItem="0"/>
    <dataField name="SGST" fld="9" baseField="0" baseItem="0"/>
  </dataField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PivotTable5" cacheId="25"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18:L24" firstHeaderRow="1" firstDataRow="2" firstDataCol="1"/>
  <pivotFields count="13">
    <pivotField showAll="0"/>
    <pivotField showAll="0"/>
    <pivotField showAll="0"/>
    <pivotField showAll="0" defaultSubtotal="0"/>
    <pivotField showAll="0"/>
    <pivotField axis="axisRow" showAll="0" sortType="ascending">
      <items count="6">
        <item x="1"/>
        <item x="2"/>
        <item x="3"/>
        <item x="4"/>
        <item h="1" x="0"/>
        <item t="default"/>
      </items>
    </pivotField>
    <pivotField showAll="0"/>
    <pivotField dataField="1" showAll="0"/>
    <pivotField dataField="1" showAll="0"/>
    <pivotField dataField="1" showAll="0"/>
    <pivotField dataField="1" showAll="0"/>
    <pivotField showAll="0"/>
    <pivotField showAll="0" defaultSubtotal="0"/>
  </pivotFields>
  <rowFields count="1">
    <field x="5"/>
  </rowFields>
  <rowItems count="5">
    <i>
      <x/>
    </i>
    <i>
      <x v="1"/>
    </i>
    <i>
      <x v="2"/>
    </i>
    <i>
      <x v="3"/>
    </i>
    <i t="grand">
      <x/>
    </i>
  </rowItems>
  <colFields count="1">
    <field x="-2"/>
  </colFields>
  <colItems count="4">
    <i>
      <x/>
    </i>
    <i i="1">
      <x v="1"/>
    </i>
    <i i="2">
      <x v="2"/>
    </i>
    <i i="3">
      <x v="3"/>
    </i>
  </colItems>
  <dataFields count="4">
    <dataField name="RCM Taxable Value" fld="7" baseField="0" baseItem="0"/>
    <dataField name="RCM IGST" fld="8" baseField="0" baseItem="0"/>
    <dataField name="RCM CGST " fld="9" baseField="0" baseItem="0"/>
    <dataField name="RCM SGST" fld="10" baseField="0" baseItem="0"/>
  </dataFields>
  <formats count="1">
    <format dxfId="30">
      <pivotArea dataOnly="0" labelOnly="1" fieldPosition="0">
        <references count="1">
          <reference field="5" count="0"/>
        </references>
      </pivotArea>
    </format>
  </format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PivotTable4" cacheId="3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6:L13" firstHeaderRow="1" firstDataRow="2" firstDataCol="1"/>
  <pivotFields count="14">
    <pivotField showAll="0"/>
    <pivotField showAll="0"/>
    <pivotField showAll="0"/>
    <pivotField showAll="0"/>
    <pivotField showAll="0"/>
    <pivotField showAll="0"/>
    <pivotField axis="axisRow" showAll="0" sortType="ascending">
      <items count="7">
        <item x="5"/>
        <item x="1"/>
        <item x="2"/>
        <item x="3"/>
        <item x="4"/>
        <item h="1" x="0"/>
        <item t="default"/>
      </items>
    </pivotField>
    <pivotField showAll="0"/>
    <pivotField showAll="0"/>
    <pivotField dataField="1" showAll="0"/>
    <pivotField dataField="1" showAll="0"/>
    <pivotField dataField="1" showAll="0"/>
    <pivotField dataField="1" showAll="0"/>
    <pivotField showAll="0"/>
  </pivotFields>
  <rowFields count="1">
    <field x="6"/>
  </rowFields>
  <rowItems count="6">
    <i>
      <x/>
    </i>
    <i>
      <x v="1"/>
    </i>
    <i>
      <x v="2"/>
    </i>
    <i>
      <x v="3"/>
    </i>
    <i>
      <x v="4"/>
    </i>
    <i t="grand">
      <x/>
    </i>
  </rowItems>
  <colFields count="1">
    <field x="-2"/>
  </colFields>
  <colItems count="4">
    <i>
      <x/>
    </i>
    <i i="1">
      <x v="1"/>
    </i>
    <i i="2">
      <x v="2"/>
    </i>
    <i i="3">
      <x v="3"/>
    </i>
  </colItems>
  <dataFields count="4">
    <dataField name="Sales Taxable Value" fld="9" baseField="0" baseItem="0"/>
    <dataField name="Sale IGST" fld="10" baseField="0" baseItem="0"/>
    <dataField name="Sale CGST " fld="11" baseField="0" baseItem="0"/>
    <dataField name="Sale SGST" fld="12" baseField="0" baseItem="0"/>
  </dataFields>
  <formats count="7">
    <format dxfId="37">
      <pivotArea dataOnly="0" fieldPosition="0">
        <references count="1">
          <reference field="6" count="1">
            <x v="1"/>
          </reference>
        </references>
      </pivotArea>
    </format>
    <format dxfId="36">
      <pivotArea dataOnly="0" fieldPosition="0">
        <references count="1">
          <reference field="6" count="1">
            <x v="1"/>
          </reference>
        </references>
      </pivotArea>
    </format>
    <format dxfId="35">
      <pivotArea dataOnly="0" labelOnly="1" fieldPosition="0">
        <references count="1">
          <reference field="6" count="4">
            <x v="2"/>
            <x v="3"/>
            <x v="4"/>
            <x v="5"/>
          </reference>
        </references>
      </pivotArea>
    </format>
    <format dxfId="34">
      <pivotArea collapsedLevelsAreSubtotals="1" fieldPosition="0">
        <references count="1">
          <reference field="6" count="1">
            <x v="1"/>
          </reference>
        </references>
      </pivotArea>
    </format>
    <format dxfId="33">
      <pivotArea collapsedLevelsAreSubtotals="1" fieldPosition="0">
        <references count="1">
          <reference field="6" count="4">
            <x v="2"/>
            <x v="3"/>
            <x v="4"/>
            <x v="5"/>
          </reference>
        </references>
      </pivotArea>
    </format>
    <format dxfId="32">
      <pivotArea dataOnly="0" labelOnly="1" fieldPosition="0">
        <references count="1">
          <reference field="6" count="1">
            <x v="0"/>
          </reference>
        </references>
      </pivotArea>
    </format>
    <format dxfId="31">
      <pivotArea collapsedLevelsAreSubtotals="1" fieldPosition="0">
        <references count="2">
          <reference field="4294967294" count="1" selected="0">
            <x v="0"/>
          </reference>
          <reference field="6" count="1">
            <x v="0"/>
          </reference>
        </references>
      </pivotArea>
    </format>
  </formats>
  <pivotTableStyleInfo name="PivotStyleLight16" showRowHeaders="1" showColHeaders="1" showRowStripes="0" showColStripes="0" showLastColumn="1"/>
</pivotTableDefinition>
</file>

<file path=xl/pivotTables/pivotTable5.xml><?xml version="1.0" encoding="utf-8"?>
<pivotTableDefinition xmlns="http://schemas.openxmlformats.org/spreadsheetml/2006/main" name="PivotTable2" cacheId="28"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chartFormat="1">
  <location ref="B24:F32" firstHeaderRow="1" firstDataRow="2" firstDataCol="1"/>
  <pivotFields count="12">
    <pivotField showAll="0"/>
    <pivotField showAll="0"/>
    <pivotField showAll="0"/>
    <pivotField axis="axisRow" showAll="0" sortType="ascending">
      <items count="8">
        <item x="1"/>
        <item x="2"/>
        <item x="6"/>
        <item x="3"/>
        <item x="4"/>
        <item x="5"/>
        <item h="1" x="0"/>
        <item t="default"/>
      </items>
    </pivotField>
    <pivotField showAll="0"/>
    <pivotField showAll="0"/>
    <pivotField showAll="0"/>
    <pivotField dataField="1" showAll="0"/>
    <pivotField dataField="1" showAll="0"/>
    <pivotField dataField="1" showAll="0"/>
    <pivotField dataField="1" showAll="0"/>
    <pivotField showAll="0"/>
  </pivotFields>
  <rowFields count="1">
    <field x="3"/>
  </rowFields>
  <rowItems count="7">
    <i>
      <x/>
    </i>
    <i>
      <x v="1"/>
    </i>
    <i>
      <x v="2"/>
    </i>
    <i>
      <x v="3"/>
    </i>
    <i>
      <x v="4"/>
    </i>
    <i>
      <x v="5"/>
    </i>
    <i t="grand">
      <x/>
    </i>
  </rowItems>
  <colFields count="1">
    <field x="-2"/>
  </colFields>
  <colItems count="4">
    <i>
      <x/>
    </i>
    <i i="1">
      <x v="1"/>
    </i>
    <i i="2">
      <x v="2"/>
    </i>
    <i i="3">
      <x v="3"/>
    </i>
  </colItems>
  <dataFields count="4">
    <dataField name="Sum of Taxable Value" fld="7" baseField="0" baseItem="0" numFmtId="2"/>
    <dataField name="Sum of IGST" fld="8" baseField="0" baseItem="0" numFmtId="2"/>
    <dataField name="Sum of CGST " fld="9" baseField="0" baseItem="0" numFmtId="2"/>
    <dataField name="Sum of SGST" fld="10" baseField="0" baseItem="0"/>
  </dataFields>
  <formats count="7">
    <format dxfId="44">
      <pivotArea outline="0" collapsedLevelsAreSubtotals="1" fieldPosition="0">
        <references count="1">
          <reference field="4294967294" count="1" selected="0">
            <x v="0"/>
          </reference>
        </references>
      </pivotArea>
    </format>
    <format dxfId="43">
      <pivotArea field="-2" type="button" dataOnly="0" labelOnly="1" outline="0" axis="axisCol" fieldPosition="0"/>
    </format>
    <format dxfId="42">
      <pivotArea dataOnly="0" labelOnly="1" outline="0" fieldPosition="0">
        <references count="1">
          <reference field="4294967294" count="1">
            <x v="0"/>
          </reference>
        </references>
      </pivotArea>
    </format>
    <format dxfId="41">
      <pivotArea outline="0" collapsedLevelsAreSubtotals="1" fieldPosition="0">
        <references count="1">
          <reference field="4294967294" count="1" selected="0">
            <x v="1"/>
          </reference>
        </references>
      </pivotArea>
    </format>
    <format dxfId="40">
      <pivotArea type="topRight" dataOnly="0" labelOnly="1" outline="0" fieldPosition="0"/>
    </format>
    <format dxfId="39">
      <pivotArea dataOnly="0" labelOnly="1" outline="0" fieldPosition="0">
        <references count="1">
          <reference field="4294967294" count="1">
            <x v="1"/>
          </reference>
        </references>
      </pivotArea>
    </format>
    <format dxfId="38">
      <pivotArea outline="0" collapsedLevelsAreSubtotals="1" fieldPosition="0">
        <references count="1">
          <reference field="4294967294" count="1" selected="0">
            <x v="2"/>
          </reference>
        </references>
      </pivotArea>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5.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2:Q1002"/>
  <sheetViews>
    <sheetView zoomScale="90" zoomScaleNormal="90" workbookViewId="0">
      <selection activeCell="B2" sqref="A1:XFD1048576"/>
    </sheetView>
  </sheetViews>
  <sheetFormatPr defaultRowHeight="15"/>
  <cols>
    <col min="1" max="1" width="2.7109375" style="70" customWidth="1"/>
    <col min="2" max="2" width="13.7109375" style="80" bestFit="1" customWidth="1"/>
    <col min="3" max="3" width="18.28515625" style="79" bestFit="1" customWidth="1"/>
    <col min="4" max="4" width="15.28515625" style="79" bestFit="1" customWidth="1"/>
    <col min="5" max="5" width="12" style="82" bestFit="1" customWidth="1"/>
    <col min="6" max="6" width="11.42578125" style="70" bestFit="1" customWidth="1"/>
    <col min="7" max="7" width="14.5703125" style="79" bestFit="1" customWidth="1"/>
    <col min="8" max="8" width="8.42578125" style="83" bestFit="1" customWidth="1"/>
    <col min="9" max="9" width="23.140625" style="84" bestFit="1" customWidth="1"/>
    <col min="10" max="10" width="2.140625" style="83" bestFit="1" customWidth="1"/>
    <col min="11" max="11" width="15" style="69" bestFit="1" customWidth="1"/>
    <col min="12" max="14" width="8.42578125" style="69" bestFit="1" customWidth="1"/>
    <col min="15" max="15" width="19.5703125" style="69" bestFit="1" customWidth="1"/>
    <col min="16" max="16" width="14.5703125" style="70" bestFit="1" customWidth="1"/>
    <col min="17" max="17" width="2.7109375" style="70" customWidth="1"/>
    <col min="18" max="16384" width="9.140625" style="70"/>
  </cols>
  <sheetData>
    <row r="2" spans="2:17">
      <c r="B2" s="120" t="s">
        <v>44</v>
      </c>
      <c r="C2" s="120"/>
      <c r="D2" s="120"/>
      <c r="E2" s="120"/>
      <c r="F2" s="120"/>
      <c r="G2" s="120"/>
      <c r="H2" s="120"/>
      <c r="I2" s="120"/>
      <c r="J2" s="120"/>
      <c r="K2" s="120"/>
      <c r="L2" s="120"/>
      <c r="M2" s="120"/>
      <c r="N2" s="120"/>
      <c r="O2" s="120"/>
      <c r="P2" s="120"/>
    </row>
    <row r="3" spans="2:17">
      <c r="B3" s="121" t="s">
        <v>45</v>
      </c>
      <c r="C3" s="121"/>
      <c r="D3" s="121"/>
      <c r="E3" s="121"/>
      <c r="F3" s="121"/>
      <c r="G3" s="121"/>
      <c r="H3" s="121"/>
      <c r="I3" s="121"/>
      <c r="J3" s="121"/>
      <c r="K3" s="121"/>
      <c r="L3" s="121"/>
      <c r="M3" s="121"/>
      <c r="N3" s="121"/>
      <c r="O3" s="121"/>
      <c r="P3" s="121"/>
      <c r="Q3" s="71"/>
    </row>
    <row r="4" spans="2:17">
      <c r="B4" s="122" t="s">
        <v>47</v>
      </c>
      <c r="C4" s="122"/>
      <c r="D4" s="122"/>
      <c r="E4" s="122"/>
      <c r="F4" s="122"/>
      <c r="G4" s="122"/>
      <c r="H4" s="122"/>
      <c r="I4" s="122"/>
      <c r="J4" s="122"/>
      <c r="K4" s="122"/>
      <c r="L4" s="122"/>
      <c r="M4" s="122"/>
      <c r="N4" s="122"/>
      <c r="O4" s="122"/>
      <c r="P4" s="122"/>
      <c r="Q4" s="72"/>
    </row>
    <row r="6" spans="2:17" s="79" customFormat="1">
      <c r="B6" s="73" t="s">
        <v>4</v>
      </c>
      <c r="C6" s="74" t="s">
        <v>5</v>
      </c>
      <c r="D6" s="74" t="s">
        <v>7</v>
      </c>
      <c r="E6" s="75" t="s">
        <v>8</v>
      </c>
      <c r="F6" s="74" t="s">
        <v>0</v>
      </c>
      <c r="G6" s="74" t="s">
        <v>1</v>
      </c>
      <c r="H6" s="76" t="s">
        <v>10</v>
      </c>
      <c r="I6" s="77" t="s">
        <v>15</v>
      </c>
      <c r="J6" s="86">
        <v>0</v>
      </c>
      <c r="K6" s="78" t="s">
        <v>11</v>
      </c>
      <c r="L6" s="78" t="s">
        <v>3</v>
      </c>
      <c r="M6" s="78" t="s">
        <v>12</v>
      </c>
      <c r="N6" s="78" t="s">
        <v>2</v>
      </c>
      <c r="O6" s="78" t="s">
        <v>13</v>
      </c>
      <c r="P6" s="74" t="s">
        <v>14</v>
      </c>
    </row>
    <row r="8" spans="2:17">
      <c r="B8" s="80">
        <v>43191</v>
      </c>
      <c r="C8" s="81" t="s">
        <v>226</v>
      </c>
      <c r="D8" s="79" t="s">
        <v>9</v>
      </c>
      <c r="E8" s="82">
        <v>43205</v>
      </c>
      <c r="G8" s="79" t="s">
        <v>16</v>
      </c>
      <c r="H8" s="83">
        <v>0.05</v>
      </c>
      <c r="I8" s="84" t="s">
        <v>17</v>
      </c>
      <c r="K8" s="69">
        <v>1000</v>
      </c>
      <c r="L8" s="69">
        <f t="shared" ref="L8:L16" si="0">ROUND(K8*H8,0)</f>
        <v>50</v>
      </c>
      <c r="M8" s="69">
        <v>0</v>
      </c>
      <c r="N8" s="69">
        <f t="shared" ref="N8:N73" si="1">M8</f>
        <v>0</v>
      </c>
      <c r="O8" s="10">
        <f>SUM(K8:N8)</f>
        <v>1050</v>
      </c>
    </row>
    <row r="9" spans="2:17">
      <c r="B9" s="80">
        <v>43191</v>
      </c>
      <c r="C9" s="81" t="s">
        <v>6</v>
      </c>
      <c r="D9" s="79" t="s">
        <v>221</v>
      </c>
      <c r="E9" s="82">
        <v>43210</v>
      </c>
      <c r="G9" s="79" t="s">
        <v>16</v>
      </c>
      <c r="H9" s="83">
        <v>0.05</v>
      </c>
      <c r="I9" s="84" t="s">
        <v>17</v>
      </c>
      <c r="K9" s="69">
        <v>500</v>
      </c>
      <c r="L9" s="69">
        <v>0</v>
      </c>
      <c r="M9" s="69">
        <f>ROUND((K9*H9)/2,0)</f>
        <v>13</v>
      </c>
      <c r="N9" s="69">
        <f t="shared" ref="N9" si="2">M9</f>
        <v>13</v>
      </c>
      <c r="O9" s="10">
        <f>SUM(K9:N9)</f>
        <v>526</v>
      </c>
    </row>
    <row r="10" spans="2:17">
      <c r="B10" s="80">
        <v>43221</v>
      </c>
      <c r="C10" s="81" t="s">
        <v>6</v>
      </c>
      <c r="D10" s="79" t="s">
        <v>225</v>
      </c>
      <c r="H10" s="83">
        <v>0.12</v>
      </c>
      <c r="I10" s="84" t="s">
        <v>18</v>
      </c>
      <c r="K10" s="69">
        <v>500</v>
      </c>
      <c r="L10" s="69">
        <f t="shared" si="0"/>
        <v>60</v>
      </c>
      <c r="M10" s="69">
        <v>0</v>
      </c>
      <c r="N10" s="69">
        <f t="shared" si="1"/>
        <v>0</v>
      </c>
      <c r="O10" s="10">
        <f t="shared" ref="O10:O14" si="3">SUM(K10:N10)</f>
        <v>560</v>
      </c>
    </row>
    <row r="11" spans="2:17">
      <c r="B11" s="80">
        <v>43252</v>
      </c>
      <c r="C11" s="81"/>
      <c r="H11" s="83">
        <v>0.18</v>
      </c>
      <c r="I11" s="84" t="s">
        <v>208</v>
      </c>
      <c r="K11" s="69">
        <v>1500</v>
      </c>
      <c r="L11" s="69">
        <f t="shared" si="0"/>
        <v>270</v>
      </c>
      <c r="M11" s="69">
        <v>0</v>
      </c>
      <c r="N11" s="69">
        <f t="shared" si="1"/>
        <v>0</v>
      </c>
      <c r="O11" s="10">
        <f t="shared" si="3"/>
        <v>1770</v>
      </c>
    </row>
    <row r="12" spans="2:17">
      <c r="B12" s="80">
        <v>43282</v>
      </c>
      <c r="H12" s="83">
        <v>0.28000000000000003</v>
      </c>
      <c r="I12" s="84" t="s">
        <v>211</v>
      </c>
      <c r="K12" s="69">
        <v>750</v>
      </c>
      <c r="L12" s="69">
        <f t="shared" si="0"/>
        <v>210</v>
      </c>
      <c r="M12" s="69">
        <v>0</v>
      </c>
      <c r="N12" s="69">
        <f t="shared" si="1"/>
        <v>0</v>
      </c>
      <c r="O12" s="10">
        <f t="shared" si="3"/>
        <v>960</v>
      </c>
    </row>
    <row r="13" spans="2:17">
      <c r="B13" s="80">
        <v>43313</v>
      </c>
      <c r="H13" s="83">
        <v>0.18</v>
      </c>
      <c r="I13" s="84" t="s">
        <v>20</v>
      </c>
      <c r="K13" s="69">
        <v>250</v>
      </c>
      <c r="L13" s="69">
        <v>0</v>
      </c>
      <c r="M13" s="69">
        <f>ROUND((K13*H13)/2,0)</f>
        <v>23</v>
      </c>
      <c r="N13" s="69">
        <f t="shared" si="1"/>
        <v>23</v>
      </c>
      <c r="O13" s="10">
        <f t="shared" si="3"/>
        <v>296</v>
      </c>
    </row>
    <row r="14" spans="2:17">
      <c r="B14" s="80">
        <v>43344</v>
      </c>
      <c r="H14" s="83">
        <v>0.12</v>
      </c>
      <c r="I14" s="84" t="s">
        <v>19</v>
      </c>
      <c r="K14" s="69">
        <v>-500</v>
      </c>
      <c r="L14" s="69">
        <f t="shared" si="0"/>
        <v>-60</v>
      </c>
      <c r="M14" s="69">
        <v>0</v>
      </c>
      <c r="N14" s="69">
        <f t="shared" si="1"/>
        <v>0</v>
      </c>
      <c r="O14" s="10">
        <f t="shared" si="3"/>
        <v>-560</v>
      </c>
    </row>
    <row r="15" spans="2:17">
      <c r="B15" s="80">
        <v>43374</v>
      </c>
      <c r="H15" s="83">
        <v>0</v>
      </c>
      <c r="I15" s="84" t="s">
        <v>209</v>
      </c>
      <c r="K15" s="69">
        <v>1500</v>
      </c>
      <c r="L15" s="69">
        <f t="shared" si="0"/>
        <v>0</v>
      </c>
      <c r="M15" s="69">
        <v>0</v>
      </c>
      <c r="N15" s="69">
        <f t="shared" si="1"/>
        <v>0</v>
      </c>
      <c r="O15" s="10">
        <f t="shared" ref="O15:O16" si="4">SUM(K15:N15)</f>
        <v>1500</v>
      </c>
    </row>
    <row r="16" spans="2:17">
      <c r="B16" s="80">
        <v>43405</v>
      </c>
      <c r="H16" s="83">
        <v>0</v>
      </c>
      <c r="I16" s="84" t="s">
        <v>210</v>
      </c>
      <c r="K16" s="69">
        <v>750</v>
      </c>
      <c r="L16" s="69">
        <f t="shared" si="0"/>
        <v>0</v>
      </c>
      <c r="M16" s="69">
        <v>0</v>
      </c>
      <c r="N16" s="69">
        <f t="shared" si="1"/>
        <v>0</v>
      </c>
      <c r="O16" s="10">
        <f t="shared" si="4"/>
        <v>750</v>
      </c>
    </row>
    <row r="17" spans="2:15">
      <c r="B17" s="80">
        <v>43435</v>
      </c>
      <c r="H17" s="83">
        <v>0</v>
      </c>
      <c r="I17" s="84" t="s">
        <v>213</v>
      </c>
      <c r="K17" s="69">
        <v>100</v>
      </c>
      <c r="L17" s="69">
        <f t="shared" ref="L17:L80" si="5">ROUND(K17*H17,0)</f>
        <v>0</v>
      </c>
      <c r="M17" s="69">
        <v>0</v>
      </c>
      <c r="N17" s="69">
        <f t="shared" si="1"/>
        <v>0</v>
      </c>
      <c r="O17" s="10">
        <f t="shared" ref="O17:O80" si="6">SUM(K17:N17)</f>
        <v>100</v>
      </c>
    </row>
    <row r="18" spans="2:15">
      <c r="B18" s="80">
        <v>43466</v>
      </c>
      <c r="K18" s="69">
        <v>0</v>
      </c>
      <c r="L18" s="69">
        <f t="shared" si="5"/>
        <v>0</v>
      </c>
      <c r="M18" s="69">
        <v>0</v>
      </c>
      <c r="N18" s="69">
        <f t="shared" si="1"/>
        <v>0</v>
      </c>
      <c r="O18" s="10">
        <f t="shared" si="6"/>
        <v>0</v>
      </c>
    </row>
    <row r="19" spans="2:15">
      <c r="B19" s="80">
        <v>43497</v>
      </c>
      <c r="K19" s="69">
        <v>0</v>
      </c>
      <c r="L19" s="69">
        <f t="shared" si="5"/>
        <v>0</v>
      </c>
      <c r="M19" s="69">
        <v>0</v>
      </c>
      <c r="N19" s="69">
        <f t="shared" si="1"/>
        <v>0</v>
      </c>
      <c r="O19" s="10">
        <f t="shared" si="6"/>
        <v>0</v>
      </c>
    </row>
    <row r="20" spans="2:15">
      <c r="B20" s="80">
        <v>43525</v>
      </c>
      <c r="K20" s="69">
        <v>0</v>
      </c>
      <c r="L20" s="69">
        <f t="shared" si="5"/>
        <v>0</v>
      </c>
      <c r="M20" s="69">
        <v>0</v>
      </c>
      <c r="N20" s="69">
        <f t="shared" si="1"/>
        <v>0</v>
      </c>
      <c r="O20" s="10">
        <f t="shared" si="6"/>
        <v>0</v>
      </c>
    </row>
    <row r="21" spans="2:15">
      <c r="B21" s="80">
        <v>43556</v>
      </c>
      <c r="K21" s="69">
        <v>0</v>
      </c>
      <c r="L21" s="69">
        <f t="shared" si="5"/>
        <v>0</v>
      </c>
      <c r="M21" s="69">
        <v>0</v>
      </c>
      <c r="N21" s="69">
        <f t="shared" si="1"/>
        <v>0</v>
      </c>
      <c r="O21" s="10">
        <f t="shared" si="6"/>
        <v>0</v>
      </c>
    </row>
    <row r="22" spans="2:15">
      <c r="B22" s="80">
        <v>43586</v>
      </c>
      <c r="K22" s="69">
        <v>0</v>
      </c>
      <c r="L22" s="69">
        <f t="shared" si="5"/>
        <v>0</v>
      </c>
      <c r="M22" s="69">
        <v>0</v>
      </c>
      <c r="N22" s="69">
        <f t="shared" si="1"/>
        <v>0</v>
      </c>
      <c r="O22" s="10">
        <f t="shared" si="6"/>
        <v>0</v>
      </c>
    </row>
    <row r="23" spans="2:15">
      <c r="B23" s="80">
        <v>43617</v>
      </c>
      <c r="K23" s="69">
        <v>0</v>
      </c>
      <c r="L23" s="69">
        <f t="shared" si="5"/>
        <v>0</v>
      </c>
      <c r="M23" s="69">
        <v>0</v>
      </c>
      <c r="N23" s="69">
        <f t="shared" si="1"/>
        <v>0</v>
      </c>
      <c r="O23" s="10">
        <f t="shared" si="6"/>
        <v>0</v>
      </c>
    </row>
    <row r="24" spans="2:15">
      <c r="B24" s="80">
        <v>43647</v>
      </c>
      <c r="K24" s="69">
        <v>0</v>
      </c>
      <c r="L24" s="69">
        <f t="shared" si="5"/>
        <v>0</v>
      </c>
      <c r="M24" s="69">
        <v>0</v>
      </c>
      <c r="N24" s="69">
        <f t="shared" si="1"/>
        <v>0</v>
      </c>
      <c r="O24" s="10">
        <f t="shared" si="6"/>
        <v>0</v>
      </c>
    </row>
    <row r="25" spans="2:15">
      <c r="B25" s="80">
        <v>43678</v>
      </c>
      <c r="K25" s="69">
        <v>0</v>
      </c>
      <c r="L25" s="69">
        <f t="shared" si="5"/>
        <v>0</v>
      </c>
      <c r="M25" s="69">
        <v>0</v>
      </c>
      <c r="N25" s="69">
        <f t="shared" si="1"/>
        <v>0</v>
      </c>
      <c r="O25" s="10">
        <f t="shared" si="6"/>
        <v>0</v>
      </c>
    </row>
    <row r="26" spans="2:15">
      <c r="B26" s="80">
        <v>43709</v>
      </c>
      <c r="K26" s="69">
        <v>0</v>
      </c>
      <c r="L26" s="69">
        <f t="shared" si="5"/>
        <v>0</v>
      </c>
      <c r="M26" s="69">
        <v>0</v>
      </c>
      <c r="N26" s="69">
        <f t="shared" si="1"/>
        <v>0</v>
      </c>
      <c r="O26" s="10">
        <f t="shared" si="6"/>
        <v>0</v>
      </c>
    </row>
    <row r="27" spans="2:15">
      <c r="K27" s="69">
        <v>0</v>
      </c>
      <c r="L27" s="69">
        <f t="shared" si="5"/>
        <v>0</v>
      </c>
      <c r="M27" s="69">
        <v>0</v>
      </c>
      <c r="N27" s="69">
        <f t="shared" si="1"/>
        <v>0</v>
      </c>
      <c r="O27" s="10">
        <f t="shared" si="6"/>
        <v>0</v>
      </c>
    </row>
    <row r="28" spans="2:15">
      <c r="K28" s="69">
        <v>0</v>
      </c>
      <c r="L28" s="69">
        <f t="shared" si="5"/>
        <v>0</v>
      </c>
      <c r="M28" s="69">
        <v>0</v>
      </c>
      <c r="N28" s="69">
        <f t="shared" si="1"/>
        <v>0</v>
      </c>
      <c r="O28" s="10">
        <f t="shared" si="6"/>
        <v>0</v>
      </c>
    </row>
    <row r="29" spans="2:15">
      <c r="K29" s="69">
        <v>0</v>
      </c>
      <c r="L29" s="69">
        <f t="shared" si="5"/>
        <v>0</v>
      </c>
      <c r="M29" s="69">
        <v>0</v>
      </c>
      <c r="N29" s="69">
        <f t="shared" si="1"/>
        <v>0</v>
      </c>
      <c r="O29" s="10">
        <f t="shared" si="6"/>
        <v>0</v>
      </c>
    </row>
    <row r="30" spans="2:15">
      <c r="K30" s="69">
        <v>0</v>
      </c>
      <c r="L30" s="69">
        <f t="shared" si="5"/>
        <v>0</v>
      </c>
      <c r="M30" s="69">
        <v>0</v>
      </c>
      <c r="N30" s="69">
        <f t="shared" si="1"/>
        <v>0</v>
      </c>
      <c r="O30" s="10">
        <f t="shared" si="6"/>
        <v>0</v>
      </c>
    </row>
    <row r="31" spans="2:15">
      <c r="K31" s="69">
        <v>0</v>
      </c>
      <c r="L31" s="69">
        <f t="shared" si="5"/>
        <v>0</v>
      </c>
      <c r="M31" s="69">
        <v>0</v>
      </c>
      <c r="N31" s="69">
        <f t="shared" si="1"/>
        <v>0</v>
      </c>
      <c r="O31" s="10">
        <f t="shared" si="6"/>
        <v>0</v>
      </c>
    </row>
    <row r="32" spans="2:15">
      <c r="K32" s="69">
        <v>0</v>
      </c>
      <c r="L32" s="69">
        <f t="shared" si="5"/>
        <v>0</v>
      </c>
      <c r="M32" s="69">
        <v>0</v>
      </c>
      <c r="N32" s="69">
        <f t="shared" si="1"/>
        <v>0</v>
      </c>
      <c r="O32" s="10">
        <f t="shared" si="6"/>
        <v>0</v>
      </c>
    </row>
    <row r="33" spans="11:15">
      <c r="K33" s="69">
        <v>0</v>
      </c>
      <c r="L33" s="69">
        <f t="shared" si="5"/>
        <v>0</v>
      </c>
      <c r="M33" s="69">
        <v>0</v>
      </c>
      <c r="N33" s="69">
        <f t="shared" si="1"/>
        <v>0</v>
      </c>
      <c r="O33" s="10">
        <f t="shared" si="6"/>
        <v>0</v>
      </c>
    </row>
    <row r="34" spans="11:15">
      <c r="K34" s="69">
        <v>0</v>
      </c>
      <c r="L34" s="69">
        <f t="shared" si="5"/>
        <v>0</v>
      </c>
      <c r="M34" s="69">
        <v>0</v>
      </c>
      <c r="N34" s="69">
        <f t="shared" si="1"/>
        <v>0</v>
      </c>
      <c r="O34" s="10">
        <f t="shared" si="6"/>
        <v>0</v>
      </c>
    </row>
    <row r="35" spans="11:15">
      <c r="K35" s="69">
        <v>0</v>
      </c>
      <c r="L35" s="69">
        <f t="shared" si="5"/>
        <v>0</v>
      </c>
      <c r="M35" s="69">
        <v>0</v>
      </c>
      <c r="N35" s="69">
        <f t="shared" si="1"/>
        <v>0</v>
      </c>
      <c r="O35" s="10">
        <f t="shared" si="6"/>
        <v>0</v>
      </c>
    </row>
    <row r="36" spans="11:15">
      <c r="K36" s="69">
        <v>0</v>
      </c>
      <c r="L36" s="69">
        <f t="shared" si="5"/>
        <v>0</v>
      </c>
      <c r="M36" s="69">
        <v>0</v>
      </c>
      <c r="N36" s="69">
        <f t="shared" si="1"/>
        <v>0</v>
      </c>
      <c r="O36" s="10">
        <f t="shared" si="6"/>
        <v>0</v>
      </c>
    </row>
    <row r="37" spans="11:15">
      <c r="K37" s="69">
        <v>0</v>
      </c>
      <c r="L37" s="69">
        <f t="shared" si="5"/>
        <v>0</v>
      </c>
      <c r="M37" s="69">
        <v>0</v>
      </c>
      <c r="N37" s="69">
        <f t="shared" si="1"/>
        <v>0</v>
      </c>
      <c r="O37" s="10">
        <f t="shared" si="6"/>
        <v>0</v>
      </c>
    </row>
    <row r="38" spans="11:15">
      <c r="K38" s="69">
        <v>0</v>
      </c>
      <c r="L38" s="69">
        <f t="shared" si="5"/>
        <v>0</v>
      </c>
      <c r="M38" s="69">
        <v>0</v>
      </c>
      <c r="N38" s="69">
        <f t="shared" si="1"/>
        <v>0</v>
      </c>
      <c r="O38" s="10">
        <f t="shared" si="6"/>
        <v>0</v>
      </c>
    </row>
    <row r="39" spans="11:15">
      <c r="K39" s="69">
        <v>0</v>
      </c>
      <c r="L39" s="69">
        <f t="shared" si="5"/>
        <v>0</v>
      </c>
      <c r="M39" s="69">
        <v>0</v>
      </c>
      <c r="N39" s="69">
        <f t="shared" si="1"/>
        <v>0</v>
      </c>
      <c r="O39" s="10">
        <f t="shared" si="6"/>
        <v>0</v>
      </c>
    </row>
    <row r="40" spans="11:15">
      <c r="K40" s="69">
        <v>0</v>
      </c>
      <c r="L40" s="69">
        <f t="shared" si="5"/>
        <v>0</v>
      </c>
      <c r="M40" s="69">
        <v>0</v>
      </c>
      <c r="N40" s="69">
        <f t="shared" si="1"/>
        <v>0</v>
      </c>
      <c r="O40" s="10">
        <f t="shared" si="6"/>
        <v>0</v>
      </c>
    </row>
    <row r="41" spans="11:15">
      <c r="K41" s="69">
        <v>0</v>
      </c>
      <c r="L41" s="69">
        <f t="shared" si="5"/>
        <v>0</v>
      </c>
      <c r="M41" s="69">
        <v>0</v>
      </c>
      <c r="N41" s="69">
        <f t="shared" si="1"/>
        <v>0</v>
      </c>
      <c r="O41" s="10">
        <f t="shared" si="6"/>
        <v>0</v>
      </c>
    </row>
    <row r="42" spans="11:15">
      <c r="K42" s="69">
        <v>0</v>
      </c>
      <c r="L42" s="69">
        <f t="shared" si="5"/>
        <v>0</v>
      </c>
      <c r="M42" s="69">
        <v>0</v>
      </c>
      <c r="N42" s="69">
        <f t="shared" si="1"/>
        <v>0</v>
      </c>
      <c r="O42" s="10">
        <f t="shared" si="6"/>
        <v>0</v>
      </c>
    </row>
    <row r="43" spans="11:15">
      <c r="K43" s="69">
        <v>0</v>
      </c>
      <c r="L43" s="69">
        <f t="shared" si="5"/>
        <v>0</v>
      </c>
      <c r="M43" s="69">
        <v>0</v>
      </c>
      <c r="N43" s="69">
        <f t="shared" si="1"/>
        <v>0</v>
      </c>
      <c r="O43" s="10">
        <f t="shared" si="6"/>
        <v>0</v>
      </c>
    </row>
    <row r="44" spans="11:15">
      <c r="K44" s="69">
        <v>0</v>
      </c>
      <c r="L44" s="69">
        <f t="shared" si="5"/>
        <v>0</v>
      </c>
      <c r="M44" s="69">
        <v>0</v>
      </c>
      <c r="N44" s="69">
        <f t="shared" si="1"/>
        <v>0</v>
      </c>
      <c r="O44" s="10">
        <f t="shared" si="6"/>
        <v>0</v>
      </c>
    </row>
    <row r="45" spans="11:15">
      <c r="K45" s="69">
        <v>0</v>
      </c>
      <c r="L45" s="69">
        <f t="shared" si="5"/>
        <v>0</v>
      </c>
      <c r="M45" s="69">
        <v>0</v>
      </c>
      <c r="N45" s="69">
        <f t="shared" si="1"/>
        <v>0</v>
      </c>
      <c r="O45" s="10">
        <f t="shared" si="6"/>
        <v>0</v>
      </c>
    </row>
    <row r="46" spans="11:15">
      <c r="K46" s="69">
        <v>0</v>
      </c>
      <c r="L46" s="69">
        <f t="shared" si="5"/>
        <v>0</v>
      </c>
      <c r="M46" s="69">
        <v>0</v>
      </c>
      <c r="N46" s="69">
        <f t="shared" si="1"/>
        <v>0</v>
      </c>
      <c r="O46" s="10">
        <f t="shared" si="6"/>
        <v>0</v>
      </c>
    </row>
    <row r="47" spans="11:15">
      <c r="K47" s="69">
        <v>0</v>
      </c>
      <c r="L47" s="69">
        <f t="shared" si="5"/>
        <v>0</v>
      </c>
      <c r="M47" s="69">
        <v>0</v>
      </c>
      <c r="N47" s="69">
        <f t="shared" si="1"/>
        <v>0</v>
      </c>
      <c r="O47" s="10">
        <f t="shared" si="6"/>
        <v>0</v>
      </c>
    </row>
    <row r="48" spans="11:15">
      <c r="K48" s="69">
        <v>0</v>
      </c>
      <c r="L48" s="69">
        <f t="shared" si="5"/>
        <v>0</v>
      </c>
      <c r="M48" s="69">
        <v>0</v>
      </c>
      <c r="N48" s="69">
        <f t="shared" si="1"/>
        <v>0</v>
      </c>
      <c r="O48" s="10">
        <f t="shared" si="6"/>
        <v>0</v>
      </c>
    </row>
    <row r="49" spans="11:15">
      <c r="K49" s="69">
        <v>0</v>
      </c>
      <c r="L49" s="69">
        <f t="shared" si="5"/>
        <v>0</v>
      </c>
      <c r="M49" s="69">
        <v>0</v>
      </c>
      <c r="N49" s="69">
        <f t="shared" si="1"/>
        <v>0</v>
      </c>
      <c r="O49" s="10">
        <f t="shared" si="6"/>
        <v>0</v>
      </c>
    </row>
    <row r="50" spans="11:15">
      <c r="K50" s="69">
        <v>0</v>
      </c>
      <c r="L50" s="69">
        <f t="shared" si="5"/>
        <v>0</v>
      </c>
      <c r="M50" s="69">
        <v>0</v>
      </c>
      <c r="N50" s="69">
        <f t="shared" si="1"/>
        <v>0</v>
      </c>
      <c r="O50" s="10">
        <f t="shared" si="6"/>
        <v>0</v>
      </c>
    </row>
    <row r="51" spans="11:15">
      <c r="K51" s="69">
        <v>0</v>
      </c>
      <c r="L51" s="69">
        <f t="shared" si="5"/>
        <v>0</v>
      </c>
      <c r="M51" s="69">
        <v>0</v>
      </c>
      <c r="N51" s="69">
        <f t="shared" si="1"/>
        <v>0</v>
      </c>
      <c r="O51" s="10">
        <f t="shared" si="6"/>
        <v>0</v>
      </c>
    </row>
    <row r="52" spans="11:15">
      <c r="K52" s="69">
        <v>0</v>
      </c>
      <c r="L52" s="69">
        <f t="shared" si="5"/>
        <v>0</v>
      </c>
      <c r="M52" s="69">
        <v>0</v>
      </c>
      <c r="N52" s="69">
        <f t="shared" si="1"/>
        <v>0</v>
      </c>
      <c r="O52" s="10">
        <f t="shared" si="6"/>
        <v>0</v>
      </c>
    </row>
    <row r="53" spans="11:15">
      <c r="K53" s="69">
        <v>0</v>
      </c>
      <c r="L53" s="69">
        <f t="shared" si="5"/>
        <v>0</v>
      </c>
      <c r="M53" s="69">
        <v>0</v>
      </c>
      <c r="N53" s="69">
        <f t="shared" si="1"/>
        <v>0</v>
      </c>
      <c r="O53" s="10">
        <f t="shared" si="6"/>
        <v>0</v>
      </c>
    </row>
    <row r="54" spans="11:15">
      <c r="K54" s="69">
        <v>0</v>
      </c>
      <c r="L54" s="69">
        <f t="shared" si="5"/>
        <v>0</v>
      </c>
      <c r="M54" s="69">
        <v>0</v>
      </c>
      <c r="N54" s="69">
        <f t="shared" si="1"/>
        <v>0</v>
      </c>
      <c r="O54" s="10">
        <f t="shared" si="6"/>
        <v>0</v>
      </c>
    </row>
    <row r="55" spans="11:15">
      <c r="K55" s="69">
        <v>0</v>
      </c>
      <c r="L55" s="69">
        <f t="shared" si="5"/>
        <v>0</v>
      </c>
      <c r="M55" s="69">
        <v>0</v>
      </c>
      <c r="N55" s="69">
        <f t="shared" si="1"/>
        <v>0</v>
      </c>
      <c r="O55" s="10">
        <f t="shared" si="6"/>
        <v>0</v>
      </c>
    </row>
    <row r="56" spans="11:15">
      <c r="K56" s="69">
        <v>0</v>
      </c>
      <c r="L56" s="69">
        <f t="shared" si="5"/>
        <v>0</v>
      </c>
      <c r="M56" s="69">
        <v>0</v>
      </c>
      <c r="N56" s="69">
        <f t="shared" si="1"/>
        <v>0</v>
      </c>
      <c r="O56" s="10">
        <f t="shared" si="6"/>
        <v>0</v>
      </c>
    </row>
    <row r="57" spans="11:15">
      <c r="K57" s="69">
        <v>0</v>
      </c>
      <c r="L57" s="69">
        <f t="shared" si="5"/>
        <v>0</v>
      </c>
      <c r="M57" s="69">
        <v>0</v>
      </c>
      <c r="N57" s="69">
        <f t="shared" si="1"/>
        <v>0</v>
      </c>
      <c r="O57" s="10">
        <f t="shared" si="6"/>
        <v>0</v>
      </c>
    </row>
    <row r="58" spans="11:15">
      <c r="K58" s="69">
        <v>0</v>
      </c>
      <c r="L58" s="69">
        <f t="shared" si="5"/>
        <v>0</v>
      </c>
      <c r="M58" s="69">
        <v>0</v>
      </c>
      <c r="N58" s="69">
        <f t="shared" si="1"/>
        <v>0</v>
      </c>
      <c r="O58" s="10">
        <f t="shared" si="6"/>
        <v>0</v>
      </c>
    </row>
    <row r="59" spans="11:15">
      <c r="K59" s="69">
        <v>0</v>
      </c>
      <c r="L59" s="69">
        <f t="shared" si="5"/>
        <v>0</v>
      </c>
      <c r="M59" s="69">
        <v>0</v>
      </c>
      <c r="N59" s="69">
        <f t="shared" si="1"/>
        <v>0</v>
      </c>
      <c r="O59" s="10">
        <f t="shared" si="6"/>
        <v>0</v>
      </c>
    </row>
    <row r="60" spans="11:15">
      <c r="K60" s="69">
        <v>0</v>
      </c>
      <c r="L60" s="69">
        <f t="shared" si="5"/>
        <v>0</v>
      </c>
      <c r="M60" s="69">
        <v>0</v>
      </c>
      <c r="N60" s="69">
        <f t="shared" si="1"/>
        <v>0</v>
      </c>
      <c r="O60" s="10">
        <f t="shared" si="6"/>
        <v>0</v>
      </c>
    </row>
    <row r="61" spans="11:15">
      <c r="K61" s="69">
        <v>0</v>
      </c>
      <c r="L61" s="69">
        <f t="shared" si="5"/>
        <v>0</v>
      </c>
      <c r="M61" s="69">
        <v>0</v>
      </c>
      <c r="N61" s="69">
        <f t="shared" si="1"/>
        <v>0</v>
      </c>
      <c r="O61" s="10">
        <f t="shared" si="6"/>
        <v>0</v>
      </c>
    </row>
    <row r="62" spans="11:15">
      <c r="K62" s="69">
        <v>0</v>
      </c>
      <c r="L62" s="69">
        <f t="shared" si="5"/>
        <v>0</v>
      </c>
      <c r="M62" s="69">
        <v>0</v>
      </c>
      <c r="N62" s="69">
        <f t="shared" si="1"/>
        <v>0</v>
      </c>
      <c r="O62" s="10">
        <f t="shared" si="6"/>
        <v>0</v>
      </c>
    </row>
    <row r="63" spans="11:15">
      <c r="K63" s="69">
        <v>0</v>
      </c>
      <c r="L63" s="69">
        <f t="shared" si="5"/>
        <v>0</v>
      </c>
      <c r="M63" s="69">
        <v>0</v>
      </c>
      <c r="N63" s="69">
        <f t="shared" si="1"/>
        <v>0</v>
      </c>
      <c r="O63" s="10">
        <f t="shared" si="6"/>
        <v>0</v>
      </c>
    </row>
    <row r="64" spans="11:15">
      <c r="K64" s="69">
        <v>0</v>
      </c>
      <c r="L64" s="69">
        <f t="shared" si="5"/>
        <v>0</v>
      </c>
      <c r="M64" s="69">
        <v>0</v>
      </c>
      <c r="N64" s="69">
        <f t="shared" si="1"/>
        <v>0</v>
      </c>
      <c r="O64" s="10">
        <f t="shared" si="6"/>
        <v>0</v>
      </c>
    </row>
    <row r="65" spans="11:15">
      <c r="K65" s="69">
        <v>0</v>
      </c>
      <c r="L65" s="69">
        <f t="shared" si="5"/>
        <v>0</v>
      </c>
      <c r="M65" s="69">
        <v>0</v>
      </c>
      <c r="N65" s="69">
        <f t="shared" si="1"/>
        <v>0</v>
      </c>
      <c r="O65" s="10">
        <f t="shared" si="6"/>
        <v>0</v>
      </c>
    </row>
    <row r="66" spans="11:15">
      <c r="K66" s="69">
        <v>0</v>
      </c>
      <c r="L66" s="69">
        <f t="shared" si="5"/>
        <v>0</v>
      </c>
      <c r="M66" s="69">
        <v>0</v>
      </c>
      <c r="N66" s="69">
        <f t="shared" si="1"/>
        <v>0</v>
      </c>
      <c r="O66" s="10">
        <f t="shared" si="6"/>
        <v>0</v>
      </c>
    </row>
    <row r="67" spans="11:15">
      <c r="K67" s="69">
        <v>0</v>
      </c>
      <c r="L67" s="69">
        <f t="shared" si="5"/>
        <v>0</v>
      </c>
      <c r="M67" s="69">
        <v>0</v>
      </c>
      <c r="N67" s="69">
        <f t="shared" si="1"/>
        <v>0</v>
      </c>
      <c r="O67" s="10">
        <f t="shared" si="6"/>
        <v>0</v>
      </c>
    </row>
    <row r="68" spans="11:15">
      <c r="K68" s="69">
        <v>0</v>
      </c>
      <c r="L68" s="69">
        <f t="shared" si="5"/>
        <v>0</v>
      </c>
      <c r="M68" s="69">
        <v>0</v>
      </c>
      <c r="N68" s="69">
        <f t="shared" si="1"/>
        <v>0</v>
      </c>
      <c r="O68" s="10">
        <f t="shared" si="6"/>
        <v>0</v>
      </c>
    </row>
    <row r="69" spans="11:15">
      <c r="K69" s="69">
        <v>0</v>
      </c>
      <c r="L69" s="69">
        <f t="shared" si="5"/>
        <v>0</v>
      </c>
      <c r="M69" s="69">
        <v>0</v>
      </c>
      <c r="N69" s="69">
        <f t="shared" si="1"/>
        <v>0</v>
      </c>
      <c r="O69" s="10">
        <f t="shared" si="6"/>
        <v>0</v>
      </c>
    </row>
    <row r="70" spans="11:15">
      <c r="K70" s="69">
        <v>0</v>
      </c>
      <c r="L70" s="69">
        <f t="shared" si="5"/>
        <v>0</v>
      </c>
      <c r="M70" s="69">
        <v>0</v>
      </c>
      <c r="N70" s="69">
        <f t="shared" si="1"/>
        <v>0</v>
      </c>
      <c r="O70" s="10">
        <f t="shared" si="6"/>
        <v>0</v>
      </c>
    </row>
    <row r="71" spans="11:15">
      <c r="K71" s="69">
        <v>0</v>
      </c>
      <c r="L71" s="69">
        <f t="shared" si="5"/>
        <v>0</v>
      </c>
      <c r="M71" s="69">
        <v>0</v>
      </c>
      <c r="N71" s="69">
        <f t="shared" si="1"/>
        <v>0</v>
      </c>
      <c r="O71" s="10">
        <f t="shared" si="6"/>
        <v>0</v>
      </c>
    </row>
    <row r="72" spans="11:15">
      <c r="K72" s="69">
        <v>0</v>
      </c>
      <c r="L72" s="69">
        <f t="shared" si="5"/>
        <v>0</v>
      </c>
      <c r="M72" s="69">
        <v>0</v>
      </c>
      <c r="N72" s="69">
        <f t="shared" si="1"/>
        <v>0</v>
      </c>
      <c r="O72" s="10">
        <f t="shared" si="6"/>
        <v>0</v>
      </c>
    </row>
    <row r="73" spans="11:15">
      <c r="K73" s="69">
        <v>0</v>
      </c>
      <c r="L73" s="69">
        <f t="shared" si="5"/>
        <v>0</v>
      </c>
      <c r="M73" s="69">
        <v>0</v>
      </c>
      <c r="N73" s="69">
        <f t="shared" si="1"/>
        <v>0</v>
      </c>
      <c r="O73" s="10">
        <f t="shared" si="6"/>
        <v>0</v>
      </c>
    </row>
    <row r="74" spans="11:15">
      <c r="K74" s="69">
        <v>0</v>
      </c>
      <c r="L74" s="69">
        <f t="shared" si="5"/>
        <v>0</v>
      </c>
      <c r="M74" s="69">
        <v>0</v>
      </c>
      <c r="N74" s="69">
        <f t="shared" ref="N74:N137" si="7">M74</f>
        <v>0</v>
      </c>
      <c r="O74" s="10">
        <f t="shared" si="6"/>
        <v>0</v>
      </c>
    </row>
    <row r="75" spans="11:15">
      <c r="K75" s="69">
        <v>0</v>
      </c>
      <c r="L75" s="69">
        <f t="shared" si="5"/>
        <v>0</v>
      </c>
      <c r="M75" s="69">
        <v>0</v>
      </c>
      <c r="N75" s="69">
        <f t="shared" si="7"/>
        <v>0</v>
      </c>
      <c r="O75" s="10">
        <f t="shared" si="6"/>
        <v>0</v>
      </c>
    </row>
    <row r="76" spans="11:15">
      <c r="K76" s="69">
        <v>0</v>
      </c>
      <c r="L76" s="69">
        <f t="shared" si="5"/>
        <v>0</v>
      </c>
      <c r="M76" s="69">
        <v>0</v>
      </c>
      <c r="N76" s="69">
        <f t="shared" si="7"/>
        <v>0</v>
      </c>
      <c r="O76" s="10">
        <f t="shared" si="6"/>
        <v>0</v>
      </c>
    </row>
    <row r="77" spans="11:15">
      <c r="K77" s="69">
        <v>0</v>
      </c>
      <c r="L77" s="69">
        <f t="shared" si="5"/>
        <v>0</v>
      </c>
      <c r="M77" s="69">
        <v>0</v>
      </c>
      <c r="N77" s="69">
        <f t="shared" si="7"/>
        <v>0</v>
      </c>
      <c r="O77" s="10">
        <f t="shared" si="6"/>
        <v>0</v>
      </c>
    </row>
    <row r="78" spans="11:15">
      <c r="K78" s="69">
        <v>0</v>
      </c>
      <c r="L78" s="69">
        <f t="shared" si="5"/>
        <v>0</v>
      </c>
      <c r="M78" s="69">
        <v>0</v>
      </c>
      <c r="N78" s="69">
        <f t="shared" si="7"/>
        <v>0</v>
      </c>
      <c r="O78" s="10">
        <f t="shared" si="6"/>
        <v>0</v>
      </c>
    </row>
    <row r="79" spans="11:15">
      <c r="K79" s="69">
        <v>0</v>
      </c>
      <c r="L79" s="69">
        <f t="shared" si="5"/>
        <v>0</v>
      </c>
      <c r="M79" s="69">
        <v>0</v>
      </c>
      <c r="N79" s="69">
        <f t="shared" si="7"/>
        <v>0</v>
      </c>
      <c r="O79" s="10">
        <f t="shared" si="6"/>
        <v>0</v>
      </c>
    </row>
    <row r="80" spans="11:15">
      <c r="K80" s="69">
        <v>0</v>
      </c>
      <c r="L80" s="69">
        <f t="shared" si="5"/>
        <v>0</v>
      </c>
      <c r="M80" s="69">
        <v>0</v>
      </c>
      <c r="N80" s="69">
        <f t="shared" si="7"/>
        <v>0</v>
      </c>
      <c r="O80" s="10">
        <f t="shared" si="6"/>
        <v>0</v>
      </c>
    </row>
    <row r="81" spans="11:15">
      <c r="K81" s="69">
        <v>0</v>
      </c>
      <c r="L81" s="69">
        <f t="shared" ref="L81:L144" si="8">ROUND(K81*H81,0)</f>
        <v>0</v>
      </c>
      <c r="M81" s="69">
        <v>0</v>
      </c>
      <c r="N81" s="69">
        <f t="shared" si="7"/>
        <v>0</v>
      </c>
      <c r="O81" s="10">
        <f t="shared" ref="O81:O144" si="9">SUM(K81:N81)</f>
        <v>0</v>
      </c>
    </row>
    <row r="82" spans="11:15">
      <c r="K82" s="69">
        <v>0</v>
      </c>
      <c r="L82" s="69">
        <f t="shared" si="8"/>
        <v>0</v>
      </c>
      <c r="M82" s="69">
        <v>0</v>
      </c>
      <c r="N82" s="69">
        <f t="shared" si="7"/>
        <v>0</v>
      </c>
      <c r="O82" s="10">
        <f t="shared" si="9"/>
        <v>0</v>
      </c>
    </row>
    <row r="83" spans="11:15">
      <c r="K83" s="69">
        <v>0</v>
      </c>
      <c r="L83" s="69">
        <f t="shared" si="8"/>
        <v>0</v>
      </c>
      <c r="M83" s="69">
        <v>0</v>
      </c>
      <c r="N83" s="69">
        <f t="shared" si="7"/>
        <v>0</v>
      </c>
      <c r="O83" s="10">
        <f t="shared" si="9"/>
        <v>0</v>
      </c>
    </row>
    <row r="84" spans="11:15">
      <c r="K84" s="69">
        <v>0</v>
      </c>
      <c r="L84" s="69">
        <f t="shared" si="8"/>
        <v>0</v>
      </c>
      <c r="M84" s="69">
        <v>0</v>
      </c>
      <c r="N84" s="69">
        <f t="shared" si="7"/>
        <v>0</v>
      </c>
      <c r="O84" s="10">
        <f t="shared" si="9"/>
        <v>0</v>
      </c>
    </row>
    <row r="85" spans="11:15">
      <c r="K85" s="69">
        <v>0</v>
      </c>
      <c r="L85" s="69">
        <f t="shared" si="8"/>
        <v>0</v>
      </c>
      <c r="M85" s="69">
        <v>0</v>
      </c>
      <c r="N85" s="69">
        <f t="shared" si="7"/>
        <v>0</v>
      </c>
      <c r="O85" s="10">
        <f t="shared" si="9"/>
        <v>0</v>
      </c>
    </row>
    <row r="86" spans="11:15">
      <c r="K86" s="69">
        <v>0</v>
      </c>
      <c r="L86" s="69">
        <f t="shared" si="8"/>
        <v>0</v>
      </c>
      <c r="M86" s="69">
        <v>0</v>
      </c>
      <c r="N86" s="69">
        <f t="shared" si="7"/>
        <v>0</v>
      </c>
      <c r="O86" s="10">
        <f t="shared" si="9"/>
        <v>0</v>
      </c>
    </row>
    <row r="87" spans="11:15">
      <c r="K87" s="69">
        <v>0</v>
      </c>
      <c r="L87" s="69">
        <f t="shared" si="8"/>
        <v>0</v>
      </c>
      <c r="M87" s="69">
        <v>0</v>
      </c>
      <c r="N87" s="69">
        <f t="shared" si="7"/>
        <v>0</v>
      </c>
      <c r="O87" s="10">
        <f t="shared" si="9"/>
        <v>0</v>
      </c>
    </row>
    <row r="88" spans="11:15">
      <c r="K88" s="69">
        <v>0</v>
      </c>
      <c r="L88" s="69">
        <f t="shared" si="8"/>
        <v>0</v>
      </c>
      <c r="M88" s="69">
        <v>0</v>
      </c>
      <c r="N88" s="69">
        <f t="shared" si="7"/>
        <v>0</v>
      </c>
      <c r="O88" s="10">
        <f t="shared" si="9"/>
        <v>0</v>
      </c>
    </row>
    <row r="89" spans="11:15">
      <c r="K89" s="69">
        <v>0</v>
      </c>
      <c r="L89" s="69">
        <f t="shared" si="8"/>
        <v>0</v>
      </c>
      <c r="M89" s="69">
        <v>0</v>
      </c>
      <c r="N89" s="69">
        <f t="shared" si="7"/>
        <v>0</v>
      </c>
      <c r="O89" s="10">
        <f t="shared" si="9"/>
        <v>0</v>
      </c>
    </row>
    <row r="90" spans="11:15">
      <c r="K90" s="69">
        <v>0</v>
      </c>
      <c r="L90" s="69">
        <f t="shared" si="8"/>
        <v>0</v>
      </c>
      <c r="M90" s="69">
        <v>0</v>
      </c>
      <c r="N90" s="69">
        <f t="shared" si="7"/>
        <v>0</v>
      </c>
      <c r="O90" s="10">
        <f t="shared" si="9"/>
        <v>0</v>
      </c>
    </row>
    <row r="91" spans="11:15">
      <c r="K91" s="69">
        <v>0</v>
      </c>
      <c r="L91" s="69">
        <f t="shared" si="8"/>
        <v>0</v>
      </c>
      <c r="M91" s="69">
        <v>0</v>
      </c>
      <c r="N91" s="69">
        <f t="shared" si="7"/>
        <v>0</v>
      </c>
      <c r="O91" s="10">
        <f t="shared" si="9"/>
        <v>0</v>
      </c>
    </row>
    <row r="92" spans="11:15">
      <c r="K92" s="69">
        <v>0</v>
      </c>
      <c r="L92" s="69">
        <f t="shared" si="8"/>
        <v>0</v>
      </c>
      <c r="M92" s="69">
        <v>0</v>
      </c>
      <c r="N92" s="69">
        <f t="shared" si="7"/>
        <v>0</v>
      </c>
      <c r="O92" s="10">
        <f t="shared" si="9"/>
        <v>0</v>
      </c>
    </row>
    <row r="93" spans="11:15">
      <c r="K93" s="69">
        <v>0</v>
      </c>
      <c r="L93" s="69">
        <f t="shared" si="8"/>
        <v>0</v>
      </c>
      <c r="M93" s="69">
        <v>0</v>
      </c>
      <c r="N93" s="69">
        <f t="shared" si="7"/>
        <v>0</v>
      </c>
      <c r="O93" s="10">
        <f t="shared" si="9"/>
        <v>0</v>
      </c>
    </row>
    <row r="94" spans="11:15">
      <c r="K94" s="69">
        <v>0</v>
      </c>
      <c r="L94" s="69">
        <f t="shared" si="8"/>
        <v>0</v>
      </c>
      <c r="M94" s="69">
        <v>0</v>
      </c>
      <c r="N94" s="69">
        <f t="shared" si="7"/>
        <v>0</v>
      </c>
      <c r="O94" s="10">
        <f t="shared" si="9"/>
        <v>0</v>
      </c>
    </row>
    <row r="95" spans="11:15">
      <c r="K95" s="69">
        <v>0</v>
      </c>
      <c r="L95" s="69">
        <f t="shared" si="8"/>
        <v>0</v>
      </c>
      <c r="M95" s="69">
        <v>0</v>
      </c>
      <c r="N95" s="69">
        <f t="shared" si="7"/>
        <v>0</v>
      </c>
      <c r="O95" s="10">
        <f t="shared" si="9"/>
        <v>0</v>
      </c>
    </row>
    <row r="96" spans="11:15">
      <c r="K96" s="69">
        <v>0</v>
      </c>
      <c r="L96" s="69">
        <f t="shared" si="8"/>
        <v>0</v>
      </c>
      <c r="M96" s="69">
        <v>0</v>
      </c>
      <c r="N96" s="69">
        <f t="shared" si="7"/>
        <v>0</v>
      </c>
      <c r="O96" s="10">
        <f t="shared" si="9"/>
        <v>0</v>
      </c>
    </row>
    <row r="97" spans="11:15">
      <c r="K97" s="69">
        <v>0</v>
      </c>
      <c r="L97" s="69">
        <f t="shared" si="8"/>
        <v>0</v>
      </c>
      <c r="M97" s="69">
        <v>0</v>
      </c>
      <c r="N97" s="69">
        <f t="shared" si="7"/>
        <v>0</v>
      </c>
      <c r="O97" s="10">
        <f t="shared" si="9"/>
        <v>0</v>
      </c>
    </row>
    <row r="98" spans="11:15">
      <c r="K98" s="69">
        <v>0</v>
      </c>
      <c r="L98" s="69">
        <f t="shared" si="8"/>
        <v>0</v>
      </c>
      <c r="M98" s="69">
        <v>0</v>
      </c>
      <c r="N98" s="69">
        <f t="shared" si="7"/>
        <v>0</v>
      </c>
      <c r="O98" s="10">
        <f t="shared" si="9"/>
        <v>0</v>
      </c>
    </row>
    <row r="99" spans="11:15">
      <c r="K99" s="69">
        <v>0</v>
      </c>
      <c r="L99" s="69">
        <f t="shared" si="8"/>
        <v>0</v>
      </c>
      <c r="M99" s="69">
        <v>0</v>
      </c>
      <c r="N99" s="69">
        <f t="shared" si="7"/>
        <v>0</v>
      </c>
      <c r="O99" s="10">
        <f t="shared" si="9"/>
        <v>0</v>
      </c>
    </row>
    <row r="100" spans="11:15">
      <c r="K100" s="69">
        <v>0</v>
      </c>
      <c r="L100" s="69">
        <f t="shared" si="8"/>
        <v>0</v>
      </c>
      <c r="M100" s="69">
        <v>0</v>
      </c>
      <c r="N100" s="69">
        <f t="shared" si="7"/>
        <v>0</v>
      </c>
      <c r="O100" s="10">
        <f t="shared" si="9"/>
        <v>0</v>
      </c>
    </row>
    <row r="101" spans="11:15">
      <c r="K101" s="69">
        <v>0</v>
      </c>
      <c r="L101" s="69">
        <f t="shared" si="8"/>
        <v>0</v>
      </c>
      <c r="M101" s="69">
        <v>0</v>
      </c>
      <c r="N101" s="69">
        <f t="shared" si="7"/>
        <v>0</v>
      </c>
      <c r="O101" s="10">
        <f t="shared" si="9"/>
        <v>0</v>
      </c>
    </row>
    <row r="102" spans="11:15">
      <c r="K102" s="69">
        <v>0</v>
      </c>
      <c r="L102" s="69">
        <f t="shared" si="8"/>
        <v>0</v>
      </c>
      <c r="M102" s="69">
        <v>0</v>
      </c>
      <c r="N102" s="69">
        <f t="shared" si="7"/>
        <v>0</v>
      </c>
      <c r="O102" s="10">
        <f t="shared" si="9"/>
        <v>0</v>
      </c>
    </row>
    <row r="103" spans="11:15">
      <c r="K103" s="69">
        <v>0</v>
      </c>
      <c r="L103" s="69">
        <f t="shared" si="8"/>
        <v>0</v>
      </c>
      <c r="M103" s="69">
        <v>0</v>
      </c>
      <c r="N103" s="69">
        <f t="shared" si="7"/>
        <v>0</v>
      </c>
      <c r="O103" s="10">
        <f t="shared" si="9"/>
        <v>0</v>
      </c>
    </row>
    <row r="104" spans="11:15">
      <c r="K104" s="69">
        <v>0</v>
      </c>
      <c r="L104" s="69">
        <f t="shared" si="8"/>
        <v>0</v>
      </c>
      <c r="M104" s="69">
        <v>0</v>
      </c>
      <c r="N104" s="69">
        <f t="shared" si="7"/>
        <v>0</v>
      </c>
      <c r="O104" s="10">
        <f t="shared" si="9"/>
        <v>0</v>
      </c>
    </row>
    <row r="105" spans="11:15">
      <c r="K105" s="69">
        <v>0</v>
      </c>
      <c r="L105" s="69">
        <f t="shared" si="8"/>
        <v>0</v>
      </c>
      <c r="M105" s="69">
        <v>0</v>
      </c>
      <c r="N105" s="69">
        <f t="shared" si="7"/>
        <v>0</v>
      </c>
      <c r="O105" s="10">
        <f t="shared" si="9"/>
        <v>0</v>
      </c>
    </row>
    <row r="106" spans="11:15">
      <c r="K106" s="69">
        <v>0</v>
      </c>
      <c r="L106" s="69">
        <f t="shared" si="8"/>
        <v>0</v>
      </c>
      <c r="M106" s="69">
        <v>0</v>
      </c>
      <c r="N106" s="69">
        <f t="shared" si="7"/>
        <v>0</v>
      </c>
      <c r="O106" s="10">
        <f t="shared" si="9"/>
        <v>0</v>
      </c>
    </row>
    <row r="107" spans="11:15">
      <c r="K107" s="69">
        <v>0</v>
      </c>
      <c r="L107" s="69">
        <f t="shared" si="8"/>
        <v>0</v>
      </c>
      <c r="M107" s="69">
        <v>0</v>
      </c>
      <c r="N107" s="69">
        <f t="shared" si="7"/>
        <v>0</v>
      </c>
      <c r="O107" s="10">
        <f t="shared" si="9"/>
        <v>0</v>
      </c>
    </row>
    <row r="108" spans="11:15">
      <c r="K108" s="69">
        <v>0</v>
      </c>
      <c r="L108" s="69">
        <f t="shared" si="8"/>
        <v>0</v>
      </c>
      <c r="M108" s="69">
        <v>0</v>
      </c>
      <c r="N108" s="69">
        <f t="shared" si="7"/>
        <v>0</v>
      </c>
      <c r="O108" s="10">
        <f t="shared" si="9"/>
        <v>0</v>
      </c>
    </row>
    <row r="109" spans="11:15">
      <c r="K109" s="69">
        <v>0</v>
      </c>
      <c r="L109" s="69">
        <f t="shared" si="8"/>
        <v>0</v>
      </c>
      <c r="M109" s="69">
        <v>0</v>
      </c>
      <c r="N109" s="69">
        <f t="shared" si="7"/>
        <v>0</v>
      </c>
      <c r="O109" s="10">
        <f t="shared" si="9"/>
        <v>0</v>
      </c>
    </row>
    <row r="110" spans="11:15">
      <c r="K110" s="69">
        <v>0</v>
      </c>
      <c r="L110" s="69">
        <f t="shared" si="8"/>
        <v>0</v>
      </c>
      <c r="M110" s="69">
        <v>0</v>
      </c>
      <c r="N110" s="69">
        <f t="shared" si="7"/>
        <v>0</v>
      </c>
      <c r="O110" s="10">
        <f t="shared" si="9"/>
        <v>0</v>
      </c>
    </row>
    <row r="111" spans="11:15">
      <c r="K111" s="69">
        <v>0</v>
      </c>
      <c r="L111" s="69">
        <f t="shared" si="8"/>
        <v>0</v>
      </c>
      <c r="M111" s="69">
        <v>0</v>
      </c>
      <c r="N111" s="69">
        <f t="shared" si="7"/>
        <v>0</v>
      </c>
      <c r="O111" s="10">
        <f t="shared" si="9"/>
        <v>0</v>
      </c>
    </row>
    <row r="112" spans="11:15">
      <c r="K112" s="69">
        <v>0</v>
      </c>
      <c r="L112" s="69">
        <f t="shared" si="8"/>
        <v>0</v>
      </c>
      <c r="M112" s="69">
        <v>0</v>
      </c>
      <c r="N112" s="69">
        <f t="shared" si="7"/>
        <v>0</v>
      </c>
      <c r="O112" s="10">
        <f t="shared" si="9"/>
        <v>0</v>
      </c>
    </row>
    <row r="113" spans="11:15">
      <c r="K113" s="69">
        <v>0</v>
      </c>
      <c r="L113" s="69">
        <f t="shared" si="8"/>
        <v>0</v>
      </c>
      <c r="M113" s="69">
        <v>0</v>
      </c>
      <c r="N113" s="69">
        <f t="shared" si="7"/>
        <v>0</v>
      </c>
      <c r="O113" s="10">
        <f t="shared" si="9"/>
        <v>0</v>
      </c>
    </row>
    <row r="114" spans="11:15">
      <c r="K114" s="69">
        <v>0</v>
      </c>
      <c r="L114" s="69">
        <f t="shared" si="8"/>
        <v>0</v>
      </c>
      <c r="M114" s="69">
        <v>0</v>
      </c>
      <c r="N114" s="69">
        <f t="shared" si="7"/>
        <v>0</v>
      </c>
      <c r="O114" s="10">
        <f t="shared" si="9"/>
        <v>0</v>
      </c>
    </row>
    <row r="115" spans="11:15">
      <c r="K115" s="69">
        <v>0</v>
      </c>
      <c r="L115" s="69">
        <f t="shared" si="8"/>
        <v>0</v>
      </c>
      <c r="M115" s="69">
        <v>0</v>
      </c>
      <c r="N115" s="69">
        <f t="shared" si="7"/>
        <v>0</v>
      </c>
      <c r="O115" s="10">
        <f t="shared" si="9"/>
        <v>0</v>
      </c>
    </row>
    <row r="116" spans="11:15">
      <c r="K116" s="69">
        <v>0</v>
      </c>
      <c r="L116" s="69">
        <f t="shared" si="8"/>
        <v>0</v>
      </c>
      <c r="M116" s="69">
        <v>0</v>
      </c>
      <c r="N116" s="69">
        <f t="shared" si="7"/>
        <v>0</v>
      </c>
      <c r="O116" s="10">
        <f t="shared" si="9"/>
        <v>0</v>
      </c>
    </row>
    <row r="117" spans="11:15">
      <c r="K117" s="69">
        <v>0</v>
      </c>
      <c r="L117" s="69">
        <f t="shared" si="8"/>
        <v>0</v>
      </c>
      <c r="M117" s="69">
        <v>0</v>
      </c>
      <c r="N117" s="69">
        <f t="shared" si="7"/>
        <v>0</v>
      </c>
      <c r="O117" s="10">
        <f t="shared" si="9"/>
        <v>0</v>
      </c>
    </row>
    <row r="118" spans="11:15">
      <c r="K118" s="69">
        <v>0</v>
      </c>
      <c r="L118" s="69">
        <f t="shared" si="8"/>
        <v>0</v>
      </c>
      <c r="M118" s="69">
        <v>0</v>
      </c>
      <c r="N118" s="69">
        <f t="shared" si="7"/>
        <v>0</v>
      </c>
      <c r="O118" s="10">
        <f t="shared" si="9"/>
        <v>0</v>
      </c>
    </row>
    <row r="119" spans="11:15">
      <c r="K119" s="69">
        <v>0</v>
      </c>
      <c r="L119" s="69">
        <f t="shared" si="8"/>
        <v>0</v>
      </c>
      <c r="M119" s="69">
        <v>0</v>
      </c>
      <c r="N119" s="69">
        <f t="shared" si="7"/>
        <v>0</v>
      </c>
      <c r="O119" s="10">
        <f t="shared" si="9"/>
        <v>0</v>
      </c>
    </row>
    <row r="120" spans="11:15">
      <c r="K120" s="69">
        <v>0</v>
      </c>
      <c r="L120" s="69">
        <f t="shared" si="8"/>
        <v>0</v>
      </c>
      <c r="M120" s="69">
        <v>0</v>
      </c>
      <c r="N120" s="69">
        <f t="shared" si="7"/>
        <v>0</v>
      </c>
      <c r="O120" s="10">
        <f t="shared" si="9"/>
        <v>0</v>
      </c>
    </row>
    <row r="121" spans="11:15">
      <c r="K121" s="69">
        <v>0</v>
      </c>
      <c r="L121" s="69">
        <f t="shared" si="8"/>
        <v>0</v>
      </c>
      <c r="M121" s="69">
        <v>0</v>
      </c>
      <c r="N121" s="69">
        <f t="shared" si="7"/>
        <v>0</v>
      </c>
      <c r="O121" s="10">
        <f t="shared" si="9"/>
        <v>0</v>
      </c>
    </row>
    <row r="122" spans="11:15">
      <c r="K122" s="69">
        <v>0</v>
      </c>
      <c r="L122" s="69">
        <f t="shared" si="8"/>
        <v>0</v>
      </c>
      <c r="M122" s="69">
        <v>0</v>
      </c>
      <c r="N122" s="69">
        <f t="shared" si="7"/>
        <v>0</v>
      </c>
      <c r="O122" s="10">
        <f t="shared" si="9"/>
        <v>0</v>
      </c>
    </row>
    <row r="123" spans="11:15">
      <c r="K123" s="69">
        <v>0</v>
      </c>
      <c r="L123" s="69">
        <f t="shared" si="8"/>
        <v>0</v>
      </c>
      <c r="M123" s="69">
        <v>0</v>
      </c>
      <c r="N123" s="69">
        <f t="shared" si="7"/>
        <v>0</v>
      </c>
      <c r="O123" s="10">
        <f t="shared" si="9"/>
        <v>0</v>
      </c>
    </row>
    <row r="124" spans="11:15">
      <c r="K124" s="69">
        <v>0</v>
      </c>
      <c r="L124" s="69">
        <f t="shared" si="8"/>
        <v>0</v>
      </c>
      <c r="M124" s="69">
        <v>0</v>
      </c>
      <c r="N124" s="69">
        <f t="shared" si="7"/>
        <v>0</v>
      </c>
      <c r="O124" s="10">
        <f t="shared" si="9"/>
        <v>0</v>
      </c>
    </row>
    <row r="125" spans="11:15">
      <c r="K125" s="69">
        <v>0</v>
      </c>
      <c r="L125" s="69">
        <f t="shared" si="8"/>
        <v>0</v>
      </c>
      <c r="M125" s="69">
        <v>0</v>
      </c>
      <c r="N125" s="69">
        <f t="shared" si="7"/>
        <v>0</v>
      </c>
      <c r="O125" s="10">
        <f t="shared" si="9"/>
        <v>0</v>
      </c>
    </row>
    <row r="126" spans="11:15">
      <c r="K126" s="69">
        <v>0</v>
      </c>
      <c r="L126" s="69">
        <f t="shared" si="8"/>
        <v>0</v>
      </c>
      <c r="M126" s="69">
        <v>0</v>
      </c>
      <c r="N126" s="69">
        <f t="shared" si="7"/>
        <v>0</v>
      </c>
      <c r="O126" s="10">
        <f t="shared" si="9"/>
        <v>0</v>
      </c>
    </row>
    <row r="127" spans="11:15">
      <c r="K127" s="69">
        <v>0</v>
      </c>
      <c r="L127" s="69">
        <f t="shared" si="8"/>
        <v>0</v>
      </c>
      <c r="M127" s="69">
        <v>0</v>
      </c>
      <c r="N127" s="69">
        <f t="shared" si="7"/>
        <v>0</v>
      </c>
      <c r="O127" s="10">
        <f t="shared" si="9"/>
        <v>0</v>
      </c>
    </row>
    <row r="128" spans="11:15">
      <c r="K128" s="69">
        <v>0</v>
      </c>
      <c r="L128" s="69">
        <f t="shared" si="8"/>
        <v>0</v>
      </c>
      <c r="M128" s="69">
        <v>0</v>
      </c>
      <c r="N128" s="69">
        <f t="shared" si="7"/>
        <v>0</v>
      </c>
      <c r="O128" s="10">
        <f t="shared" si="9"/>
        <v>0</v>
      </c>
    </row>
    <row r="129" spans="11:15">
      <c r="K129" s="69">
        <v>0</v>
      </c>
      <c r="L129" s="69">
        <f t="shared" si="8"/>
        <v>0</v>
      </c>
      <c r="M129" s="69">
        <v>0</v>
      </c>
      <c r="N129" s="69">
        <f t="shared" si="7"/>
        <v>0</v>
      </c>
      <c r="O129" s="10">
        <f t="shared" si="9"/>
        <v>0</v>
      </c>
    </row>
    <row r="130" spans="11:15">
      <c r="K130" s="69">
        <v>0</v>
      </c>
      <c r="L130" s="69">
        <f t="shared" si="8"/>
        <v>0</v>
      </c>
      <c r="M130" s="69">
        <v>0</v>
      </c>
      <c r="N130" s="69">
        <f t="shared" si="7"/>
        <v>0</v>
      </c>
      <c r="O130" s="10">
        <f t="shared" si="9"/>
        <v>0</v>
      </c>
    </row>
    <row r="131" spans="11:15">
      <c r="K131" s="69">
        <v>0</v>
      </c>
      <c r="L131" s="69">
        <f t="shared" si="8"/>
        <v>0</v>
      </c>
      <c r="M131" s="69">
        <v>0</v>
      </c>
      <c r="N131" s="69">
        <f t="shared" si="7"/>
        <v>0</v>
      </c>
      <c r="O131" s="10">
        <f t="shared" si="9"/>
        <v>0</v>
      </c>
    </row>
    <row r="132" spans="11:15">
      <c r="K132" s="69">
        <v>0</v>
      </c>
      <c r="L132" s="69">
        <f t="shared" si="8"/>
        <v>0</v>
      </c>
      <c r="M132" s="69">
        <v>0</v>
      </c>
      <c r="N132" s="69">
        <f t="shared" si="7"/>
        <v>0</v>
      </c>
      <c r="O132" s="10">
        <f t="shared" si="9"/>
        <v>0</v>
      </c>
    </row>
    <row r="133" spans="11:15">
      <c r="K133" s="69">
        <v>0</v>
      </c>
      <c r="L133" s="69">
        <f t="shared" si="8"/>
        <v>0</v>
      </c>
      <c r="M133" s="69">
        <v>0</v>
      </c>
      <c r="N133" s="69">
        <f t="shared" si="7"/>
        <v>0</v>
      </c>
      <c r="O133" s="10">
        <f t="shared" si="9"/>
        <v>0</v>
      </c>
    </row>
    <row r="134" spans="11:15">
      <c r="K134" s="69">
        <v>0</v>
      </c>
      <c r="L134" s="69">
        <f t="shared" si="8"/>
        <v>0</v>
      </c>
      <c r="M134" s="69">
        <v>0</v>
      </c>
      <c r="N134" s="69">
        <f t="shared" si="7"/>
        <v>0</v>
      </c>
      <c r="O134" s="10">
        <f t="shared" si="9"/>
        <v>0</v>
      </c>
    </row>
    <row r="135" spans="11:15">
      <c r="K135" s="69">
        <v>0</v>
      </c>
      <c r="L135" s="69">
        <f t="shared" si="8"/>
        <v>0</v>
      </c>
      <c r="M135" s="69">
        <v>0</v>
      </c>
      <c r="N135" s="69">
        <f t="shared" si="7"/>
        <v>0</v>
      </c>
      <c r="O135" s="10">
        <f t="shared" si="9"/>
        <v>0</v>
      </c>
    </row>
    <row r="136" spans="11:15">
      <c r="K136" s="69">
        <v>0</v>
      </c>
      <c r="L136" s="69">
        <f t="shared" si="8"/>
        <v>0</v>
      </c>
      <c r="M136" s="69">
        <v>0</v>
      </c>
      <c r="N136" s="69">
        <f t="shared" si="7"/>
        <v>0</v>
      </c>
      <c r="O136" s="10">
        <f t="shared" si="9"/>
        <v>0</v>
      </c>
    </row>
    <row r="137" spans="11:15">
      <c r="K137" s="69">
        <v>0</v>
      </c>
      <c r="L137" s="69">
        <f t="shared" si="8"/>
        <v>0</v>
      </c>
      <c r="M137" s="69">
        <v>0</v>
      </c>
      <c r="N137" s="69">
        <f t="shared" si="7"/>
        <v>0</v>
      </c>
      <c r="O137" s="10">
        <f t="shared" si="9"/>
        <v>0</v>
      </c>
    </row>
    <row r="138" spans="11:15">
      <c r="K138" s="69">
        <v>0</v>
      </c>
      <c r="L138" s="69">
        <f t="shared" si="8"/>
        <v>0</v>
      </c>
      <c r="M138" s="69">
        <v>0</v>
      </c>
      <c r="N138" s="69">
        <f t="shared" ref="N138:N201" si="10">M138</f>
        <v>0</v>
      </c>
      <c r="O138" s="10">
        <f t="shared" si="9"/>
        <v>0</v>
      </c>
    </row>
    <row r="139" spans="11:15">
      <c r="K139" s="69">
        <v>0</v>
      </c>
      <c r="L139" s="69">
        <f t="shared" si="8"/>
        <v>0</v>
      </c>
      <c r="M139" s="69">
        <v>0</v>
      </c>
      <c r="N139" s="69">
        <f t="shared" si="10"/>
        <v>0</v>
      </c>
      <c r="O139" s="10">
        <f t="shared" si="9"/>
        <v>0</v>
      </c>
    </row>
    <row r="140" spans="11:15">
      <c r="K140" s="69">
        <v>0</v>
      </c>
      <c r="L140" s="69">
        <f t="shared" si="8"/>
        <v>0</v>
      </c>
      <c r="M140" s="69">
        <v>0</v>
      </c>
      <c r="N140" s="69">
        <f t="shared" si="10"/>
        <v>0</v>
      </c>
      <c r="O140" s="10">
        <f t="shared" si="9"/>
        <v>0</v>
      </c>
    </row>
    <row r="141" spans="11:15">
      <c r="K141" s="69">
        <v>0</v>
      </c>
      <c r="L141" s="69">
        <f t="shared" si="8"/>
        <v>0</v>
      </c>
      <c r="M141" s="69">
        <v>0</v>
      </c>
      <c r="N141" s="69">
        <f t="shared" si="10"/>
        <v>0</v>
      </c>
      <c r="O141" s="10">
        <f t="shared" si="9"/>
        <v>0</v>
      </c>
    </row>
    <row r="142" spans="11:15">
      <c r="K142" s="69">
        <v>0</v>
      </c>
      <c r="L142" s="69">
        <f t="shared" si="8"/>
        <v>0</v>
      </c>
      <c r="M142" s="69">
        <v>0</v>
      </c>
      <c r="N142" s="69">
        <f t="shared" si="10"/>
        <v>0</v>
      </c>
      <c r="O142" s="10">
        <f t="shared" si="9"/>
        <v>0</v>
      </c>
    </row>
    <row r="143" spans="11:15">
      <c r="K143" s="69">
        <v>0</v>
      </c>
      <c r="L143" s="69">
        <f t="shared" si="8"/>
        <v>0</v>
      </c>
      <c r="M143" s="69">
        <v>0</v>
      </c>
      <c r="N143" s="69">
        <f t="shared" si="10"/>
        <v>0</v>
      </c>
      <c r="O143" s="10">
        <f t="shared" si="9"/>
        <v>0</v>
      </c>
    </row>
    <row r="144" spans="11:15">
      <c r="K144" s="69">
        <v>0</v>
      </c>
      <c r="L144" s="69">
        <f t="shared" si="8"/>
        <v>0</v>
      </c>
      <c r="M144" s="69">
        <v>0</v>
      </c>
      <c r="N144" s="69">
        <f t="shared" si="10"/>
        <v>0</v>
      </c>
      <c r="O144" s="10">
        <f t="shared" si="9"/>
        <v>0</v>
      </c>
    </row>
    <row r="145" spans="11:15">
      <c r="K145" s="69">
        <v>0</v>
      </c>
      <c r="L145" s="69">
        <f t="shared" ref="L145:L208" si="11">ROUND(K145*H145,0)</f>
        <v>0</v>
      </c>
      <c r="M145" s="69">
        <v>0</v>
      </c>
      <c r="N145" s="69">
        <f t="shared" si="10"/>
        <v>0</v>
      </c>
      <c r="O145" s="10">
        <f t="shared" ref="O145:O208" si="12">SUM(K145:N145)</f>
        <v>0</v>
      </c>
    </row>
    <row r="146" spans="11:15">
      <c r="K146" s="69">
        <v>0</v>
      </c>
      <c r="L146" s="69">
        <f t="shared" si="11"/>
        <v>0</v>
      </c>
      <c r="M146" s="69">
        <v>0</v>
      </c>
      <c r="N146" s="69">
        <f t="shared" si="10"/>
        <v>0</v>
      </c>
      <c r="O146" s="10">
        <f t="shared" si="12"/>
        <v>0</v>
      </c>
    </row>
    <row r="147" spans="11:15">
      <c r="K147" s="69">
        <v>0</v>
      </c>
      <c r="L147" s="69">
        <f t="shared" si="11"/>
        <v>0</v>
      </c>
      <c r="M147" s="69">
        <v>0</v>
      </c>
      <c r="N147" s="69">
        <f t="shared" si="10"/>
        <v>0</v>
      </c>
      <c r="O147" s="10">
        <f t="shared" si="12"/>
        <v>0</v>
      </c>
    </row>
    <row r="148" spans="11:15">
      <c r="K148" s="69">
        <v>0</v>
      </c>
      <c r="L148" s="69">
        <f t="shared" si="11"/>
        <v>0</v>
      </c>
      <c r="M148" s="69">
        <v>0</v>
      </c>
      <c r="N148" s="69">
        <f t="shared" si="10"/>
        <v>0</v>
      </c>
      <c r="O148" s="10">
        <f t="shared" si="12"/>
        <v>0</v>
      </c>
    </row>
    <row r="149" spans="11:15">
      <c r="K149" s="69">
        <v>0</v>
      </c>
      <c r="L149" s="69">
        <f t="shared" si="11"/>
        <v>0</v>
      </c>
      <c r="M149" s="69">
        <v>0</v>
      </c>
      <c r="N149" s="69">
        <f t="shared" si="10"/>
        <v>0</v>
      </c>
      <c r="O149" s="10">
        <f t="shared" si="12"/>
        <v>0</v>
      </c>
    </row>
    <row r="150" spans="11:15">
      <c r="K150" s="69">
        <v>0</v>
      </c>
      <c r="L150" s="69">
        <f t="shared" si="11"/>
        <v>0</v>
      </c>
      <c r="M150" s="69">
        <v>0</v>
      </c>
      <c r="N150" s="69">
        <f t="shared" si="10"/>
        <v>0</v>
      </c>
      <c r="O150" s="10">
        <f t="shared" si="12"/>
        <v>0</v>
      </c>
    </row>
    <row r="151" spans="11:15">
      <c r="K151" s="69">
        <v>0</v>
      </c>
      <c r="L151" s="69">
        <f t="shared" si="11"/>
        <v>0</v>
      </c>
      <c r="M151" s="69">
        <v>0</v>
      </c>
      <c r="N151" s="69">
        <f t="shared" si="10"/>
        <v>0</v>
      </c>
      <c r="O151" s="10">
        <f t="shared" si="12"/>
        <v>0</v>
      </c>
    </row>
    <row r="152" spans="11:15">
      <c r="K152" s="69">
        <v>0</v>
      </c>
      <c r="L152" s="69">
        <f t="shared" si="11"/>
        <v>0</v>
      </c>
      <c r="M152" s="69">
        <v>0</v>
      </c>
      <c r="N152" s="69">
        <f t="shared" si="10"/>
        <v>0</v>
      </c>
      <c r="O152" s="10">
        <f t="shared" si="12"/>
        <v>0</v>
      </c>
    </row>
    <row r="153" spans="11:15">
      <c r="K153" s="69">
        <v>0</v>
      </c>
      <c r="L153" s="69">
        <f t="shared" si="11"/>
        <v>0</v>
      </c>
      <c r="M153" s="69">
        <v>0</v>
      </c>
      <c r="N153" s="69">
        <f t="shared" si="10"/>
        <v>0</v>
      </c>
      <c r="O153" s="10">
        <f t="shared" si="12"/>
        <v>0</v>
      </c>
    </row>
    <row r="154" spans="11:15">
      <c r="K154" s="69">
        <v>0</v>
      </c>
      <c r="L154" s="69">
        <f t="shared" si="11"/>
        <v>0</v>
      </c>
      <c r="M154" s="69">
        <v>0</v>
      </c>
      <c r="N154" s="69">
        <f t="shared" si="10"/>
        <v>0</v>
      </c>
      <c r="O154" s="10">
        <f t="shared" si="12"/>
        <v>0</v>
      </c>
    </row>
    <row r="155" spans="11:15">
      <c r="K155" s="69">
        <v>0</v>
      </c>
      <c r="L155" s="69">
        <f t="shared" si="11"/>
        <v>0</v>
      </c>
      <c r="M155" s="69">
        <v>0</v>
      </c>
      <c r="N155" s="69">
        <f t="shared" si="10"/>
        <v>0</v>
      </c>
      <c r="O155" s="10">
        <f t="shared" si="12"/>
        <v>0</v>
      </c>
    </row>
    <row r="156" spans="11:15">
      <c r="K156" s="69">
        <v>0</v>
      </c>
      <c r="L156" s="69">
        <f t="shared" si="11"/>
        <v>0</v>
      </c>
      <c r="M156" s="69">
        <v>0</v>
      </c>
      <c r="N156" s="69">
        <f t="shared" si="10"/>
        <v>0</v>
      </c>
      <c r="O156" s="10">
        <f t="shared" si="12"/>
        <v>0</v>
      </c>
    </row>
    <row r="157" spans="11:15">
      <c r="K157" s="69">
        <v>0</v>
      </c>
      <c r="L157" s="69">
        <f t="shared" si="11"/>
        <v>0</v>
      </c>
      <c r="M157" s="69">
        <v>0</v>
      </c>
      <c r="N157" s="69">
        <f t="shared" si="10"/>
        <v>0</v>
      </c>
      <c r="O157" s="10">
        <f t="shared" si="12"/>
        <v>0</v>
      </c>
    </row>
    <row r="158" spans="11:15">
      <c r="K158" s="69">
        <v>0</v>
      </c>
      <c r="L158" s="69">
        <f t="shared" si="11"/>
        <v>0</v>
      </c>
      <c r="M158" s="69">
        <v>0</v>
      </c>
      <c r="N158" s="69">
        <f t="shared" si="10"/>
        <v>0</v>
      </c>
      <c r="O158" s="10">
        <f t="shared" si="12"/>
        <v>0</v>
      </c>
    </row>
    <row r="159" spans="11:15">
      <c r="K159" s="69">
        <v>0</v>
      </c>
      <c r="L159" s="69">
        <f t="shared" si="11"/>
        <v>0</v>
      </c>
      <c r="M159" s="69">
        <v>0</v>
      </c>
      <c r="N159" s="69">
        <f t="shared" si="10"/>
        <v>0</v>
      </c>
      <c r="O159" s="10">
        <f t="shared" si="12"/>
        <v>0</v>
      </c>
    </row>
    <row r="160" spans="11:15">
      <c r="K160" s="69">
        <v>0</v>
      </c>
      <c r="L160" s="69">
        <f t="shared" si="11"/>
        <v>0</v>
      </c>
      <c r="M160" s="69">
        <v>0</v>
      </c>
      <c r="N160" s="69">
        <f t="shared" si="10"/>
        <v>0</v>
      </c>
      <c r="O160" s="10">
        <f t="shared" si="12"/>
        <v>0</v>
      </c>
    </row>
    <row r="161" spans="11:15">
      <c r="K161" s="69">
        <v>0</v>
      </c>
      <c r="L161" s="69">
        <f t="shared" si="11"/>
        <v>0</v>
      </c>
      <c r="M161" s="69">
        <v>0</v>
      </c>
      <c r="N161" s="69">
        <f t="shared" si="10"/>
        <v>0</v>
      </c>
      <c r="O161" s="10">
        <f t="shared" si="12"/>
        <v>0</v>
      </c>
    </row>
    <row r="162" spans="11:15">
      <c r="K162" s="69">
        <v>0</v>
      </c>
      <c r="L162" s="69">
        <f t="shared" si="11"/>
        <v>0</v>
      </c>
      <c r="M162" s="69">
        <v>0</v>
      </c>
      <c r="N162" s="69">
        <f t="shared" si="10"/>
        <v>0</v>
      </c>
      <c r="O162" s="10">
        <f t="shared" si="12"/>
        <v>0</v>
      </c>
    </row>
    <row r="163" spans="11:15">
      <c r="K163" s="69">
        <v>0</v>
      </c>
      <c r="L163" s="69">
        <f t="shared" si="11"/>
        <v>0</v>
      </c>
      <c r="M163" s="69">
        <v>0</v>
      </c>
      <c r="N163" s="69">
        <f t="shared" si="10"/>
        <v>0</v>
      </c>
      <c r="O163" s="10">
        <f t="shared" si="12"/>
        <v>0</v>
      </c>
    </row>
    <row r="164" spans="11:15">
      <c r="K164" s="69">
        <v>0</v>
      </c>
      <c r="L164" s="69">
        <f t="shared" si="11"/>
        <v>0</v>
      </c>
      <c r="M164" s="69">
        <v>0</v>
      </c>
      <c r="N164" s="69">
        <f t="shared" si="10"/>
        <v>0</v>
      </c>
      <c r="O164" s="10">
        <f t="shared" si="12"/>
        <v>0</v>
      </c>
    </row>
    <row r="165" spans="11:15">
      <c r="K165" s="69">
        <v>0</v>
      </c>
      <c r="L165" s="69">
        <f t="shared" si="11"/>
        <v>0</v>
      </c>
      <c r="M165" s="69">
        <v>0</v>
      </c>
      <c r="N165" s="69">
        <f t="shared" si="10"/>
        <v>0</v>
      </c>
      <c r="O165" s="10">
        <f t="shared" si="12"/>
        <v>0</v>
      </c>
    </row>
    <row r="166" spans="11:15">
      <c r="K166" s="69">
        <v>0</v>
      </c>
      <c r="L166" s="69">
        <f t="shared" si="11"/>
        <v>0</v>
      </c>
      <c r="M166" s="69">
        <v>0</v>
      </c>
      <c r="N166" s="69">
        <f t="shared" si="10"/>
        <v>0</v>
      </c>
      <c r="O166" s="10">
        <f t="shared" si="12"/>
        <v>0</v>
      </c>
    </row>
    <row r="167" spans="11:15">
      <c r="K167" s="69">
        <v>0</v>
      </c>
      <c r="L167" s="69">
        <f t="shared" si="11"/>
        <v>0</v>
      </c>
      <c r="M167" s="69">
        <v>0</v>
      </c>
      <c r="N167" s="69">
        <f t="shared" si="10"/>
        <v>0</v>
      </c>
      <c r="O167" s="10">
        <f t="shared" si="12"/>
        <v>0</v>
      </c>
    </row>
    <row r="168" spans="11:15">
      <c r="K168" s="69">
        <v>0</v>
      </c>
      <c r="L168" s="69">
        <f t="shared" si="11"/>
        <v>0</v>
      </c>
      <c r="M168" s="69">
        <v>0</v>
      </c>
      <c r="N168" s="69">
        <f t="shared" si="10"/>
        <v>0</v>
      </c>
      <c r="O168" s="10">
        <f t="shared" si="12"/>
        <v>0</v>
      </c>
    </row>
    <row r="169" spans="11:15">
      <c r="K169" s="69">
        <v>0</v>
      </c>
      <c r="L169" s="69">
        <f t="shared" si="11"/>
        <v>0</v>
      </c>
      <c r="M169" s="69">
        <v>0</v>
      </c>
      <c r="N169" s="69">
        <f t="shared" si="10"/>
        <v>0</v>
      </c>
      <c r="O169" s="10">
        <f t="shared" si="12"/>
        <v>0</v>
      </c>
    </row>
    <row r="170" spans="11:15">
      <c r="K170" s="69">
        <v>0</v>
      </c>
      <c r="L170" s="69">
        <f t="shared" si="11"/>
        <v>0</v>
      </c>
      <c r="M170" s="69">
        <v>0</v>
      </c>
      <c r="N170" s="69">
        <f t="shared" si="10"/>
        <v>0</v>
      </c>
      <c r="O170" s="10">
        <f t="shared" si="12"/>
        <v>0</v>
      </c>
    </row>
    <row r="171" spans="11:15">
      <c r="K171" s="69">
        <v>0</v>
      </c>
      <c r="L171" s="69">
        <f t="shared" si="11"/>
        <v>0</v>
      </c>
      <c r="M171" s="69">
        <v>0</v>
      </c>
      <c r="N171" s="69">
        <f t="shared" si="10"/>
        <v>0</v>
      </c>
      <c r="O171" s="10">
        <f t="shared" si="12"/>
        <v>0</v>
      </c>
    </row>
    <row r="172" spans="11:15">
      <c r="K172" s="69">
        <v>0</v>
      </c>
      <c r="L172" s="69">
        <f t="shared" si="11"/>
        <v>0</v>
      </c>
      <c r="M172" s="69">
        <v>0</v>
      </c>
      <c r="N172" s="69">
        <f t="shared" si="10"/>
        <v>0</v>
      </c>
      <c r="O172" s="10">
        <f t="shared" si="12"/>
        <v>0</v>
      </c>
    </row>
    <row r="173" spans="11:15">
      <c r="K173" s="69">
        <v>0</v>
      </c>
      <c r="L173" s="69">
        <f t="shared" si="11"/>
        <v>0</v>
      </c>
      <c r="M173" s="69">
        <v>0</v>
      </c>
      <c r="N173" s="69">
        <f t="shared" si="10"/>
        <v>0</v>
      </c>
      <c r="O173" s="10">
        <f t="shared" si="12"/>
        <v>0</v>
      </c>
    </row>
    <row r="174" spans="11:15">
      <c r="K174" s="69">
        <v>0</v>
      </c>
      <c r="L174" s="69">
        <f t="shared" si="11"/>
        <v>0</v>
      </c>
      <c r="M174" s="69">
        <v>0</v>
      </c>
      <c r="N174" s="69">
        <f t="shared" si="10"/>
        <v>0</v>
      </c>
      <c r="O174" s="10">
        <f t="shared" si="12"/>
        <v>0</v>
      </c>
    </row>
    <row r="175" spans="11:15">
      <c r="K175" s="69">
        <v>0</v>
      </c>
      <c r="L175" s="69">
        <f t="shared" si="11"/>
        <v>0</v>
      </c>
      <c r="M175" s="69">
        <v>0</v>
      </c>
      <c r="N175" s="69">
        <f t="shared" si="10"/>
        <v>0</v>
      </c>
      <c r="O175" s="10">
        <f t="shared" si="12"/>
        <v>0</v>
      </c>
    </row>
    <row r="176" spans="11:15">
      <c r="K176" s="69">
        <v>0</v>
      </c>
      <c r="L176" s="69">
        <f t="shared" si="11"/>
        <v>0</v>
      </c>
      <c r="M176" s="69">
        <v>0</v>
      </c>
      <c r="N176" s="69">
        <f t="shared" si="10"/>
        <v>0</v>
      </c>
      <c r="O176" s="10">
        <f t="shared" si="12"/>
        <v>0</v>
      </c>
    </row>
    <row r="177" spans="11:15">
      <c r="K177" s="69">
        <v>0</v>
      </c>
      <c r="L177" s="69">
        <f t="shared" si="11"/>
        <v>0</v>
      </c>
      <c r="M177" s="69">
        <v>0</v>
      </c>
      <c r="N177" s="69">
        <f t="shared" si="10"/>
        <v>0</v>
      </c>
      <c r="O177" s="10">
        <f t="shared" si="12"/>
        <v>0</v>
      </c>
    </row>
    <row r="178" spans="11:15">
      <c r="K178" s="69">
        <v>0</v>
      </c>
      <c r="L178" s="69">
        <f t="shared" si="11"/>
        <v>0</v>
      </c>
      <c r="M178" s="69">
        <v>0</v>
      </c>
      <c r="N178" s="69">
        <f t="shared" si="10"/>
        <v>0</v>
      </c>
      <c r="O178" s="10">
        <f t="shared" si="12"/>
        <v>0</v>
      </c>
    </row>
    <row r="179" spans="11:15">
      <c r="K179" s="69">
        <v>0</v>
      </c>
      <c r="L179" s="69">
        <f t="shared" si="11"/>
        <v>0</v>
      </c>
      <c r="M179" s="69">
        <v>0</v>
      </c>
      <c r="N179" s="69">
        <f t="shared" si="10"/>
        <v>0</v>
      </c>
      <c r="O179" s="10">
        <f t="shared" si="12"/>
        <v>0</v>
      </c>
    </row>
    <row r="180" spans="11:15">
      <c r="K180" s="69">
        <v>0</v>
      </c>
      <c r="L180" s="69">
        <f t="shared" si="11"/>
        <v>0</v>
      </c>
      <c r="M180" s="69">
        <v>0</v>
      </c>
      <c r="N180" s="69">
        <f t="shared" si="10"/>
        <v>0</v>
      </c>
      <c r="O180" s="10">
        <f t="shared" si="12"/>
        <v>0</v>
      </c>
    </row>
    <row r="181" spans="11:15">
      <c r="K181" s="69">
        <v>0</v>
      </c>
      <c r="L181" s="69">
        <f t="shared" si="11"/>
        <v>0</v>
      </c>
      <c r="M181" s="69">
        <v>0</v>
      </c>
      <c r="N181" s="69">
        <f t="shared" si="10"/>
        <v>0</v>
      </c>
      <c r="O181" s="10">
        <f t="shared" si="12"/>
        <v>0</v>
      </c>
    </row>
    <row r="182" spans="11:15">
      <c r="K182" s="69">
        <v>0</v>
      </c>
      <c r="L182" s="69">
        <f t="shared" si="11"/>
        <v>0</v>
      </c>
      <c r="M182" s="69">
        <v>0</v>
      </c>
      <c r="N182" s="69">
        <f t="shared" si="10"/>
        <v>0</v>
      </c>
      <c r="O182" s="10">
        <f t="shared" si="12"/>
        <v>0</v>
      </c>
    </row>
    <row r="183" spans="11:15">
      <c r="K183" s="69">
        <v>0</v>
      </c>
      <c r="L183" s="69">
        <f t="shared" si="11"/>
        <v>0</v>
      </c>
      <c r="M183" s="69">
        <v>0</v>
      </c>
      <c r="N183" s="69">
        <f t="shared" si="10"/>
        <v>0</v>
      </c>
      <c r="O183" s="10">
        <f t="shared" si="12"/>
        <v>0</v>
      </c>
    </row>
    <row r="184" spans="11:15">
      <c r="K184" s="69">
        <v>0</v>
      </c>
      <c r="L184" s="69">
        <f t="shared" si="11"/>
        <v>0</v>
      </c>
      <c r="M184" s="69">
        <v>0</v>
      </c>
      <c r="N184" s="69">
        <f t="shared" si="10"/>
        <v>0</v>
      </c>
      <c r="O184" s="10">
        <f t="shared" si="12"/>
        <v>0</v>
      </c>
    </row>
    <row r="185" spans="11:15">
      <c r="K185" s="69">
        <v>0</v>
      </c>
      <c r="L185" s="69">
        <f t="shared" si="11"/>
        <v>0</v>
      </c>
      <c r="M185" s="69">
        <v>0</v>
      </c>
      <c r="N185" s="69">
        <f t="shared" si="10"/>
        <v>0</v>
      </c>
      <c r="O185" s="10">
        <f t="shared" si="12"/>
        <v>0</v>
      </c>
    </row>
    <row r="186" spans="11:15">
      <c r="K186" s="69">
        <v>0</v>
      </c>
      <c r="L186" s="69">
        <f t="shared" si="11"/>
        <v>0</v>
      </c>
      <c r="M186" s="69">
        <v>0</v>
      </c>
      <c r="N186" s="69">
        <f t="shared" si="10"/>
        <v>0</v>
      </c>
      <c r="O186" s="10">
        <f t="shared" si="12"/>
        <v>0</v>
      </c>
    </row>
    <row r="187" spans="11:15">
      <c r="K187" s="69">
        <v>0</v>
      </c>
      <c r="L187" s="69">
        <f t="shared" si="11"/>
        <v>0</v>
      </c>
      <c r="M187" s="69">
        <v>0</v>
      </c>
      <c r="N187" s="69">
        <f t="shared" si="10"/>
        <v>0</v>
      </c>
      <c r="O187" s="10">
        <f t="shared" si="12"/>
        <v>0</v>
      </c>
    </row>
    <row r="188" spans="11:15">
      <c r="K188" s="69">
        <v>0</v>
      </c>
      <c r="L188" s="69">
        <f t="shared" si="11"/>
        <v>0</v>
      </c>
      <c r="M188" s="69">
        <v>0</v>
      </c>
      <c r="N188" s="69">
        <f t="shared" si="10"/>
        <v>0</v>
      </c>
      <c r="O188" s="10">
        <f t="shared" si="12"/>
        <v>0</v>
      </c>
    </row>
    <row r="189" spans="11:15">
      <c r="K189" s="69">
        <v>0</v>
      </c>
      <c r="L189" s="69">
        <f t="shared" si="11"/>
        <v>0</v>
      </c>
      <c r="M189" s="69">
        <v>0</v>
      </c>
      <c r="N189" s="69">
        <f t="shared" si="10"/>
        <v>0</v>
      </c>
      <c r="O189" s="10">
        <f t="shared" si="12"/>
        <v>0</v>
      </c>
    </row>
    <row r="190" spans="11:15">
      <c r="K190" s="69">
        <v>0</v>
      </c>
      <c r="L190" s="69">
        <f t="shared" si="11"/>
        <v>0</v>
      </c>
      <c r="M190" s="69">
        <v>0</v>
      </c>
      <c r="N190" s="69">
        <f t="shared" si="10"/>
        <v>0</v>
      </c>
      <c r="O190" s="10">
        <f t="shared" si="12"/>
        <v>0</v>
      </c>
    </row>
    <row r="191" spans="11:15">
      <c r="K191" s="69">
        <v>0</v>
      </c>
      <c r="L191" s="69">
        <f t="shared" si="11"/>
        <v>0</v>
      </c>
      <c r="M191" s="69">
        <v>0</v>
      </c>
      <c r="N191" s="69">
        <f t="shared" si="10"/>
        <v>0</v>
      </c>
      <c r="O191" s="10">
        <f t="shared" si="12"/>
        <v>0</v>
      </c>
    </row>
    <row r="192" spans="11:15">
      <c r="K192" s="69">
        <v>0</v>
      </c>
      <c r="L192" s="69">
        <f t="shared" si="11"/>
        <v>0</v>
      </c>
      <c r="M192" s="69">
        <v>0</v>
      </c>
      <c r="N192" s="69">
        <f t="shared" si="10"/>
        <v>0</v>
      </c>
      <c r="O192" s="10">
        <f t="shared" si="12"/>
        <v>0</v>
      </c>
    </row>
    <row r="193" spans="11:15">
      <c r="K193" s="69">
        <v>0</v>
      </c>
      <c r="L193" s="69">
        <f t="shared" si="11"/>
        <v>0</v>
      </c>
      <c r="M193" s="69">
        <v>0</v>
      </c>
      <c r="N193" s="69">
        <f t="shared" si="10"/>
        <v>0</v>
      </c>
      <c r="O193" s="10">
        <f t="shared" si="12"/>
        <v>0</v>
      </c>
    </row>
    <row r="194" spans="11:15">
      <c r="K194" s="69">
        <v>0</v>
      </c>
      <c r="L194" s="69">
        <f t="shared" si="11"/>
        <v>0</v>
      </c>
      <c r="M194" s="69">
        <v>0</v>
      </c>
      <c r="N194" s="69">
        <f t="shared" si="10"/>
        <v>0</v>
      </c>
      <c r="O194" s="10">
        <f t="shared" si="12"/>
        <v>0</v>
      </c>
    </row>
    <row r="195" spans="11:15">
      <c r="K195" s="69">
        <v>0</v>
      </c>
      <c r="L195" s="69">
        <f t="shared" si="11"/>
        <v>0</v>
      </c>
      <c r="M195" s="69">
        <v>0</v>
      </c>
      <c r="N195" s="69">
        <f t="shared" si="10"/>
        <v>0</v>
      </c>
      <c r="O195" s="10">
        <f t="shared" si="12"/>
        <v>0</v>
      </c>
    </row>
    <row r="196" spans="11:15">
      <c r="K196" s="69">
        <v>0</v>
      </c>
      <c r="L196" s="69">
        <f t="shared" si="11"/>
        <v>0</v>
      </c>
      <c r="M196" s="69">
        <v>0</v>
      </c>
      <c r="N196" s="69">
        <f t="shared" si="10"/>
        <v>0</v>
      </c>
      <c r="O196" s="10">
        <f t="shared" si="12"/>
        <v>0</v>
      </c>
    </row>
    <row r="197" spans="11:15">
      <c r="K197" s="69">
        <v>0</v>
      </c>
      <c r="L197" s="69">
        <f t="shared" si="11"/>
        <v>0</v>
      </c>
      <c r="M197" s="69">
        <v>0</v>
      </c>
      <c r="N197" s="69">
        <f t="shared" si="10"/>
        <v>0</v>
      </c>
      <c r="O197" s="10">
        <f t="shared" si="12"/>
        <v>0</v>
      </c>
    </row>
    <row r="198" spans="11:15">
      <c r="K198" s="69">
        <v>0</v>
      </c>
      <c r="L198" s="69">
        <f t="shared" si="11"/>
        <v>0</v>
      </c>
      <c r="M198" s="69">
        <v>0</v>
      </c>
      <c r="N198" s="69">
        <f t="shared" si="10"/>
        <v>0</v>
      </c>
      <c r="O198" s="10">
        <f t="shared" si="12"/>
        <v>0</v>
      </c>
    </row>
    <row r="199" spans="11:15">
      <c r="K199" s="69">
        <v>0</v>
      </c>
      <c r="L199" s="69">
        <f t="shared" si="11"/>
        <v>0</v>
      </c>
      <c r="M199" s="69">
        <v>0</v>
      </c>
      <c r="N199" s="69">
        <f t="shared" si="10"/>
        <v>0</v>
      </c>
      <c r="O199" s="10">
        <f t="shared" si="12"/>
        <v>0</v>
      </c>
    </row>
    <row r="200" spans="11:15">
      <c r="K200" s="69">
        <v>0</v>
      </c>
      <c r="L200" s="69">
        <f t="shared" si="11"/>
        <v>0</v>
      </c>
      <c r="M200" s="69">
        <v>0</v>
      </c>
      <c r="N200" s="69">
        <f t="shared" si="10"/>
        <v>0</v>
      </c>
      <c r="O200" s="10">
        <f t="shared" si="12"/>
        <v>0</v>
      </c>
    </row>
    <row r="201" spans="11:15">
      <c r="K201" s="69">
        <v>0</v>
      </c>
      <c r="L201" s="69">
        <f t="shared" si="11"/>
        <v>0</v>
      </c>
      <c r="M201" s="69">
        <v>0</v>
      </c>
      <c r="N201" s="69">
        <f t="shared" si="10"/>
        <v>0</v>
      </c>
      <c r="O201" s="10">
        <f t="shared" si="12"/>
        <v>0</v>
      </c>
    </row>
    <row r="202" spans="11:15">
      <c r="K202" s="69">
        <v>0</v>
      </c>
      <c r="L202" s="69">
        <f t="shared" si="11"/>
        <v>0</v>
      </c>
      <c r="M202" s="69">
        <v>0</v>
      </c>
      <c r="N202" s="69">
        <f t="shared" ref="N202:N265" si="13">M202</f>
        <v>0</v>
      </c>
      <c r="O202" s="10">
        <f t="shared" si="12"/>
        <v>0</v>
      </c>
    </row>
    <row r="203" spans="11:15">
      <c r="K203" s="69">
        <v>0</v>
      </c>
      <c r="L203" s="69">
        <f t="shared" si="11"/>
        <v>0</v>
      </c>
      <c r="M203" s="69">
        <v>0</v>
      </c>
      <c r="N203" s="69">
        <f t="shared" si="13"/>
        <v>0</v>
      </c>
      <c r="O203" s="10">
        <f t="shared" si="12"/>
        <v>0</v>
      </c>
    </row>
    <row r="204" spans="11:15">
      <c r="K204" s="69">
        <v>0</v>
      </c>
      <c r="L204" s="69">
        <f t="shared" si="11"/>
        <v>0</v>
      </c>
      <c r="M204" s="69">
        <v>0</v>
      </c>
      <c r="N204" s="69">
        <f t="shared" si="13"/>
        <v>0</v>
      </c>
      <c r="O204" s="10">
        <f t="shared" si="12"/>
        <v>0</v>
      </c>
    </row>
    <row r="205" spans="11:15">
      <c r="K205" s="69">
        <v>0</v>
      </c>
      <c r="L205" s="69">
        <f t="shared" si="11"/>
        <v>0</v>
      </c>
      <c r="M205" s="69">
        <v>0</v>
      </c>
      <c r="N205" s="69">
        <f t="shared" si="13"/>
        <v>0</v>
      </c>
      <c r="O205" s="10">
        <f t="shared" si="12"/>
        <v>0</v>
      </c>
    </row>
    <row r="206" spans="11:15">
      <c r="K206" s="69">
        <v>0</v>
      </c>
      <c r="L206" s="69">
        <f t="shared" si="11"/>
        <v>0</v>
      </c>
      <c r="M206" s="69">
        <v>0</v>
      </c>
      <c r="N206" s="69">
        <f t="shared" si="13"/>
        <v>0</v>
      </c>
      <c r="O206" s="10">
        <f t="shared" si="12"/>
        <v>0</v>
      </c>
    </row>
    <row r="207" spans="11:15">
      <c r="K207" s="69">
        <v>0</v>
      </c>
      <c r="L207" s="69">
        <f t="shared" si="11"/>
        <v>0</v>
      </c>
      <c r="M207" s="69">
        <v>0</v>
      </c>
      <c r="N207" s="69">
        <f t="shared" si="13"/>
        <v>0</v>
      </c>
      <c r="O207" s="10">
        <f t="shared" si="12"/>
        <v>0</v>
      </c>
    </row>
    <row r="208" spans="11:15">
      <c r="K208" s="69">
        <v>0</v>
      </c>
      <c r="L208" s="69">
        <f t="shared" si="11"/>
        <v>0</v>
      </c>
      <c r="M208" s="69">
        <v>0</v>
      </c>
      <c r="N208" s="69">
        <f t="shared" si="13"/>
        <v>0</v>
      </c>
      <c r="O208" s="10">
        <f t="shared" si="12"/>
        <v>0</v>
      </c>
    </row>
    <row r="209" spans="11:15">
      <c r="K209" s="69">
        <v>0</v>
      </c>
      <c r="L209" s="69">
        <f t="shared" ref="L209:L272" si="14">ROUND(K209*H209,0)</f>
        <v>0</v>
      </c>
      <c r="M209" s="69">
        <v>0</v>
      </c>
      <c r="N209" s="69">
        <f t="shared" si="13"/>
        <v>0</v>
      </c>
      <c r="O209" s="10">
        <f t="shared" ref="O209:O272" si="15">SUM(K209:N209)</f>
        <v>0</v>
      </c>
    </row>
    <row r="210" spans="11:15">
      <c r="K210" s="69">
        <v>0</v>
      </c>
      <c r="L210" s="69">
        <f t="shared" si="14"/>
        <v>0</v>
      </c>
      <c r="M210" s="69">
        <v>0</v>
      </c>
      <c r="N210" s="69">
        <f t="shared" si="13"/>
        <v>0</v>
      </c>
      <c r="O210" s="10">
        <f t="shared" si="15"/>
        <v>0</v>
      </c>
    </row>
    <row r="211" spans="11:15">
      <c r="K211" s="69">
        <v>0</v>
      </c>
      <c r="L211" s="69">
        <f t="shared" si="14"/>
        <v>0</v>
      </c>
      <c r="M211" s="69">
        <v>0</v>
      </c>
      <c r="N211" s="69">
        <f t="shared" si="13"/>
        <v>0</v>
      </c>
      <c r="O211" s="10">
        <f t="shared" si="15"/>
        <v>0</v>
      </c>
    </row>
    <row r="212" spans="11:15">
      <c r="K212" s="69">
        <v>0</v>
      </c>
      <c r="L212" s="69">
        <f t="shared" si="14"/>
        <v>0</v>
      </c>
      <c r="M212" s="69">
        <v>0</v>
      </c>
      <c r="N212" s="69">
        <f t="shared" si="13"/>
        <v>0</v>
      </c>
      <c r="O212" s="10">
        <f t="shared" si="15"/>
        <v>0</v>
      </c>
    </row>
    <row r="213" spans="11:15">
      <c r="K213" s="69">
        <v>0</v>
      </c>
      <c r="L213" s="69">
        <f t="shared" si="14"/>
        <v>0</v>
      </c>
      <c r="M213" s="69">
        <v>0</v>
      </c>
      <c r="N213" s="69">
        <f t="shared" si="13"/>
        <v>0</v>
      </c>
      <c r="O213" s="10">
        <f t="shared" si="15"/>
        <v>0</v>
      </c>
    </row>
    <row r="214" spans="11:15">
      <c r="K214" s="69">
        <v>0</v>
      </c>
      <c r="L214" s="69">
        <f t="shared" si="14"/>
        <v>0</v>
      </c>
      <c r="M214" s="69">
        <v>0</v>
      </c>
      <c r="N214" s="69">
        <f t="shared" si="13"/>
        <v>0</v>
      </c>
      <c r="O214" s="10">
        <f t="shared" si="15"/>
        <v>0</v>
      </c>
    </row>
    <row r="215" spans="11:15">
      <c r="K215" s="69">
        <v>0</v>
      </c>
      <c r="L215" s="69">
        <f t="shared" si="14"/>
        <v>0</v>
      </c>
      <c r="M215" s="69">
        <v>0</v>
      </c>
      <c r="N215" s="69">
        <f t="shared" si="13"/>
        <v>0</v>
      </c>
      <c r="O215" s="10">
        <f t="shared" si="15"/>
        <v>0</v>
      </c>
    </row>
    <row r="216" spans="11:15">
      <c r="K216" s="69">
        <v>0</v>
      </c>
      <c r="L216" s="69">
        <f t="shared" si="14"/>
        <v>0</v>
      </c>
      <c r="M216" s="69">
        <v>0</v>
      </c>
      <c r="N216" s="69">
        <f t="shared" si="13"/>
        <v>0</v>
      </c>
      <c r="O216" s="10">
        <f t="shared" si="15"/>
        <v>0</v>
      </c>
    </row>
    <row r="217" spans="11:15">
      <c r="K217" s="69">
        <v>0</v>
      </c>
      <c r="L217" s="69">
        <f t="shared" si="14"/>
        <v>0</v>
      </c>
      <c r="M217" s="69">
        <v>0</v>
      </c>
      <c r="N217" s="69">
        <f t="shared" si="13"/>
        <v>0</v>
      </c>
      <c r="O217" s="10">
        <f t="shared" si="15"/>
        <v>0</v>
      </c>
    </row>
    <row r="218" spans="11:15">
      <c r="K218" s="69">
        <v>0</v>
      </c>
      <c r="L218" s="69">
        <f t="shared" si="14"/>
        <v>0</v>
      </c>
      <c r="M218" s="69">
        <v>0</v>
      </c>
      <c r="N218" s="69">
        <f t="shared" si="13"/>
        <v>0</v>
      </c>
      <c r="O218" s="10">
        <f t="shared" si="15"/>
        <v>0</v>
      </c>
    </row>
    <row r="219" spans="11:15">
      <c r="K219" s="69">
        <v>0</v>
      </c>
      <c r="L219" s="69">
        <f t="shared" si="14"/>
        <v>0</v>
      </c>
      <c r="M219" s="69">
        <v>0</v>
      </c>
      <c r="N219" s="69">
        <f t="shared" si="13"/>
        <v>0</v>
      </c>
      <c r="O219" s="10">
        <f t="shared" si="15"/>
        <v>0</v>
      </c>
    </row>
    <row r="220" spans="11:15">
      <c r="K220" s="69">
        <v>0</v>
      </c>
      <c r="L220" s="69">
        <f t="shared" si="14"/>
        <v>0</v>
      </c>
      <c r="M220" s="69">
        <v>0</v>
      </c>
      <c r="N220" s="69">
        <f t="shared" si="13"/>
        <v>0</v>
      </c>
      <c r="O220" s="10">
        <f t="shared" si="15"/>
        <v>0</v>
      </c>
    </row>
    <row r="221" spans="11:15">
      <c r="K221" s="69">
        <v>0</v>
      </c>
      <c r="L221" s="69">
        <f t="shared" si="14"/>
        <v>0</v>
      </c>
      <c r="M221" s="69">
        <v>0</v>
      </c>
      <c r="N221" s="69">
        <f t="shared" si="13"/>
        <v>0</v>
      </c>
      <c r="O221" s="10">
        <f t="shared" si="15"/>
        <v>0</v>
      </c>
    </row>
    <row r="222" spans="11:15">
      <c r="K222" s="69">
        <v>0</v>
      </c>
      <c r="L222" s="69">
        <f t="shared" si="14"/>
        <v>0</v>
      </c>
      <c r="M222" s="69">
        <v>0</v>
      </c>
      <c r="N222" s="69">
        <f t="shared" si="13"/>
        <v>0</v>
      </c>
      <c r="O222" s="10">
        <f t="shared" si="15"/>
        <v>0</v>
      </c>
    </row>
    <row r="223" spans="11:15">
      <c r="K223" s="69">
        <v>0</v>
      </c>
      <c r="L223" s="69">
        <f t="shared" si="14"/>
        <v>0</v>
      </c>
      <c r="M223" s="69">
        <v>0</v>
      </c>
      <c r="N223" s="69">
        <f t="shared" si="13"/>
        <v>0</v>
      </c>
      <c r="O223" s="10">
        <f t="shared" si="15"/>
        <v>0</v>
      </c>
    </row>
    <row r="224" spans="11:15">
      <c r="K224" s="69">
        <v>0</v>
      </c>
      <c r="L224" s="69">
        <f t="shared" si="14"/>
        <v>0</v>
      </c>
      <c r="M224" s="69">
        <v>0</v>
      </c>
      <c r="N224" s="69">
        <f t="shared" si="13"/>
        <v>0</v>
      </c>
      <c r="O224" s="10">
        <f t="shared" si="15"/>
        <v>0</v>
      </c>
    </row>
    <row r="225" spans="11:15">
      <c r="K225" s="69">
        <v>0</v>
      </c>
      <c r="L225" s="69">
        <f t="shared" si="14"/>
        <v>0</v>
      </c>
      <c r="M225" s="69">
        <v>0</v>
      </c>
      <c r="N225" s="69">
        <f t="shared" si="13"/>
        <v>0</v>
      </c>
      <c r="O225" s="10">
        <f t="shared" si="15"/>
        <v>0</v>
      </c>
    </row>
    <row r="226" spans="11:15">
      <c r="K226" s="69">
        <v>0</v>
      </c>
      <c r="L226" s="69">
        <f t="shared" si="14"/>
        <v>0</v>
      </c>
      <c r="M226" s="69">
        <v>0</v>
      </c>
      <c r="N226" s="69">
        <f t="shared" si="13"/>
        <v>0</v>
      </c>
      <c r="O226" s="10">
        <f t="shared" si="15"/>
        <v>0</v>
      </c>
    </row>
    <row r="227" spans="11:15">
      <c r="K227" s="69">
        <v>0</v>
      </c>
      <c r="L227" s="69">
        <f t="shared" si="14"/>
        <v>0</v>
      </c>
      <c r="M227" s="69">
        <v>0</v>
      </c>
      <c r="N227" s="69">
        <f t="shared" si="13"/>
        <v>0</v>
      </c>
      <c r="O227" s="10">
        <f t="shared" si="15"/>
        <v>0</v>
      </c>
    </row>
    <row r="228" spans="11:15">
      <c r="K228" s="69">
        <v>0</v>
      </c>
      <c r="L228" s="69">
        <f t="shared" si="14"/>
        <v>0</v>
      </c>
      <c r="M228" s="69">
        <v>0</v>
      </c>
      <c r="N228" s="69">
        <f t="shared" si="13"/>
        <v>0</v>
      </c>
      <c r="O228" s="10">
        <f t="shared" si="15"/>
        <v>0</v>
      </c>
    </row>
    <row r="229" spans="11:15">
      <c r="K229" s="69">
        <v>0</v>
      </c>
      <c r="L229" s="69">
        <f t="shared" si="14"/>
        <v>0</v>
      </c>
      <c r="M229" s="69">
        <v>0</v>
      </c>
      <c r="N229" s="69">
        <f t="shared" si="13"/>
        <v>0</v>
      </c>
      <c r="O229" s="10">
        <f t="shared" si="15"/>
        <v>0</v>
      </c>
    </row>
    <row r="230" spans="11:15">
      <c r="K230" s="69">
        <v>0</v>
      </c>
      <c r="L230" s="69">
        <f t="shared" si="14"/>
        <v>0</v>
      </c>
      <c r="M230" s="69">
        <v>0</v>
      </c>
      <c r="N230" s="69">
        <f t="shared" si="13"/>
        <v>0</v>
      </c>
      <c r="O230" s="10">
        <f t="shared" si="15"/>
        <v>0</v>
      </c>
    </row>
    <row r="231" spans="11:15">
      <c r="K231" s="69">
        <v>0</v>
      </c>
      <c r="L231" s="69">
        <f t="shared" si="14"/>
        <v>0</v>
      </c>
      <c r="M231" s="69">
        <v>0</v>
      </c>
      <c r="N231" s="69">
        <f t="shared" si="13"/>
        <v>0</v>
      </c>
      <c r="O231" s="10">
        <f t="shared" si="15"/>
        <v>0</v>
      </c>
    </row>
    <row r="232" spans="11:15">
      <c r="K232" s="69">
        <v>0</v>
      </c>
      <c r="L232" s="69">
        <f t="shared" si="14"/>
        <v>0</v>
      </c>
      <c r="M232" s="69">
        <v>0</v>
      </c>
      <c r="N232" s="69">
        <f t="shared" si="13"/>
        <v>0</v>
      </c>
      <c r="O232" s="10">
        <f t="shared" si="15"/>
        <v>0</v>
      </c>
    </row>
    <row r="233" spans="11:15">
      <c r="K233" s="69">
        <v>0</v>
      </c>
      <c r="L233" s="69">
        <f t="shared" si="14"/>
        <v>0</v>
      </c>
      <c r="M233" s="69">
        <v>0</v>
      </c>
      <c r="N233" s="69">
        <f t="shared" si="13"/>
        <v>0</v>
      </c>
      <c r="O233" s="10">
        <f t="shared" si="15"/>
        <v>0</v>
      </c>
    </row>
    <row r="234" spans="11:15">
      <c r="K234" s="69">
        <v>0</v>
      </c>
      <c r="L234" s="69">
        <f t="shared" si="14"/>
        <v>0</v>
      </c>
      <c r="M234" s="69">
        <v>0</v>
      </c>
      <c r="N234" s="69">
        <f t="shared" si="13"/>
        <v>0</v>
      </c>
      <c r="O234" s="10">
        <f t="shared" si="15"/>
        <v>0</v>
      </c>
    </row>
    <row r="235" spans="11:15">
      <c r="K235" s="69">
        <v>0</v>
      </c>
      <c r="L235" s="69">
        <f t="shared" si="14"/>
        <v>0</v>
      </c>
      <c r="M235" s="69">
        <v>0</v>
      </c>
      <c r="N235" s="69">
        <f t="shared" si="13"/>
        <v>0</v>
      </c>
      <c r="O235" s="10">
        <f t="shared" si="15"/>
        <v>0</v>
      </c>
    </row>
    <row r="236" spans="11:15">
      <c r="K236" s="69">
        <v>0</v>
      </c>
      <c r="L236" s="69">
        <f t="shared" si="14"/>
        <v>0</v>
      </c>
      <c r="M236" s="69">
        <v>0</v>
      </c>
      <c r="N236" s="69">
        <f t="shared" si="13"/>
        <v>0</v>
      </c>
      <c r="O236" s="10">
        <f t="shared" si="15"/>
        <v>0</v>
      </c>
    </row>
    <row r="237" spans="11:15">
      <c r="K237" s="69">
        <v>0</v>
      </c>
      <c r="L237" s="69">
        <f t="shared" si="14"/>
        <v>0</v>
      </c>
      <c r="M237" s="69">
        <v>0</v>
      </c>
      <c r="N237" s="69">
        <f t="shared" si="13"/>
        <v>0</v>
      </c>
      <c r="O237" s="10">
        <f t="shared" si="15"/>
        <v>0</v>
      </c>
    </row>
    <row r="238" spans="11:15">
      <c r="K238" s="69">
        <v>0</v>
      </c>
      <c r="L238" s="69">
        <f t="shared" si="14"/>
        <v>0</v>
      </c>
      <c r="M238" s="69">
        <v>0</v>
      </c>
      <c r="N238" s="69">
        <f t="shared" si="13"/>
        <v>0</v>
      </c>
      <c r="O238" s="10">
        <f t="shared" si="15"/>
        <v>0</v>
      </c>
    </row>
    <row r="239" spans="11:15">
      <c r="K239" s="69">
        <v>0</v>
      </c>
      <c r="L239" s="69">
        <f t="shared" si="14"/>
        <v>0</v>
      </c>
      <c r="M239" s="69">
        <v>0</v>
      </c>
      <c r="N239" s="69">
        <f t="shared" si="13"/>
        <v>0</v>
      </c>
      <c r="O239" s="10">
        <f t="shared" si="15"/>
        <v>0</v>
      </c>
    </row>
    <row r="240" spans="11:15">
      <c r="K240" s="69">
        <v>0</v>
      </c>
      <c r="L240" s="69">
        <f t="shared" si="14"/>
        <v>0</v>
      </c>
      <c r="M240" s="69">
        <v>0</v>
      </c>
      <c r="N240" s="69">
        <f t="shared" si="13"/>
        <v>0</v>
      </c>
      <c r="O240" s="10">
        <f t="shared" si="15"/>
        <v>0</v>
      </c>
    </row>
    <row r="241" spans="11:15">
      <c r="K241" s="69">
        <v>0</v>
      </c>
      <c r="L241" s="69">
        <f t="shared" si="14"/>
        <v>0</v>
      </c>
      <c r="M241" s="69">
        <v>0</v>
      </c>
      <c r="N241" s="69">
        <f t="shared" si="13"/>
        <v>0</v>
      </c>
      <c r="O241" s="10">
        <f t="shared" si="15"/>
        <v>0</v>
      </c>
    </row>
    <row r="242" spans="11:15">
      <c r="K242" s="69">
        <v>0</v>
      </c>
      <c r="L242" s="69">
        <f t="shared" si="14"/>
        <v>0</v>
      </c>
      <c r="M242" s="69">
        <v>0</v>
      </c>
      <c r="N242" s="69">
        <f t="shared" si="13"/>
        <v>0</v>
      </c>
      <c r="O242" s="10">
        <f t="shared" si="15"/>
        <v>0</v>
      </c>
    </row>
    <row r="243" spans="11:15">
      <c r="K243" s="69">
        <v>0</v>
      </c>
      <c r="L243" s="69">
        <f t="shared" si="14"/>
        <v>0</v>
      </c>
      <c r="M243" s="69">
        <v>0</v>
      </c>
      <c r="N243" s="69">
        <f t="shared" si="13"/>
        <v>0</v>
      </c>
      <c r="O243" s="10">
        <f t="shared" si="15"/>
        <v>0</v>
      </c>
    </row>
    <row r="244" spans="11:15">
      <c r="K244" s="69">
        <v>0</v>
      </c>
      <c r="L244" s="69">
        <f t="shared" si="14"/>
        <v>0</v>
      </c>
      <c r="M244" s="69">
        <v>0</v>
      </c>
      <c r="N244" s="69">
        <f t="shared" si="13"/>
        <v>0</v>
      </c>
      <c r="O244" s="10">
        <f t="shared" si="15"/>
        <v>0</v>
      </c>
    </row>
    <row r="245" spans="11:15">
      <c r="K245" s="69">
        <v>0</v>
      </c>
      <c r="L245" s="69">
        <f t="shared" si="14"/>
        <v>0</v>
      </c>
      <c r="M245" s="69">
        <v>0</v>
      </c>
      <c r="N245" s="69">
        <f t="shared" si="13"/>
        <v>0</v>
      </c>
      <c r="O245" s="10">
        <f t="shared" si="15"/>
        <v>0</v>
      </c>
    </row>
    <row r="246" spans="11:15">
      <c r="K246" s="69">
        <v>0</v>
      </c>
      <c r="L246" s="69">
        <f t="shared" si="14"/>
        <v>0</v>
      </c>
      <c r="M246" s="69">
        <v>0</v>
      </c>
      <c r="N246" s="69">
        <f t="shared" si="13"/>
        <v>0</v>
      </c>
      <c r="O246" s="10">
        <f t="shared" si="15"/>
        <v>0</v>
      </c>
    </row>
    <row r="247" spans="11:15">
      <c r="K247" s="69">
        <v>0</v>
      </c>
      <c r="L247" s="69">
        <f t="shared" si="14"/>
        <v>0</v>
      </c>
      <c r="M247" s="69">
        <v>0</v>
      </c>
      <c r="N247" s="69">
        <f t="shared" si="13"/>
        <v>0</v>
      </c>
      <c r="O247" s="10">
        <f t="shared" si="15"/>
        <v>0</v>
      </c>
    </row>
    <row r="248" spans="11:15">
      <c r="K248" s="69">
        <v>0</v>
      </c>
      <c r="L248" s="69">
        <f t="shared" si="14"/>
        <v>0</v>
      </c>
      <c r="M248" s="69">
        <v>0</v>
      </c>
      <c r="N248" s="69">
        <f t="shared" si="13"/>
        <v>0</v>
      </c>
      <c r="O248" s="10">
        <f t="shared" si="15"/>
        <v>0</v>
      </c>
    </row>
    <row r="249" spans="11:15">
      <c r="K249" s="69">
        <v>0</v>
      </c>
      <c r="L249" s="69">
        <f t="shared" si="14"/>
        <v>0</v>
      </c>
      <c r="M249" s="69">
        <v>0</v>
      </c>
      <c r="N249" s="69">
        <f t="shared" si="13"/>
        <v>0</v>
      </c>
      <c r="O249" s="10">
        <f t="shared" si="15"/>
        <v>0</v>
      </c>
    </row>
    <row r="250" spans="11:15">
      <c r="K250" s="69">
        <v>0</v>
      </c>
      <c r="L250" s="69">
        <f t="shared" si="14"/>
        <v>0</v>
      </c>
      <c r="M250" s="69">
        <v>0</v>
      </c>
      <c r="N250" s="69">
        <f t="shared" si="13"/>
        <v>0</v>
      </c>
      <c r="O250" s="10">
        <f t="shared" si="15"/>
        <v>0</v>
      </c>
    </row>
    <row r="251" spans="11:15">
      <c r="K251" s="69">
        <v>0</v>
      </c>
      <c r="L251" s="69">
        <f t="shared" si="14"/>
        <v>0</v>
      </c>
      <c r="M251" s="69">
        <v>0</v>
      </c>
      <c r="N251" s="69">
        <f t="shared" si="13"/>
        <v>0</v>
      </c>
      <c r="O251" s="10">
        <f t="shared" si="15"/>
        <v>0</v>
      </c>
    </row>
    <row r="252" spans="11:15">
      <c r="K252" s="69">
        <v>0</v>
      </c>
      <c r="L252" s="69">
        <f t="shared" si="14"/>
        <v>0</v>
      </c>
      <c r="M252" s="69">
        <v>0</v>
      </c>
      <c r="N252" s="69">
        <f t="shared" si="13"/>
        <v>0</v>
      </c>
      <c r="O252" s="10">
        <f t="shared" si="15"/>
        <v>0</v>
      </c>
    </row>
    <row r="253" spans="11:15">
      <c r="K253" s="69">
        <v>0</v>
      </c>
      <c r="L253" s="69">
        <f t="shared" si="14"/>
        <v>0</v>
      </c>
      <c r="M253" s="69">
        <v>0</v>
      </c>
      <c r="N253" s="69">
        <f t="shared" si="13"/>
        <v>0</v>
      </c>
      <c r="O253" s="10">
        <f t="shared" si="15"/>
        <v>0</v>
      </c>
    </row>
    <row r="254" spans="11:15">
      <c r="K254" s="69">
        <v>0</v>
      </c>
      <c r="L254" s="69">
        <f t="shared" si="14"/>
        <v>0</v>
      </c>
      <c r="M254" s="69">
        <v>0</v>
      </c>
      <c r="N254" s="69">
        <f t="shared" si="13"/>
        <v>0</v>
      </c>
      <c r="O254" s="10">
        <f t="shared" si="15"/>
        <v>0</v>
      </c>
    </row>
    <row r="255" spans="11:15">
      <c r="K255" s="69">
        <v>0</v>
      </c>
      <c r="L255" s="69">
        <f t="shared" si="14"/>
        <v>0</v>
      </c>
      <c r="M255" s="69">
        <v>0</v>
      </c>
      <c r="N255" s="69">
        <f t="shared" si="13"/>
        <v>0</v>
      </c>
      <c r="O255" s="10">
        <f t="shared" si="15"/>
        <v>0</v>
      </c>
    </row>
    <row r="256" spans="11:15">
      <c r="K256" s="69">
        <v>0</v>
      </c>
      <c r="L256" s="69">
        <f t="shared" si="14"/>
        <v>0</v>
      </c>
      <c r="M256" s="69">
        <v>0</v>
      </c>
      <c r="N256" s="69">
        <f t="shared" si="13"/>
        <v>0</v>
      </c>
      <c r="O256" s="10">
        <f t="shared" si="15"/>
        <v>0</v>
      </c>
    </row>
    <row r="257" spans="11:15">
      <c r="K257" s="69">
        <v>0</v>
      </c>
      <c r="L257" s="69">
        <f t="shared" si="14"/>
        <v>0</v>
      </c>
      <c r="M257" s="69">
        <v>0</v>
      </c>
      <c r="N257" s="69">
        <f t="shared" si="13"/>
        <v>0</v>
      </c>
      <c r="O257" s="10">
        <f t="shared" si="15"/>
        <v>0</v>
      </c>
    </row>
    <row r="258" spans="11:15">
      <c r="K258" s="69">
        <v>0</v>
      </c>
      <c r="L258" s="69">
        <f t="shared" si="14"/>
        <v>0</v>
      </c>
      <c r="M258" s="69">
        <v>0</v>
      </c>
      <c r="N258" s="69">
        <f t="shared" si="13"/>
        <v>0</v>
      </c>
      <c r="O258" s="10">
        <f t="shared" si="15"/>
        <v>0</v>
      </c>
    </row>
    <row r="259" spans="11:15">
      <c r="K259" s="69">
        <v>0</v>
      </c>
      <c r="L259" s="69">
        <f t="shared" si="14"/>
        <v>0</v>
      </c>
      <c r="M259" s="69">
        <v>0</v>
      </c>
      <c r="N259" s="69">
        <f t="shared" si="13"/>
        <v>0</v>
      </c>
      <c r="O259" s="10">
        <f t="shared" si="15"/>
        <v>0</v>
      </c>
    </row>
    <row r="260" spans="11:15">
      <c r="K260" s="69">
        <v>0</v>
      </c>
      <c r="L260" s="69">
        <f t="shared" si="14"/>
        <v>0</v>
      </c>
      <c r="M260" s="69">
        <v>0</v>
      </c>
      <c r="N260" s="69">
        <f t="shared" si="13"/>
        <v>0</v>
      </c>
      <c r="O260" s="10">
        <f t="shared" si="15"/>
        <v>0</v>
      </c>
    </row>
    <row r="261" spans="11:15">
      <c r="K261" s="69">
        <v>0</v>
      </c>
      <c r="L261" s="69">
        <f t="shared" si="14"/>
        <v>0</v>
      </c>
      <c r="M261" s="69">
        <v>0</v>
      </c>
      <c r="N261" s="69">
        <f t="shared" si="13"/>
        <v>0</v>
      </c>
      <c r="O261" s="10">
        <f t="shared" si="15"/>
        <v>0</v>
      </c>
    </row>
    <row r="262" spans="11:15">
      <c r="K262" s="69">
        <v>0</v>
      </c>
      <c r="L262" s="69">
        <f t="shared" si="14"/>
        <v>0</v>
      </c>
      <c r="M262" s="69">
        <v>0</v>
      </c>
      <c r="N262" s="69">
        <f t="shared" si="13"/>
        <v>0</v>
      </c>
      <c r="O262" s="10">
        <f t="shared" si="15"/>
        <v>0</v>
      </c>
    </row>
    <row r="263" spans="11:15">
      <c r="K263" s="69">
        <v>0</v>
      </c>
      <c r="L263" s="69">
        <f t="shared" si="14"/>
        <v>0</v>
      </c>
      <c r="M263" s="69">
        <v>0</v>
      </c>
      <c r="N263" s="69">
        <f t="shared" si="13"/>
        <v>0</v>
      </c>
      <c r="O263" s="10">
        <f t="shared" si="15"/>
        <v>0</v>
      </c>
    </row>
    <row r="264" spans="11:15">
      <c r="K264" s="69">
        <v>0</v>
      </c>
      <c r="L264" s="69">
        <f t="shared" si="14"/>
        <v>0</v>
      </c>
      <c r="M264" s="69">
        <v>0</v>
      </c>
      <c r="N264" s="69">
        <f t="shared" si="13"/>
        <v>0</v>
      </c>
      <c r="O264" s="10">
        <f t="shared" si="15"/>
        <v>0</v>
      </c>
    </row>
    <row r="265" spans="11:15">
      <c r="K265" s="69">
        <v>0</v>
      </c>
      <c r="L265" s="69">
        <f t="shared" si="14"/>
        <v>0</v>
      </c>
      <c r="M265" s="69">
        <v>0</v>
      </c>
      <c r="N265" s="69">
        <f t="shared" si="13"/>
        <v>0</v>
      </c>
      <c r="O265" s="10">
        <f t="shared" si="15"/>
        <v>0</v>
      </c>
    </row>
    <row r="266" spans="11:15">
      <c r="K266" s="69">
        <v>0</v>
      </c>
      <c r="L266" s="69">
        <f t="shared" si="14"/>
        <v>0</v>
      </c>
      <c r="M266" s="69">
        <v>0</v>
      </c>
      <c r="N266" s="69">
        <f t="shared" ref="N266:N329" si="16">M266</f>
        <v>0</v>
      </c>
      <c r="O266" s="10">
        <f t="shared" si="15"/>
        <v>0</v>
      </c>
    </row>
    <row r="267" spans="11:15">
      <c r="K267" s="69">
        <v>0</v>
      </c>
      <c r="L267" s="69">
        <f t="shared" si="14"/>
        <v>0</v>
      </c>
      <c r="M267" s="69">
        <v>0</v>
      </c>
      <c r="N267" s="69">
        <f t="shared" si="16"/>
        <v>0</v>
      </c>
      <c r="O267" s="10">
        <f t="shared" si="15"/>
        <v>0</v>
      </c>
    </row>
    <row r="268" spans="11:15">
      <c r="K268" s="69">
        <v>0</v>
      </c>
      <c r="L268" s="69">
        <f t="shared" si="14"/>
        <v>0</v>
      </c>
      <c r="M268" s="69">
        <v>0</v>
      </c>
      <c r="N268" s="69">
        <f t="shared" si="16"/>
        <v>0</v>
      </c>
      <c r="O268" s="10">
        <f t="shared" si="15"/>
        <v>0</v>
      </c>
    </row>
    <row r="269" spans="11:15">
      <c r="K269" s="69">
        <v>0</v>
      </c>
      <c r="L269" s="69">
        <f t="shared" si="14"/>
        <v>0</v>
      </c>
      <c r="M269" s="69">
        <v>0</v>
      </c>
      <c r="N269" s="69">
        <f t="shared" si="16"/>
        <v>0</v>
      </c>
      <c r="O269" s="10">
        <f t="shared" si="15"/>
        <v>0</v>
      </c>
    </row>
    <row r="270" spans="11:15">
      <c r="K270" s="69">
        <v>0</v>
      </c>
      <c r="L270" s="69">
        <f t="shared" si="14"/>
        <v>0</v>
      </c>
      <c r="M270" s="69">
        <v>0</v>
      </c>
      <c r="N270" s="69">
        <f t="shared" si="16"/>
        <v>0</v>
      </c>
      <c r="O270" s="10">
        <f t="shared" si="15"/>
        <v>0</v>
      </c>
    </row>
    <row r="271" spans="11:15">
      <c r="K271" s="69">
        <v>0</v>
      </c>
      <c r="L271" s="69">
        <f t="shared" si="14"/>
        <v>0</v>
      </c>
      <c r="M271" s="69">
        <v>0</v>
      </c>
      <c r="N271" s="69">
        <f t="shared" si="16"/>
        <v>0</v>
      </c>
      <c r="O271" s="10">
        <f t="shared" si="15"/>
        <v>0</v>
      </c>
    </row>
    <row r="272" spans="11:15">
      <c r="K272" s="69">
        <v>0</v>
      </c>
      <c r="L272" s="69">
        <f t="shared" si="14"/>
        <v>0</v>
      </c>
      <c r="M272" s="69">
        <v>0</v>
      </c>
      <c r="N272" s="69">
        <f t="shared" si="16"/>
        <v>0</v>
      </c>
      <c r="O272" s="10">
        <f t="shared" si="15"/>
        <v>0</v>
      </c>
    </row>
    <row r="273" spans="11:15">
      <c r="K273" s="69">
        <v>0</v>
      </c>
      <c r="L273" s="69">
        <f t="shared" ref="L273:L336" si="17">ROUND(K273*H273,0)</f>
        <v>0</v>
      </c>
      <c r="M273" s="69">
        <v>0</v>
      </c>
      <c r="N273" s="69">
        <f t="shared" si="16"/>
        <v>0</v>
      </c>
      <c r="O273" s="10">
        <f t="shared" ref="O273:O336" si="18">SUM(K273:N273)</f>
        <v>0</v>
      </c>
    </row>
    <row r="274" spans="11:15">
      <c r="K274" s="69">
        <v>0</v>
      </c>
      <c r="L274" s="69">
        <f t="shared" si="17"/>
        <v>0</v>
      </c>
      <c r="M274" s="69">
        <v>0</v>
      </c>
      <c r="N274" s="69">
        <f t="shared" si="16"/>
        <v>0</v>
      </c>
      <c r="O274" s="10">
        <f t="shared" si="18"/>
        <v>0</v>
      </c>
    </row>
    <row r="275" spans="11:15">
      <c r="K275" s="69">
        <v>0</v>
      </c>
      <c r="L275" s="69">
        <f t="shared" si="17"/>
        <v>0</v>
      </c>
      <c r="M275" s="69">
        <v>0</v>
      </c>
      <c r="N275" s="69">
        <f t="shared" si="16"/>
        <v>0</v>
      </c>
      <c r="O275" s="10">
        <f t="shared" si="18"/>
        <v>0</v>
      </c>
    </row>
    <row r="276" spans="11:15">
      <c r="K276" s="69">
        <v>0</v>
      </c>
      <c r="L276" s="69">
        <f t="shared" si="17"/>
        <v>0</v>
      </c>
      <c r="M276" s="69">
        <v>0</v>
      </c>
      <c r="N276" s="69">
        <f t="shared" si="16"/>
        <v>0</v>
      </c>
      <c r="O276" s="10">
        <f t="shared" si="18"/>
        <v>0</v>
      </c>
    </row>
    <row r="277" spans="11:15">
      <c r="K277" s="69">
        <v>0</v>
      </c>
      <c r="L277" s="69">
        <f t="shared" si="17"/>
        <v>0</v>
      </c>
      <c r="M277" s="69">
        <v>0</v>
      </c>
      <c r="N277" s="69">
        <f t="shared" si="16"/>
        <v>0</v>
      </c>
      <c r="O277" s="10">
        <f t="shared" si="18"/>
        <v>0</v>
      </c>
    </row>
    <row r="278" spans="11:15">
      <c r="K278" s="69">
        <v>0</v>
      </c>
      <c r="L278" s="69">
        <f t="shared" si="17"/>
        <v>0</v>
      </c>
      <c r="M278" s="69">
        <v>0</v>
      </c>
      <c r="N278" s="69">
        <f t="shared" si="16"/>
        <v>0</v>
      </c>
      <c r="O278" s="10">
        <f t="shared" si="18"/>
        <v>0</v>
      </c>
    </row>
    <row r="279" spans="11:15">
      <c r="K279" s="69">
        <v>0</v>
      </c>
      <c r="L279" s="69">
        <f t="shared" si="17"/>
        <v>0</v>
      </c>
      <c r="M279" s="69">
        <v>0</v>
      </c>
      <c r="N279" s="69">
        <f t="shared" si="16"/>
        <v>0</v>
      </c>
      <c r="O279" s="10">
        <f t="shared" si="18"/>
        <v>0</v>
      </c>
    </row>
    <row r="280" spans="11:15">
      <c r="K280" s="69">
        <v>0</v>
      </c>
      <c r="L280" s="69">
        <f t="shared" si="17"/>
        <v>0</v>
      </c>
      <c r="M280" s="69">
        <v>0</v>
      </c>
      <c r="N280" s="69">
        <f t="shared" si="16"/>
        <v>0</v>
      </c>
      <c r="O280" s="10">
        <f t="shared" si="18"/>
        <v>0</v>
      </c>
    </row>
    <row r="281" spans="11:15">
      <c r="K281" s="69">
        <v>0</v>
      </c>
      <c r="L281" s="69">
        <f t="shared" si="17"/>
        <v>0</v>
      </c>
      <c r="M281" s="69">
        <v>0</v>
      </c>
      <c r="N281" s="69">
        <f t="shared" si="16"/>
        <v>0</v>
      </c>
      <c r="O281" s="10">
        <f t="shared" si="18"/>
        <v>0</v>
      </c>
    </row>
    <row r="282" spans="11:15">
      <c r="K282" s="69">
        <v>0</v>
      </c>
      <c r="L282" s="69">
        <f t="shared" si="17"/>
        <v>0</v>
      </c>
      <c r="M282" s="69">
        <v>0</v>
      </c>
      <c r="N282" s="69">
        <f t="shared" si="16"/>
        <v>0</v>
      </c>
      <c r="O282" s="10">
        <f t="shared" si="18"/>
        <v>0</v>
      </c>
    </row>
    <row r="283" spans="11:15">
      <c r="K283" s="69">
        <v>0</v>
      </c>
      <c r="L283" s="69">
        <f t="shared" si="17"/>
        <v>0</v>
      </c>
      <c r="M283" s="69">
        <v>0</v>
      </c>
      <c r="N283" s="69">
        <f t="shared" si="16"/>
        <v>0</v>
      </c>
      <c r="O283" s="10">
        <f t="shared" si="18"/>
        <v>0</v>
      </c>
    </row>
    <row r="284" spans="11:15">
      <c r="K284" s="69">
        <v>0</v>
      </c>
      <c r="L284" s="69">
        <f t="shared" si="17"/>
        <v>0</v>
      </c>
      <c r="M284" s="69">
        <v>0</v>
      </c>
      <c r="N284" s="69">
        <f t="shared" si="16"/>
        <v>0</v>
      </c>
      <c r="O284" s="10">
        <f t="shared" si="18"/>
        <v>0</v>
      </c>
    </row>
    <row r="285" spans="11:15">
      <c r="K285" s="69">
        <v>0</v>
      </c>
      <c r="L285" s="69">
        <f t="shared" si="17"/>
        <v>0</v>
      </c>
      <c r="M285" s="69">
        <v>0</v>
      </c>
      <c r="N285" s="69">
        <f t="shared" si="16"/>
        <v>0</v>
      </c>
      <c r="O285" s="10">
        <f t="shared" si="18"/>
        <v>0</v>
      </c>
    </row>
    <row r="286" spans="11:15">
      <c r="K286" s="69">
        <v>0</v>
      </c>
      <c r="L286" s="69">
        <f t="shared" si="17"/>
        <v>0</v>
      </c>
      <c r="M286" s="69">
        <v>0</v>
      </c>
      <c r="N286" s="69">
        <f t="shared" si="16"/>
        <v>0</v>
      </c>
      <c r="O286" s="10">
        <f t="shared" si="18"/>
        <v>0</v>
      </c>
    </row>
    <row r="287" spans="11:15">
      <c r="K287" s="69">
        <v>0</v>
      </c>
      <c r="L287" s="69">
        <f t="shared" si="17"/>
        <v>0</v>
      </c>
      <c r="M287" s="69">
        <v>0</v>
      </c>
      <c r="N287" s="69">
        <f t="shared" si="16"/>
        <v>0</v>
      </c>
      <c r="O287" s="10">
        <f t="shared" si="18"/>
        <v>0</v>
      </c>
    </row>
    <row r="288" spans="11:15">
      <c r="K288" s="69">
        <v>0</v>
      </c>
      <c r="L288" s="69">
        <f t="shared" si="17"/>
        <v>0</v>
      </c>
      <c r="M288" s="69">
        <v>0</v>
      </c>
      <c r="N288" s="69">
        <f t="shared" si="16"/>
        <v>0</v>
      </c>
      <c r="O288" s="10">
        <f t="shared" si="18"/>
        <v>0</v>
      </c>
    </row>
    <row r="289" spans="11:15">
      <c r="K289" s="69">
        <v>0</v>
      </c>
      <c r="L289" s="69">
        <f t="shared" si="17"/>
        <v>0</v>
      </c>
      <c r="M289" s="69">
        <v>0</v>
      </c>
      <c r="N289" s="69">
        <f t="shared" si="16"/>
        <v>0</v>
      </c>
      <c r="O289" s="10">
        <f t="shared" si="18"/>
        <v>0</v>
      </c>
    </row>
    <row r="290" spans="11:15">
      <c r="K290" s="69">
        <v>0</v>
      </c>
      <c r="L290" s="69">
        <f t="shared" si="17"/>
        <v>0</v>
      </c>
      <c r="M290" s="69">
        <v>0</v>
      </c>
      <c r="N290" s="69">
        <f t="shared" si="16"/>
        <v>0</v>
      </c>
      <c r="O290" s="10">
        <f t="shared" si="18"/>
        <v>0</v>
      </c>
    </row>
    <row r="291" spans="11:15">
      <c r="K291" s="69">
        <v>0</v>
      </c>
      <c r="L291" s="69">
        <f t="shared" si="17"/>
        <v>0</v>
      </c>
      <c r="M291" s="69">
        <v>0</v>
      </c>
      <c r="N291" s="69">
        <f t="shared" si="16"/>
        <v>0</v>
      </c>
      <c r="O291" s="10">
        <f t="shared" si="18"/>
        <v>0</v>
      </c>
    </row>
    <row r="292" spans="11:15">
      <c r="K292" s="69">
        <v>0</v>
      </c>
      <c r="L292" s="69">
        <f t="shared" si="17"/>
        <v>0</v>
      </c>
      <c r="M292" s="69">
        <v>0</v>
      </c>
      <c r="N292" s="69">
        <f t="shared" si="16"/>
        <v>0</v>
      </c>
      <c r="O292" s="10">
        <f t="shared" si="18"/>
        <v>0</v>
      </c>
    </row>
    <row r="293" spans="11:15">
      <c r="K293" s="69">
        <v>0</v>
      </c>
      <c r="L293" s="69">
        <f t="shared" si="17"/>
        <v>0</v>
      </c>
      <c r="M293" s="69">
        <v>0</v>
      </c>
      <c r="N293" s="69">
        <f t="shared" si="16"/>
        <v>0</v>
      </c>
      <c r="O293" s="10">
        <f t="shared" si="18"/>
        <v>0</v>
      </c>
    </row>
    <row r="294" spans="11:15">
      <c r="K294" s="69">
        <v>0</v>
      </c>
      <c r="L294" s="69">
        <f t="shared" si="17"/>
        <v>0</v>
      </c>
      <c r="M294" s="69">
        <v>0</v>
      </c>
      <c r="N294" s="69">
        <f t="shared" si="16"/>
        <v>0</v>
      </c>
      <c r="O294" s="10">
        <f t="shared" si="18"/>
        <v>0</v>
      </c>
    </row>
    <row r="295" spans="11:15">
      <c r="K295" s="69">
        <v>0</v>
      </c>
      <c r="L295" s="69">
        <f t="shared" si="17"/>
        <v>0</v>
      </c>
      <c r="M295" s="69">
        <v>0</v>
      </c>
      <c r="N295" s="69">
        <f t="shared" si="16"/>
        <v>0</v>
      </c>
      <c r="O295" s="10">
        <f t="shared" si="18"/>
        <v>0</v>
      </c>
    </row>
    <row r="296" spans="11:15">
      <c r="K296" s="69">
        <v>0</v>
      </c>
      <c r="L296" s="69">
        <f t="shared" si="17"/>
        <v>0</v>
      </c>
      <c r="M296" s="69">
        <v>0</v>
      </c>
      <c r="N296" s="69">
        <f t="shared" si="16"/>
        <v>0</v>
      </c>
      <c r="O296" s="10">
        <f t="shared" si="18"/>
        <v>0</v>
      </c>
    </row>
    <row r="297" spans="11:15">
      <c r="K297" s="69">
        <v>0</v>
      </c>
      <c r="L297" s="69">
        <f t="shared" si="17"/>
        <v>0</v>
      </c>
      <c r="M297" s="69">
        <v>0</v>
      </c>
      <c r="N297" s="69">
        <f t="shared" si="16"/>
        <v>0</v>
      </c>
      <c r="O297" s="10">
        <f t="shared" si="18"/>
        <v>0</v>
      </c>
    </row>
    <row r="298" spans="11:15">
      <c r="K298" s="69">
        <v>0</v>
      </c>
      <c r="L298" s="69">
        <f t="shared" si="17"/>
        <v>0</v>
      </c>
      <c r="M298" s="69">
        <v>0</v>
      </c>
      <c r="N298" s="69">
        <f t="shared" si="16"/>
        <v>0</v>
      </c>
      <c r="O298" s="10">
        <f t="shared" si="18"/>
        <v>0</v>
      </c>
    </row>
    <row r="299" spans="11:15">
      <c r="K299" s="69">
        <v>0</v>
      </c>
      <c r="L299" s="69">
        <f t="shared" si="17"/>
        <v>0</v>
      </c>
      <c r="M299" s="69">
        <v>0</v>
      </c>
      <c r="N299" s="69">
        <f t="shared" si="16"/>
        <v>0</v>
      </c>
      <c r="O299" s="10">
        <f t="shared" si="18"/>
        <v>0</v>
      </c>
    </row>
    <row r="300" spans="11:15">
      <c r="K300" s="69">
        <v>0</v>
      </c>
      <c r="L300" s="69">
        <f t="shared" si="17"/>
        <v>0</v>
      </c>
      <c r="M300" s="69">
        <v>0</v>
      </c>
      <c r="N300" s="69">
        <f t="shared" si="16"/>
        <v>0</v>
      </c>
      <c r="O300" s="10">
        <f t="shared" si="18"/>
        <v>0</v>
      </c>
    </row>
    <row r="301" spans="11:15">
      <c r="K301" s="69">
        <v>0</v>
      </c>
      <c r="L301" s="69">
        <f t="shared" si="17"/>
        <v>0</v>
      </c>
      <c r="M301" s="69">
        <v>0</v>
      </c>
      <c r="N301" s="69">
        <f t="shared" si="16"/>
        <v>0</v>
      </c>
      <c r="O301" s="10">
        <f t="shared" si="18"/>
        <v>0</v>
      </c>
    </row>
    <row r="302" spans="11:15">
      <c r="K302" s="69">
        <v>0</v>
      </c>
      <c r="L302" s="69">
        <f t="shared" si="17"/>
        <v>0</v>
      </c>
      <c r="M302" s="69">
        <v>0</v>
      </c>
      <c r="N302" s="69">
        <f t="shared" si="16"/>
        <v>0</v>
      </c>
      <c r="O302" s="10">
        <f t="shared" si="18"/>
        <v>0</v>
      </c>
    </row>
    <row r="303" spans="11:15">
      <c r="K303" s="69">
        <v>0</v>
      </c>
      <c r="L303" s="69">
        <f t="shared" si="17"/>
        <v>0</v>
      </c>
      <c r="M303" s="69">
        <v>0</v>
      </c>
      <c r="N303" s="69">
        <f t="shared" si="16"/>
        <v>0</v>
      </c>
      <c r="O303" s="10">
        <f t="shared" si="18"/>
        <v>0</v>
      </c>
    </row>
    <row r="304" spans="11:15">
      <c r="K304" s="69">
        <v>0</v>
      </c>
      <c r="L304" s="69">
        <f t="shared" si="17"/>
        <v>0</v>
      </c>
      <c r="M304" s="69">
        <v>0</v>
      </c>
      <c r="N304" s="69">
        <f t="shared" si="16"/>
        <v>0</v>
      </c>
      <c r="O304" s="10">
        <f t="shared" si="18"/>
        <v>0</v>
      </c>
    </row>
    <row r="305" spans="11:15">
      <c r="K305" s="69">
        <v>0</v>
      </c>
      <c r="L305" s="69">
        <f t="shared" si="17"/>
        <v>0</v>
      </c>
      <c r="M305" s="69">
        <v>0</v>
      </c>
      <c r="N305" s="69">
        <f t="shared" si="16"/>
        <v>0</v>
      </c>
      <c r="O305" s="10">
        <f t="shared" si="18"/>
        <v>0</v>
      </c>
    </row>
    <row r="306" spans="11:15">
      <c r="K306" s="69">
        <v>0</v>
      </c>
      <c r="L306" s="69">
        <f t="shared" si="17"/>
        <v>0</v>
      </c>
      <c r="M306" s="69">
        <v>0</v>
      </c>
      <c r="N306" s="69">
        <f t="shared" si="16"/>
        <v>0</v>
      </c>
      <c r="O306" s="10">
        <f t="shared" si="18"/>
        <v>0</v>
      </c>
    </row>
    <row r="307" spans="11:15">
      <c r="K307" s="69">
        <v>0</v>
      </c>
      <c r="L307" s="69">
        <f t="shared" si="17"/>
        <v>0</v>
      </c>
      <c r="M307" s="69">
        <v>0</v>
      </c>
      <c r="N307" s="69">
        <f t="shared" si="16"/>
        <v>0</v>
      </c>
      <c r="O307" s="10">
        <f t="shared" si="18"/>
        <v>0</v>
      </c>
    </row>
    <row r="308" spans="11:15">
      <c r="K308" s="69">
        <v>0</v>
      </c>
      <c r="L308" s="69">
        <f t="shared" si="17"/>
        <v>0</v>
      </c>
      <c r="M308" s="69">
        <v>0</v>
      </c>
      <c r="N308" s="69">
        <f t="shared" si="16"/>
        <v>0</v>
      </c>
      <c r="O308" s="10">
        <f t="shared" si="18"/>
        <v>0</v>
      </c>
    </row>
    <row r="309" spans="11:15">
      <c r="K309" s="69">
        <v>0</v>
      </c>
      <c r="L309" s="69">
        <f t="shared" si="17"/>
        <v>0</v>
      </c>
      <c r="M309" s="69">
        <v>0</v>
      </c>
      <c r="N309" s="69">
        <f t="shared" si="16"/>
        <v>0</v>
      </c>
      <c r="O309" s="10">
        <f t="shared" si="18"/>
        <v>0</v>
      </c>
    </row>
    <row r="310" spans="11:15">
      <c r="K310" s="69">
        <v>0</v>
      </c>
      <c r="L310" s="69">
        <f t="shared" si="17"/>
        <v>0</v>
      </c>
      <c r="M310" s="69">
        <v>0</v>
      </c>
      <c r="N310" s="69">
        <f t="shared" si="16"/>
        <v>0</v>
      </c>
      <c r="O310" s="10">
        <f t="shared" si="18"/>
        <v>0</v>
      </c>
    </row>
    <row r="311" spans="11:15">
      <c r="K311" s="69">
        <v>0</v>
      </c>
      <c r="L311" s="69">
        <f t="shared" si="17"/>
        <v>0</v>
      </c>
      <c r="M311" s="69">
        <v>0</v>
      </c>
      <c r="N311" s="69">
        <f t="shared" si="16"/>
        <v>0</v>
      </c>
      <c r="O311" s="10">
        <f t="shared" si="18"/>
        <v>0</v>
      </c>
    </row>
    <row r="312" spans="11:15">
      <c r="K312" s="69">
        <v>0</v>
      </c>
      <c r="L312" s="69">
        <f t="shared" si="17"/>
        <v>0</v>
      </c>
      <c r="M312" s="69">
        <v>0</v>
      </c>
      <c r="N312" s="69">
        <f t="shared" si="16"/>
        <v>0</v>
      </c>
      <c r="O312" s="10">
        <f t="shared" si="18"/>
        <v>0</v>
      </c>
    </row>
    <row r="313" spans="11:15">
      <c r="K313" s="69">
        <v>0</v>
      </c>
      <c r="L313" s="69">
        <f t="shared" si="17"/>
        <v>0</v>
      </c>
      <c r="M313" s="69">
        <v>0</v>
      </c>
      <c r="N313" s="69">
        <f t="shared" si="16"/>
        <v>0</v>
      </c>
      <c r="O313" s="10">
        <f t="shared" si="18"/>
        <v>0</v>
      </c>
    </row>
    <row r="314" spans="11:15">
      <c r="K314" s="69">
        <v>0</v>
      </c>
      <c r="L314" s="69">
        <f t="shared" si="17"/>
        <v>0</v>
      </c>
      <c r="M314" s="69">
        <v>0</v>
      </c>
      <c r="N314" s="69">
        <f t="shared" si="16"/>
        <v>0</v>
      </c>
      <c r="O314" s="10">
        <f t="shared" si="18"/>
        <v>0</v>
      </c>
    </row>
    <row r="315" spans="11:15">
      <c r="K315" s="69">
        <v>0</v>
      </c>
      <c r="L315" s="69">
        <f t="shared" si="17"/>
        <v>0</v>
      </c>
      <c r="M315" s="69">
        <v>0</v>
      </c>
      <c r="N315" s="69">
        <f t="shared" si="16"/>
        <v>0</v>
      </c>
      <c r="O315" s="10">
        <f t="shared" si="18"/>
        <v>0</v>
      </c>
    </row>
    <row r="316" spans="11:15">
      <c r="K316" s="69">
        <v>0</v>
      </c>
      <c r="L316" s="69">
        <f t="shared" si="17"/>
        <v>0</v>
      </c>
      <c r="M316" s="69">
        <v>0</v>
      </c>
      <c r="N316" s="69">
        <f t="shared" si="16"/>
        <v>0</v>
      </c>
      <c r="O316" s="10">
        <f t="shared" si="18"/>
        <v>0</v>
      </c>
    </row>
    <row r="317" spans="11:15">
      <c r="K317" s="69">
        <v>0</v>
      </c>
      <c r="L317" s="69">
        <f t="shared" si="17"/>
        <v>0</v>
      </c>
      <c r="M317" s="69">
        <v>0</v>
      </c>
      <c r="N317" s="69">
        <f t="shared" si="16"/>
        <v>0</v>
      </c>
      <c r="O317" s="10">
        <f t="shared" si="18"/>
        <v>0</v>
      </c>
    </row>
    <row r="318" spans="11:15">
      <c r="K318" s="69">
        <v>0</v>
      </c>
      <c r="L318" s="69">
        <f t="shared" si="17"/>
        <v>0</v>
      </c>
      <c r="M318" s="69">
        <v>0</v>
      </c>
      <c r="N318" s="69">
        <f t="shared" si="16"/>
        <v>0</v>
      </c>
      <c r="O318" s="10">
        <f t="shared" si="18"/>
        <v>0</v>
      </c>
    </row>
    <row r="319" spans="11:15">
      <c r="K319" s="69">
        <v>0</v>
      </c>
      <c r="L319" s="69">
        <f t="shared" si="17"/>
        <v>0</v>
      </c>
      <c r="M319" s="69">
        <v>0</v>
      </c>
      <c r="N319" s="69">
        <f t="shared" si="16"/>
        <v>0</v>
      </c>
      <c r="O319" s="10">
        <f t="shared" si="18"/>
        <v>0</v>
      </c>
    </row>
    <row r="320" spans="11:15">
      <c r="K320" s="69">
        <v>0</v>
      </c>
      <c r="L320" s="69">
        <f t="shared" si="17"/>
        <v>0</v>
      </c>
      <c r="M320" s="69">
        <v>0</v>
      </c>
      <c r="N320" s="69">
        <f t="shared" si="16"/>
        <v>0</v>
      </c>
      <c r="O320" s="10">
        <f t="shared" si="18"/>
        <v>0</v>
      </c>
    </row>
    <row r="321" spans="11:15">
      <c r="K321" s="69">
        <v>0</v>
      </c>
      <c r="L321" s="69">
        <f t="shared" si="17"/>
        <v>0</v>
      </c>
      <c r="M321" s="69">
        <v>0</v>
      </c>
      <c r="N321" s="69">
        <f t="shared" si="16"/>
        <v>0</v>
      </c>
      <c r="O321" s="10">
        <f t="shared" si="18"/>
        <v>0</v>
      </c>
    </row>
    <row r="322" spans="11:15">
      <c r="K322" s="69">
        <v>0</v>
      </c>
      <c r="L322" s="69">
        <f t="shared" si="17"/>
        <v>0</v>
      </c>
      <c r="M322" s="69">
        <v>0</v>
      </c>
      <c r="N322" s="69">
        <f t="shared" si="16"/>
        <v>0</v>
      </c>
      <c r="O322" s="10">
        <f t="shared" si="18"/>
        <v>0</v>
      </c>
    </row>
    <row r="323" spans="11:15">
      <c r="K323" s="69">
        <v>0</v>
      </c>
      <c r="L323" s="69">
        <f t="shared" si="17"/>
        <v>0</v>
      </c>
      <c r="M323" s="69">
        <v>0</v>
      </c>
      <c r="N323" s="69">
        <f t="shared" si="16"/>
        <v>0</v>
      </c>
      <c r="O323" s="10">
        <f t="shared" si="18"/>
        <v>0</v>
      </c>
    </row>
    <row r="324" spans="11:15">
      <c r="K324" s="69">
        <v>0</v>
      </c>
      <c r="L324" s="69">
        <f t="shared" si="17"/>
        <v>0</v>
      </c>
      <c r="M324" s="69">
        <v>0</v>
      </c>
      <c r="N324" s="69">
        <f t="shared" si="16"/>
        <v>0</v>
      </c>
      <c r="O324" s="10">
        <f t="shared" si="18"/>
        <v>0</v>
      </c>
    </row>
    <row r="325" spans="11:15">
      <c r="K325" s="69">
        <v>0</v>
      </c>
      <c r="L325" s="69">
        <f t="shared" si="17"/>
        <v>0</v>
      </c>
      <c r="M325" s="69">
        <v>0</v>
      </c>
      <c r="N325" s="69">
        <f t="shared" si="16"/>
        <v>0</v>
      </c>
      <c r="O325" s="10">
        <f t="shared" si="18"/>
        <v>0</v>
      </c>
    </row>
    <row r="326" spans="11:15">
      <c r="K326" s="69">
        <v>0</v>
      </c>
      <c r="L326" s="69">
        <f t="shared" si="17"/>
        <v>0</v>
      </c>
      <c r="M326" s="69">
        <v>0</v>
      </c>
      <c r="N326" s="69">
        <f t="shared" si="16"/>
        <v>0</v>
      </c>
      <c r="O326" s="10">
        <f t="shared" si="18"/>
        <v>0</v>
      </c>
    </row>
    <row r="327" spans="11:15">
      <c r="K327" s="69">
        <v>0</v>
      </c>
      <c r="L327" s="69">
        <f t="shared" si="17"/>
        <v>0</v>
      </c>
      <c r="M327" s="69">
        <v>0</v>
      </c>
      <c r="N327" s="69">
        <f t="shared" si="16"/>
        <v>0</v>
      </c>
      <c r="O327" s="10">
        <f t="shared" si="18"/>
        <v>0</v>
      </c>
    </row>
    <row r="328" spans="11:15">
      <c r="K328" s="69">
        <v>0</v>
      </c>
      <c r="L328" s="69">
        <f t="shared" si="17"/>
        <v>0</v>
      </c>
      <c r="M328" s="69">
        <v>0</v>
      </c>
      <c r="N328" s="69">
        <f t="shared" si="16"/>
        <v>0</v>
      </c>
      <c r="O328" s="10">
        <f t="shared" si="18"/>
        <v>0</v>
      </c>
    </row>
    <row r="329" spans="11:15">
      <c r="K329" s="69">
        <v>0</v>
      </c>
      <c r="L329" s="69">
        <f t="shared" si="17"/>
        <v>0</v>
      </c>
      <c r="M329" s="69">
        <v>0</v>
      </c>
      <c r="N329" s="69">
        <f t="shared" si="16"/>
        <v>0</v>
      </c>
      <c r="O329" s="10">
        <f t="shared" si="18"/>
        <v>0</v>
      </c>
    </row>
    <row r="330" spans="11:15">
      <c r="K330" s="69">
        <v>0</v>
      </c>
      <c r="L330" s="69">
        <f t="shared" si="17"/>
        <v>0</v>
      </c>
      <c r="M330" s="69">
        <v>0</v>
      </c>
      <c r="N330" s="69">
        <f t="shared" ref="N330:N393" si="19">M330</f>
        <v>0</v>
      </c>
      <c r="O330" s="10">
        <f t="shared" si="18"/>
        <v>0</v>
      </c>
    </row>
    <row r="331" spans="11:15">
      <c r="K331" s="69">
        <v>0</v>
      </c>
      <c r="L331" s="69">
        <f t="shared" si="17"/>
        <v>0</v>
      </c>
      <c r="M331" s="69">
        <v>0</v>
      </c>
      <c r="N331" s="69">
        <f t="shared" si="19"/>
        <v>0</v>
      </c>
      <c r="O331" s="10">
        <f t="shared" si="18"/>
        <v>0</v>
      </c>
    </row>
    <row r="332" spans="11:15">
      <c r="K332" s="69">
        <v>0</v>
      </c>
      <c r="L332" s="69">
        <f t="shared" si="17"/>
        <v>0</v>
      </c>
      <c r="M332" s="69">
        <v>0</v>
      </c>
      <c r="N332" s="69">
        <f t="shared" si="19"/>
        <v>0</v>
      </c>
      <c r="O332" s="10">
        <f t="shared" si="18"/>
        <v>0</v>
      </c>
    </row>
    <row r="333" spans="11:15">
      <c r="K333" s="69">
        <v>0</v>
      </c>
      <c r="L333" s="69">
        <f t="shared" si="17"/>
        <v>0</v>
      </c>
      <c r="M333" s="69">
        <v>0</v>
      </c>
      <c r="N333" s="69">
        <f t="shared" si="19"/>
        <v>0</v>
      </c>
      <c r="O333" s="10">
        <f t="shared" si="18"/>
        <v>0</v>
      </c>
    </row>
    <row r="334" spans="11:15">
      <c r="K334" s="69">
        <v>0</v>
      </c>
      <c r="L334" s="69">
        <f t="shared" si="17"/>
        <v>0</v>
      </c>
      <c r="M334" s="69">
        <v>0</v>
      </c>
      <c r="N334" s="69">
        <f t="shared" si="19"/>
        <v>0</v>
      </c>
      <c r="O334" s="10">
        <f t="shared" si="18"/>
        <v>0</v>
      </c>
    </row>
    <row r="335" spans="11:15">
      <c r="K335" s="69">
        <v>0</v>
      </c>
      <c r="L335" s="69">
        <f t="shared" si="17"/>
        <v>0</v>
      </c>
      <c r="M335" s="69">
        <v>0</v>
      </c>
      <c r="N335" s="69">
        <f t="shared" si="19"/>
        <v>0</v>
      </c>
      <c r="O335" s="10">
        <f t="shared" si="18"/>
        <v>0</v>
      </c>
    </row>
    <row r="336" spans="11:15">
      <c r="K336" s="69">
        <v>0</v>
      </c>
      <c r="L336" s="69">
        <f t="shared" si="17"/>
        <v>0</v>
      </c>
      <c r="M336" s="69">
        <v>0</v>
      </c>
      <c r="N336" s="69">
        <f t="shared" si="19"/>
        <v>0</v>
      </c>
      <c r="O336" s="10">
        <f t="shared" si="18"/>
        <v>0</v>
      </c>
    </row>
    <row r="337" spans="11:15">
      <c r="K337" s="69">
        <v>0</v>
      </c>
      <c r="L337" s="69">
        <f t="shared" ref="L337:L400" si="20">ROUND(K337*H337,0)</f>
        <v>0</v>
      </c>
      <c r="M337" s="69">
        <v>0</v>
      </c>
      <c r="N337" s="69">
        <f t="shared" si="19"/>
        <v>0</v>
      </c>
      <c r="O337" s="10">
        <f t="shared" ref="O337:O400" si="21">SUM(K337:N337)</f>
        <v>0</v>
      </c>
    </row>
    <row r="338" spans="11:15">
      <c r="K338" s="69">
        <v>0</v>
      </c>
      <c r="L338" s="69">
        <f t="shared" si="20"/>
        <v>0</v>
      </c>
      <c r="M338" s="69">
        <v>0</v>
      </c>
      <c r="N338" s="69">
        <f t="shared" si="19"/>
        <v>0</v>
      </c>
      <c r="O338" s="10">
        <f t="shared" si="21"/>
        <v>0</v>
      </c>
    </row>
    <row r="339" spans="11:15">
      <c r="K339" s="69">
        <v>0</v>
      </c>
      <c r="L339" s="69">
        <f t="shared" si="20"/>
        <v>0</v>
      </c>
      <c r="M339" s="69">
        <v>0</v>
      </c>
      <c r="N339" s="69">
        <f t="shared" si="19"/>
        <v>0</v>
      </c>
      <c r="O339" s="10">
        <f t="shared" si="21"/>
        <v>0</v>
      </c>
    </row>
    <row r="340" spans="11:15">
      <c r="K340" s="69">
        <v>0</v>
      </c>
      <c r="L340" s="69">
        <f t="shared" si="20"/>
        <v>0</v>
      </c>
      <c r="M340" s="69">
        <v>0</v>
      </c>
      <c r="N340" s="69">
        <f t="shared" si="19"/>
        <v>0</v>
      </c>
      <c r="O340" s="10">
        <f t="shared" si="21"/>
        <v>0</v>
      </c>
    </row>
    <row r="341" spans="11:15">
      <c r="K341" s="69">
        <v>0</v>
      </c>
      <c r="L341" s="69">
        <f t="shared" si="20"/>
        <v>0</v>
      </c>
      <c r="M341" s="69">
        <v>0</v>
      </c>
      <c r="N341" s="69">
        <f t="shared" si="19"/>
        <v>0</v>
      </c>
      <c r="O341" s="10">
        <f t="shared" si="21"/>
        <v>0</v>
      </c>
    </row>
    <row r="342" spans="11:15">
      <c r="K342" s="69">
        <v>0</v>
      </c>
      <c r="L342" s="69">
        <f t="shared" si="20"/>
        <v>0</v>
      </c>
      <c r="M342" s="69">
        <v>0</v>
      </c>
      <c r="N342" s="69">
        <f t="shared" si="19"/>
        <v>0</v>
      </c>
      <c r="O342" s="10">
        <f t="shared" si="21"/>
        <v>0</v>
      </c>
    </row>
    <row r="343" spans="11:15">
      <c r="K343" s="69">
        <v>0</v>
      </c>
      <c r="L343" s="69">
        <f t="shared" si="20"/>
        <v>0</v>
      </c>
      <c r="M343" s="69">
        <v>0</v>
      </c>
      <c r="N343" s="69">
        <f t="shared" si="19"/>
        <v>0</v>
      </c>
      <c r="O343" s="10">
        <f t="shared" si="21"/>
        <v>0</v>
      </c>
    </row>
    <row r="344" spans="11:15">
      <c r="K344" s="69">
        <v>0</v>
      </c>
      <c r="L344" s="69">
        <f t="shared" si="20"/>
        <v>0</v>
      </c>
      <c r="M344" s="69">
        <v>0</v>
      </c>
      <c r="N344" s="69">
        <f t="shared" si="19"/>
        <v>0</v>
      </c>
      <c r="O344" s="10">
        <f t="shared" si="21"/>
        <v>0</v>
      </c>
    </row>
    <row r="345" spans="11:15">
      <c r="K345" s="69">
        <v>0</v>
      </c>
      <c r="L345" s="69">
        <f t="shared" si="20"/>
        <v>0</v>
      </c>
      <c r="M345" s="69">
        <v>0</v>
      </c>
      <c r="N345" s="69">
        <f t="shared" si="19"/>
        <v>0</v>
      </c>
      <c r="O345" s="10">
        <f t="shared" si="21"/>
        <v>0</v>
      </c>
    </row>
    <row r="346" spans="11:15">
      <c r="K346" s="69">
        <v>0</v>
      </c>
      <c r="L346" s="69">
        <f t="shared" si="20"/>
        <v>0</v>
      </c>
      <c r="M346" s="69">
        <v>0</v>
      </c>
      <c r="N346" s="69">
        <f t="shared" si="19"/>
        <v>0</v>
      </c>
      <c r="O346" s="10">
        <f t="shared" si="21"/>
        <v>0</v>
      </c>
    </row>
    <row r="347" spans="11:15">
      <c r="K347" s="69">
        <v>0</v>
      </c>
      <c r="L347" s="69">
        <f t="shared" si="20"/>
        <v>0</v>
      </c>
      <c r="M347" s="69">
        <v>0</v>
      </c>
      <c r="N347" s="69">
        <f t="shared" si="19"/>
        <v>0</v>
      </c>
      <c r="O347" s="10">
        <f t="shared" si="21"/>
        <v>0</v>
      </c>
    </row>
    <row r="348" spans="11:15">
      <c r="K348" s="69">
        <v>0</v>
      </c>
      <c r="L348" s="69">
        <f t="shared" si="20"/>
        <v>0</v>
      </c>
      <c r="M348" s="69">
        <v>0</v>
      </c>
      <c r="N348" s="69">
        <f t="shared" si="19"/>
        <v>0</v>
      </c>
      <c r="O348" s="10">
        <f t="shared" si="21"/>
        <v>0</v>
      </c>
    </row>
    <row r="349" spans="11:15">
      <c r="K349" s="69">
        <v>0</v>
      </c>
      <c r="L349" s="69">
        <f t="shared" si="20"/>
        <v>0</v>
      </c>
      <c r="M349" s="69">
        <v>0</v>
      </c>
      <c r="N349" s="69">
        <f t="shared" si="19"/>
        <v>0</v>
      </c>
      <c r="O349" s="10">
        <f t="shared" si="21"/>
        <v>0</v>
      </c>
    </row>
    <row r="350" spans="11:15">
      <c r="K350" s="69">
        <v>0</v>
      </c>
      <c r="L350" s="69">
        <f t="shared" si="20"/>
        <v>0</v>
      </c>
      <c r="M350" s="69">
        <v>0</v>
      </c>
      <c r="N350" s="69">
        <f t="shared" si="19"/>
        <v>0</v>
      </c>
      <c r="O350" s="10">
        <f t="shared" si="21"/>
        <v>0</v>
      </c>
    </row>
    <row r="351" spans="11:15">
      <c r="K351" s="69">
        <v>0</v>
      </c>
      <c r="L351" s="69">
        <f t="shared" si="20"/>
        <v>0</v>
      </c>
      <c r="M351" s="69">
        <v>0</v>
      </c>
      <c r="N351" s="69">
        <f t="shared" si="19"/>
        <v>0</v>
      </c>
      <c r="O351" s="10">
        <f t="shared" si="21"/>
        <v>0</v>
      </c>
    </row>
    <row r="352" spans="11:15">
      <c r="K352" s="69">
        <v>0</v>
      </c>
      <c r="L352" s="69">
        <f t="shared" si="20"/>
        <v>0</v>
      </c>
      <c r="M352" s="69">
        <v>0</v>
      </c>
      <c r="N352" s="69">
        <f t="shared" si="19"/>
        <v>0</v>
      </c>
      <c r="O352" s="10">
        <f t="shared" si="21"/>
        <v>0</v>
      </c>
    </row>
    <row r="353" spans="11:15">
      <c r="K353" s="69">
        <v>0</v>
      </c>
      <c r="L353" s="69">
        <f t="shared" si="20"/>
        <v>0</v>
      </c>
      <c r="M353" s="69">
        <v>0</v>
      </c>
      <c r="N353" s="69">
        <f t="shared" si="19"/>
        <v>0</v>
      </c>
      <c r="O353" s="10">
        <f t="shared" si="21"/>
        <v>0</v>
      </c>
    </row>
    <row r="354" spans="11:15">
      <c r="K354" s="69">
        <v>0</v>
      </c>
      <c r="L354" s="69">
        <f t="shared" si="20"/>
        <v>0</v>
      </c>
      <c r="M354" s="69">
        <v>0</v>
      </c>
      <c r="N354" s="69">
        <f t="shared" si="19"/>
        <v>0</v>
      </c>
      <c r="O354" s="10">
        <f t="shared" si="21"/>
        <v>0</v>
      </c>
    </row>
    <row r="355" spans="11:15">
      <c r="K355" s="69">
        <v>0</v>
      </c>
      <c r="L355" s="69">
        <f t="shared" si="20"/>
        <v>0</v>
      </c>
      <c r="M355" s="69">
        <v>0</v>
      </c>
      <c r="N355" s="69">
        <f t="shared" si="19"/>
        <v>0</v>
      </c>
      <c r="O355" s="10">
        <f t="shared" si="21"/>
        <v>0</v>
      </c>
    </row>
    <row r="356" spans="11:15">
      <c r="K356" s="69">
        <v>0</v>
      </c>
      <c r="L356" s="69">
        <f t="shared" si="20"/>
        <v>0</v>
      </c>
      <c r="M356" s="69">
        <v>0</v>
      </c>
      <c r="N356" s="69">
        <f t="shared" si="19"/>
        <v>0</v>
      </c>
      <c r="O356" s="10">
        <f t="shared" si="21"/>
        <v>0</v>
      </c>
    </row>
    <row r="357" spans="11:15">
      <c r="K357" s="69">
        <v>0</v>
      </c>
      <c r="L357" s="69">
        <f t="shared" si="20"/>
        <v>0</v>
      </c>
      <c r="M357" s="69">
        <v>0</v>
      </c>
      <c r="N357" s="69">
        <f t="shared" si="19"/>
        <v>0</v>
      </c>
      <c r="O357" s="10">
        <f t="shared" si="21"/>
        <v>0</v>
      </c>
    </row>
    <row r="358" spans="11:15">
      <c r="K358" s="69">
        <v>0</v>
      </c>
      <c r="L358" s="69">
        <f t="shared" si="20"/>
        <v>0</v>
      </c>
      <c r="M358" s="69">
        <v>0</v>
      </c>
      <c r="N358" s="69">
        <f t="shared" si="19"/>
        <v>0</v>
      </c>
      <c r="O358" s="10">
        <f t="shared" si="21"/>
        <v>0</v>
      </c>
    </row>
    <row r="359" spans="11:15">
      <c r="K359" s="69">
        <v>0</v>
      </c>
      <c r="L359" s="69">
        <f t="shared" si="20"/>
        <v>0</v>
      </c>
      <c r="M359" s="69">
        <v>0</v>
      </c>
      <c r="N359" s="69">
        <f t="shared" si="19"/>
        <v>0</v>
      </c>
      <c r="O359" s="10">
        <f t="shared" si="21"/>
        <v>0</v>
      </c>
    </row>
    <row r="360" spans="11:15">
      <c r="K360" s="69">
        <v>0</v>
      </c>
      <c r="L360" s="69">
        <f t="shared" si="20"/>
        <v>0</v>
      </c>
      <c r="M360" s="69">
        <v>0</v>
      </c>
      <c r="N360" s="69">
        <f t="shared" si="19"/>
        <v>0</v>
      </c>
      <c r="O360" s="10">
        <f t="shared" si="21"/>
        <v>0</v>
      </c>
    </row>
    <row r="361" spans="11:15">
      <c r="K361" s="69">
        <v>0</v>
      </c>
      <c r="L361" s="69">
        <f t="shared" si="20"/>
        <v>0</v>
      </c>
      <c r="M361" s="69">
        <v>0</v>
      </c>
      <c r="N361" s="69">
        <f t="shared" si="19"/>
        <v>0</v>
      </c>
      <c r="O361" s="10">
        <f t="shared" si="21"/>
        <v>0</v>
      </c>
    </row>
    <row r="362" spans="11:15">
      <c r="K362" s="69">
        <v>0</v>
      </c>
      <c r="L362" s="69">
        <f t="shared" si="20"/>
        <v>0</v>
      </c>
      <c r="M362" s="69">
        <v>0</v>
      </c>
      <c r="N362" s="69">
        <f t="shared" si="19"/>
        <v>0</v>
      </c>
      <c r="O362" s="10">
        <f t="shared" si="21"/>
        <v>0</v>
      </c>
    </row>
    <row r="363" spans="11:15">
      <c r="K363" s="69">
        <v>0</v>
      </c>
      <c r="L363" s="69">
        <f t="shared" si="20"/>
        <v>0</v>
      </c>
      <c r="M363" s="69">
        <v>0</v>
      </c>
      <c r="N363" s="69">
        <f t="shared" si="19"/>
        <v>0</v>
      </c>
      <c r="O363" s="10">
        <f t="shared" si="21"/>
        <v>0</v>
      </c>
    </row>
    <row r="364" spans="11:15">
      <c r="K364" s="69">
        <v>0</v>
      </c>
      <c r="L364" s="69">
        <f t="shared" si="20"/>
        <v>0</v>
      </c>
      <c r="M364" s="69">
        <v>0</v>
      </c>
      <c r="N364" s="69">
        <f t="shared" si="19"/>
        <v>0</v>
      </c>
      <c r="O364" s="10">
        <f t="shared" si="21"/>
        <v>0</v>
      </c>
    </row>
    <row r="365" spans="11:15">
      <c r="K365" s="69">
        <v>0</v>
      </c>
      <c r="L365" s="69">
        <f t="shared" si="20"/>
        <v>0</v>
      </c>
      <c r="M365" s="69">
        <v>0</v>
      </c>
      <c r="N365" s="69">
        <f t="shared" si="19"/>
        <v>0</v>
      </c>
      <c r="O365" s="10">
        <f t="shared" si="21"/>
        <v>0</v>
      </c>
    </row>
    <row r="366" spans="11:15">
      <c r="K366" s="69">
        <v>0</v>
      </c>
      <c r="L366" s="69">
        <f t="shared" si="20"/>
        <v>0</v>
      </c>
      <c r="M366" s="69">
        <v>0</v>
      </c>
      <c r="N366" s="69">
        <f t="shared" si="19"/>
        <v>0</v>
      </c>
      <c r="O366" s="10">
        <f t="shared" si="21"/>
        <v>0</v>
      </c>
    </row>
    <row r="367" spans="11:15">
      <c r="K367" s="69">
        <v>0</v>
      </c>
      <c r="L367" s="69">
        <f t="shared" si="20"/>
        <v>0</v>
      </c>
      <c r="M367" s="69">
        <v>0</v>
      </c>
      <c r="N367" s="69">
        <f t="shared" si="19"/>
        <v>0</v>
      </c>
      <c r="O367" s="10">
        <f t="shared" si="21"/>
        <v>0</v>
      </c>
    </row>
    <row r="368" spans="11:15">
      <c r="K368" s="69">
        <v>0</v>
      </c>
      <c r="L368" s="69">
        <f t="shared" si="20"/>
        <v>0</v>
      </c>
      <c r="M368" s="69">
        <v>0</v>
      </c>
      <c r="N368" s="69">
        <f t="shared" si="19"/>
        <v>0</v>
      </c>
      <c r="O368" s="10">
        <f t="shared" si="21"/>
        <v>0</v>
      </c>
    </row>
    <row r="369" spans="11:15">
      <c r="K369" s="69">
        <v>0</v>
      </c>
      <c r="L369" s="69">
        <f t="shared" si="20"/>
        <v>0</v>
      </c>
      <c r="M369" s="69">
        <v>0</v>
      </c>
      <c r="N369" s="69">
        <f t="shared" si="19"/>
        <v>0</v>
      </c>
      <c r="O369" s="10">
        <f t="shared" si="21"/>
        <v>0</v>
      </c>
    </row>
    <row r="370" spans="11:15">
      <c r="K370" s="69">
        <v>0</v>
      </c>
      <c r="L370" s="69">
        <f t="shared" si="20"/>
        <v>0</v>
      </c>
      <c r="M370" s="69">
        <v>0</v>
      </c>
      <c r="N370" s="69">
        <f t="shared" si="19"/>
        <v>0</v>
      </c>
      <c r="O370" s="10">
        <f t="shared" si="21"/>
        <v>0</v>
      </c>
    </row>
    <row r="371" spans="11:15">
      <c r="K371" s="69">
        <v>0</v>
      </c>
      <c r="L371" s="69">
        <f t="shared" si="20"/>
        <v>0</v>
      </c>
      <c r="M371" s="69">
        <v>0</v>
      </c>
      <c r="N371" s="69">
        <f t="shared" si="19"/>
        <v>0</v>
      </c>
      <c r="O371" s="10">
        <f t="shared" si="21"/>
        <v>0</v>
      </c>
    </row>
    <row r="372" spans="11:15">
      <c r="K372" s="69">
        <v>0</v>
      </c>
      <c r="L372" s="69">
        <f t="shared" si="20"/>
        <v>0</v>
      </c>
      <c r="M372" s="69">
        <v>0</v>
      </c>
      <c r="N372" s="69">
        <f t="shared" si="19"/>
        <v>0</v>
      </c>
      <c r="O372" s="10">
        <f t="shared" si="21"/>
        <v>0</v>
      </c>
    </row>
    <row r="373" spans="11:15">
      <c r="K373" s="69">
        <v>0</v>
      </c>
      <c r="L373" s="69">
        <f t="shared" si="20"/>
        <v>0</v>
      </c>
      <c r="M373" s="69">
        <v>0</v>
      </c>
      <c r="N373" s="69">
        <f t="shared" si="19"/>
        <v>0</v>
      </c>
      <c r="O373" s="10">
        <f t="shared" si="21"/>
        <v>0</v>
      </c>
    </row>
    <row r="374" spans="11:15">
      <c r="K374" s="69">
        <v>0</v>
      </c>
      <c r="L374" s="69">
        <f t="shared" si="20"/>
        <v>0</v>
      </c>
      <c r="M374" s="69">
        <v>0</v>
      </c>
      <c r="N374" s="69">
        <f t="shared" si="19"/>
        <v>0</v>
      </c>
      <c r="O374" s="10">
        <f t="shared" si="21"/>
        <v>0</v>
      </c>
    </row>
    <row r="375" spans="11:15">
      <c r="K375" s="69">
        <v>0</v>
      </c>
      <c r="L375" s="69">
        <f t="shared" si="20"/>
        <v>0</v>
      </c>
      <c r="M375" s="69">
        <v>0</v>
      </c>
      <c r="N375" s="69">
        <f t="shared" si="19"/>
        <v>0</v>
      </c>
      <c r="O375" s="10">
        <f t="shared" si="21"/>
        <v>0</v>
      </c>
    </row>
    <row r="376" spans="11:15">
      <c r="K376" s="69">
        <v>0</v>
      </c>
      <c r="L376" s="69">
        <f t="shared" si="20"/>
        <v>0</v>
      </c>
      <c r="M376" s="69">
        <v>0</v>
      </c>
      <c r="N376" s="69">
        <f t="shared" si="19"/>
        <v>0</v>
      </c>
      <c r="O376" s="10">
        <f t="shared" si="21"/>
        <v>0</v>
      </c>
    </row>
    <row r="377" spans="11:15">
      <c r="K377" s="69">
        <v>0</v>
      </c>
      <c r="L377" s="69">
        <f t="shared" si="20"/>
        <v>0</v>
      </c>
      <c r="M377" s="69">
        <v>0</v>
      </c>
      <c r="N377" s="69">
        <f t="shared" si="19"/>
        <v>0</v>
      </c>
      <c r="O377" s="10">
        <f t="shared" si="21"/>
        <v>0</v>
      </c>
    </row>
    <row r="378" spans="11:15">
      <c r="K378" s="69">
        <v>0</v>
      </c>
      <c r="L378" s="69">
        <f t="shared" si="20"/>
        <v>0</v>
      </c>
      <c r="M378" s="69">
        <v>0</v>
      </c>
      <c r="N378" s="69">
        <f t="shared" si="19"/>
        <v>0</v>
      </c>
      <c r="O378" s="10">
        <f t="shared" si="21"/>
        <v>0</v>
      </c>
    </row>
    <row r="379" spans="11:15">
      <c r="K379" s="69">
        <v>0</v>
      </c>
      <c r="L379" s="69">
        <f t="shared" si="20"/>
        <v>0</v>
      </c>
      <c r="M379" s="69">
        <v>0</v>
      </c>
      <c r="N379" s="69">
        <f t="shared" si="19"/>
        <v>0</v>
      </c>
      <c r="O379" s="10">
        <f t="shared" si="21"/>
        <v>0</v>
      </c>
    </row>
    <row r="380" spans="11:15">
      <c r="K380" s="69">
        <v>0</v>
      </c>
      <c r="L380" s="69">
        <f t="shared" si="20"/>
        <v>0</v>
      </c>
      <c r="M380" s="69">
        <v>0</v>
      </c>
      <c r="N380" s="69">
        <f t="shared" si="19"/>
        <v>0</v>
      </c>
      <c r="O380" s="10">
        <f t="shared" si="21"/>
        <v>0</v>
      </c>
    </row>
    <row r="381" spans="11:15">
      <c r="K381" s="69">
        <v>0</v>
      </c>
      <c r="L381" s="69">
        <f t="shared" si="20"/>
        <v>0</v>
      </c>
      <c r="M381" s="69">
        <v>0</v>
      </c>
      <c r="N381" s="69">
        <f t="shared" si="19"/>
        <v>0</v>
      </c>
      <c r="O381" s="10">
        <f t="shared" si="21"/>
        <v>0</v>
      </c>
    </row>
    <row r="382" spans="11:15">
      <c r="K382" s="69">
        <v>0</v>
      </c>
      <c r="L382" s="69">
        <f t="shared" si="20"/>
        <v>0</v>
      </c>
      <c r="M382" s="69">
        <v>0</v>
      </c>
      <c r="N382" s="69">
        <f t="shared" si="19"/>
        <v>0</v>
      </c>
      <c r="O382" s="10">
        <f t="shared" si="21"/>
        <v>0</v>
      </c>
    </row>
    <row r="383" spans="11:15">
      <c r="K383" s="69">
        <v>0</v>
      </c>
      <c r="L383" s="69">
        <f t="shared" si="20"/>
        <v>0</v>
      </c>
      <c r="M383" s="69">
        <v>0</v>
      </c>
      <c r="N383" s="69">
        <f t="shared" si="19"/>
        <v>0</v>
      </c>
      <c r="O383" s="10">
        <f t="shared" si="21"/>
        <v>0</v>
      </c>
    </row>
    <row r="384" spans="11:15">
      <c r="K384" s="69">
        <v>0</v>
      </c>
      <c r="L384" s="69">
        <f t="shared" si="20"/>
        <v>0</v>
      </c>
      <c r="M384" s="69">
        <v>0</v>
      </c>
      <c r="N384" s="69">
        <f t="shared" si="19"/>
        <v>0</v>
      </c>
      <c r="O384" s="10">
        <f t="shared" si="21"/>
        <v>0</v>
      </c>
    </row>
    <row r="385" spans="11:15">
      <c r="K385" s="69">
        <v>0</v>
      </c>
      <c r="L385" s="69">
        <f t="shared" si="20"/>
        <v>0</v>
      </c>
      <c r="M385" s="69">
        <v>0</v>
      </c>
      <c r="N385" s="69">
        <f t="shared" si="19"/>
        <v>0</v>
      </c>
      <c r="O385" s="10">
        <f t="shared" si="21"/>
        <v>0</v>
      </c>
    </row>
    <row r="386" spans="11:15">
      <c r="K386" s="69">
        <v>0</v>
      </c>
      <c r="L386" s="69">
        <f t="shared" si="20"/>
        <v>0</v>
      </c>
      <c r="M386" s="69">
        <v>0</v>
      </c>
      <c r="N386" s="69">
        <f t="shared" si="19"/>
        <v>0</v>
      </c>
      <c r="O386" s="10">
        <f t="shared" si="21"/>
        <v>0</v>
      </c>
    </row>
    <row r="387" spans="11:15">
      <c r="K387" s="69">
        <v>0</v>
      </c>
      <c r="L387" s="69">
        <f t="shared" si="20"/>
        <v>0</v>
      </c>
      <c r="M387" s="69">
        <v>0</v>
      </c>
      <c r="N387" s="69">
        <f t="shared" si="19"/>
        <v>0</v>
      </c>
      <c r="O387" s="10">
        <f t="shared" si="21"/>
        <v>0</v>
      </c>
    </row>
    <row r="388" spans="11:15">
      <c r="K388" s="69">
        <v>0</v>
      </c>
      <c r="L388" s="69">
        <f t="shared" si="20"/>
        <v>0</v>
      </c>
      <c r="M388" s="69">
        <v>0</v>
      </c>
      <c r="N388" s="69">
        <f t="shared" si="19"/>
        <v>0</v>
      </c>
      <c r="O388" s="10">
        <f t="shared" si="21"/>
        <v>0</v>
      </c>
    </row>
    <row r="389" spans="11:15">
      <c r="K389" s="69">
        <v>0</v>
      </c>
      <c r="L389" s="69">
        <f t="shared" si="20"/>
        <v>0</v>
      </c>
      <c r="M389" s="69">
        <v>0</v>
      </c>
      <c r="N389" s="69">
        <f t="shared" si="19"/>
        <v>0</v>
      </c>
      <c r="O389" s="10">
        <f t="shared" si="21"/>
        <v>0</v>
      </c>
    </row>
    <row r="390" spans="11:15">
      <c r="K390" s="69">
        <v>0</v>
      </c>
      <c r="L390" s="69">
        <f t="shared" si="20"/>
        <v>0</v>
      </c>
      <c r="M390" s="69">
        <v>0</v>
      </c>
      <c r="N390" s="69">
        <f t="shared" si="19"/>
        <v>0</v>
      </c>
      <c r="O390" s="10">
        <f t="shared" si="21"/>
        <v>0</v>
      </c>
    </row>
    <row r="391" spans="11:15">
      <c r="K391" s="69">
        <v>0</v>
      </c>
      <c r="L391" s="69">
        <f t="shared" si="20"/>
        <v>0</v>
      </c>
      <c r="M391" s="69">
        <v>0</v>
      </c>
      <c r="N391" s="69">
        <f t="shared" si="19"/>
        <v>0</v>
      </c>
      <c r="O391" s="10">
        <f t="shared" si="21"/>
        <v>0</v>
      </c>
    </row>
    <row r="392" spans="11:15">
      <c r="K392" s="69">
        <v>0</v>
      </c>
      <c r="L392" s="69">
        <f t="shared" si="20"/>
        <v>0</v>
      </c>
      <c r="M392" s="69">
        <v>0</v>
      </c>
      <c r="N392" s="69">
        <f t="shared" si="19"/>
        <v>0</v>
      </c>
      <c r="O392" s="10">
        <f t="shared" si="21"/>
        <v>0</v>
      </c>
    </row>
    <row r="393" spans="11:15">
      <c r="K393" s="69">
        <v>0</v>
      </c>
      <c r="L393" s="69">
        <f t="shared" si="20"/>
        <v>0</v>
      </c>
      <c r="M393" s="69">
        <v>0</v>
      </c>
      <c r="N393" s="69">
        <f t="shared" si="19"/>
        <v>0</v>
      </c>
      <c r="O393" s="10">
        <f t="shared" si="21"/>
        <v>0</v>
      </c>
    </row>
    <row r="394" spans="11:15">
      <c r="K394" s="69">
        <v>0</v>
      </c>
      <c r="L394" s="69">
        <f t="shared" si="20"/>
        <v>0</v>
      </c>
      <c r="M394" s="69">
        <v>0</v>
      </c>
      <c r="N394" s="69">
        <f t="shared" ref="N394:N457" si="22">M394</f>
        <v>0</v>
      </c>
      <c r="O394" s="10">
        <f t="shared" si="21"/>
        <v>0</v>
      </c>
    </row>
    <row r="395" spans="11:15">
      <c r="K395" s="69">
        <v>0</v>
      </c>
      <c r="L395" s="69">
        <f t="shared" si="20"/>
        <v>0</v>
      </c>
      <c r="M395" s="69">
        <v>0</v>
      </c>
      <c r="N395" s="69">
        <f t="shared" si="22"/>
        <v>0</v>
      </c>
      <c r="O395" s="10">
        <f t="shared" si="21"/>
        <v>0</v>
      </c>
    </row>
    <row r="396" spans="11:15">
      <c r="K396" s="69">
        <v>0</v>
      </c>
      <c r="L396" s="69">
        <f t="shared" si="20"/>
        <v>0</v>
      </c>
      <c r="M396" s="69">
        <v>0</v>
      </c>
      <c r="N396" s="69">
        <f t="shared" si="22"/>
        <v>0</v>
      </c>
      <c r="O396" s="10">
        <f t="shared" si="21"/>
        <v>0</v>
      </c>
    </row>
    <row r="397" spans="11:15">
      <c r="K397" s="69">
        <v>0</v>
      </c>
      <c r="L397" s="69">
        <f t="shared" si="20"/>
        <v>0</v>
      </c>
      <c r="M397" s="69">
        <v>0</v>
      </c>
      <c r="N397" s="69">
        <f t="shared" si="22"/>
        <v>0</v>
      </c>
      <c r="O397" s="10">
        <f t="shared" si="21"/>
        <v>0</v>
      </c>
    </row>
    <row r="398" spans="11:15">
      <c r="K398" s="69">
        <v>0</v>
      </c>
      <c r="L398" s="69">
        <f t="shared" si="20"/>
        <v>0</v>
      </c>
      <c r="M398" s="69">
        <v>0</v>
      </c>
      <c r="N398" s="69">
        <f t="shared" si="22"/>
        <v>0</v>
      </c>
      <c r="O398" s="10">
        <f t="shared" si="21"/>
        <v>0</v>
      </c>
    </row>
    <row r="399" spans="11:15">
      <c r="K399" s="69">
        <v>0</v>
      </c>
      <c r="L399" s="69">
        <f t="shared" si="20"/>
        <v>0</v>
      </c>
      <c r="M399" s="69">
        <v>0</v>
      </c>
      <c r="N399" s="69">
        <f t="shared" si="22"/>
        <v>0</v>
      </c>
      <c r="O399" s="10">
        <f t="shared" si="21"/>
        <v>0</v>
      </c>
    </row>
    <row r="400" spans="11:15">
      <c r="K400" s="69">
        <v>0</v>
      </c>
      <c r="L400" s="69">
        <f t="shared" si="20"/>
        <v>0</v>
      </c>
      <c r="M400" s="69">
        <v>0</v>
      </c>
      <c r="N400" s="69">
        <f t="shared" si="22"/>
        <v>0</v>
      </c>
      <c r="O400" s="10">
        <f t="shared" si="21"/>
        <v>0</v>
      </c>
    </row>
    <row r="401" spans="11:15">
      <c r="K401" s="69">
        <v>0</v>
      </c>
      <c r="L401" s="69">
        <f t="shared" ref="L401:L464" si="23">ROUND(K401*H401,0)</f>
        <v>0</v>
      </c>
      <c r="M401" s="69">
        <v>0</v>
      </c>
      <c r="N401" s="69">
        <f t="shared" si="22"/>
        <v>0</v>
      </c>
      <c r="O401" s="10">
        <f t="shared" ref="O401:O464" si="24">SUM(K401:N401)</f>
        <v>0</v>
      </c>
    </row>
    <row r="402" spans="11:15">
      <c r="K402" s="69">
        <v>0</v>
      </c>
      <c r="L402" s="69">
        <f t="shared" si="23"/>
        <v>0</v>
      </c>
      <c r="M402" s="69">
        <v>0</v>
      </c>
      <c r="N402" s="69">
        <f t="shared" si="22"/>
        <v>0</v>
      </c>
      <c r="O402" s="10">
        <f t="shared" si="24"/>
        <v>0</v>
      </c>
    </row>
    <row r="403" spans="11:15">
      <c r="K403" s="69">
        <v>0</v>
      </c>
      <c r="L403" s="69">
        <f t="shared" si="23"/>
        <v>0</v>
      </c>
      <c r="M403" s="69">
        <v>0</v>
      </c>
      <c r="N403" s="69">
        <f t="shared" si="22"/>
        <v>0</v>
      </c>
      <c r="O403" s="10">
        <f t="shared" si="24"/>
        <v>0</v>
      </c>
    </row>
    <row r="404" spans="11:15">
      <c r="K404" s="69">
        <v>0</v>
      </c>
      <c r="L404" s="69">
        <f t="shared" si="23"/>
        <v>0</v>
      </c>
      <c r="M404" s="69">
        <v>0</v>
      </c>
      <c r="N404" s="69">
        <f t="shared" si="22"/>
        <v>0</v>
      </c>
      <c r="O404" s="10">
        <f t="shared" si="24"/>
        <v>0</v>
      </c>
    </row>
    <row r="405" spans="11:15">
      <c r="K405" s="69">
        <v>0</v>
      </c>
      <c r="L405" s="69">
        <f t="shared" si="23"/>
        <v>0</v>
      </c>
      <c r="M405" s="69">
        <v>0</v>
      </c>
      <c r="N405" s="69">
        <f t="shared" si="22"/>
        <v>0</v>
      </c>
      <c r="O405" s="10">
        <f t="shared" si="24"/>
        <v>0</v>
      </c>
    </row>
    <row r="406" spans="11:15">
      <c r="K406" s="69">
        <v>0</v>
      </c>
      <c r="L406" s="69">
        <f t="shared" si="23"/>
        <v>0</v>
      </c>
      <c r="M406" s="69">
        <v>0</v>
      </c>
      <c r="N406" s="69">
        <f t="shared" si="22"/>
        <v>0</v>
      </c>
      <c r="O406" s="10">
        <f t="shared" si="24"/>
        <v>0</v>
      </c>
    </row>
    <row r="407" spans="11:15">
      <c r="K407" s="69">
        <v>0</v>
      </c>
      <c r="L407" s="69">
        <f t="shared" si="23"/>
        <v>0</v>
      </c>
      <c r="M407" s="69">
        <v>0</v>
      </c>
      <c r="N407" s="69">
        <f t="shared" si="22"/>
        <v>0</v>
      </c>
      <c r="O407" s="10">
        <f t="shared" si="24"/>
        <v>0</v>
      </c>
    </row>
    <row r="408" spans="11:15">
      <c r="K408" s="69">
        <v>0</v>
      </c>
      <c r="L408" s="69">
        <f t="shared" si="23"/>
        <v>0</v>
      </c>
      <c r="M408" s="69">
        <v>0</v>
      </c>
      <c r="N408" s="69">
        <f t="shared" si="22"/>
        <v>0</v>
      </c>
      <c r="O408" s="10">
        <f t="shared" si="24"/>
        <v>0</v>
      </c>
    </row>
    <row r="409" spans="11:15">
      <c r="K409" s="69">
        <v>0</v>
      </c>
      <c r="L409" s="69">
        <f t="shared" si="23"/>
        <v>0</v>
      </c>
      <c r="M409" s="69">
        <v>0</v>
      </c>
      <c r="N409" s="69">
        <f t="shared" si="22"/>
        <v>0</v>
      </c>
      <c r="O409" s="10">
        <f t="shared" si="24"/>
        <v>0</v>
      </c>
    </row>
    <row r="410" spans="11:15">
      <c r="K410" s="69">
        <v>0</v>
      </c>
      <c r="L410" s="69">
        <f t="shared" si="23"/>
        <v>0</v>
      </c>
      <c r="M410" s="69">
        <v>0</v>
      </c>
      <c r="N410" s="69">
        <f t="shared" si="22"/>
        <v>0</v>
      </c>
      <c r="O410" s="10">
        <f t="shared" si="24"/>
        <v>0</v>
      </c>
    </row>
    <row r="411" spans="11:15">
      <c r="K411" s="69">
        <v>0</v>
      </c>
      <c r="L411" s="69">
        <f t="shared" si="23"/>
        <v>0</v>
      </c>
      <c r="M411" s="69">
        <v>0</v>
      </c>
      <c r="N411" s="69">
        <f t="shared" si="22"/>
        <v>0</v>
      </c>
      <c r="O411" s="10">
        <f t="shared" si="24"/>
        <v>0</v>
      </c>
    </row>
    <row r="412" spans="11:15">
      <c r="K412" s="69">
        <v>0</v>
      </c>
      <c r="L412" s="69">
        <f t="shared" si="23"/>
        <v>0</v>
      </c>
      <c r="M412" s="69">
        <v>0</v>
      </c>
      <c r="N412" s="69">
        <f t="shared" si="22"/>
        <v>0</v>
      </c>
      <c r="O412" s="10">
        <f t="shared" si="24"/>
        <v>0</v>
      </c>
    </row>
    <row r="413" spans="11:15">
      <c r="K413" s="69">
        <v>0</v>
      </c>
      <c r="L413" s="69">
        <f t="shared" si="23"/>
        <v>0</v>
      </c>
      <c r="M413" s="69">
        <v>0</v>
      </c>
      <c r="N413" s="69">
        <f t="shared" si="22"/>
        <v>0</v>
      </c>
      <c r="O413" s="10">
        <f t="shared" si="24"/>
        <v>0</v>
      </c>
    </row>
    <row r="414" spans="11:15">
      <c r="K414" s="69">
        <v>0</v>
      </c>
      <c r="L414" s="69">
        <f t="shared" si="23"/>
        <v>0</v>
      </c>
      <c r="M414" s="69">
        <v>0</v>
      </c>
      <c r="N414" s="69">
        <f t="shared" si="22"/>
        <v>0</v>
      </c>
      <c r="O414" s="10">
        <f t="shared" si="24"/>
        <v>0</v>
      </c>
    </row>
    <row r="415" spans="11:15">
      <c r="K415" s="69">
        <v>0</v>
      </c>
      <c r="L415" s="69">
        <f t="shared" si="23"/>
        <v>0</v>
      </c>
      <c r="M415" s="69">
        <v>0</v>
      </c>
      <c r="N415" s="69">
        <f t="shared" si="22"/>
        <v>0</v>
      </c>
      <c r="O415" s="10">
        <f t="shared" si="24"/>
        <v>0</v>
      </c>
    </row>
    <row r="416" spans="11:15">
      <c r="K416" s="69">
        <v>0</v>
      </c>
      <c r="L416" s="69">
        <f t="shared" si="23"/>
        <v>0</v>
      </c>
      <c r="M416" s="69">
        <v>0</v>
      </c>
      <c r="N416" s="69">
        <f t="shared" si="22"/>
        <v>0</v>
      </c>
      <c r="O416" s="10">
        <f t="shared" si="24"/>
        <v>0</v>
      </c>
    </row>
    <row r="417" spans="11:15">
      <c r="K417" s="69">
        <v>0</v>
      </c>
      <c r="L417" s="69">
        <f t="shared" si="23"/>
        <v>0</v>
      </c>
      <c r="M417" s="69">
        <v>0</v>
      </c>
      <c r="N417" s="69">
        <f t="shared" si="22"/>
        <v>0</v>
      </c>
      <c r="O417" s="10">
        <f t="shared" si="24"/>
        <v>0</v>
      </c>
    </row>
    <row r="418" spans="11:15">
      <c r="K418" s="69">
        <v>0</v>
      </c>
      <c r="L418" s="69">
        <f t="shared" si="23"/>
        <v>0</v>
      </c>
      <c r="M418" s="69">
        <v>0</v>
      </c>
      <c r="N418" s="69">
        <f t="shared" si="22"/>
        <v>0</v>
      </c>
      <c r="O418" s="10">
        <f t="shared" si="24"/>
        <v>0</v>
      </c>
    </row>
    <row r="419" spans="11:15">
      <c r="K419" s="69">
        <v>0</v>
      </c>
      <c r="L419" s="69">
        <f t="shared" si="23"/>
        <v>0</v>
      </c>
      <c r="M419" s="69">
        <v>0</v>
      </c>
      <c r="N419" s="69">
        <f t="shared" si="22"/>
        <v>0</v>
      </c>
      <c r="O419" s="10">
        <f t="shared" si="24"/>
        <v>0</v>
      </c>
    </row>
    <row r="420" spans="11:15">
      <c r="K420" s="69">
        <v>0</v>
      </c>
      <c r="L420" s="69">
        <f t="shared" si="23"/>
        <v>0</v>
      </c>
      <c r="M420" s="69">
        <v>0</v>
      </c>
      <c r="N420" s="69">
        <f t="shared" si="22"/>
        <v>0</v>
      </c>
      <c r="O420" s="10">
        <f t="shared" si="24"/>
        <v>0</v>
      </c>
    </row>
    <row r="421" spans="11:15">
      <c r="K421" s="69">
        <v>0</v>
      </c>
      <c r="L421" s="69">
        <f t="shared" si="23"/>
        <v>0</v>
      </c>
      <c r="M421" s="69">
        <v>0</v>
      </c>
      <c r="N421" s="69">
        <f t="shared" si="22"/>
        <v>0</v>
      </c>
      <c r="O421" s="10">
        <f t="shared" si="24"/>
        <v>0</v>
      </c>
    </row>
    <row r="422" spans="11:15">
      <c r="K422" s="69">
        <v>0</v>
      </c>
      <c r="L422" s="69">
        <f t="shared" si="23"/>
        <v>0</v>
      </c>
      <c r="M422" s="69">
        <v>0</v>
      </c>
      <c r="N422" s="69">
        <f t="shared" si="22"/>
        <v>0</v>
      </c>
      <c r="O422" s="10">
        <f t="shared" si="24"/>
        <v>0</v>
      </c>
    </row>
    <row r="423" spans="11:15">
      <c r="K423" s="69">
        <v>0</v>
      </c>
      <c r="L423" s="69">
        <f t="shared" si="23"/>
        <v>0</v>
      </c>
      <c r="M423" s="69">
        <v>0</v>
      </c>
      <c r="N423" s="69">
        <f t="shared" si="22"/>
        <v>0</v>
      </c>
      <c r="O423" s="10">
        <f t="shared" si="24"/>
        <v>0</v>
      </c>
    </row>
    <row r="424" spans="11:15">
      <c r="K424" s="69">
        <v>0</v>
      </c>
      <c r="L424" s="69">
        <f t="shared" si="23"/>
        <v>0</v>
      </c>
      <c r="M424" s="69">
        <v>0</v>
      </c>
      <c r="N424" s="69">
        <f t="shared" si="22"/>
        <v>0</v>
      </c>
      <c r="O424" s="10">
        <f t="shared" si="24"/>
        <v>0</v>
      </c>
    </row>
    <row r="425" spans="11:15">
      <c r="K425" s="69">
        <v>0</v>
      </c>
      <c r="L425" s="69">
        <f t="shared" si="23"/>
        <v>0</v>
      </c>
      <c r="M425" s="69">
        <v>0</v>
      </c>
      <c r="N425" s="69">
        <f t="shared" si="22"/>
        <v>0</v>
      </c>
      <c r="O425" s="10">
        <f t="shared" si="24"/>
        <v>0</v>
      </c>
    </row>
    <row r="426" spans="11:15">
      <c r="K426" s="69">
        <v>0</v>
      </c>
      <c r="L426" s="69">
        <f t="shared" si="23"/>
        <v>0</v>
      </c>
      <c r="M426" s="69">
        <v>0</v>
      </c>
      <c r="N426" s="69">
        <f t="shared" si="22"/>
        <v>0</v>
      </c>
      <c r="O426" s="10">
        <f t="shared" si="24"/>
        <v>0</v>
      </c>
    </row>
    <row r="427" spans="11:15">
      <c r="K427" s="69">
        <v>0</v>
      </c>
      <c r="L427" s="69">
        <f t="shared" si="23"/>
        <v>0</v>
      </c>
      <c r="M427" s="69">
        <v>0</v>
      </c>
      <c r="N427" s="69">
        <f t="shared" si="22"/>
        <v>0</v>
      </c>
      <c r="O427" s="10">
        <f t="shared" si="24"/>
        <v>0</v>
      </c>
    </row>
    <row r="428" spans="11:15">
      <c r="K428" s="69">
        <v>0</v>
      </c>
      <c r="L428" s="69">
        <f t="shared" si="23"/>
        <v>0</v>
      </c>
      <c r="M428" s="69">
        <v>0</v>
      </c>
      <c r="N428" s="69">
        <f t="shared" si="22"/>
        <v>0</v>
      </c>
      <c r="O428" s="10">
        <f t="shared" si="24"/>
        <v>0</v>
      </c>
    </row>
    <row r="429" spans="11:15">
      <c r="K429" s="69">
        <v>0</v>
      </c>
      <c r="L429" s="69">
        <f t="shared" si="23"/>
        <v>0</v>
      </c>
      <c r="M429" s="69">
        <v>0</v>
      </c>
      <c r="N429" s="69">
        <f t="shared" si="22"/>
        <v>0</v>
      </c>
      <c r="O429" s="10">
        <f t="shared" si="24"/>
        <v>0</v>
      </c>
    </row>
    <row r="430" spans="11:15">
      <c r="K430" s="69">
        <v>0</v>
      </c>
      <c r="L430" s="69">
        <f t="shared" si="23"/>
        <v>0</v>
      </c>
      <c r="M430" s="69">
        <v>0</v>
      </c>
      <c r="N430" s="69">
        <f t="shared" si="22"/>
        <v>0</v>
      </c>
      <c r="O430" s="10">
        <f t="shared" si="24"/>
        <v>0</v>
      </c>
    </row>
    <row r="431" spans="11:15">
      <c r="K431" s="69">
        <v>0</v>
      </c>
      <c r="L431" s="69">
        <f t="shared" si="23"/>
        <v>0</v>
      </c>
      <c r="M431" s="69">
        <v>0</v>
      </c>
      <c r="N431" s="69">
        <f t="shared" si="22"/>
        <v>0</v>
      </c>
      <c r="O431" s="10">
        <f t="shared" si="24"/>
        <v>0</v>
      </c>
    </row>
    <row r="432" spans="11:15">
      <c r="K432" s="69">
        <v>0</v>
      </c>
      <c r="L432" s="69">
        <f t="shared" si="23"/>
        <v>0</v>
      </c>
      <c r="M432" s="69">
        <v>0</v>
      </c>
      <c r="N432" s="69">
        <f t="shared" si="22"/>
        <v>0</v>
      </c>
      <c r="O432" s="10">
        <f t="shared" si="24"/>
        <v>0</v>
      </c>
    </row>
    <row r="433" spans="11:15">
      <c r="K433" s="69">
        <v>0</v>
      </c>
      <c r="L433" s="69">
        <f t="shared" si="23"/>
        <v>0</v>
      </c>
      <c r="M433" s="69">
        <v>0</v>
      </c>
      <c r="N433" s="69">
        <f t="shared" si="22"/>
        <v>0</v>
      </c>
      <c r="O433" s="10">
        <f t="shared" si="24"/>
        <v>0</v>
      </c>
    </row>
    <row r="434" spans="11:15">
      <c r="K434" s="69">
        <v>0</v>
      </c>
      <c r="L434" s="69">
        <f t="shared" si="23"/>
        <v>0</v>
      </c>
      <c r="M434" s="69">
        <v>0</v>
      </c>
      <c r="N434" s="69">
        <f t="shared" si="22"/>
        <v>0</v>
      </c>
      <c r="O434" s="10">
        <f t="shared" si="24"/>
        <v>0</v>
      </c>
    </row>
    <row r="435" spans="11:15">
      <c r="K435" s="69">
        <v>0</v>
      </c>
      <c r="L435" s="69">
        <f t="shared" si="23"/>
        <v>0</v>
      </c>
      <c r="M435" s="69">
        <v>0</v>
      </c>
      <c r="N435" s="69">
        <f t="shared" si="22"/>
        <v>0</v>
      </c>
      <c r="O435" s="10">
        <f t="shared" si="24"/>
        <v>0</v>
      </c>
    </row>
    <row r="436" spans="11:15">
      <c r="K436" s="69">
        <v>0</v>
      </c>
      <c r="L436" s="69">
        <f t="shared" si="23"/>
        <v>0</v>
      </c>
      <c r="M436" s="69">
        <v>0</v>
      </c>
      <c r="N436" s="69">
        <f t="shared" si="22"/>
        <v>0</v>
      </c>
      <c r="O436" s="10">
        <f t="shared" si="24"/>
        <v>0</v>
      </c>
    </row>
    <row r="437" spans="11:15">
      <c r="K437" s="69">
        <v>0</v>
      </c>
      <c r="L437" s="69">
        <f t="shared" si="23"/>
        <v>0</v>
      </c>
      <c r="M437" s="69">
        <v>0</v>
      </c>
      <c r="N437" s="69">
        <f t="shared" si="22"/>
        <v>0</v>
      </c>
      <c r="O437" s="10">
        <f t="shared" si="24"/>
        <v>0</v>
      </c>
    </row>
    <row r="438" spans="11:15">
      <c r="K438" s="69">
        <v>0</v>
      </c>
      <c r="L438" s="69">
        <f t="shared" si="23"/>
        <v>0</v>
      </c>
      <c r="M438" s="69">
        <v>0</v>
      </c>
      <c r="N438" s="69">
        <f t="shared" si="22"/>
        <v>0</v>
      </c>
      <c r="O438" s="10">
        <f t="shared" si="24"/>
        <v>0</v>
      </c>
    </row>
    <row r="439" spans="11:15">
      <c r="K439" s="69">
        <v>0</v>
      </c>
      <c r="L439" s="69">
        <f t="shared" si="23"/>
        <v>0</v>
      </c>
      <c r="M439" s="69">
        <v>0</v>
      </c>
      <c r="N439" s="69">
        <f t="shared" si="22"/>
        <v>0</v>
      </c>
      <c r="O439" s="10">
        <f t="shared" si="24"/>
        <v>0</v>
      </c>
    </row>
    <row r="440" spans="11:15">
      <c r="K440" s="69">
        <v>0</v>
      </c>
      <c r="L440" s="69">
        <f t="shared" si="23"/>
        <v>0</v>
      </c>
      <c r="M440" s="69">
        <v>0</v>
      </c>
      <c r="N440" s="69">
        <f t="shared" si="22"/>
        <v>0</v>
      </c>
      <c r="O440" s="10">
        <f t="shared" si="24"/>
        <v>0</v>
      </c>
    </row>
    <row r="441" spans="11:15">
      <c r="K441" s="69">
        <v>0</v>
      </c>
      <c r="L441" s="69">
        <f t="shared" si="23"/>
        <v>0</v>
      </c>
      <c r="M441" s="69">
        <v>0</v>
      </c>
      <c r="N441" s="69">
        <f t="shared" si="22"/>
        <v>0</v>
      </c>
      <c r="O441" s="10">
        <f t="shared" si="24"/>
        <v>0</v>
      </c>
    </row>
    <row r="442" spans="11:15">
      <c r="K442" s="69">
        <v>0</v>
      </c>
      <c r="L442" s="69">
        <f t="shared" si="23"/>
        <v>0</v>
      </c>
      <c r="M442" s="69">
        <v>0</v>
      </c>
      <c r="N442" s="69">
        <f t="shared" si="22"/>
        <v>0</v>
      </c>
      <c r="O442" s="10">
        <f t="shared" si="24"/>
        <v>0</v>
      </c>
    </row>
    <row r="443" spans="11:15">
      <c r="K443" s="69">
        <v>0</v>
      </c>
      <c r="L443" s="69">
        <f t="shared" si="23"/>
        <v>0</v>
      </c>
      <c r="M443" s="69">
        <v>0</v>
      </c>
      <c r="N443" s="69">
        <f t="shared" si="22"/>
        <v>0</v>
      </c>
      <c r="O443" s="10">
        <f t="shared" si="24"/>
        <v>0</v>
      </c>
    </row>
    <row r="444" spans="11:15">
      <c r="K444" s="69">
        <v>0</v>
      </c>
      <c r="L444" s="69">
        <f t="shared" si="23"/>
        <v>0</v>
      </c>
      <c r="M444" s="69">
        <v>0</v>
      </c>
      <c r="N444" s="69">
        <f t="shared" si="22"/>
        <v>0</v>
      </c>
      <c r="O444" s="10">
        <f t="shared" si="24"/>
        <v>0</v>
      </c>
    </row>
    <row r="445" spans="11:15">
      <c r="K445" s="69">
        <v>0</v>
      </c>
      <c r="L445" s="69">
        <f t="shared" si="23"/>
        <v>0</v>
      </c>
      <c r="M445" s="69">
        <v>0</v>
      </c>
      <c r="N445" s="69">
        <f t="shared" si="22"/>
        <v>0</v>
      </c>
      <c r="O445" s="10">
        <f t="shared" si="24"/>
        <v>0</v>
      </c>
    </row>
    <row r="446" spans="11:15">
      <c r="K446" s="69">
        <v>0</v>
      </c>
      <c r="L446" s="69">
        <f t="shared" si="23"/>
        <v>0</v>
      </c>
      <c r="M446" s="69">
        <v>0</v>
      </c>
      <c r="N446" s="69">
        <f t="shared" si="22"/>
        <v>0</v>
      </c>
      <c r="O446" s="10">
        <f t="shared" si="24"/>
        <v>0</v>
      </c>
    </row>
    <row r="447" spans="11:15">
      <c r="K447" s="69">
        <v>0</v>
      </c>
      <c r="L447" s="69">
        <f t="shared" si="23"/>
        <v>0</v>
      </c>
      <c r="M447" s="69">
        <v>0</v>
      </c>
      <c r="N447" s="69">
        <f t="shared" si="22"/>
        <v>0</v>
      </c>
      <c r="O447" s="10">
        <f t="shared" si="24"/>
        <v>0</v>
      </c>
    </row>
    <row r="448" spans="11:15">
      <c r="K448" s="69">
        <v>0</v>
      </c>
      <c r="L448" s="69">
        <f t="shared" si="23"/>
        <v>0</v>
      </c>
      <c r="M448" s="69">
        <v>0</v>
      </c>
      <c r="N448" s="69">
        <f t="shared" si="22"/>
        <v>0</v>
      </c>
      <c r="O448" s="10">
        <f t="shared" si="24"/>
        <v>0</v>
      </c>
    </row>
    <row r="449" spans="11:15">
      <c r="K449" s="69">
        <v>0</v>
      </c>
      <c r="L449" s="69">
        <f t="shared" si="23"/>
        <v>0</v>
      </c>
      <c r="M449" s="69">
        <v>0</v>
      </c>
      <c r="N449" s="69">
        <f t="shared" si="22"/>
        <v>0</v>
      </c>
      <c r="O449" s="10">
        <f t="shared" si="24"/>
        <v>0</v>
      </c>
    </row>
    <row r="450" spans="11:15">
      <c r="K450" s="69">
        <v>0</v>
      </c>
      <c r="L450" s="69">
        <f t="shared" si="23"/>
        <v>0</v>
      </c>
      <c r="M450" s="69">
        <v>0</v>
      </c>
      <c r="N450" s="69">
        <f t="shared" si="22"/>
        <v>0</v>
      </c>
      <c r="O450" s="10">
        <f t="shared" si="24"/>
        <v>0</v>
      </c>
    </row>
    <row r="451" spans="11:15">
      <c r="K451" s="69">
        <v>0</v>
      </c>
      <c r="L451" s="69">
        <f t="shared" si="23"/>
        <v>0</v>
      </c>
      <c r="M451" s="69">
        <v>0</v>
      </c>
      <c r="N451" s="69">
        <f t="shared" si="22"/>
        <v>0</v>
      </c>
      <c r="O451" s="10">
        <f t="shared" si="24"/>
        <v>0</v>
      </c>
    </row>
    <row r="452" spans="11:15">
      <c r="K452" s="69">
        <v>0</v>
      </c>
      <c r="L452" s="69">
        <f t="shared" si="23"/>
        <v>0</v>
      </c>
      <c r="M452" s="69">
        <v>0</v>
      </c>
      <c r="N452" s="69">
        <f t="shared" si="22"/>
        <v>0</v>
      </c>
      <c r="O452" s="10">
        <f t="shared" si="24"/>
        <v>0</v>
      </c>
    </row>
    <row r="453" spans="11:15">
      <c r="K453" s="69">
        <v>0</v>
      </c>
      <c r="L453" s="69">
        <f t="shared" si="23"/>
        <v>0</v>
      </c>
      <c r="M453" s="69">
        <v>0</v>
      </c>
      <c r="N453" s="69">
        <f t="shared" si="22"/>
        <v>0</v>
      </c>
      <c r="O453" s="10">
        <f t="shared" si="24"/>
        <v>0</v>
      </c>
    </row>
    <row r="454" spans="11:15">
      <c r="K454" s="69">
        <v>0</v>
      </c>
      <c r="L454" s="69">
        <f t="shared" si="23"/>
        <v>0</v>
      </c>
      <c r="M454" s="69">
        <v>0</v>
      </c>
      <c r="N454" s="69">
        <f t="shared" si="22"/>
        <v>0</v>
      </c>
      <c r="O454" s="10">
        <f t="shared" si="24"/>
        <v>0</v>
      </c>
    </row>
    <row r="455" spans="11:15">
      <c r="K455" s="69">
        <v>0</v>
      </c>
      <c r="L455" s="69">
        <f t="shared" si="23"/>
        <v>0</v>
      </c>
      <c r="M455" s="69">
        <v>0</v>
      </c>
      <c r="N455" s="69">
        <f t="shared" si="22"/>
        <v>0</v>
      </c>
      <c r="O455" s="10">
        <f t="shared" si="24"/>
        <v>0</v>
      </c>
    </row>
    <row r="456" spans="11:15">
      <c r="K456" s="69">
        <v>0</v>
      </c>
      <c r="L456" s="69">
        <f t="shared" si="23"/>
        <v>0</v>
      </c>
      <c r="M456" s="69">
        <v>0</v>
      </c>
      <c r="N456" s="69">
        <f t="shared" si="22"/>
        <v>0</v>
      </c>
      <c r="O456" s="10">
        <f t="shared" si="24"/>
        <v>0</v>
      </c>
    </row>
    <row r="457" spans="11:15">
      <c r="K457" s="69">
        <v>0</v>
      </c>
      <c r="L457" s="69">
        <f t="shared" si="23"/>
        <v>0</v>
      </c>
      <c r="M457" s="69">
        <v>0</v>
      </c>
      <c r="N457" s="69">
        <f t="shared" si="22"/>
        <v>0</v>
      </c>
      <c r="O457" s="10">
        <f t="shared" si="24"/>
        <v>0</v>
      </c>
    </row>
    <row r="458" spans="11:15">
      <c r="K458" s="69">
        <v>0</v>
      </c>
      <c r="L458" s="69">
        <f t="shared" si="23"/>
        <v>0</v>
      </c>
      <c r="M458" s="69">
        <v>0</v>
      </c>
      <c r="N458" s="69">
        <f t="shared" ref="N458:N521" si="25">M458</f>
        <v>0</v>
      </c>
      <c r="O458" s="10">
        <f t="shared" si="24"/>
        <v>0</v>
      </c>
    </row>
    <row r="459" spans="11:15">
      <c r="K459" s="69">
        <v>0</v>
      </c>
      <c r="L459" s="69">
        <f t="shared" si="23"/>
        <v>0</v>
      </c>
      <c r="M459" s="69">
        <v>0</v>
      </c>
      <c r="N459" s="69">
        <f t="shared" si="25"/>
        <v>0</v>
      </c>
      <c r="O459" s="10">
        <f t="shared" si="24"/>
        <v>0</v>
      </c>
    </row>
    <row r="460" spans="11:15">
      <c r="K460" s="69">
        <v>0</v>
      </c>
      <c r="L460" s="69">
        <f t="shared" si="23"/>
        <v>0</v>
      </c>
      <c r="M460" s="69">
        <v>0</v>
      </c>
      <c r="N460" s="69">
        <f t="shared" si="25"/>
        <v>0</v>
      </c>
      <c r="O460" s="10">
        <f t="shared" si="24"/>
        <v>0</v>
      </c>
    </row>
    <row r="461" spans="11:15">
      <c r="K461" s="69">
        <v>0</v>
      </c>
      <c r="L461" s="69">
        <f t="shared" si="23"/>
        <v>0</v>
      </c>
      <c r="M461" s="69">
        <v>0</v>
      </c>
      <c r="N461" s="69">
        <f t="shared" si="25"/>
        <v>0</v>
      </c>
      <c r="O461" s="10">
        <f t="shared" si="24"/>
        <v>0</v>
      </c>
    </row>
    <row r="462" spans="11:15">
      <c r="K462" s="69">
        <v>0</v>
      </c>
      <c r="L462" s="69">
        <f t="shared" si="23"/>
        <v>0</v>
      </c>
      <c r="M462" s="69">
        <v>0</v>
      </c>
      <c r="N462" s="69">
        <f t="shared" si="25"/>
        <v>0</v>
      </c>
      <c r="O462" s="10">
        <f t="shared" si="24"/>
        <v>0</v>
      </c>
    </row>
    <row r="463" spans="11:15">
      <c r="K463" s="69">
        <v>0</v>
      </c>
      <c r="L463" s="69">
        <f t="shared" si="23"/>
        <v>0</v>
      </c>
      <c r="M463" s="69">
        <v>0</v>
      </c>
      <c r="N463" s="69">
        <f t="shared" si="25"/>
        <v>0</v>
      </c>
      <c r="O463" s="10">
        <f t="shared" si="24"/>
        <v>0</v>
      </c>
    </row>
    <row r="464" spans="11:15">
      <c r="K464" s="69">
        <v>0</v>
      </c>
      <c r="L464" s="69">
        <f t="shared" si="23"/>
        <v>0</v>
      </c>
      <c r="M464" s="69">
        <v>0</v>
      </c>
      <c r="N464" s="69">
        <f t="shared" si="25"/>
        <v>0</v>
      </c>
      <c r="O464" s="10">
        <f t="shared" si="24"/>
        <v>0</v>
      </c>
    </row>
    <row r="465" spans="11:15">
      <c r="K465" s="69">
        <v>0</v>
      </c>
      <c r="L465" s="69">
        <f t="shared" ref="L465:L528" si="26">ROUND(K465*H465,0)</f>
        <v>0</v>
      </c>
      <c r="M465" s="69">
        <v>0</v>
      </c>
      <c r="N465" s="69">
        <f t="shared" si="25"/>
        <v>0</v>
      </c>
      <c r="O465" s="10">
        <f t="shared" ref="O465:O528" si="27">SUM(K465:N465)</f>
        <v>0</v>
      </c>
    </row>
    <row r="466" spans="11:15">
      <c r="K466" s="69">
        <v>0</v>
      </c>
      <c r="L466" s="69">
        <f t="shared" si="26"/>
        <v>0</v>
      </c>
      <c r="M466" s="69">
        <v>0</v>
      </c>
      <c r="N466" s="69">
        <f t="shared" si="25"/>
        <v>0</v>
      </c>
      <c r="O466" s="10">
        <f t="shared" si="27"/>
        <v>0</v>
      </c>
    </row>
    <row r="467" spans="11:15">
      <c r="K467" s="69">
        <v>0</v>
      </c>
      <c r="L467" s="69">
        <f t="shared" si="26"/>
        <v>0</v>
      </c>
      <c r="M467" s="69">
        <v>0</v>
      </c>
      <c r="N467" s="69">
        <f t="shared" si="25"/>
        <v>0</v>
      </c>
      <c r="O467" s="10">
        <f t="shared" si="27"/>
        <v>0</v>
      </c>
    </row>
    <row r="468" spans="11:15">
      <c r="K468" s="69">
        <v>0</v>
      </c>
      <c r="L468" s="69">
        <f t="shared" si="26"/>
        <v>0</v>
      </c>
      <c r="M468" s="69">
        <v>0</v>
      </c>
      <c r="N468" s="69">
        <f t="shared" si="25"/>
        <v>0</v>
      </c>
      <c r="O468" s="10">
        <f t="shared" si="27"/>
        <v>0</v>
      </c>
    </row>
    <row r="469" spans="11:15">
      <c r="K469" s="69">
        <v>0</v>
      </c>
      <c r="L469" s="69">
        <f t="shared" si="26"/>
        <v>0</v>
      </c>
      <c r="M469" s="69">
        <v>0</v>
      </c>
      <c r="N469" s="69">
        <f t="shared" si="25"/>
        <v>0</v>
      </c>
      <c r="O469" s="10">
        <f t="shared" si="27"/>
        <v>0</v>
      </c>
    </row>
    <row r="470" spans="11:15">
      <c r="K470" s="69">
        <v>0</v>
      </c>
      <c r="L470" s="69">
        <f t="shared" si="26"/>
        <v>0</v>
      </c>
      <c r="M470" s="69">
        <v>0</v>
      </c>
      <c r="N470" s="69">
        <f t="shared" si="25"/>
        <v>0</v>
      </c>
      <c r="O470" s="10">
        <f t="shared" si="27"/>
        <v>0</v>
      </c>
    </row>
    <row r="471" spans="11:15">
      <c r="K471" s="69">
        <v>0</v>
      </c>
      <c r="L471" s="69">
        <f t="shared" si="26"/>
        <v>0</v>
      </c>
      <c r="M471" s="69">
        <v>0</v>
      </c>
      <c r="N471" s="69">
        <f t="shared" si="25"/>
        <v>0</v>
      </c>
      <c r="O471" s="10">
        <f t="shared" si="27"/>
        <v>0</v>
      </c>
    </row>
    <row r="472" spans="11:15">
      <c r="K472" s="69">
        <v>0</v>
      </c>
      <c r="L472" s="69">
        <f t="shared" si="26"/>
        <v>0</v>
      </c>
      <c r="M472" s="69">
        <v>0</v>
      </c>
      <c r="N472" s="69">
        <f t="shared" si="25"/>
        <v>0</v>
      </c>
      <c r="O472" s="10">
        <f t="shared" si="27"/>
        <v>0</v>
      </c>
    </row>
    <row r="473" spans="11:15">
      <c r="K473" s="69">
        <v>0</v>
      </c>
      <c r="L473" s="69">
        <f t="shared" si="26"/>
        <v>0</v>
      </c>
      <c r="M473" s="69">
        <v>0</v>
      </c>
      <c r="N473" s="69">
        <f t="shared" si="25"/>
        <v>0</v>
      </c>
      <c r="O473" s="10">
        <f t="shared" si="27"/>
        <v>0</v>
      </c>
    </row>
    <row r="474" spans="11:15">
      <c r="K474" s="69">
        <v>0</v>
      </c>
      <c r="L474" s="69">
        <f t="shared" si="26"/>
        <v>0</v>
      </c>
      <c r="M474" s="69">
        <v>0</v>
      </c>
      <c r="N474" s="69">
        <f t="shared" si="25"/>
        <v>0</v>
      </c>
      <c r="O474" s="10">
        <f t="shared" si="27"/>
        <v>0</v>
      </c>
    </row>
    <row r="475" spans="11:15">
      <c r="K475" s="69">
        <v>0</v>
      </c>
      <c r="L475" s="69">
        <f t="shared" si="26"/>
        <v>0</v>
      </c>
      <c r="M475" s="69">
        <v>0</v>
      </c>
      <c r="N475" s="69">
        <f t="shared" si="25"/>
        <v>0</v>
      </c>
      <c r="O475" s="10">
        <f t="shared" si="27"/>
        <v>0</v>
      </c>
    </row>
    <row r="476" spans="11:15">
      <c r="K476" s="69">
        <v>0</v>
      </c>
      <c r="L476" s="69">
        <f t="shared" si="26"/>
        <v>0</v>
      </c>
      <c r="M476" s="69">
        <v>0</v>
      </c>
      <c r="N476" s="69">
        <f t="shared" si="25"/>
        <v>0</v>
      </c>
      <c r="O476" s="10">
        <f t="shared" si="27"/>
        <v>0</v>
      </c>
    </row>
    <row r="477" spans="11:15">
      <c r="K477" s="69">
        <v>0</v>
      </c>
      <c r="L477" s="69">
        <f t="shared" si="26"/>
        <v>0</v>
      </c>
      <c r="M477" s="69">
        <v>0</v>
      </c>
      <c r="N477" s="69">
        <f t="shared" si="25"/>
        <v>0</v>
      </c>
      <c r="O477" s="10">
        <f t="shared" si="27"/>
        <v>0</v>
      </c>
    </row>
    <row r="478" spans="11:15">
      <c r="K478" s="69">
        <v>0</v>
      </c>
      <c r="L478" s="69">
        <f t="shared" si="26"/>
        <v>0</v>
      </c>
      <c r="M478" s="69">
        <v>0</v>
      </c>
      <c r="N478" s="69">
        <f t="shared" si="25"/>
        <v>0</v>
      </c>
      <c r="O478" s="10">
        <f t="shared" si="27"/>
        <v>0</v>
      </c>
    </row>
    <row r="479" spans="11:15">
      <c r="K479" s="69">
        <v>0</v>
      </c>
      <c r="L479" s="69">
        <f t="shared" si="26"/>
        <v>0</v>
      </c>
      <c r="M479" s="69">
        <v>0</v>
      </c>
      <c r="N479" s="69">
        <f t="shared" si="25"/>
        <v>0</v>
      </c>
      <c r="O479" s="10">
        <f t="shared" si="27"/>
        <v>0</v>
      </c>
    </row>
    <row r="480" spans="11:15">
      <c r="K480" s="69">
        <v>0</v>
      </c>
      <c r="L480" s="69">
        <f t="shared" si="26"/>
        <v>0</v>
      </c>
      <c r="M480" s="69">
        <v>0</v>
      </c>
      <c r="N480" s="69">
        <f t="shared" si="25"/>
        <v>0</v>
      </c>
      <c r="O480" s="10">
        <f t="shared" si="27"/>
        <v>0</v>
      </c>
    </row>
    <row r="481" spans="11:15">
      <c r="K481" s="69">
        <v>0</v>
      </c>
      <c r="L481" s="69">
        <f t="shared" si="26"/>
        <v>0</v>
      </c>
      <c r="M481" s="69">
        <v>0</v>
      </c>
      <c r="N481" s="69">
        <f t="shared" si="25"/>
        <v>0</v>
      </c>
      <c r="O481" s="10">
        <f t="shared" si="27"/>
        <v>0</v>
      </c>
    </row>
    <row r="482" spans="11:15">
      <c r="K482" s="69">
        <v>0</v>
      </c>
      <c r="L482" s="69">
        <f t="shared" si="26"/>
        <v>0</v>
      </c>
      <c r="M482" s="69">
        <v>0</v>
      </c>
      <c r="N482" s="69">
        <f t="shared" si="25"/>
        <v>0</v>
      </c>
      <c r="O482" s="10">
        <f t="shared" si="27"/>
        <v>0</v>
      </c>
    </row>
    <row r="483" spans="11:15">
      <c r="K483" s="69">
        <v>0</v>
      </c>
      <c r="L483" s="69">
        <f t="shared" si="26"/>
        <v>0</v>
      </c>
      <c r="M483" s="69">
        <v>0</v>
      </c>
      <c r="N483" s="69">
        <f t="shared" si="25"/>
        <v>0</v>
      </c>
      <c r="O483" s="10">
        <f t="shared" si="27"/>
        <v>0</v>
      </c>
    </row>
    <row r="484" spans="11:15">
      <c r="K484" s="69">
        <v>0</v>
      </c>
      <c r="L484" s="69">
        <f t="shared" si="26"/>
        <v>0</v>
      </c>
      <c r="M484" s="69">
        <v>0</v>
      </c>
      <c r="N484" s="69">
        <f t="shared" si="25"/>
        <v>0</v>
      </c>
      <c r="O484" s="10">
        <f t="shared" si="27"/>
        <v>0</v>
      </c>
    </row>
    <row r="485" spans="11:15">
      <c r="K485" s="69">
        <v>0</v>
      </c>
      <c r="L485" s="69">
        <f t="shared" si="26"/>
        <v>0</v>
      </c>
      <c r="M485" s="69">
        <v>0</v>
      </c>
      <c r="N485" s="69">
        <f t="shared" si="25"/>
        <v>0</v>
      </c>
      <c r="O485" s="10">
        <f t="shared" si="27"/>
        <v>0</v>
      </c>
    </row>
    <row r="486" spans="11:15">
      <c r="K486" s="69">
        <v>0</v>
      </c>
      <c r="L486" s="69">
        <f t="shared" si="26"/>
        <v>0</v>
      </c>
      <c r="M486" s="69">
        <v>0</v>
      </c>
      <c r="N486" s="69">
        <f t="shared" si="25"/>
        <v>0</v>
      </c>
      <c r="O486" s="10">
        <f t="shared" si="27"/>
        <v>0</v>
      </c>
    </row>
    <row r="487" spans="11:15">
      <c r="K487" s="69">
        <v>0</v>
      </c>
      <c r="L487" s="69">
        <f t="shared" si="26"/>
        <v>0</v>
      </c>
      <c r="M487" s="69">
        <v>0</v>
      </c>
      <c r="N487" s="69">
        <f t="shared" si="25"/>
        <v>0</v>
      </c>
      <c r="O487" s="10">
        <f t="shared" si="27"/>
        <v>0</v>
      </c>
    </row>
    <row r="488" spans="11:15">
      <c r="K488" s="69">
        <v>0</v>
      </c>
      <c r="L488" s="69">
        <f t="shared" si="26"/>
        <v>0</v>
      </c>
      <c r="M488" s="69">
        <v>0</v>
      </c>
      <c r="N488" s="69">
        <f t="shared" si="25"/>
        <v>0</v>
      </c>
      <c r="O488" s="10">
        <f t="shared" si="27"/>
        <v>0</v>
      </c>
    </row>
    <row r="489" spans="11:15">
      <c r="K489" s="69">
        <v>0</v>
      </c>
      <c r="L489" s="69">
        <f t="shared" si="26"/>
        <v>0</v>
      </c>
      <c r="M489" s="69">
        <v>0</v>
      </c>
      <c r="N489" s="69">
        <f t="shared" si="25"/>
        <v>0</v>
      </c>
      <c r="O489" s="10">
        <f t="shared" si="27"/>
        <v>0</v>
      </c>
    </row>
    <row r="490" spans="11:15">
      <c r="K490" s="69">
        <v>0</v>
      </c>
      <c r="L490" s="69">
        <f t="shared" si="26"/>
        <v>0</v>
      </c>
      <c r="M490" s="69">
        <v>0</v>
      </c>
      <c r="N490" s="69">
        <f t="shared" si="25"/>
        <v>0</v>
      </c>
      <c r="O490" s="10">
        <f t="shared" si="27"/>
        <v>0</v>
      </c>
    </row>
    <row r="491" spans="11:15">
      <c r="K491" s="69">
        <v>0</v>
      </c>
      <c r="L491" s="69">
        <f t="shared" si="26"/>
        <v>0</v>
      </c>
      <c r="M491" s="69">
        <v>0</v>
      </c>
      <c r="N491" s="69">
        <f t="shared" si="25"/>
        <v>0</v>
      </c>
      <c r="O491" s="10">
        <f t="shared" si="27"/>
        <v>0</v>
      </c>
    </row>
    <row r="492" spans="11:15">
      <c r="K492" s="69">
        <v>0</v>
      </c>
      <c r="L492" s="69">
        <f t="shared" si="26"/>
        <v>0</v>
      </c>
      <c r="M492" s="69">
        <v>0</v>
      </c>
      <c r="N492" s="69">
        <f t="shared" si="25"/>
        <v>0</v>
      </c>
      <c r="O492" s="10">
        <f t="shared" si="27"/>
        <v>0</v>
      </c>
    </row>
    <row r="493" spans="11:15">
      <c r="K493" s="69">
        <v>0</v>
      </c>
      <c r="L493" s="69">
        <f t="shared" si="26"/>
        <v>0</v>
      </c>
      <c r="M493" s="69">
        <v>0</v>
      </c>
      <c r="N493" s="69">
        <f t="shared" si="25"/>
        <v>0</v>
      </c>
      <c r="O493" s="10">
        <f t="shared" si="27"/>
        <v>0</v>
      </c>
    </row>
    <row r="494" spans="11:15">
      <c r="K494" s="69">
        <v>0</v>
      </c>
      <c r="L494" s="69">
        <f t="shared" si="26"/>
        <v>0</v>
      </c>
      <c r="M494" s="69">
        <v>0</v>
      </c>
      <c r="N494" s="69">
        <f t="shared" si="25"/>
        <v>0</v>
      </c>
      <c r="O494" s="10">
        <f t="shared" si="27"/>
        <v>0</v>
      </c>
    </row>
    <row r="495" spans="11:15">
      <c r="K495" s="69">
        <v>0</v>
      </c>
      <c r="L495" s="69">
        <f t="shared" si="26"/>
        <v>0</v>
      </c>
      <c r="M495" s="69">
        <v>0</v>
      </c>
      <c r="N495" s="69">
        <f t="shared" si="25"/>
        <v>0</v>
      </c>
      <c r="O495" s="10">
        <f t="shared" si="27"/>
        <v>0</v>
      </c>
    </row>
    <row r="496" spans="11:15">
      <c r="K496" s="69">
        <v>0</v>
      </c>
      <c r="L496" s="69">
        <f t="shared" si="26"/>
        <v>0</v>
      </c>
      <c r="M496" s="69">
        <v>0</v>
      </c>
      <c r="N496" s="69">
        <f t="shared" si="25"/>
        <v>0</v>
      </c>
      <c r="O496" s="10">
        <f t="shared" si="27"/>
        <v>0</v>
      </c>
    </row>
    <row r="497" spans="11:15">
      <c r="K497" s="69">
        <v>0</v>
      </c>
      <c r="L497" s="69">
        <f t="shared" si="26"/>
        <v>0</v>
      </c>
      <c r="M497" s="69">
        <v>0</v>
      </c>
      <c r="N497" s="69">
        <f t="shared" si="25"/>
        <v>0</v>
      </c>
      <c r="O497" s="10">
        <f t="shared" si="27"/>
        <v>0</v>
      </c>
    </row>
    <row r="498" spans="11:15">
      <c r="K498" s="69">
        <v>0</v>
      </c>
      <c r="L498" s="69">
        <f t="shared" si="26"/>
        <v>0</v>
      </c>
      <c r="M498" s="69">
        <v>0</v>
      </c>
      <c r="N498" s="69">
        <f t="shared" si="25"/>
        <v>0</v>
      </c>
      <c r="O498" s="10">
        <f t="shared" si="27"/>
        <v>0</v>
      </c>
    </row>
    <row r="499" spans="11:15">
      <c r="K499" s="69">
        <v>0</v>
      </c>
      <c r="L499" s="69">
        <f t="shared" si="26"/>
        <v>0</v>
      </c>
      <c r="M499" s="69">
        <v>0</v>
      </c>
      <c r="N499" s="69">
        <f t="shared" si="25"/>
        <v>0</v>
      </c>
      <c r="O499" s="10">
        <f t="shared" si="27"/>
        <v>0</v>
      </c>
    </row>
    <row r="500" spans="11:15">
      <c r="K500" s="69">
        <v>0</v>
      </c>
      <c r="L500" s="69">
        <f t="shared" si="26"/>
        <v>0</v>
      </c>
      <c r="M500" s="69">
        <v>0</v>
      </c>
      <c r="N500" s="69">
        <f t="shared" si="25"/>
        <v>0</v>
      </c>
      <c r="O500" s="10">
        <f t="shared" si="27"/>
        <v>0</v>
      </c>
    </row>
    <row r="501" spans="11:15">
      <c r="K501" s="69">
        <v>0</v>
      </c>
      <c r="L501" s="69">
        <f t="shared" si="26"/>
        <v>0</v>
      </c>
      <c r="M501" s="69">
        <v>0</v>
      </c>
      <c r="N501" s="69">
        <f t="shared" si="25"/>
        <v>0</v>
      </c>
      <c r="O501" s="10">
        <f t="shared" si="27"/>
        <v>0</v>
      </c>
    </row>
    <row r="502" spans="11:15">
      <c r="K502" s="69">
        <v>0</v>
      </c>
      <c r="L502" s="69">
        <f t="shared" si="26"/>
        <v>0</v>
      </c>
      <c r="M502" s="69">
        <v>0</v>
      </c>
      <c r="N502" s="69">
        <f t="shared" si="25"/>
        <v>0</v>
      </c>
      <c r="O502" s="10">
        <f t="shared" si="27"/>
        <v>0</v>
      </c>
    </row>
    <row r="503" spans="11:15">
      <c r="K503" s="69">
        <v>0</v>
      </c>
      <c r="L503" s="69">
        <f t="shared" si="26"/>
        <v>0</v>
      </c>
      <c r="M503" s="69">
        <v>0</v>
      </c>
      <c r="N503" s="69">
        <f t="shared" si="25"/>
        <v>0</v>
      </c>
      <c r="O503" s="10">
        <f t="shared" si="27"/>
        <v>0</v>
      </c>
    </row>
    <row r="504" spans="11:15">
      <c r="K504" s="69">
        <v>0</v>
      </c>
      <c r="L504" s="69">
        <f t="shared" si="26"/>
        <v>0</v>
      </c>
      <c r="M504" s="69">
        <v>0</v>
      </c>
      <c r="N504" s="69">
        <f t="shared" si="25"/>
        <v>0</v>
      </c>
      <c r="O504" s="10">
        <f t="shared" si="27"/>
        <v>0</v>
      </c>
    </row>
    <row r="505" spans="11:15">
      <c r="K505" s="69">
        <v>0</v>
      </c>
      <c r="L505" s="69">
        <f t="shared" si="26"/>
        <v>0</v>
      </c>
      <c r="M505" s="69">
        <v>0</v>
      </c>
      <c r="N505" s="69">
        <f t="shared" si="25"/>
        <v>0</v>
      </c>
      <c r="O505" s="10">
        <f t="shared" si="27"/>
        <v>0</v>
      </c>
    </row>
    <row r="506" spans="11:15">
      <c r="K506" s="69">
        <v>0</v>
      </c>
      <c r="L506" s="69">
        <f t="shared" si="26"/>
        <v>0</v>
      </c>
      <c r="M506" s="69">
        <v>0</v>
      </c>
      <c r="N506" s="69">
        <f t="shared" si="25"/>
        <v>0</v>
      </c>
      <c r="O506" s="10">
        <f t="shared" si="27"/>
        <v>0</v>
      </c>
    </row>
    <row r="507" spans="11:15">
      <c r="K507" s="69">
        <v>0</v>
      </c>
      <c r="L507" s="69">
        <f t="shared" si="26"/>
        <v>0</v>
      </c>
      <c r="M507" s="69">
        <v>0</v>
      </c>
      <c r="N507" s="69">
        <f t="shared" si="25"/>
        <v>0</v>
      </c>
      <c r="O507" s="10">
        <f t="shared" si="27"/>
        <v>0</v>
      </c>
    </row>
    <row r="508" spans="11:15">
      <c r="K508" s="69">
        <v>0</v>
      </c>
      <c r="L508" s="69">
        <f t="shared" si="26"/>
        <v>0</v>
      </c>
      <c r="M508" s="69">
        <v>0</v>
      </c>
      <c r="N508" s="69">
        <f t="shared" si="25"/>
        <v>0</v>
      </c>
      <c r="O508" s="10">
        <f t="shared" si="27"/>
        <v>0</v>
      </c>
    </row>
    <row r="509" spans="11:15">
      <c r="K509" s="69">
        <v>0</v>
      </c>
      <c r="L509" s="69">
        <f t="shared" si="26"/>
        <v>0</v>
      </c>
      <c r="M509" s="69">
        <v>0</v>
      </c>
      <c r="N509" s="69">
        <f t="shared" si="25"/>
        <v>0</v>
      </c>
      <c r="O509" s="10">
        <f t="shared" si="27"/>
        <v>0</v>
      </c>
    </row>
    <row r="510" spans="11:15">
      <c r="K510" s="69">
        <v>0</v>
      </c>
      <c r="L510" s="69">
        <f t="shared" si="26"/>
        <v>0</v>
      </c>
      <c r="M510" s="69">
        <v>0</v>
      </c>
      <c r="N510" s="69">
        <f t="shared" si="25"/>
        <v>0</v>
      </c>
      <c r="O510" s="10">
        <f t="shared" si="27"/>
        <v>0</v>
      </c>
    </row>
    <row r="511" spans="11:15">
      <c r="K511" s="69">
        <v>0</v>
      </c>
      <c r="L511" s="69">
        <f t="shared" si="26"/>
        <v>0</v>
      </c>
      <c r="M511" s="69">
        <v>0</v>
      </c>
      <c r="N511" s="69">
        <f t="shared" si="25"/>
        <v>0</v>
      </c>
      <c r="O511" s="10">
        <f t="shared" si="27"/>
        <v>0</v>
      </c>
    </row>
    <row r="512" spans="11:15">
      <c r="K512" s="69">
        <v>0</v>
      </c>
      <c r="L512" s="69">
        <f t="shared" si="26"/>
        <v>0</v>
      </c>
      <c r="M512" s="69">
        <v>0</v>
      </c>
      <c r="N512" s="69">
        <f t="shared" si="25"/>
        <v>0</v>
      </c>
      <c r="O512" s="10">
        <f t="shared" si="27"/>
        <v>0</v>
      </c>
    </row>
    <row r="513" spans="11:15">
      <c r="K513" s="69">
        <v>0</v>
      </c>
      <c r="L513" s="69">
        <f t="shared" si="26"/>
        <v>0</v>
      </c>
      <c r="M513" s="69">
        <v>0</v>
      </c>
      <c r="N513" s="69">
        <f t="shared" si="25"/>
        <v>0</v>
      </c>
      <c r="O513" s="10">
        <f t="shared" si="27"/>
        <v>0</v>
      </c>
    </row>
    <row r="514" spans="11:15">
      <c r="K514" s="69">
        <v>0</v>
      </c>
      <c r="L514" s="69">
        <f t="shared" si="26"/>
        <v>0</v>
      </c>
      <c r="M514" s="69">
        <v>0</v>
      </c>
      <c r="N514" s="69">
        <f t="shared" si="25"/>
        <v>0</v>
      </c>
      <c r="O514" s="10">
        <f t="shared" si="27"/>
        <v>0</v>
      </c>
    </row>
    <row r="515" spans="11:15">
      <c r="K515" s="69">
        <v>0</v>
      </c>
      <c r="L515" s="69">
        <f t="shared" si="26"/>
        <v>0</v>
      </c>
      <c r="M515" s="69">
        <v>0</v>
      </c>
      <c r="N515" s="69">
        <f t="shared" si="25"/>
        <v>0</v>
      </c>
      <c r="O515" s="10">
        <f t="shared" si="27"/>
        <v>0</v>
      </c>
    </row>
    <row r="516" spans="11:15">
      <c r="K516" s="69">
        <v>0</v>
      </c>
      <c r="L516" s="69">
        <f t="shared" si="26"/>
        <v>0</v>
      </c>
      <c r="M516" s="69">
        <v>0</v>
      </c>
      <c r="N516" s="69">
        <f t="shared" si="25"/>
        <v>0</v>
      </c>
      <c r="O516" s="10">
        <f t="shared" si="27"/>
        <v>0</v>
      </c>
    </row>
    <row r="517" spans="11:15">
      <c r="K517" s="69">
        <v>0</v>
      </c>
      <c r="L517" s="69">
        <f t="shared" si="26"/>
        <v>0</v>
      </c>
      <c r="M517" s="69">
        <v>0</v>
      </c>
      <c r="N517" s="69">
        <f t="shared" si="25"/>
        <v>0</v>
      </c>
      <c r="O517" s="10">
        <f t="shared" si="27"/>
        <v>0</v>
      </c>
    </row>
    <row r="518" spans="11:15">
      <c r="K518" s="69">
        <v>0</v>
      </c>
      <c r="L518" s="69">
        <f t="shared" si="26"/>
        <v>0</v>
      </c>
      <c r="M518" s="69">
        <v>0</v>
      </c>
      <c r="N518" s="69">
        <f t="shared" si="25"/>
        <v>0</v>
      </c>
      <c r="O518" s="10">
        <f t="shared" si="27"/>
        <v>0</v>
      </c>
    </row>
    <row r="519" spans="11:15">
      <c r="K519" s="69">
        <v>0</v>
      </c>
      <c r="L519" s="69">
        <f t="shared" si="26"/>
        <v>0</v>
      </c>
      <c r="M519" s="69">
        <v>0</v>
      </c>
      <c r="N519" s="69">
        <f t="shared" si="25"/>
        <v>0</v>
      </c>
      <c r="O519" s="10">
        <f t="shared" si="27"/>
        <v>0</v>
      </c>
    </row>
    <row r="520" spans="11:15">
      <c r="K520" s="69">
        <v>0</v>
      </c>
      <c r="L520" s="69">
        <f t="shared" si="26"/>
        <v>0</v>
      </c>
      <c r="M520" s="69">
        <v>0</v>
      </c>
      <c r="N520" s="69">
        <f t="shared" si="25"/>
        <v>0</v>
      </c>
      <c r="O520" s="10">
        <f t="shared" si="27"/>
        <v>0</v>
      </c>
    </row>
    <row r="521" spans="11:15">
      <c r="K521" s="69">
        <v>0</v>
      </c>
      <c r="L521" s="69">
        <f t="shared" si="26"/>
        <v>0</v>
      </c>
      <c r="M521" s="69">
        <v>0</v>
      </c>
      <c r="N521" s="69">
        <f t="shared" si="25"/>
        <v>0</v>
      </c>
      <c r="O521" s="10">
        <f t="shared" si="27"/>
        <v>0</v>
      </c>
    </row>
    <row r="522" spans="11:15">
      <c r="K522" s="69">
        <v>0</v>
      </c>
      <c r="L522" s="69">
        <f t="shared" si="26"/>
        <v>0</v>
      </c>
      <c r="M522" s="69">
        <v>0</v>
      </c>
      <c r="N522" s="69">
        <f t="shared" ref="N522:N585" si="28">M522</f>
        <v>0</v>
      </c>
      <c r="O522" s="10">
        <f t="shared" si="27"/>
        <v>0</v>
      </c>
    </row>
    <row r="523" spans="11:15">
      <c r="K523" s="69">
        <v>0</v>
      </c>
      <c r="L523" s="69">
        <f t="shared" si="26"/>
        <v>0</v>
      </c>
      <c r="M523" s="69">
        <v>0</v>
      </c>
      <c r="N523" s="69">
        <f t="shared" si="28"/>
        <v>0</v>
      </c>
      <c r="O523" s="10">
        <f t="shared" si="27"/>
        <v>0</v>
      </c>
    </row>
    <row r="524" spans="11:15">
      <c r="K524" s="69">
        <v>0</v>
      </c>
      <c r="L524" s="69">
        <f t="shared" si="26"/>
        <v>0</v>
      </c>
      <c r="M524" s="69">
        <v>0</v>
      </c>
      <c r="N524" s="69">
        <f t="shared" si="28"/>
        <v>0</v>
      </c>
      <c r="O524" s="10">
        <f t="shared" si="27"/>
        <v>0</v>
      </c>
    </row>
    <row r="525" spans="11:15">
      <c r="K525" s="69">
        <v>0</v>
      </c>
      <c r="L525" s="69">
        <f t="shared" si="26"/>
        <v>0</v>
      </c>
      <c r="M525" s="69">
        <v>0</v>
      </c>
      <c r="N525" s="69">
        <f t="shared" si="28"/>
        <v>0</v>
      </c>
      <c r="O525" s="10">
        <f t="shared" si="27"/>
        <v>0</v>
      </c>
    </row>
    <row r="526" spans="11:15">
      <c r="K526" s="69">
        <v>0</v>
      </c>
      <c r="L526" s="69">
        <f t="shared" si="26"/>
        <v>0</v>
      </c>
      <c r="M526" s="69">
        <v>0</v>
      </c>
      <c r="N526" s="69">
        <f t="shared" si="28"/>
        <v>0</v>
      </c>
      <c r="O526" s="10">
        <f t="shared" si="27"/>
        <v>0</v>
      </c>
    </row>
    <row r="527" spans="11:15">
      <c r="K527" s="69">
        <v>0</v>
      </c>
      <c r="L527" s="69">
        <f t="shared" si="26"/>
        <v>0</v>
      </c>
      <c r="M527" s="69">
        <v>0</v>
      </c>
      <c r="N527" s="69">
        <f t="shared" si="28"/>
        <v>0</v>
      </c>
      <c r="O527" s="10">
        <f t="shared" si="27"/>
        <v>0</v>
      </c>
    </row>
    <row r="528" spans="11:15">
      <c r="K528" s="69">
        <v>0</v>
      </c>
      <c r="L528" s="69">
        <f t="shared" si="26"/>
        <v>0</v>
      </c>
      <c r="M528" s="69">
        <v>0</v>
      </c>
      <c r="N528" s="69">
        <f t="shared" si="28"/>
        <v>0</v>
      </c>
      <c r="O528" s="10">
        <f t="shared" si="27"/>
        <v>0</v>
      </c>
    </row>
    <row r="529" spans="11:15">
      <c r="K529" s="69">
        <v>0</v>
      </c>
      <c r="L529" s="69">
        <f t="shared" ref="L529:L592" si="29">ROUND(K529*H529,0)</f>
        <v>0</v>
      </c>
      <c r="M529" s="69">
        <v>0</v>
      </c>
      <c r="N529" s="69">
        <f t="shared" si="28"/>
        <v>0</v>
      </c>
      <c r="O529" s="10">
        <f t="shared" ref="O529:O592" si="30">SUM(K529:N529)</f>
        <v>0</v>
      </c>
    </row>
    <row r="530" spans="11:15">
      <c r="K530" s="69">
        <v>0</v>
      </c>
      <c r="L530" s="69">
        <f t="shared" si="29"/>
        <v>0</v>
      </c>
      <c r="M530" s="69">
        <v>0</v>
      </c>
      <c r="N530" s="69">
        <f t="shared" si="28"/>
        <v>0</v>
      </c>
      <c r="O530" s="10">
        <f t="shared" si="30"/>
        <v>0</v>
      </c>
    </row>
    <row r="531" spans="11:15">
      <c r="K531" s="69">
        <v>0</v>
      </c>
      <c r="L531" s="69">
        <f t="shared" si="29"/>
        <v>0</v>
      </c>
      <c r="M531" s="69">
        <v>0</v>
      </c>
      <c r="N531" s="69">
        <f t="shared" si="28"/>
        <v>0</v>
      </c>
      <c r="O531" s="10">
        <f t="shared" si="30"/>
        <v>0</v>
      </c>
    </row>
    <row r="532" spans="11:15">
      <c r="K532" s="69">
        <v>0</v>
      </c>
      <c r="L532" s="69">
        <f t="shared" si="29"/>
        <v>0</v>
      </c>
      <c r="M532" s="69">
        <v>0</v>
      </c>
      <c r="N532" s="69">
        <f t="shared" si="28"/>
        <v>0</v>
      </c>
      <c r="O532" s="10">
        <f t="shared" si="30"/>
        <v>0</v>
      </c>
    </row>
    <row r="533" spans="11:15">
      <c r="K533" s="69">
        <v>0</v>
      </c>
      <c r="L533" s="69">
        <f t="shared" si="29"/>
        <v>0</v>
      </c>
      <c r="M533" s="69">
        <v>0</v>
      </c>
      <c r="N533" s="69">
        <f t="shared" si="28"/>
        <v>0</v>
      </c>
      <c r="O533" s="10">
        <f t="shared" si="30"/>
        <v>0</v>
      </c>
    </row>
    <row r="534" spans="11:15">
      <c r="K534" s="69">
        <v>0</v>
      </c>
      <c r="L534" s="69">
        <f t="shared" si="29"/>
        <v>0</v>
      </c>
      <c r="M534" s="69">
        <v>0</v>
      </c>
      <c r="N534" s="69">
        <f t="shared" si="28"/>
        <v>0</v>
      </c>
      <c r="O534" s="10">
        <f t="shared" si="30"/>
        <v>0</v>
      </c>
    </row>
    <row r="535" spans="11:15">
      <c r="K535" s="69">
        <v>0</v>
      </c>
      <c r="L535" s="69">
        <f t="shared" si="29"/>
        <v>0</v>
      </c>
      <c r="M535" s="69">
        <v>0</v>
      </c>
      <c r="N535" s="69">
        <f t="shared" si="28"/>
        <v>0</v>
      </c>
      <c r="O535" s="10">
        <f t="shared" si="30"/>
        <v>0</v>
      </c>
    </row>
    <row r="536" spans="11:15">
      <c r="K536" s="69">
        <v>0</v>
      </c>
      <c r="L536" s="69">
        <f t="shared" si="29"/>
        <v>0</v>
      </c>
      <c r="M536" s="69">
        <v>0</v>
      </c>
      <c r="N536" s="69">
        <f t="shared" si="28"/>
        <v>0</v>
      </c>
      <c r="O536" s="10">
        <f t="shared" si="30"/>
        <v>0</v>
      </c>
    </row>
    <row r="537" spans="11:15">
      <c r="K537" s="69">
        <v>0</v>
      </c>
      <c r="L537" s="69">
        <f t="shared" si="29"/>
        <v>0</v>
      </c>
      <c r="M537" s="69">
        <v>0</v>
      </c>
      <c r="N537" s="69">
        <f t="shared" si="28"/>
        <v>0</v>
      </c>
      <c r="O537" s="10">
        <f t="shared" si="30"/>
        <v>0</v>
      </c>
    </row>
    <row r="538" spans="11:15">
      <c r="K538" s="69">
        <v>0</v>
      </c>
      <c r="L538" s="69">
        <f t="shared" si="29"/>
        <v>0</v>
      </c>
      <c r="M538" s="69">
        <v>0</v>
      </c>
      <c r="N538" s="69">
        <f t="shared" si="28"/>
        <v>0</v>
      </c>
      <c r="O538" s="10">
        <f t="shared" si="30"/>
        <v>0</v>
      </c>
    </row>
    <row r="539" spans="11:15">
      <c r="K539" s="69">
        <v>0</v>
      </c>
      <c r="L539" s="69">
        <f t="shared" si="29"/>
        <v>0</v>
      </c>
      <c r="M539" s="69">
        <v>0</v>
      </c>
      <c r="N539" s="69">
        <f t="shared" si="28"/>
        <v>0</v>
      </c>
      <c r="O539" s="10">
        <f t="shared" si="30"/>
        <v>0</v>
      </c>
    </row>
    <row r="540" spans="11:15">
      <c r="K540" s="69">
        <v>0</v>
      </c>
      <c r="L540" s="69">
        <f t="shared" si="29"/>
        <v>0</v>
      </c>
      <c r="M540" s="69">
        <v>0</v>
      </c>
      <c r="N540" s="69">
        <f t="shared" si="28"/>
        <v>0</v>
      </c>
      <c r="O540" s="10">
        <f t="shared" si="30"/>
        <v>0</v>
      </c>
    </row>
    <row r="541" spans="11:15">
      <c r="K541" s="69">
        <v>0</v>
      </c>
      <c r="L541" s="69">
        <f t="shared" si="29"/>
        <v>0</v>
      </c>
      <c r="M541" s="69">
        <v>0</v>
      </c>
      <c r="N541" s="69">
        <f t="shared" si="28"/>
        <v>0</v>
      </c>
      <c r="O541" s="10">
        <f t="shared" si="30"/>
        <v>0</v>
      </c>
    </row>
    <row r="542" spans="11:15">
      <c r="K542" s="69">
        <v>0</v>
      </c>
      <c r="L542" s="69">
        <f t="shared" si="29"/>
        <v>0</v>
      </c>
      <c r="M542" s="69">
        <v>0</v>
      </c>
      <c r="N542" s="69">
        <f t="shared" si="28"/>
        <v>0</v>
      </c>
      <c r="O542" s="10">
        <f t="shared" si="30"/>
        <v>0</v>
      </c>
    </row>
    <row r="543" spans="11:15">
      <c r="K543" s="69">
        <v>0</v>
      </c>
      <c r="L543" s="69">
        <f t="shared" si="29"/>
        <v>0</v>
      </c>
      <c r="M543" s="69">
        <v>0</v>
      </c>
      <c r="N543" s="69">
        <f t="shared" si="28"/>
        <v>0</v>
      </c>
      <c r="O543" s="10">
        <f t="shared" si="30"/>
        <v>0</v>
      </c>
    </row>
    <row r="544" spans="11:15">
      <c r="K544" s="69">
        <v>0</v>
      </c>
      <c r="L544" s="69">
        <f t="shared" si="29"/>
        <v>0</v>
      </c>
      <c r="M544" s="69">
        <v>0</v>
      </c>
      <c r="N544" s="69">
        <f t="shared" si="28"/>
        <v>0</v>
      </c>
      <c r="O544" s="10">
        <f t="shared" si="30"/>
        <v>0</v>
      </c>
    </row>
    <row r="545" spans="11:15">
      <c r="K545" s="69">
        <v>0</v>
      </c>
      <c r="L545" s="69">
        <f t="shared" si="29"/>
        <v>0</v>
      </c>
      <c r="M545" s="69">
        <v>0</v>
      </c>
      <c r="N545" s="69">
        <f t="shared" si="28"/>
        <v>0</v>
      </c>
      <c r="O545" s="10">
        <f t="shared" si="30"/>
        <v>0</v>
      </c>
    </row>
    <row r="546" spans="11:15">
      <c r="K546" s="69">
        <v>0</v>
      </c>
      <c r="L546" s="69">
        <f t="shared" si="29"/>
        <v>0</v>
      </c>
      <c r="M546" s="69">
        <v>0</v>
      </c>
      <c r="N546" s="69">
        <f t="shared" si="28"/>
        <v>0</v>
      </c>
      <c r="O546" s="10">
        <f t="shared" si="30"/>
        <v>0</v>
      </c>
    </row>
    <row r="547" spans="11:15">
      <c r="K547" s="69">
        <v>0</v>
      </c>
      <c r="L547" s="69">
        <f t="shared" si="29"/>
        <v>0</v>
      </c>
      <c r="M547" s="69">
        <v>0</v>
      </c>
      <c r="N547" s="69">
        <f t="shared" si="28"/>
        <v>0</v>
      </c>
      <c r="O547" s="10">
        <f t="shared" si="30"/>
        <v>0</v>
      </c>
    </row>
    <row r="548" spans="11:15">
      <c r="K548" s="69">
        <v>0</v>
      </c>
      <c r="L548" s="69">
        <f t="shared" si="29"/>
        <v>0</v>
      </c>
      <c r="M548" s="69">
        <v>0</v>
      </c>
      <c r="N548" s="69">
        <f t="shared" si="28"/>
        <v>0</v>
      </c>
      <c r="O548" s="10">
        <f t="shared" si="30"/>
        <v>0</v>
      </c>
    </row>
    <row r="549" spans="11:15">
      <c r="K549" s="69">
        <v>0</v>
      </c>
      <c r="L549" s="69">
        <f t="shared" si="29"/>
        <v>0</v>
      </c>
      <c r="M549" s="69">
        <v>0</v>
      </c>
      <c r="N549" s="69">
        <f t="shared" si="28"/>
        <v>0</v>
      </c>
      <c r="O549" s="10">
        <f t="shared" si="30"/>
        <v>0</v>
      </c>
    </row>
    <row r="550" spans="11:15">
      <c r="K550" s="69">
        <v>0</v>
      </c>
      <c r="L550" s="69">
        <f t="shared" si="29"/>
        <v>0</v>
      </c>
      <c r="M550" s="69">
        <v>0</v>
      </c>
      <c r="N550" s="69">
        <f t="shared" si="28"/>
        <v>0</v>
      </c>
      <c r="O550" s="10">
        <f t="shared" si="30"/>
        <v>0</v>
      </c>
    </row>
    <row r="551" spans="11:15">
      <c r="K551" s="69">
        <v>0</v>
      </c>
      <c r="L551" s="69">
        <f t="shared" si="29"/>
        <v>0</v>
      </c>
      <c r="M551" s="69">
        <v>0</v>
      </c>
      <c r="N551" s="69">
        <f t="shared" si="28"/>
        <v>0</v>
      </c>
      <c r="O551" s="10">
        <f t="shared" si="30"/>
        <v>0</v>
      </c>
    </row>
    <row r="552" spans="11:15">
      <c r="K552" s="69">
        <v>0</v>
      </c>
      <c r="L552" s="69">
        <f t="shared" si="29"/>
        <v>0</v>
      </c>
      <c r="M552" s="69">
        <v>0</v>
      </c>
      <c r="N552" s="69">
        <f t="shared" si="28"/>
        <v>0</v>
      </c>
      <c r="O552" s="10">
        <f t="shared" si="30"/>
        <v>0</v>
      </c>
    </row>
    <row r="553" spans="11:15">
      <c r="K553" s="69">
        <v>0</v>
      </c>
      <c r="L553" s="69">
        <f t="shared" si="29"/>
        <v>0</v>
      </c>
      <c r="M553" s="69">
        <v>0</v>
      </c>
      <c r="N553" s="69">
        <f t="shared" si="28"/>
        <v>0</v>
      </c>
      <c r="O553" s="10">
        <f t="shared" si="30"/>
        <v>0</v>
      </c>
    </row>
    <row r="554" spans="11:15">
      <c r="K554" s="69">
        <v>0</v>
      </c>
      <c r="L554" s="69">
        <f t="shared" si="29"/>
        <v>0</v>
      </c>
      <c r="M554" s="69">
        <v>0</v>
      </c>
      <c r="N554" s="69">
        <f t="shared" si="28"/>
        <v>0</v>
      </c>
      <c r="O554" s="10">
        <f t="shared" si="30"/>
        <v>0</v>
      </c>
    </row>
    <row r="555" spans="11:15">
      <c r="K555" s="69">
        <v>0</v>
      </c>
      <c r="L555" s="69">
        <f t="shared" si="29"/>
        <v>0</v>
      </c>
      <c r="M555" s="69">
        <v>0</v>
      </c>
      <c r="N555" s="69">
        <f t="shared" si="28"/>
        <v>0</v>
      </c>
      <c r="O555" s="10">
        <f t="shared" si="30"/>
        <v>0</v>
      </c>
    </row>
    <row r="556" spans="11:15">
      <c r="K556" s="69">
        <v>0</v>
      </c>
      <c r="L556" s="69">
        <f t="shared" si="29"/>
        <v>0</v>
      </c>
      <c r="M556" s="69">
        <v>0</v>
      </c>
      <c r="N556" s="69">
        <f t="shared" si="28"/>
        <v>0</v>
      </c>
      <c r="O556" s="10">
        <f t="shared" si="30"/>
        <v>0</v>
      </c>
    </row>
    <row r="557" spans="11:15">
      <c r="K557" s="69">
        <v>0</v>
      </c>
      <c r="L557" s="69">
        <f t="shared" si="29"/>
        <v>0</v>
      </c>
      <c r="M557" s="69">
        <v>0</v>
      </c>
      <c r="N557" s="69">
        <f t="shared" si="28"/>
        <v>0</v>
      </c>
      <c r="O557" s="10">
        <f t="shared" si="30"/>
        <v>0</v>
      </c>
    </row>
    <row r="558" spans="11:15">
      <c r="K558" s="69">
        <v>0</v>
      </c>
      <c r="L558" s="69">
        <f t="shared" si="29"/>
        <v>0</v>
      </c>
      <c r="M558" s="69">
        <v>0</v>
      </c>
      <c r="N558" s="69">
        <f t="shared" si="28"/>
        <v>0</v>
      </c>
      <c r="O558" s="10">
        <f t="shared" si="30"/>
        <v>0</v>
      </c>
    </row>
    <row r="559" spans="11:15">
      <c r="K559" s="69">
        <v>0</v>
      </c>
      <c r="L559" s="69">
        <f t="shared" si="29"/>
        <v>0</v>
      </c>
      <c r="M559" s="69">
        <v>0</v>
      </c>
      <c r="N559" s="69">
        <f t="shared" si="28"/>
        <v>0</v>
      </c>
      <c r="O559" s="10">
        <f t="shared" si="30"/>
        <v>0</v>
      </c>
    </row>
    <row r="560" spans="11:15">
      <c r="K560" s="69">
        <v>0</v>
      </c>
      <c r="L560" s="69">
        <f t="shared" si="29"/>
        <v>0</v>
      </c>
      <c r="M560" s="69">
        <v>0</v>
      </c>
      <c r="N560" s="69">
        <f t="shared" si="28"/>
        <v>0</v>
      </c>
      <c r="O560" s="10">
        <f t="shared" si="30"/>
        <v>0</v>
      </c>
    </row>
    <row r="561" spans="11:15">
      <c r="K561" s="69">
        <v>0</v>
      </c>
      <c r="L561" s="69">
        <f t="shared" si="29"/>
        <v>0</v>
      </c>
      <c r="M561" s="69">
        <v>0</v>
      </c>
      <c r="N561" s="69">
        <f t="shared" si="28"/>
        <v>0</v>
      </c>
      <c r="O561" s="10">
        <f t="shared" si="30"/>
        <v>0</v>
      </c>
    </row>
    <row r="562" spans="11:15">
      <c r="K562" s="69">
        <v>0</v>
      </c>
      <c r="L562" s="69">
        <f t="shared" si="29"/>
        <v>0</v>
      </c>
      <c r="M562" s="69">
        <v>0</v>
      </c>
      <c r="N562" s="69">
        <f t="shared" si="28"/>
        <v>0</v>
      </c>
      <c r="O562" s="10">
        <f t="shared" si="30"/>
        <v>0</v>
      </c>
    </row>
    <row r="563" spans="11:15">
      <c r="K563" s="69">
        <v>0</v>
      </c>
      <c r="L563" s="69">
        <f t="shared" si="29"/>
        <v>0</v>
      </c>
      <c r="M563" s="69">
        <v>0</v>
      </c>
      <c r="N563" s="69">
        <f t="shared" si="28"/>
        <v>0</v>
      </c>
      <c r="O563" s="10">
        <f t="shared" si="30"/>
        <v>0</v>
      </c>
    </row>
    <row r="564" spans="11:15">
      <c r="K564" s="69">
        <v>0</v>
      </c>
      <c r="L564" s="69">
        <f t="shared" si="29"/>
        <v>0</v>
      </c>
      <c r="M564" s="69">
        <v>0</v>
      </c>
      <c r="N564" s="69">
        <f t="shared" si="28"/>
        <v>0</v>
      </c>
      <c r="O564" s="10">
        <f t="shared" si="30"/>
        <v>0</v>
      </c>
    </row>
    <row r="565" spans="11:15">
      <c r="K565" s="69">
        <v>0</v>
      </c>
      <c r="L565" s="69">
        <f t="shared" si="29"/>
        <v>0</v>
      </c>
      <c r="M565" s="69">
        <v>0</v>
      </c>
      <c r="N565" s="69">
        <f t="shared" si="28"/>
        <v>0</v>
      </c>
      <c r="O565" s="10">
        <f t="shared" si="30"/>
        <v>0</v>
      </c>
    </row>
    <row r="566" spans="11:15">
      <c r="K566" s="69">
        <v>0</v>
      </c>
      <c r="L566" s="69">
        <f t="shared" si="29"/>
        <v>0</v>
      </c>
      <c r="M566" s="69">
        <v>0</v>
      </c>
      <c r="N566" s="69">
        <f t="shared" si="28"/>
        <v>0</v>
      </c>
      <c r="O566" s="10">
        <f t="shared" si="30"/>
        <v>0</v>
      </c>
    </row>
    <row r="567" spans="11:15">
      <c r="K567" s="69">
        <v>0</v>
      </c>
      <c r="L567" s="69">
        <f t="shared" si="29"/>
        <v>0</v>
      </c>
      <c r="M567" s="69">
        <v>0</v>
      </c>
      <c r="N567" s="69">
        <f t="shared" si="28"/>
        <v>0</v>
      </c>
      <c r="O567" s="10">
        <f t="shared" si="30"/>
        <v>0</v>
      </c>
    </row>
    <row r="568" spans="11:15">
      <c r="K568" s="69">
        <v>0</v>
      </c>
      <c r="L568" s="69">
        <f t="shared" si="29"/>
        <v>0</v>
      </c>
      <c r="M568" s="69">
        <v>0</v>
      </c>
      <c r="N568" s="69">
        <f t="shared" si="28"/>
        <v>0</v>
      </c>
      <c r="O568" s="10">
        <f t="shared" si="30"/>
        <v>0</v>
      </c>
    </row>
    <row r="569" spans="11:15">
      <c r="K569" s="69">
        <v>0</v>
      </c>
      <c r="L569" s="69">
        <f t="shared" si="29"/>
        <v>0</v>
      </c>
      <c r="M569" s="69">
        <v>0</v>
      </c>
      <c r="N569" s="69">
        <f t="shared" si="28"/>
        <v>0</v>
      </c>
      <c r="O569" s="10">
        <f t="shared" si="30"/>
        <v>0</v>
      </c>
    </row>
    <row r="570" spans="11:15">
      <c r="K570" s="69">
        <v>0</v>
      </c>
      <c r="L570" s="69">
        <f t="shared" si="29"/>
        <v>0</v>
      </c>
      <c r="M570" s="69">
        <v>0</v>
      </c>
      <c r="N570" s="69">
        <f t="shared" si="28"/>
        <v>0</v>
      </c>
      <c r="O570" s="10">
        <f t="shared" si="30"/>
        <v>0</v>
      </c>
    </row>
    <row r="571" spans="11:15">
      <c r="K571" s="69">
        <v>0</v>
      </c>
      <c r="L571" s="69">
        <f t="shared" si="29"/>
        <v>0</v>
      </c>
      <c r="M571" s="69">
        <v>0</v>
      </c>
      <c r="N571" s="69">
        <f t="shared" si="28"/>
        <v>0</v>
      </c>
      <c r="O571" s="10">
        <f t="shared" si="30"/>
        <v>0</v>
      </c>
    </row>
    <row r="572" spans="11:15">
      <c r="K572" s="69">
        <v>0</v>
      </c>
      <c r="L572" s="69">
        <f t="shared" si="29"/>
        <v>0</v>
      </c>
      <c r="M572" s="69">
        <v>0</v>
      </c>
      <c r="N572" s="69">
        <f t="shared" si="28"/>
        <v>0</v>
      </c>
      <c r="O572" s="10">
        <f t="shared" si="30"/>
        <v>0</v>
      </c>
    </row>
    <row r="573" spans="11:15">
      <c r="K573" s="69">
        <v>0</v>
      </c>
      <c r="L573" s="69">
        <f t="shared" si="29"/>
        <v>0</v>
      </c>
      <c r="M573" s="69">
        <v>0</v>
      </c>
      <c r="N573" s="69">
        <f t="shared" si="28"/>
        <v>0</v>
      </c>
      <c r="O573" s="10">
        <f t="shared" si="30"/>
        <v>0</v>
      </c>
    </row>
    <row r="574" spans="11:15">
      <c r="K574" s="69">
        <v>0</v>
      </c>
      <c r="L574" s="69">
        <f t="shared" si="29"/>
        <v>0</v>
      </c>
      <c r="M574" s="69">
        <v>0</v>
      </c>
      <c r="N574" s="69">
        <f t="shared" si="28"/>
        <v>0</v>
      </c>
      <c r="O574" s="10">
        <f t="shared" si="30"/>
        <v>0</v>
      </c>
    </row>
    <row r="575" spans="11:15">
      <c r="K575" s="69">
        <v>0</v>
      </c>
      <c r="L575" s="69">
        <f t="shared" si="29"/>
        <v>0</v>
      </c>
      <c r="M575" s="69">
        <v>0</v>
      </c>
      <c r="N575" s="69">
        <f t="shared" si="28"/>
        <v>0</v>
      </c>
      <c r="O575" s="10">
        <f t="shared" si="30"/>
        <v>0</v>
      </c>
    </row>
    <row r="576" spans="11:15">
      <c r="K576" s="69">
        <v>0</v>
      </c>
      <c r="L576" s="69">
        <f t="shared" si="29"/>
        <v>0</v>
      </c>
      <c r="M576" s="69">
        <v>0</v>
      </c>
      <c r="N576" s="69">
        <f t="shared" si="28"/>
        <v>0</v>
      </c>
      <c r="O576" s="10">
        <f t="shared" si="30"/>
        <v>0</v>
      </c>
    </row>
    <row r="577" spans="11:15">
      <c r="K577" s="69">
        <v>0</v>
      </c>
      <c r="L577" s="69">
        <f t="shared" si="29"/>
        <v>0</v>
      </c>
      <c r="M577" s="69">
        <v>0</v>
      </c>
      <c r="N577" s="69">
        <f t="shared" si="28"/>
        <v>0</v>
      </c>
      <c r="O577" s="10">
        <f t="shared" si="30"/>
        <v>0</v>
      </c>
    </row>
    <row r="578" spans="11:15">
      <c r="K578" s="69">
        <v>0</v>
      </c>
      <c r="L578" s="69">
        <f t="shared" si="29"/>
        <v>0</v>
      </c>
      <c r="M578" s="69">
        <v>0</v>
      </c>
      <c r="N578" s="69">
        <f t="shared" si="28"/>
        <v>0</v>
      </c>
      <c r="O578" s="10">
        <f t="shared" si="30"/>
        <v>0</v>
      </c>
    </row>
    <row r="579" spans="11:15">
      <c r="K579" s="69">
        <v>0</v>
      </c>
      <c r="L579" s="69">
        <f t="shared" si="29"/>
        <v>0</v>
      </c>
      <c r="M579" s="69">
        <v>0</v>
      </c>
      <c r="N579" s="69">
        <f t="shared" si="28"/>
        <v>0</v>
      </c>
      <c r="O579" s="10">
        <f t="shared" si="30"/>
        <v>0</v>
      </c>
    </row>
    <row r="580" spans="11:15">
      <c r="K580" s="69">
        <v>0</v>
      </c>
      <c r="L580" s="69">
        <f t="shared" si="29"/>
        <v>0</v>
      </c>
      <c r="M580" s="69">
        <v>0</v>
      </c>
      <c r="N580" s="69">
        <f t="shared" si="28"/>
        <v>0</v>
      </c>
      <c r="O580" s="10">
        <f t="shared" si="30"/>
        <v>0</v>
      </c>
    </row>
    <row r="581" spans="11:15">
      <c r="K581" s="69">
        <v>0</v>
      </c>
      <c r="L581" s="69">
        <f t="shared" si="29"/>
        <v>0</v>
      </c>
      <c r="M581" s="69">
        <v>0</v>
      </c>
      <c r="N581" s="69">
        <f t="shared" si="28"/>
        <v>0</v>
      </c>
      <c r="O581" s="10">
        <f t="shared" si="30"/>
        <v>0</v>
      </c>
    </row>
    <row r="582" spans="11:15">
      <c r="K582" s="69">
        <v>0</v>
      </c>
      <c r="L582" s="69">
        <f t="shared" si="29"/>
        <v>0</v>
      </c>
      <c r="M582" s="69">
        <v>0</v>
      </c>
      <c r="N582" s="69">
        <f t="shared" si="28"/>
        <v>0</v>
      </c>
      <c r="O582" s="10">
        <f t="shared" si="30"/>
        <v>0</v>
      </c>
    </row>
    <row r="583" spans="11:15">
      <c r="K583" s="69">
        <v>0</v>
      </c>
      <c r="L583" s="69">
        <f t="shared" si="29"/>
        <v>0</v>
      </c>
      <c r="M583" s="69">
        <v>0</v>
      </c>
      <c r="N583" s="69">
        <f t="shared" si="28"/>
        <v>0</v>
      </c>
      <c r="O583" s="10">
        <f t="shared" si="30"/>
        <v>0</v>
      </c>
    </row>
    <row r="584" spans="11:15">
      <c r="K584" s="69">
        <v>0</v>
      </c>
      <c r="L584" s="69">
        <f t="shared" si="29"/>
        <v>0</v>
      </c>
      <c r="M584" s="69">
        <v>0</v>
      </c>
      <c r="N584" s="69">
        <f t="shared" si="28"/>
        <v>0</v>
      </c>
      <c r="O584" s="10">
        <f t="shared" si="30"/>
        <v>0</v>
      </c>
    </row>
    <row r="585" spans="11:15">
      <c r="K585" s="69">
        <v>0</v>
      </c>
      <c r="L585" s="69">
        <f t="shared" si="29"/>
        <v>0</v>
      </c>
      <c r="M585" s="69">
        <v>0</v>
      </c>
      <c r="N585" s="69">
        <f t="shared" si="28"/>
        <v>0</v>
      </c>
      <c r="O585" s="10">
        <f t="shared" si="30"/>
        <v>0</v>
      </c>
    </row>
    <row r="586" spans="11:15">
      <c r="K586" s="69">
        <v>0</v>
      </c>
      <c r="L586" s="69">
        <f t="shared" si="29"/>
        <v>0</v>
      </c>
      <c r="M586" s="69">
        <v>0</v>
      </c>
      <c r="N586" s="69">
        <f t="shared" ref="N586:N649" si="31">M586</f>
        <v>0</v>
      </c>
      <c r="O586" s="10">
        <f t="shared" si="30"/>
        <v>0</v>
      </c>
    </row>
    <row r="587" spans="11:15">
      <c r="K587" s="69">
        <v>0</v>
      </c>
      <c r="L587" s="69">
        <f t="shared" si="29"/>
        <v>0</v>
      </c>
      <c r="M587" s="69">
        <v>0</v>
      </c>
      <c r="N587" s="69">
        <f t="shared" si="31"/>
        <v>0</v>
      </c>
      <c r="O587" s="10">
        <f t="shared" si="30"/>
        <v>0</v>
      </c>
    </row>
    <row r="588" spans="11:15">
      <c r="K588" s="69">
        <v>0</v>
      </c>
      <c r="L588" s="69">
        <f t="shared" si="29"/>
        <v>0</v>
      </c>
      <c r="M588" s="69">
        <v>0</v>
      </c>
      <c r="N588" s="69">
        <f t="shared" si="31"/>
        <v>0</v>
      </c>
      <c r="O588" s="10">
        <f t="shared" si="30"/>
        <v>0</v>
      </c>
    </row>
    <row r="589" spans="11:15">
      <c r="K589" s="69">
        <v>0</v>
      </c>
      <c r="L589" s="69">
        <f t="shared" si="29"/>
        <v>0</v>
      </c>
      <c r="M589" s="69">
        <v>0</v>
      </c>
      <c r="N589" s="69">
        <f t="shared" si="31"/>
        <v>0</v>
      </c>
      <c r="O589" s="10">
        <f t="shared" si="30"/>
        <v>0</v>
      </c>
    </row>
    <row r="590" spans="11:15">
      <c r="K590" s="69">
        <v>0</v>
      </c>
      <c r="L590" s="69">
        <f t="shared" si="29"/>
        <v>0</v>
      </c>
      <c r="M590" s="69">
        <v>0</v>
      </c>
      <c r="N590" s="69">
        <f t="shared" si="31"/>
        <v>0</v>
      </c>
      <c r="O590" s="10">
        <f t="shared" si="30"/>
        <v>0</v>
      </c>
    </row>
    <row r="591" spans="11:15">
      <c r="K591" s="69">
        <v>0</v>
      </c>
      <c r="L591" s="69">
        <f t="shared" si="29"/>
        <v>0</v>
      </c>
      <c r="M591" s="69">
        <v>0</v>
      </c>
      <c r="N591" s="69">
        <f t="shared" si="31"/>
        <v>0</v>
      </c>
      <c r="O591" s="10">
        <f t="shared" si="30"/>
        <v>0</v>
      </c>
    </row>
    <row r="592" spans="11:15">
      <c r="K592" s="69">
        <v>0</v>
      </c>
      <c r="L592" s="69">
        <f t="shared" si="29"/>
        <v>0</v>
      </c>
      <c r="M592" s="69">
        <v>0</v>
      </c>
      <c r="N592" s="69">
        <f t="shared" si="31"/>
        <v>0</v>
      </c>
      <c r="O592" s="10">
        <f t="shared" si="30"/>
        <v>0</v>
      </c>
    </row>
    <row r="593" spans="11:15">
      <c r="K593" s="69">
        <v>0</v>
      </c>
      <c r="L593" s="69">
        <f t="shared" ref="L593:L656" si="32">ROUND(K593*H593,0)</f>
        <v>0</v>
      </c>
      <c r="M593" s="69">
        <v>0</v>
      </c>
      <c r="N593" s="69">
        <f t="shared" si="31"/>
        <v>0</v>
      </c>
      <c r="O593" s="10">
        <f t="shared" ref="O593:O656" si="33">SUM(K593:N593)</f>
        <v>0</v>
      </c>
    </row>
    <row r="594" spans="11:15">
      <c r="K594" s="69">
        <v>0</v>
      </c>
      <c r="L594" s="69">
        <f t="shared" si="32"/>
        <v>0</v>
      </c>
      <c r="M594" s="69">
        <v>0</v>
      </c>
      <c r="N594" s="69">
        <f t="shared" si="31"/>
        <v>0</v>
      </c>
      <c r="O594" s="10">
        <f t="shared" si="33"/>
        <v>0</v>
      </c>
    </row>
    <row r="595" spans="11:15">
      <c r="K595" s="69">
        <v>0</v>
      </c>
      <c r="L595" s="69">
        <f t="shared" si="32"/>
        <v>0</v>
      </c>
      <c r="M595" s="69">
        <v>0</v>
      </c>
      <c r="N595" s="69">
        <f t="shared" si="31"/>
        <v>0</v>
      </c>
      <c r="O595" s="10">
        <f t="shared" si="33"/>
        <v>0</v>
      </c>
    </row>
    <row r="596" spans="11:15">
      <c r="K596" s="69">
        <v>0</v>
      </c>
      <c r="L596" s="69">
        <f t="shared" si="32"/>
        <v>0</v>
      </c>
      <c r="M596" s="69">
        <v>0</v>
      </c>
      <c r="N596" s="69">
        <f t="shared" si="31"/>
        <v>0</v>
      </c>
      <c r="O596" s="10">
        <f t="shared" si="33"/>
        <v>0</v>
      </c>
    </row>
    <row r="597" spans="11:15">
      <c r="K597" s="69">
        <v>0</v>
      </c>
      <c r="L597" s="69">
        <f t="shared" si="32"/>
        <v>0</v>
      </c>
      <c r="M597" s="69">
        <v>0</v>
      </c>
      <c r="N597" s="69">
        <f t="shared" si="31"/>
        <v>0</v>
      </c>
      <c r="O597" s="10">
        <f t="shared" si="33"/>
        <v>0</v>
      </c>
    </row>
    <row r="598" spans="11:15">
      <c r="K598" s="69">
        <v>0</v>
      </c>
      <c r="L598" s="69">
        <f t="shared" si="32"/>
        <v>0</v>
      </c>
      <c r="M598" s="69">
        <v>0</v>
      </c>
      <c r="N598" s="69">
        <f t="shared" si="31"/>
        <v>0</v>
      </c>
      <c r="O598" s="10">
        <f t="shared" si="33"/>
        <v>0</v>
      </c>
    </row>
    <row r="599" spans="11:15">
      <c r="K599" s="69">
        <v>0</v>
      </c>
      <c r="L599" s="69">
        <f t="shared" si="32"/>
        <v>0</v>
      </c>
      <c r="M599" s="69">
        <v>0</v>
      </c>
      <c r="N599" s="69">
        <f t="shared" si="31"/>
        <v>0</v>
      </c>
      <c r="O599" s="10">
        <f t="shared" si="33"/>
        <v>0</v>
      </c>
    </row>
    <row r="600" spans="11:15">
      <c r="K600" s="69">
        <v>0</v>
      </c>
      <c r="L600" s="69">
        <f t="shared" si="32"/>
        <v>0</v>
      </c>
      <c r="M600" s="69">
        <v>0</v>
      </c>
      <c r="N600" s="69">
        <f t="shared" si="31"/>
        <v>0</v>
      </c>
      <c r="O600" s="10">
        <f t="shared" si="33"/>
        <v>0</v>
      </c>
    </row>
    <row r="601" spans="11:15">
      <c r="K601" s="69">
        <v>0</v>
      </c>
      <c r="L601" s="69">
        <f t="shared" si="32"/>
        <v>0</v>
      </c>
      <c r="M601" s="69">
        <v>0</v>
      </c>
      <c r="N601" s="69">
        <f t="shared" si="31"/>
        <v>0</v>
      </c>
      <c r="O601" s="10">
        <f t="shared" si="33"/>
        <v>0</v>
      </c>
    </row>
    <row r="602" spans="11:15">
      <c r="K602" s="69">
        <v>0</v>
      </c>
      <c r="L602" s="69">
        <f t="shared" si="32"/>
        <v>0</v>
      </c>
      <c r="M602" s="69">
        <v>0</v>
      </c>
      <c r="N602" s="69">
        <f t="shared" si="31"/>
        <v>0</v>
      </c>
      <c r="O602" s="10">
        <f t="shared" si="33"/>
        <v>0</v>
      </c>
    </row>
    <row r="603" spans="11:15">
      <c r="K603" s="69">
        <v>0</v>
      </c>
      <c r="L603" s="69">
        <f t="shared" si="32"/>
        <v>0</v>
      </c>
      <c r="M603" s="69">
        <v>0</v>
      </c>
      <c r="N603" s="69">
        <f t="shared" si="31"/>
        <v>0</v>
      </c>
      <c r="O603" s="10">
        <f t="shared" si="33"/>
        <v>0</v>
      </c>
    </row>
    <row r="604" spans="11:15">
      <c r="K604" s="69">
        <v>0</v>
      </c>
      <c r="L604" s="69">
        <f t="shared" si="32"/>
        <v>0</v>
      </c>
      <c r="M604" s="69">
        <v>0</v>
      </c>
      <c r="N604" s="69">
        <f t="shared" si="31"/>
        <v>0</v>
      </c>
      <c r="O604" s="10">
        <f t="shared" si="33"/>
        <v>0</v>
      </c>
    </row>
    <row r="605" spans="11:15">
      <c r="K605" s="69">
        <v>0</v>
      </c>
      <c r="L605" s="69">
        <f t="shared" si="32"/>
        <v>0</v>
      </c>
      <c r="M605" s="69">
        <v>0</v>
      </c>
      <c r="N605" s="69">
        <f t="shared" si="31"/>
        <v>0</v>
      </c>
      <c r="O605" s="10">
        <f t="shared" si="33"/>
        <v>0</v>
      </c>
    </row>
    <row r="606" spans="11:15">
      <c r="K606" s="69">
        <v>0</v>
      </c>
      <c r="L606" s="69">
        <f t="shared" si="32"/>
        <v>0</v>
      </c>
      <c r="M606" s="69">
        <v>0</v>
      </c>
      <c r="N606" s="69">
        <f t="shared" si="31"/>
        <v>0</v>
      </c>
      <c r="O606" s="10">
        <f t="shared" si="33"/>
        <v>0</v>
      </c>
    </row>
    <row r="607" spans="11:15">
      <c r="K607" s="69">
        <v>0</v>
      </c>
      <c r="L607" s="69">
        <f t="shared" si="32"/>
        <v>0</v>
      </c>
      <c r="M607" s="69">
        <v>0</v>
      </c>
      <c r="N607" s="69">
        <f t="shared" si="31"/>
        <v>0</v>
      </c>
      <c r="O607" s="10">
        <f t="shared" si="33"/>
        <v>0</v>
      </c>
    </row>
    <row r="608" spans="11:15">
      <c r="K608" s="69">
        <v>0</v>
      </c>
      <c r="L608" s="69">
        <f t="shared" si="32"/>
        <v>0</v>
      </c>
      <c r="M608" s="69">
        <v>0</v>
      </c>
      <c r="N608" s="69">
        <f t="shared" si="31"/>
        <v>0</v>
      </c>
      <c r="O608" s="10">
        <f t="shared" si="33"/>
        <v>0</v>
      </c>
    </row>
    <row r="609" spans="11:15">
      <c r="K609" s="69">
        <v>0</v>
      </c>
      <c r="L609" s="69">
        <f t="shared" si="32"/>
        <v>0</v>
      </c>
      <c r="M609" s="69">
        <v>0</v>
      </c>
      <c r="N609" s="69">
        <f t="shared" si="31"/>
        <v>0</v>
      </c>
      <c r="O609" s="10">
        <f t="shared" si="33"/>
        <v>0</v>
      </c>
    </row>
    <row r="610" spans="11:15">
      <c r="K610" s="69">
        <v>0</v>
      </c>
      <c r="L610" s="69">
        <f t="shared" si="32"/>
        <v>0</v>
      </c>
      <c r="M610" s="69">
        <v>0</v>
      </c>
      <c r="N610" s="69">
        <f t="shared" si="31"/>
        <v>0</v>
      </c>
      <c r="O610" s="10">
        <f t="shared" si="33"/>
        <v>0</v>
      </c>
    </row>
    <row r="611" spans="11:15">
      <c r="K611" s="69">
        <v>0</v>
      </c>
      <c r="L611" s="69">
        <f t="shared" si="32"/>
        <v>0</v>
      </c>
      <c r="M611" s="69">
        <v>0</v>
      </c>
      <c r="N611" s="69">
        <f t="shared" si="31"/>
        <v>0</v>
      </c>
      <c r="O611" s="10">
        <f t="shared" si="33"/>
        <v>0</v>
      </c>
    </row>
    <row r="612" spans="11:15">
      <c r="K612" s="69">
        <v>0</v>
      </c>
      <c r="L612" s="69">
        <f t="shared" si="32"/>
        <v>0</v>
      </c>
      <c r="M612" s="69">
        <v>0</v>
      </c>
      <c r="N612" s="69">
        <f t="shared" si="31"/>
        <v>0</v>
      </c>
      <c r="O612" s="10">
        <f t="shared" si="33"/>
        <v>0</v>
      </c>
    </row>
    <row r="613" spans="11:15">
      <c r="K613" s="69">
        <v>0</v>
      </c>
      <c r="L613" s="69">
        <f t="shared" si="32"/>
        <v>0</v>
      </c>
      <c r="M613" s="69">
        <v>0</v>
      </c>
      <c r="N613" s="69">
        <f t="shared" si="31"/>
        <v>0</v>
      </c>
      <c r="O613" s="10">
        <f t="shared" si="33"/>
        <v>0</v>
      </c>
    </row>
    <row r="614" spans="11:15">
      <c r="K614" s="69">
        <v>0</v>
      </c>
      <c r="L614" s="69">
        <f t="shared" si="32"/>
        <v>0</v>
      </c>
      <c r="M614" s="69">
        <v>0</v>
      </c>
      <c r="N614" s="69">
        <f t="shared" si="31"/>
        <v>0</v>
      </c>
      <c r="O614" s="10">
        <f t="shared" si="33"/>
        <v>0</v>
      </c>
    </row>
    <row r="615" spans="11:15">
      <c r="K615" s="69">
        <v>0</v>
      </c>
      <c r="L615" s="69">
        <f t="shared" si="32"/>
        <v>0</v>
      </c>
      <c r="M615" s="69">
        <v>0</v>
      </c>
      <c r="N615" s="69">
        <f t="shared" si="31"/>
        <v>0</v>
      </c>
      <c r="O615" s="10">
        <f t="shared" si="33"/>
        <v>0</v>
      </c>
    </row>
    <row r="616" spans="11:15">
      <c r="K616" s="69">
        <v>0</v>
      </c>
      <c r="L616" s="69">
        <f t="shared" si="32"/>
        <v>0</v>
      </c>
      <c r="M616" s="69">
        <v>0</v>
      </c>
      <c r="N616" s="69">
        <f t="shared" si="31"/>
        <v>0</v>
      </c>
      <c r="O616" s="10">
        <f t="shared" si="33"/>
        <v>0</v>
      </c>
    </row>
    <row r="617" spans="11:15">
      <c r="K617" s="69">
        <v>0</v>
      </c>
      <c r="L617" s="69">
        <f t="shared" si="32"/>
        <v>0</v>
      </c>
      <c r="M617" s="69">
        <v>0</v>
      </c>
      <c r="N617" s="69">
        <f t="shared" si="31"/>
        <v>0</v>
      </c>
      <c r="O617" s="10">
        <f t="shared" si="33"/>
        <v>0</v>
      </c>
    </row>
    <row r="618" spans="11:15">
      <c r="K618" s="69">
        <v>0</v>
      </c>
      <c r="L618" s="69">
        <f t="shared" si="32"/>
        <v>0</v>
      </c>
      <c r="M618" s="69">
        <v>0</v>
      </c>
      <c r="N618" s="69">
        <f t="shared" si="31"/>
        <v>0</v>
      </c>
      <c r="O618" s="10">
        <f t="shared" si="33"/>
        <v>0</v>
      </c>
    </row>
    <row r="619" spans="11:15">
      <c r="K619" s="69">
        <v>0</v>
      </c>
      <c r="L619" s="69">
        <f t="shared" si="32"/>
        <v>0</v>
      </c>
      <c r="M619" s="69">
        <v>0</v>
      </c>
      <c r="N619" s="69">
        <f t="shared" si="31"/>
        <v>0</v>
      </c>
      <c r="O619" s="10">
        <f t="shared" si="33"/>
        <v>0</v>
      </c>
    </row>
    <row r="620" spans="11:15">
      <c r="K620" s="69">
        <v>0</v>
      </c>
      <c r="L620" s="69">
        <f t="shared" si="32"/>
        <v>0</v>
      </c>
      <c r="M620" s="69">
        <v>0</v>
      </c>
      <c r="N620" s="69">
        <f t="shared" si="31"/>
        <v>0</v>
      </c>
      <c r="O620" s="10">
        <f t="shared" si="33"/>
        <v>0</v>
      </c>
    </row>
    <row r="621" spans="11:15">
      <c r="K621" s="69">
        <v>0</v>
      </c>
      <c r="L621" s="69">
        <f t="shared" si="32"/>
        <v>0</v>
      </c>
      <c r="M621" s="69">
        <v>0</v>
      </c>
      <c r="N621" s="69">
        <f t="shared" si="31"/>
        <v>0</v>
      </c>
      <c r="O621" s="10">
        <f t="shared" si="33"/>
        <v>0</v>
      </c>
    </row>
    <row r="622" spans="11:15">
      <c r="K622" s="69">
        <v>0</v>
      </c>
      <c r="L622" s="69">
        <f t="shared" si="32"/>
        <v>0</v>
      </c>
      <c r="M622" s="69">
        <v>0</v>
      </c>
      <c r="N622" s="69">
        <f t="shared" si="31"/>
        <v>0</v>
      </c>
      <c r="O622" s="10">
        <f t="shared" si="33"/>
        <v>0</v>
      </c>
    </row>
    <row r="623" spans="11:15">
      <c r="K623" s="69">
        <v>0</v>
      </c>
      <c r="L623" s="69">
        <f t="shared" si="32"/>
        <v>0</v>
      </c>
      <c r="M623" s="69">
        <v>0</v>
      </c>
      <c r="N623" s="69">
        <f t="shared" si="31"/>
        <v>0</v>
      </c>
      <c r="O623" s="10">
        <f t="shared" si="33"/>
        <v>0</v>
      </c>
    </row>
    <row r="624" spans="11:15">
      <c r="K624" s="69">
        <v>0</v>
      </c>
      <c r="L624" s="69">
        <f t="shared" si="32"/>
        <v>0</v>
      </c>
      <c r="M624" s="69">
        <v>0</v>
      </c>
      <c r="N624" s="69">
        <f t="shared" si="31"/>
        <v>0</v>
      </c>
      <c r="O624" s="10">
        <f t="shared" si="33"/>
        <v>0</v>
      </c>
    </row>
    <row r="625" spans="11:15">
      <c r="K625" s="69">
        <v>0</v>
      </c>
      <c r="L625" s="69">
        <f t="shared" si="32"/>
        <v>0</v>
      </c>
      <c r="M625" s="69">
        <v>0</v>
      </c>
      <c r="N625" s="69">
        <f t="shared" si="31"/>
        <v>0</v>
      </c>
      <c r="O625" s="10">
        <f t="shared" si="33"/>
        <v>0</v>
      </c>
    </row>
    <row r="626" spans="11:15">
      <c r="K626" s="69">
        <v>0</v>
      </c>
      <c r="L626" s="69">
        <f t="shared" si="32"/>
        <v>0</v>
      </c>
      <c r="M626" s="69">
        <v>0</v>
      </c>
      <c r="N626" s="69">
        <f t="shared" si="31"/>
        <v>0</v>
      </c>
      <c r="O626" s="10">
        <f t="shared" si="33"/>
        <v>0</v>
      </c>
    </row>
    <row r="627" spans="11:15">
      <c r="K627" s="69">
        <v>0</v>
      </c>
      <c r="L627" s="69">
        <f t="shared" si="32"/>
        <v>0</v>
      </c>
      <c r="M627" s="69">
        <v>0</v>
      </c>
      <c r="N627" s="69">
        <f t="shared" si="31"/>
        <v>0</v>
      </c>
      <c r="O627" s="10">
        <f t="shared" si="33"/>
        <v>0</v>
      </c>
    </row>
    <row r="628" spans="11:15">
      <c r="K628" s="69">
        <v>0</v>
      </c>
      <c r="L628" s="69">
        <f t="shared" si="32"/>
        <v>0</v>
      </c>
      <c r="M628" s="69">
        <v>0</v>
      </c>
      <c r="N628" s="69">
        <f t="shared" si="31"/>
        <v>0</v>
      </c>
      <c r="O628" s="10">
        <f t="shared" si="33"/>
        <v>0</v>
      </c>
    </row>
    <row r="629" spans="11:15">
      <c r="K629" s="69">
        <v>0</v>
      </c>
      <c r="L629" s="69">
        <f t="shared" si="32"/>
        <v>0</v>
      </c>
      <c r="M629" s="69">
        <v>0</v>
      </c>
      <c r="N629" s="69">
        <f t="shared" si="31"/>
        <v>0</v>
      </c>
      <c r="O629" s="10">
        <f t="shared" si="33"/>
        <v>0</v>
      </c>
    </row>
    <row r="630" spans="11:15">
      <c r="K630" s="69">
        <v>0</v>
      </c>
      <c r="L630" s="69">
        <f t="shared" si="32"/>
        <v>0</v>
      </c>
      <c r="M630" s="69">
        <v>0</v>
      </c>
      <c r="N630" s="69">
        <f t="shared" si="31"/>
        <v>0</v>
      </c>
      <c r="O630" s="10">
        <f t="shared" si="33"/>
        <v>0</v>
      </c>
    </row>
    <row r="631" spans="11:15">
      <c r="K631" s="69">
        <v>0</v>
      </c>
      <c r="L631" s="69">
        <f t="shared" si="32"/>
        <v>0</v>
      </c>
      <c r="M631" s="69">
        <v>0</v>
      </c>
      <c r="N631" s="69">
        <f t="shared" si="31"/>
        <v>0</v>
      </c>
      <c r="O631" s="10">
        <f t="shared" si="33"/>
        <v>0</v>
      </c>
    </row>
    <row r="632" spans="11:15">
      <c r="K632" s="69">
        <v>0</v>
      </c>
      <c r="L632" s="69">
        <f t="shared" si="32"/>
        <v>0</v>
      </c>
      <c r="M632" s="69">
        <v>0</v>
      </c>
      <c r="N632" s="69">
        <f t="shared" si="31"/>
        <v>0</v>
      </c>
      <c r="O632" s="10">
        <f t="shared" si="33"/>
        <v>0</v>
      </c>
    </row>
    <row r="633" spans="11:15">
      <c r="K633" s="69">
        <v>0</v>
      </c>
      <c r="L633" s="69">
        <f t="shared" si="32"/>
        <v>0</v>
      </c>
      <c r="M633" s="69">
        <v>0</v>
      </c>
      <c r="N633" s="69">
        <f t="shared" si="31"/>
        <v>0</v>
      </c>
      <c r="O633" s="10">
        <f t="shared" si="33"/>
        <v>0</v>
      </c>
    </row>
    <row r="634" spans="11:15">
      <c r="K634" s="69">
        <v>0</v>
      </c>
      <c r="L634" s="69">
        <f t="shared" si="32"/>
        <v>0</v>
      </c>
      <c r="M634" s="69">
        <v>0</v>
      </c>
      <c r="N634" s="69">
        <f t="shared" si="31"/>
        <v>0</v>
      </c>
      <c r="O634" s="10">
        <f t="shared" si="33"/>
        <v>0</v>
      </c>
    </row>
    <row r="635" spans="11:15">
      <c r="K635" s="69">
        <v>0</v>
      </c>
      <c r="L635" s="69">
        <f t="shared" si="32"/>
        <v>0</v>
      </c>
      <c r="M635" s="69">
        <v>0</v>
      </c>
      <c r="N635" s="69">
        <f t="shared" si="31"/>
        <v>0</v>
      </c>
      <c r="O635" s="10">
        <f t="shared" si="33"/>
        <v>0</v>
      </c>
    </row>
    <row r="636" spans="11:15">
      <c r="K636" s="69">
        <v>0</v>
      </c>
      <c r="L636" s="69">
        <f t="shared" si="32"/>
        <v>0</v>
      </c>
      <c r="M636" s="69">
        <v>0</v>
      </c>
      <c r="N636" s="69">
        <f t="shared" si="31"/>
        <v>0</v>
      </c>
      <c r="O636" s="10">
        <f t="shared" si="33"/>
        <v>0</v>
      </c>
    </row>
    <row r="637" spans="11:15">
      <c r="K637" s="69">
        <v>0</v>
      </c>
      <c r="L637" s="69">
        <f t="shared" si="32"/>
        <v>0</v>
      </c>
      <c r="M637" s="69">
        <v>0</v>
      </c>
      <c r="N637" s="69">
        <f t="shared" si="31"/>
        <v>0</v>
      </c>
      <c r="O637" s="10">
        <f t="shared" si="33"/>
        <v>0</v>
      </c>
    </row>
    <row r="638" spans="11:15">
      <c r="K638" s="69">
        <v>0</v>
      </c>
      <c r="L638" s="69">
        <f t="shared" si="32"/>
        <v>0</v>
      </c>
      <c r="M638" s="69">
        <v>0</v>
      </c>
      <c r="N638" s="69">
        <f t="shared" si="31"/>
        <v>0</v>
      </c>
      <c r="O638" s="10">
        <f t="shared" si="33"/>
        <v>0</v>
      </c>
    </row>
    <row r="639" spans="11:15">
      <c r="K639" s="69">
        <v>0</v>
      </c>
      <c r="L639" s="69">
        <f t="shared" si="32"/>
        <v>0</v>
      </c>
      <c r="M639" s="69">
        <v>0</v>
      </c>
      <c r="N639" s="69">
        <f t="shared" si="31"/>
        <v>0</v>
      </c>
      <c r="O639" s="10">
        <f t="shared" si="33"/>
        <v>0</v>
      </c>
    </row>
    <row r="640" spans="11:15">
      <c r="K640" s="69">
        <v>0</v>
      </c>
      <c r="L640" s="69">
        <f t="shared" si="32"/>
        <v>0</v>
      </c>
      <c r="M640" s="69">
        <v>0</v>
      </c>
      <c r="N640" s="69">
        <f t="shared" si="31"/>
        <v>0</v>
      </c>
      <c r="O640" s="10">
        <f t="shared" si="33"/>
        <v>0</v>
      </c>
    </row>
    <row r="641" spans="11:15">
      <c r="K641" s="69">
        <v>0</v>
      </c>
      <c r="L641" s="69">
        <f t="shared" si="32"/>
        <v>0</v>
      </c>
      <c r="M641" s="69">
        <v>0</v>
      </c>
      <c r="N641" s="69">
        <f t="shared" si="31"/>
        <v>0</v>
      </c>
      <c r="O641" s="10">
        <f t="shared" si="33"/>
        <v>0</v>
      </c>
    </row>
    <row r="642" spans="11:15">
      <c r="K642" s="69">
        <v>0</v>
      </c>
      <c r="L642" s="69">
        <f t="shared" si="32"/>
        <v>0</v>
      </c>
      <c r="M642" s="69">
        <v>0</v>
      </c>
      <c r="N642" s="69">
        <f t="shared" si="31"/>
        <v>0</v>
      </c>
      <c r="O642" s="10">
        <f t="shared" si="33"/>
        <v>0</v>
      </c>
    </row>
    <row r="643" spans="11:15">
      <c r="K643" s="69">
        <v>0</v>
      </c>
      <c r="L643" s="69">
        <f t="shared" si="32"/>
        <v>0</v>
      </c>
      <c r="M643" s="69">
        <v>0</v>
      </c>
      <c r="N643" s="69">
        <f t="shared" si="31"/>
        <v>0</v>
      </c>
      <c r="O643" s="10">
        <f t="shared" si="33"/>
        <v>0</v>
      </c>
    </row>
    <row r="644" spans="11:15">
      <c r="K644" s="69">
        <v>0</v>
      </c>
      <c r="L644" s="69">
        <f t="shared" si="32"/>
        <v>0</v>
      </c>
      <c r="M644" s="69">
        <v>0</v>
      </c>
      <c r="N644" s="69">
        <f t="shared" si="31"/>
        <v>0</v>
      </c>
      <c r="O644" s="10">
        <f t="shared" si="33"/>
        <v>0</v>
      </c>
    </row>
    <row r="645" spans="11:15">
      <c r="K645" s="69">
        <v>0</v>
      </c>
      <c r="L645" s="69">
        <f t="shared" si="32"/>
        <v>0</v>
      </c>
      <c r="M645" s="69">
        <v>0</v>
      </c>
      <c r="N645" s="69">
        <f t="shared" si="31"/>
        <v>0</v>
      </c>
      <c r="O645" s="10">
        <f t="shared" si="33"/>
        <v>0</v>
      </c>
    </row>
    <row r="646" spans="11:15">
      <c r="K646" s="69">
        <v>0</v>
      </c>
      <c r="L646" s="69">
        <f t="shared" si="32"/>
        <v>0</v>
      </c>
      <c r="M646" s="69">
        <v>0</v>
      </c>
      <c r="N646" s="69">
        <f t="shared" si="31"/>
        <v>0</v>
      </c>
      <c r="O646" s="10">
        <f t="shared" si="33"/>
        <v>0</v>
      </c>
    </row>
    <row r="647" spans="11:15">
      <c r="K647" s="69">
        <v>0</v>
      </c>
      <c r="L647" s="69">
        <f t="shared" si="32"/>
        <v>0</v>
      </c>
      <c r="M647" s="69">
        <v>0</v>
      </c>
      <c r="N647" s="69">
        <f t="shared" si="31"/>
        <v>0</v>
      </c>
      <c r="O647" s="10">
        <f t="shared" si="33"/>
        <v>0</v>
      </c>
    </row>
    <row r="648" spans="11:15">
      <c r="K648" s="69">
        <v>0</v>
      </c>
      <c r="L648" s="69">
        <f t="shared" si="32"/>
        <v>0</v>
      </c>
      <c r="M648" s="69">
        <v>0</v>
      </c>
      <c r="N648" s="69">
        <f t="shared" si="31"/>
        <v>0</v>
      </c>
      <c r="O648" s="10">
        <f t="shared" si="33"/>
        <v>0</v>
      </c>
    </row>
    <row r="649" spans="11:15">
      <c r="K649" s="69">
        <v>0</v>
      </c>
      <c r="L649" s="69">
        <f t="shared" si="32"/>
        <v>0</v>
      </c>
      <c r="M649" s="69">
        <v>0</v>
      </c>
      <c r="N649" s="69">
        <f t="shared" si="31"/>
        <v>0</v>
      </c>
      <c r="O649" s="10">
        <f t="shared" si="33"/>
        <v>0</v>
      </c>
    </row>
    <row r="650" spans="11:15">
      <c r="K650" s="69">
        <v>0</v>
      </c>
      <c r="L650" s="69">
        <f t="shared" si="32"/>
        <v>0</v>
      </c>
      <c r="M650" s="69">
        <v>0</v>
      </c>
      <c r="N650" s="69">
        <f t="shared" ref="N650:N713" si="34">M650</f>
        <v>0</v>
      </c>
      <c r="O650" s="10">
        <f t="shared" si="33"/>
        <v>0</v>
      </c>
    </row>
    <row r="651" spans="11:15">
      <c r="K651" s="69">
        <v>0</v>
      </c>
      <c r="L651" s="69">
        <f t="shared" si="32"/>
        <v>0</v>
      </c>
      <c r="M651" s="69">
        <v>0</v>
      </c>
      <c r="N651" s="69">
        <f t="shared" si="34"/>
        <v>0</v>
      </c>
      <c r="O651" s="10">
        <f t="shared" si="33"/>
        <v>0</v>
      </c>
    </row>
    <row r="652" spans="11:15">
      <c r="K652" s="69">
        <v>0</v>
      </c>
      <c r="L652" s="69">
        <f t="shared" si="32"/>
        <v>0</v>
      </c>
      <c r="M652" s="69">
        <v>0</v>
      </c>
      <c r="N652" s="69">
        <f t="shared" si="34"/>
        <v>0</v>
      </c>
      <c r="O652" s="10">
        <f t="shared" si="33"/>
        <v>0</v>
      </c>
    </row>
    <row r="653" spans="11:15">
      <c r="K653" s="69">
        <v>0</v>
      </c>
      <c r="L653" s="69">
        <f t="shared" si="32"/>
        <v>0</v>
      </c>
      <c r="M653" s="69">
        <v>0</v>
      </c>
      <c r="N653" s="69">
        <f t="shared" si="34"/>
        <v>0</v>
      </c>
      <c r="O653" s="10">
        <f t="shared" si="33"/>
        <v>0</v>
      </c>
    </row>
    <row r="654" spans="11:15">
      <c r="K654" s="69">
        <v>0</v>
      </c>
      <c r="L654" s="69">
        <f t="shared" si="32"/>
        <v>0</v>
      </c>
      <c r="M654" s="69">
        <v>0</v>
      </c>
      <c r="N654" s="69">
        <f t="shared" si="34"/>
        <v>0</v>
      </c>
      <c r="O654" s="10">
        <f t="shared" si="33"/>
        <v>0</v>
      </c>
    </row>
    <row r="655" spans="11:15">
      <c r="K655" s="69">
        <v>0</v>
      </c>
      <c r="L655" s="69">
        <f t="shared" si="32"/>
        <v>0</v>
      </c>
      <c r="M655" s="69">
        <v>0</v>
      </c>
      <c r="N655" s="69">
        <f t="shared" si="34"/>
        <v>0</v>
      </c>
      <c r="O655" s="10">
        <f t="shared" si="33"/>
        <v>0</v>
      </c>
    </row>
    <row r="656" spans="11:15">
      <c r="K656" s="69">
        <v>0</v>
      </c>
      <c r="L656" s="69">
        <f t="shared" si="32"/>
        <v>0</v>
      </c>
      <c r="M656" s="69">
        <v>0</v>
      </c>
      <c r="N656" s="69">
        <f t="shared" si="34"/>
        <v>0</v>
      </c>
      <c r="O656" s="10">
        <f t="shared" si="33"/>
        <v>0</v>
      </c>
    </row>
    <row r="657" spans="11:15">
      <c r="K657" s="69">
        <v>0</v>
      </c>
      <c r="L657" s="69">
        <f t="shared" ref="L657:L720" si="35">ROUND(K657*H657,0)</f>
        <v>0</v>
      </c>
      <c r="M657" s="69">
        <v>0</v>
      </c>
      <c r="N657" s="69">
        <f t="shared" si="34"/>
        <v>0</v>
      </c>
      <c r="O657" s="10">
        <f t="shared" ref="O657:O720" si="36">SUM(K657:N657)</f>
        <v>0</v>
      </c>
    </row>
    <row r="658" spans="11:15">
      <c r="K658" s="69">
        <v>0</v>
      </c>
      <c r="L658" s="69">
        <f t="shared" si="35"/>
        <v>0</v>
      </c>
      <c r="M658" s="69">
        <v>0</v>
      </c>
      <c r="N658" s="69">
        <f t="shared" si="34"/>
        <v>0</v>
      </c>
      <c r="O658" s="10">
        <f t="shared" si="36"/>
        <v>0</v>
      </c>
    </row>
    <row r="659" spans="11:15">
      <c r="K659" s="69">
        <v>0</v>
      </c>
      <c r="L659" s="69">
        <f t="shared" si="35"/>
        <v>0</v>
      </c>
      <c r="M659" s="69">
        <v>0</v>
      </c>
      <c r="N659" s="69">
        <f t="shared" si="34"/>
        <v>0</v>
      </c>
      <c r="O659" s="10">
        <f t="shared" si="36"/>
        <v>0</v>
      </c>
    </row>
    <row r="660" spans="11:15">
      <c r="K660" s="69">
        <v>0</v>
      </c>
      <c r="L660" s="69">
        <f t="shared" si="35"/>
        <v>0</v>
      </c>
      <c r="M660" s="69">
        <v>0</v>
      </c>
      <c r="N660" s="69">
        <f t="shared" si="34"/>
        <v>0</v>
      </c>
      <c r="O660" s="10">
        <f t="shared" si="36"/>
        <v>0</v>
      </c>
    </row>
    <row r="661" spans="11:15">
      <c r="K661" s="69">
        <v>0</v>
      </c>
      <c r="L661" s="69">
        <f t="shared" si="35"/>
        <v>0</v>
      </c>
      <c r="M661" s="69">
        <v>0</v>
      </c>
      <c r="N661" s="69">
        <f t="shared" si="34"/>
        <v>0</v>
      </c>
      <c r="O661" s="10">
        <f t="shared" si="36"/>
        <v>0</v>
      </c>
    </row>
    <row r="662" spans="11:15">
      <c r="K662" s="69">
        <v>0</v>
      </c>
      <c r="L662" s="69">
        <f t="shared" si="35"/>
        <v>0</v>
      </c>
      <c r="M662" s="69">
        <v>0</v>
      </c>
      <c r="N662" s="69">
        <f t="shared" si="34"/>
        <v>0</v>
      </c>
      <c r="O662" s="10">
        <f t="shared" si="36"/>
        <v>0</v>
      </c>
    </row>
    <row r="663" spans="11:15">
      <c r="K663" s="69">
        <v>0</v>
      </c>
      <c r="L663" s="69">
        <f t="shared" si="35"/>
        <v>0</v>
      </c>
      <c r="M663" s="69">
        <v>0</v>
      </c>
      <c r="N663" s="69">
        <f t="shared" si="34"/>
        <v>0</v>
      </c>
      <c r="O663" s="10">
        <f t="shared" si="36"/>
        <v>0</v>
      </c>
    </row>
    <row r="664" spans="11:15">
      <c r="K664" s="69">
        <v>0</v>
      </c>
      <c r="L664" s="69">
        <f t="shared" si="35"/>
        <v>0</v>
      </c>
      <c r="M664" s="69">
        <v>0</v>
      </c>
      <c r="N664" s="69">
        <f t="shared" si="34"/>
        <v>0</v>
      </c>
      <c r="O664" s="10">
        <f t="shared" si="36"/>
        <v>0</v>
      </c>
    </row>
    <row r="665" spans="11:15">
      <c r="K665" s="69">
        <v>0</v>
      </c>
      <c r="L665" s="69">
        <f t="shared" si="35"/>
        <v>0</v>
      </c>
      <c r="M665" s="69">
        <v>0</v>
      </c>
      <c r="N665" s="69">
        <f t="shared" si="34"/>
        <v>0</v>
      </c>
      <c r="O665" s="10">
        <f t="shared" si="36"/>
        <v>0</v>
      </c>
    </row>
    <row r="666" spans="11:15">
      <c r="K666" s="69">
        <v>0</v>
      </c>
      <c r="L666" s="69">
        <f t="shared" si="35"/>
        <v>0</v>
      </c>
      <c r="M666" s="69">
        <v>0</v>
      </c>
      <c r="N666" s="69">
        <f t="shared" si="34"/>
        <v>0</v>
      </c>
      <c r="O666" s="10">
        <f t="shared" si="36"/>
        <v>0</v>
      </c>
    </row>
    <row r="667" spans="11:15">
      <c r="K667" s="69">
        <v>0</v>
      </c>
      <c r="L667" s="69">
        <f t="shared" si="35"/>
        <v>0</v>
      </c>
      <c r="M667" s="69">
        <v>0</v>
      </c>
      <c r="N667" s="69">
        <f t="shared" si="34"/>
        <v>0</v>
      </c>
      <c r="O667" s="10">
        <f t="shared" si="36"/>
        <v>0</v>
      </c>
    </row>
    <row r="668" spans="11:15">
      <c r="K668" s="69">
        <v>0</v>
      </c>
      <c r="L668" s="69">
        <f t="shared" si="35"/>
        <v>0</v>
      </c>
      <c r="M668" s="69">
        <v>0</v>
      </c>
      <c r="N668" s="69">
        <f t="shared" si="34"/>
        <v>0</v>
      </c>
      <c r="O668" s="10">
        <f t="shared" si="36"/>
        <v>0</v>
      </c>
    </row>
    <row r="669" spans="11:15">
      <c r="K669" s="69">
        <v>0</v>
      </c>
      <c r="L669" s="69">
        <f t="shared" si="35"/>
        <v>0</v>
      </c>
      <c r="M669" s="69">
        <v>0</v>
      </c>
      <c r="N669" s="69">
        <f t="shared" si="34"/>
        <v>0</v>
      </c>
      <c r="O669" s="10">
        <f t="shared" si="36"/>
        <v>0</v>
      </c>
    </row>
    <row r="670" spans="11:15">
      <c r="K670" s="69">
        <v>0</v>
      </c>
      <c r="L670" s="69">
        <f t="shared" si="35"/>
        <v>0</v>
      </c>
      <c r="M670" s="69">
        <v>0</v>
      </c>
      <c r="N670" s="69">
        <f t="shared" si="34"/>
        <v>0</v>
      </c>
      <c r="O670" s="10">
        <f t="shared" si="36"/>
        <v>0</v>
      </c>
    </row>
    <row r="671" spans="11:15">
      <c r="K671" s="69">
        <v>0</v>
      </c>
      <c r="L671" s="69">
        <f t="shared" si="35"/>
        <v>0</v>
      </c>
      <c r="M671" s="69">
        <v>0</v>
      </c>
      <c r="N671" s="69">
        <f t="shared" si="34"/>
        <v>0</v>
      </c>
      <c r="O671" s="10">
        <f t="shared" si="36"/>
        <v>0</v>
      </c>
    </row>
    <row r="672" spans="11:15">
      <c r="K672" s="69">
        <v>0</v>
      </c>
      <c r="L672" s="69">
        <f t="shared" si="35"/>
        <v>0</v>
      </c>
      <c r="M672" s="69">
        <v>0</v>
      </c>
      <c r="N672" s="69">
        <f t="shared" si="34"/>
        <v>0</v>
      </c>
      <c r="O672" s="10">
        <f t="shared" si="36"/>
        <v>0</v>
      </c>
    </row>
    <row r="673" spans="11:15">
      <c r="K673" s="69">
        <v>0</v>
      </c>
      <c r="L673" s="69">
        <f t="shared" si="35"/>
        <v>0</v>
      </c>
      <c r="M673" s="69">
        <v>0</v>
      </c>
      <c r="N673" s="69">
        <f t="shared" si="34"/>
        <v>0</v>
      </c>
      <c r="O673" s="10">
        <f t="shared" si="36"/>
        <v>0</v>
      </c>
    </row>
    <row r="674" spans="11:15">
      <c r="K674" s="69">
        <v>0</v>
      </c>
      <c r="L674" s="69">
        <f t="shared" si="35"/>
        <v>0</v>
      </c>
      <c r="M674" s="69">
        <v>0</v>
      </c>
      <c r="N674" s="69">
        <f t="shared" si="34"/>
        <v>0</v>
      </c>
      <c r="O674" s="10">
        <f t="shared" si="36"/>
        <v>0</v>
      </c>
    </row>
    <row r="675" spans="11:15">
      <c r="K675" s="69">
        <v>0</v>
      </c>
      <c r="L675" s="69">
        <f t="shared" si="35"/>
        <v>0</v>
      </c>
      <c r="M675" s="69">
        <v>0</v>
      </c>
      <c r="N675" s="69">
        <f t="shared" si="34"/>
        <v>0</v>
      </c>
      <c r="O675" s="10">
        <f t="shared" si="36"/>
        <v>0</v>
      </c>
    </row>
    <row r="676" spans="11:15">
      <c r="K676" s="69">
        <v>0</v>
      </c>
      <c r="L676" s="69">
        <f t="shared" si="35"/>
        <v>0</v>
      </c>
      <c r="M676" s="69">
        <v>0</v>
      </c>
      <c r="N676" s="69">
        <f t="shared" si="34"/>
        <v>0</v>
      </c>
      <c r="O676" s="10">
        <f t="shared" si="36"/>
        <v>0</v>
      </c>
    </row>
    <row r="677" spans="11:15">
      <c r="K677" s="69">
        <v>0</v>
      </c>
      <c r="L677" s="69">
        <f t="shared" si="35"/>
        <v>0</v>
      </c>
      <c r="M677" s="69">
        <v>0</v>
      </c>
      <c r="N677" s="69">
        <f t="shared" si="34"/>
        <v>0</v>
      </c>
      <c r="O677" s="10">
        <f t="shared" si="36"/>
        <v>0</v>
      </c>
    </row>
    <row r="678" spans="11:15">
      <c r="K678" s="69">
        <v>0</v>
      </c>
      <c r="L678" s="69">
        <f t="shared" si="35"/>
        <v>0</v>
      </c>
      <c r="M678" s="69">
        <v>0</v>
      </c>
      <c r="N678" s="69">
        <f t="shared" si="34"/>
        <v>0</v>
      </c>
      <c r="O678" s="10">
        <f t="shared" si="36"/>
        <v>0</v>
      </c>
    </row>
    <row r="679" spans="11:15">
      <c r="K679" s="69">
        <v>0</v>
      </c>
      <c r="L679" s="69">
        <f t="shared" si="35"/>
        <v>0</v>
      </c>
      <c r="M679" s="69">
        <v>0</v>
      </c>
      <c r="N679" s="69">
        <f t="shared" si="34"/>
        <v>0</v>
      </c>
      <c r="O679" s="10">
        <f t="shared" si="36"/>
        <v>0</v>
      </c>
    </row>
    <row r="680" spans="11:15">
      <c r="K680" s="69">
        <v>0</v>
      </c>
      <c r="L680" s="69">
        <f t="shared" si="35"/>
        <v>0</v>
      </c>
      <c r="M680" s="69">
        <v>0</v>
      </c>
      <c r="N680" s="69">
        <f t="shared" si="34"/>
        <v>0</v>
      </c>
      <c r="O680" s="10">
        <f t="shared" si="36"/>
        <v>0</v>
      </c>
    </row>
    <row r="681" spans="11:15">
      <c r="K681" s="69">
        <v>0</v>
      </c>
      <c r="L681" s="69">
        <f t="shared" si="35"/>
        <v>0</v>
      </c>
      <c r="M681" s="69">
        <v>0</v>
      </c>
      <c r="N681" s="69">
        <f t="shared" si="34"/>
        <v>0</v>
      </c>
      <c r="O681" s="10">
        <f t="shared" si="36"/>
        <v>0</v>
      </c>
    </row>
    <row r="682" spans="11:15">
      <c r="K682" s="69">
        <v>0</v>
      </c>
      <c r="L682" s="69">
        <f t="shared" si="35"/>
        <v>0</v>
      </c>
      <c r="M682" s="69">
        <v>0</v>
      </c>
      <c r="N682" s="69">
        <f t="shared" si="34"/>
        <v>0</v>
      </c>
      <c r="O682" s="10">
        <f t="shared" si="36"/>
        <v>0</v>
      </c>
    </row>
    <row r="683" spans="11:15">
      <c r="K683" s="69">
        <v>0</v>
      </c>
      <c r="L683" s="69">
        <f t="shared" si="35"/>
        <v>0</v>
      </c>
      <c r="M683" s="69">
        <v>0</v>
      </c>
      <c r="N683" s="69">
        <f t="shared" si="34"/>
        <v>0</v>
      </c>
      <c r="O683" s="10">
        <f t="shared" si="36"/>
        <v>0</v>
      </c>
    </row>
    <row r="684" spans="11:15">
      <c r="K684" s="69">
        <v>0</v>
      </c>
      <c r="L684" s="69">
        <f t="shared" si="35"/>
        <v>0</v>
      </c>
      <c r="M684" s="69">
        <v>0</v>
      </c>
      <c r="N684" s="69">
        <f t="shared" si="34"/>
        <v>0</v>
      </c>
      <c r="O684" s="10">
        <f t="shared" si="36"/>
        <v>0</v>
      </c>
    </row>
    <row r="685" spans="11:15">
      <c r="K685" s="69">
        <v>0</v>
      </c>
      <c r="L685" s="69">
        <f t="shared" si="35"/>
        <v>0</v>
      </c>
      <c r="M685" s="69">
        <v>0</v>
      </c>
      <c r="N685" s="69">
        <f t="shared" si="34"/>
        <v>0</v>
      </c>
      <c r="O685" s="10">
        <f t="shared" si="36"/>
        <v>0</v>
      </c>
    </row>
    <row r="686" spans="11:15">
      <c r="K686" s="69">
        <v>0</v>
      </c>
      <c r="L686" s="69">
        <f t="shared" si="35"/>
        <v>0</v>
      </c>
      <c r="M686" s="69">
        <v>0</v>
      </c>
      <c r="N686" s="69">
        <f t="shared" si="34"/>
        <v>0</v>
      </c>
      <c r="O686" s="10">
        <f t="shared" si="36"/>
        <v>0</v>
      </c>
    </row>
    <row r="687" spans="11:15">
      <c r="K687" s="69">
        <v>0</v>
      </c>
      <c r="L687" s="69">
        <f t="shared" si="35"/>
        <v>0</v>
      </c>
      <c r="M687" s="69">
        <v>0</v>
      </c>
      <c r="N687" s="69">
        <f t="shared" si="34"/>
        <v>0</v>
      </c>
      <c r="O687" s="10">
        <f t="shared" si="36"/>
        <v>0</v>
      </c>
    </row>
    <row r="688" spans="11:15">
      <c r="K688" s="69">
        <v>0</v>
      </c>
      <c r="L688" s="69">
        <f t="shared" si="35"/>
        <v>0</v>
      </c>
      <c r="M688" s="69">
        <v>0</v>
      </c>
      <c r="N688" s="69">
        <f t="shared" si="34"/>
        <v>0</v>
      </c>
      <c r="O688" s="10">
        <f t="shared" si="36"/>
        <v>0</v>
      </c>
    </row>
    <row r="689" spans="11:15">
      <c r="K689" s="69">
        <v>0</v>
      </c>
      <c r="L689" s="69">
        <f t="shared" si="35"/>
        <v>0</v>
      </c>
      <c r="M689" s="69">
        <v>0</v>
      </c>
      <c r="N689" s="69">
        <f t="shared" si="34"/>
        <v>0</v>
      </c>
      <c r="O689" s="10">
        <f t="shared" si="36"/>
        <v>0</v>
      </c>
    </row>
    <row r="690" spans="11:15">
      <c r="K690" s="69">
        <v>0</v>
      </c>
      <c r="L690" s="69">
        <f t="shared" si="35"/>
        <v>0</v>
      </c>
      <c r="M690" s="69">
        <v>0</v>
      </c>
      <c r="N690" s="69">
        <f t="shared" si="34"/>
        <v>0</v>
      </c>
      <c r="O690" s="10">
        <f t="shared" si="36"/>
        <v>0</v>
      </c>
    </row>
    <row r="691" spans="11:15">
      <c r="K691" s="69">
        <v>0</v>
      </c>
      <c r="L691" s="69">
        <f t="shared" si="35"/>
        <v>0</v>
      </c>
      <c r="M691" s="69">
        <v>0</v>
      </c>
      <c r="N691" s="69">
        <f t="shared" si="34"/>
        <v>0</v>
      </c>
      <c r="O691" s="10">
        <f t="shared" si="36"/>
        <v>0</v>
      </c>
    </row>
    <row r="692" spans="11:15">
      <c r="K692" s="69">
        <v>0</v>
      </c>
      <c r="L692" s="69">
        <f t="shared" si="35"/>
        <v>0</v>
      </c>
      <c r="M692" s="69">
        <v>0</v>
      </c>
      <c r="N692" s="69">
        <f t="shared" si="34"/>
        <v>0</v>
      </c>
      <c r="O692" s="10">
        <f t="shared" si="36"/>
        <v>0</v>
      </c>
    </row>
    <row r="693" spans="11:15">
      <c r="K693" s="69">
        <v>0</v>
      </c>
      <c r="L693" s="69">
        <f t="shared" si="35"/>
        <v>0</v>
      </c>
      <c r="M693" s="69">
        <v>0</v>
      </c>
      <c r="N693" s="69">
        <f t="shared" si="34"/>
        <v>0</v>
      </c>
      <c r="O693" s="10">
        <f t="shared" si="36"/>
        <v>0</v>
      </c>
    </row>
    <row r="694" spans="11:15">
      <c r="K694" s="69">
        <v>0</v>
      </c>
      <c r="L694" s="69">
        <f t="shared" si="35"/>
        <v>0</v>
      </c>
      <c r="M694" s="69">
        <v>0</v>
      </c>
      <c r="N694" s="69">
        <f t="shared" si="34"/>
        <v>0</v>
      </c>
      <c r="O694" s="10">
        <f t="shared" si="36"/>
        <v>0</v>
      </c>
    </row>
    <row r="695" spans="11:15">
      <c r="K695" s="69">
        <v>0</v>
      </c>
      <c r="L695" s="69">
        <f t="shared" si="35"/>
        <v>0</v>
      </c>
      <c r="M695" s="69">
        <v>0</v>
      </c>
      <c r="N695" s="69">
        <f t="shared" si="34"/>
        <v>0</v>
      </c>
      <c r="O695" s="10">
        <f t="shared" si="36"/>
        <v>0</v>
      </c>
    </row>
    <row r="696" spans="11:15">
      <c r="K696" s="69">
        <v>0</v>
      </c>
      <c r="L696" s="69">
        <f t="shared" si="35"/>
        <v>0</v>
      </c>
      <c r="M696" s="69">
        <v>0</v>
      </c>
      <c r="N696" s="69">
        <f t="shared" si="34"/>
        <v>0</v>
      </c>
      <c r="O696" s="10">
        <f t="shared" si="36"/>
        <v>0</v>
      </c>
    </row>
    <row r="697" spans="11:15">
      <c r="K697" s="69">
        <v>0</v>
      </c>
      <c r="L697" s="69">
        <f t="shared" si="35"/>
        <v>0</v>
      </c>
      <c r="M697" s="69">
        <v>0</v>
      </c>
      <c r="N697" s="69">
        <f t="shared" si="34"/>
        <v>0</v>
      </c>
      <c r="O697" s="10">
        <f t="shared" si="36"/>
        <v>0</v>
      </c>
    </row>
    <row r="698" spans="11:15">
      <c r="K698" s="69">
        <v>0</v>
      </c>
      <c r="L698" s="69">
        <f t="shared" si="35"/>
        <v>0</v>
      </c>
      <c r="M698" s="69">
        <v>0</v>
      </c>
      <c r="N698" s="69">
        <f t="shared" si="34"/>
        <v>0</v>
      </c>
      <c r="O698" s="10">
        <f t="shared" si="36"/>
        <v>0</v>
      </c>
    </row>
    <row r="699" spans="11:15">
      <c r="K699" s="69">
        <v>0</v>
      </c>
      <c r="L699" s="69">
        <f t="shared" si="35"/>
        <v>0</v>
      </c>
      <c r="M699" s="69">
        <v>0</v>
      </c>
      <c r="N699" s="69">
        <f t="shared" si="34"/>
        <v>0</v>
      </c>
      <c r="O699" s="10">
        <f t="shared" si="36"/>
        <v>0</v>
      </c>
    </row>
    <row r="700" spans="11:15">
      <c r="K700" s="69">
        <v>0</v>
      </c>
      <c r="L700" s="69">
        <f t="shared" si="35"/>
        <v>0</v>
      </c>
      <c r="M700" s="69">
        <v>0</v>
      </c>
      <c r="N700" s="69">
        <f t="shared" si="34"/>
        <v>0</v>
      </c>
      <c r="O700" s="10">
        <f t="shared" si="36"/>
        <v>0</v>
      </c>
    </row>
    <row r="701" spans="11:15">
      <c r="K701" s="69">
        <v>0</v>
      </c>
      <c r="L701" s="69">
        <f t="shared" si="35"/>
        <v>0</v>
      </c>
      <c r="M701" s="69">
        <v>0</v>
      </c>
      <c r="N701" s="69">
        <f t="shared" si="34"/>
        <v>0</v>
      </c>
      <c r="O701" s="10">
        <f t="shared" si="36"/>
        <v>0</v>
      </c>
    </row>
    <row r="702" spans="11:15">
      <c r="K702" s="69">
        <v>0</v>
      </c>
      <c r="L702" s="69">
        <f t="shared" si="35"/>
        <v>0</v>
      </c>
      <c r="M702" s="69">
        <v>0</v>
      </c>
      <c r="N702" s="69">
        <f t="shared" si="34"/>
        <v>0</v>
      </c>
      <c r="O702" s="10">
        <f t="shared" si="36"/>
        <v>0</v>
      </c>
    </row>
    <row r="703" spans="11:15">
      <c r="K703" s="69">
        <v>0</v>
      </c>
      <c r="L703" s="69">
        <f t="shared" si="35"/>
        <v>0</v>
      </c>
      <c r="M703" s="69">
        <v>0</v>
      </c>
      <c r="N703" s="69">
        <f t="shared" si="34"/>
        <v>0</v>
      </c>
      <c r="O703" s="10">
        <f t="shared" si="36"/>
        <v>0</v>
      </c>
    </row>
    <row r="704" spans="11:15">
      <c r="K704" s="69">
        <v>0</v>
      </c>
      <c r="L704" s="69">
        <f t="shared" si="35"/>
        <v>0</v>
      </c>
      <c r="M704" s="69">
        <v>0</v>
      </c>
      <c r="N704" s="69">
        <f t="shared" si="34"/>
        <v>0</v>
      </c>
      <c r="O704" s="10">
        <f t="shared" si="36"/>
        <v>0</v>
      </c>
    </row>
    <row r="705" spans="11:15">
      <c r="K705" s="69">
        <v>0</v>
      </c>
      <c r="L705" s="69">
        <f t="shared" si="35"/>
        <v>0</v>
      </c>
      <c r="M705" s="69">
        <v>0</v>
      </c>
      <c r="N705" s="69">
        <f t="shared" si="34"/>
        <v>0</v>
      </c>
      <c r="O705" s="10">
        <f t="shared" si="36"/>
        <v>0</v>
      </c>
    </row>
    <row r="706" spans="11:15">
      <c r="K706" s="69">
        <v>0</v>
      </c>
      <c r="L706" s="69">
        <f t="shared" si="35"/>
        <v>0</v>
      </c>
      <c r="M706" s="69">
        <v>0</v>
      </c>
      <c r="N706" s="69">
        <f t="shared" si="34"/>
        <v>0</v>
      </c>
      <c r="O706" s="10">
        <f t="shared" si="36"/>
        <v>0</v>
      </c>
    </row>
    <row r="707" spans="11:15">
      <c r="K707" s="69">
        <v>0</v>
      </c>
      <c r="L707" s="69">
        <f t="shared" si="35"/>
        <v>0</v>
      </c>
      <c r="M707" s="69">
        <v>0</v>
      </c>
      <c r="N707" s="69">
        <f t="shared" si="34"/>
        <v>0</v>
      </c>
      <c r="O707" s="10">
        <f t="shared" si="36"/>
        <v>0</v>
      </c>
    </row>
    <row r="708" spans="11:15">
      <c r="K708" s="69">
        <v>0</v>
      </c>
      <c r="L708" s="69">
        <f t="shared" si="35"/>
        <v>0</v>
      </c>
      <c r="M708" s="69">
        <v>0</v>
      </c>
      <c r="N708" s="69">
        <f t="shared" si="34"/>
        <v>0</v>
      </c>
      <c r="O708" s="10">
        <f t="shared" si="36"/>
        <v>0</v>
      </c>
    </row>
    <row r="709" spans="11:15">
      <c r="K709" s="69">
        <v>0</v>
      </c>
      <c r="L709" s="69">
        <f t="shared" si="35"/>
        <v>0</v>
      </c>
      <c r="M709" s="69">
        <v>0</v>
      </c>
      <c r="N709" s="69">
        <f t="shared" si="34"/>
        <v>0</v>
      </c>
      <c r="O709" s="10">
        <f t="shared" si="36"/>
        <v>0</v>
      </c>
    </row>
    <row r="710" spans="11:15">
      <c r="K710" s="69">
        <v>0</v>
      </c>
      <c r="L710" s="69">
        <f t="shared" si="35"/>
        <v>0</v>
      </c>
      <c r="M710" s="69">
        <v>0</v>
      </c>
      <c r="N710" s="69">
        <f t="shared" si="34"/>
        <v>0</v>
      </c>
      <c r="O710" s="10">
        <f t="shared" si="36"/>
        <v>0</v>
      </c>
    </row>
    <row r="711" spans="11:15">
      <c r="K711" s="69">
        <v>0</v>
      </c>
      <c r="L711" s="69">
        <f t="shared" si="35"/>
        <v>0</v>
      </c>
      <c r="M711" s="69">
        <v>0</v>
      </c>
      <c r="N711" s="69">
        <f t="shared" si="34"/>
        <v>0</v>
      </c>
      <c r="O711" s="10">
        <f t="shared" si="36"/>
        <v>0</v>
      </c>
    </row>
    <row r="712" spans="11:15">
      <c r="K712" s="69">
        <v>0</v>
      </c>
      <c r="L712" s="69">
        <f t="shared" si="35"/>
        <v>0</v>
      </c>
      <c r="M712" s="69">
        <v>0</v>
      </c>
      <c r="N712" s="69">
        <f t="shared" si="34"/>
        <v>0</v>
      </c>
      <c r="O712" s="10">
        <f t="shared" si="36"/>
        <v>0</v>
      </c>
    </row>
    <row r="713" spans="11:15">
      <c r="K713" s="69">
        <v>0</v>
      </c>
      <c r="L713" s="69">
        <f t="shared" si="35"/>
        <v>0</v>
      </c>
      <c r="M713" s="69">
        <v>0</v>
      </c>
      <c r="N713" s="69">
        <f t="shared" si="34"/>
        <v>0</v>
      </c>
      <c r="O713" s="10">
        <f t="shared" si="36"/>
        <v>0</v>
      </c>
    </row>
    <row r="714" spans="11:15">
      <c r="K714" s="69">
        <v>0</v>
      </c>
      <c r="L714" s="69">
        <f t="shared" si="35"/>
        <v>0</v>
      </c>
      <c r="M714" s="69">
        <v>0</v>
      </c>
      <c r="N714" s="69">
        <f t="shared" ref="N714:N777" si="37">M714</f>
        <v>0</v>
      </c>
      <c r="O714" s="10">
        <f t="shared" si="36"/>
        <v>0</v>
      </c>
    </row>
    <row r="715" spans="11:15">
      <c r="K715" s="69">
        <v>0</v>
      </c>
      <c r="L715" s="69">
        <f t="shared" si="35"/>
        <v>0</v>
      </c>
      <c r="M715" s="69">
        <v>0</v>
      </c>
      <c r="N715" s="69">
        <f t="shared" si="37"/>
        <v>0</v>
      </c>
      <c r="O715" s="10">
        <f t="shared" si="36"/>
        <v>0</v>
      </c>
    </row>
    <row r="716" spans="11:15">
      <c r="K716" s="69">
        <v>0</v>
      </c>
      <c r="L716" s="69">
        <f t="shared" si="35"/>
        <v>0</v>
      </c>
      <c r="M716" s="69">
        <v>0</v>
      </c>
      <c r="N716" s="69">
        <f t="shared" si="37"/>
        <v>0</v>
      </c>
      <c r="O716" s="10">
        <f t="shared" si="36"/>
        <v>0</v>
      </c>
    </row>
    <row r="717" spans="11:15">
      <c r="K717" s="69">
        <v>0</v>
      </c>
      <c r="L717" s="69">
        <f t="shared" si="35"/>
        <v>0</v>
      </c>
      <c r="M717" s="69">
        <v>0</v>
      </c>
      <c r="N717" s="69">
        <f t="shared" si="37"/>
        <v>0</v>
      </c>
      <c r="O717" s="10">
        <f t="shared" si="36"/>
        <v>0</v>
      </c>
    </row>
    <row r="718" spans="11:15">
      <c r="K718" s="69">
        <v>0</v>
      </c>
      <c r="L718" s="69">
        <f t="shared" si="35"/>
        <v>0</v>
      </c>
      <c r="M718" s="69">
        <v>0</v>
      </c>
      <c r="N718" s="69">
        <f t="shared" si="37"/>
        <v>0</v>
      </c>
      <c r="O718" s="10">
        <f t="shared" si="36"/>
        <v>0</v>
      </c>
    </row>
    <row r="719" spans="11:15">
      <c r="K719" s="69">
        <v>0</v>
      </c>
      <c r="L719" s="69">
        <f t="shared" si="35"/>
        <v>0</v>
      </c>
      <c r="M719" s="69">
        <v>0</v>
      </c>
      <c r="N719" s="69">
        <f t="shared" si="37"/>
        <v>0</v>
      </c>
      <c r="O719" s="10">
        <f t="shared" si="36"/>
        <v>0</v>
      </c>
    </row>
    <row r="720" spans="11:15">
      <c r="K720" s="69">
        <v>0</v>
      </c>
      <c r="L720" s="69">
        <f t="shared" si="35"/>
        <v>0</v>
      </c>
      <c r="M720" s="69">
        <v>0</v>
      </c>
      <c r="N720" s="69">
        <f t="shared" si="37"/>
        <v>0</v>
      </c>
      <c r="O720" s="10">
        <f t="shared" si="36"/>
        <v>0</v>
      </c>
    </row>
    <row r="721" spans="11:15">
      <c r="K721" s="69">
        <v>0</v>
      </c>
      <c r="L721" s="69">
        <f t="shared" ref="L721:L784" si="38">ROUND(K721*H721,0)</f>
        <v>0</v>
      </c>
      <c r="M721" s="69">
        <v>0</v>
      </c>
      <c r="N721" s="69">
        <f t="shared" si="37"/>
        <v>0</v>
      </c>
      <c r="O721" s="10">
        <f t="shared" ref="O721:O784" si="39">SUM(K721:N721)</f>
        <v>0</v>
      </c>
    </row>
    <row r="722" spans="11:15">
      <c r="K722" s="69">
        <v>0</v>
      </c>
      <c r="L722" s="69">
        <f t="shared" si="38"/>
        <v>0</v>
      </c>
      <c r="M722" s="69">
        <v>0</v>
      </c>
      <c r="N722" s="69">
        <f t="shared" si="37"/>
        <v>0</v>
      </c>
      <c r="O722" s="10">
        <f t="shared" si="39"/>
        <v>0</v>
      </c>
    </row>
    <row r="723" spans="11:15">
      <c r="K723" s="69">
        <v>0</v>
      </c>
      <c r="L723" s="69">
        <f t="shared" si="38"/>
        <v>0</v>
      </c>
      <c r="M723" s="69">
        <v>0</v>
      </c>
      <c r="N723" s="69">
        <f t="shared" si="37"/>
        <v>0</v>
      </c>
      <c r="O723" s="10">
        <f t="shared" si="39"/>
        <v>0</v>
      </c>
    </row>
    <row r="724" spans="11:15">
      <c r="K724" s="69">
        <v>0</v>
      </c>
      <c r="L724" s="69">
        <f t="shared" si="38"/>
        <v>0</v>
      </c>
      <c r="M724" s="69">
        <v>0</v>
      </c>
      <c r="N724" s="69">
        <f t="shared" si="37"/>
        <v>0</v>
      </c>
      <c r="O724" s="10">
        <f t="shared" si="39"/>
        <v>0</v>
      </c>
    </row>
    <row r="725" spans="11:15">
      <c r="K725" s="69">
        <v>0</v>
      </c>
      <c r="L725" s="69">
        <f t="shared" si="38"/>
        <v>0</v>
      </c>
      <c r="M725" s="69">
        <v>0</v>
      </c>
      <c r="N725" s="69">
        <f t="shared" si="37"/>
        <v>0</v>
      </c>
      <c r="O725" s="10">
        <f t="shared" si="39"/>
        <v>0</v>
      </c>
    </row>
    <row r="726" spans="11:15">
      <c r="K726" s="69">
        <v>0</v>
      </c>
      <c r="L726" s="69">
        <f t="shared" si="38"/>
        <v>0</v>
      </c>
      <c r="M726" s="69">
        <v>0</v>
      </c>
      <c r="N726" s="69">
        <f t="shared" si="37"/>
        <v>0</v>
      </c>
      <c r="O726" s="10">
        <f t="shared" si="39"/>
        <v>0</v>
      </c>
    </row>
    <row r="727" spans="11:15">
      <c r="K727" s="69">
        <v>0</v>
      </c>
      <c r="L727" s="69">
        <f t="shared" si="38"/>
        <v>0</v>
      </c>
      <c r="M727" s="69">
        <v>0</v>
      </c>
      <c r="N727" s="69">
        <f t="shared" si="37"/>
        <v>0</v>
      </c>
      <c r="O727" s="10">
        <f t="shared" si="39"/>
        <v>0</v>
      </c>
    </row>
    <row r="728" spans="11:15">
      <c r="K728" s="69">
        <v>0</v>
      </c>
      <c r="L728" s="69">
        <f t="shared" si="38"/>
        <v>0</v>
      </c>
      <c r="M728" s="69">
        <v>0</v>
      </c>
      <c r="N728" s="69">
        <f t="shared" si="37"/>
        <v>0</v>
      </c>
      <c r="O728" s="10">
        <f t="shared" si="39"/>
        <v>0</v>
      </c>
    </row>
    <row r="729" spans="11:15">
      <c r="K729" s="69">
        <v>0</v>
      </c>
      <c r="L729" s="69">
        <f t="shared" si="38"/>
        <v>0</v>
      </c>
      <c r="M729" s="69">
        <v>0</v>
      </c>
      <c r="N729" s="69">
        <f t="shared" si="37"/>
        <v>0</v>
      </c>
      <c r="O729" s="10">
        <f t="shared" si="39"/>
        <v>0</v>
      </c>
    </row>
    <row r="730" spans="11:15">
      <c r="K730" s="69">
        <v>0</v>
      </c>
      <c r="L730" s="69">
        <f t="shared" si="38"/>
        <v>0</v>
      </c>
      <c r="M730" s="69">
        <v>0</v>
      </c>
      <c r="N730" s="69">
        <f t="shared" si="37"/>
        <v>0</v>
      </c>
      <c r="O730" s="10">
        <f t="shared" si="39"/>
        <v>0</v>
      </c>
    </row>
    <row r="731" spans="11:15">
      <c r="K731" s="69">
        <v>0</v>
      </c>
      <c r="L731" s="69">
        <f t="shared" si="38"/>
        <v>0</v>
      </c>
      <c r="M731" s="69">
        <v>0</v>
      </c>
      <c r="N731" s="69">
        <f t="shared" si="37"/>
        <v>0</v>
      </c>
      <c r="O731" s="10">
        <f t="shared" si="39"/>
        <v>0</v>
      </c>
    </row>
    <row r="732" spans="11:15">
      <c r="K732" s="69">
        <v>0</v>
      </c>
      <c r="L732" s="69">
        <f t="shared" si="38"/>
        <v>0</v>
      </c>
      <c r="M732" s="69">
        <v>0</v>
      </c>
      <c r="N732" s="69">
        <f t="shared" si="37"/>
        <v>0</v>
      </c>
      <c r="O732" s="10">
        <f t="shared" si="39"/>
        <v>0</v>
      </c>
    </row>
    <row r="733" spans="11:15">
      <c r="K733" s="69">
        <v>0</v>
      </c>
      <c r="L733" s="69">
        <f t="shared" si="38"/>
        <v>0</v>
      </c>
      <c r="M733" s="69">
        <v>0</v>
      </c>
      <c r="N733" s="69">
        <f t="shared" si="37"/>
        <v>0</v>
      </c>
      <c r="O733" s="10">
        <f t="shared" si="39"/>
        <v>0</v>
      </c>
    </row>
    <row r="734" spans="11:15">
      <c r="K734" s="69">
        <v>0</v>
      </c>
      <c r="L734" s="69">
        <f t="shared" si="38"/>
        <v>0</v>
      </c>
      <c r="M734" s="69">
        <v>0</v>
      </c>
      <c r="N734" s="69">
        <f t="shared" si="37"/>
        <v>0</v>
      </c>
      <c r="O734" s="10">
        <f t="shared" si="39"/>
        <v>0</v>
      </c>
    </row>
    <row r="735" spans="11:15">
      <c r="K735" s="69">
        <v>0</v>
      </c>
      <c r="L735" s="69">
        <f t="shared" si="38"/>
        <v>0</v>
      </c>
      <c r="M735" s="69">
        <v>0</v>
      </c>
      <c r="N735" s="69">
        <f t="shared" si="37"/>
        <v>0</v>
      </c>
      <c r="O735" s="10">
        <f t="shared" si="39"/>
        <v>0</v>
      </c>
    </row>
    <row r="736" spans="11:15">
      <c r="K736" s="69">
        <v>0</v>
      </c>
      <c r="L736" s="69">
        <f t="shared" si="38"/>
        <v>0</v>
      </c>
      <c r="M736" s="69">
        <v>0</v>
      </c>
      <c r="N736" s="69">
        <f t="shared" si="37"/>
        <v>0</v>
      </c>
      <c r="O736" s="10">
        <f t="shared" si="39"/>
        <v>0</v>
      </c>
    </row>
    <row r="737" spans="11:15">
      <c r="K737" s="69">
        <v>0</v>
      </c>
      <c r="L737" s="69">
        <f t="shared" si="38"/>
        <v>0</v>
      </c>
      <c r="M737" s="69">
        <v>0</v>
      </c>
      <c r="N737" s="69">
        <f t="shared" si="37"/>
        <v>0</v>
      </c>
      <c r="O737" s="10">
        <f t="shared" si="39"/>
        <v>0</v>
      </c>
    </row>
    <row r="738" spans="11:15">
      <c r="K738" s="69">
        <v>0</v>
      </c>
      <c r="L738" s="69">
        <f t="shared" si="38"/>
        <v>0</v>
      </c>
      <c r="M738" s="69">
        <v>0</v>
      </c>
      <c r="N738" s="69">
        <f t="shared" si="37"/>
        <v>0</v>
      </c>
      <c r="O738" s="10">
        <f t="shared" si="39"/>
        <v>0</v>
      </c>
    </row>
    <row r="739" spans="11:15">
      <c r="K739" s="69">
        <v>0</v>
      </c>
      <c r="L739" s="69">
        <f t="shared" si="38"/>
        <v>0</v>
      </c>
      <c r="M739" s="69">
        <v>0</v>
      </c>
      <c r="N739" s="69">
        <f t="shared" si="37"/>
        <v>0</v>
      </c>
      <c r="O739" s="10">
        <f t="shared" si="39"/>
        <v>0</v>
      </c>
    </row>
    <row r="740" spans="11:15">
      <c r="K740" s="69">
        <v>0</v>
      </c>
      <c r="L740" s="69">
        <f t="shared" si="38"/>
        <v>0</v>
      </c>
      <c r="M740" s="69">
        <v>0</v>
      </c>
      <c r="N740" s="69">
        <f t="shared" si="37"/>
        <v>0</v>
      </c>
      <c r="O740" s="10">
        <f t="shared" si="39"/>
        <v>0</v>
      </c>
    </row>
    <row r="741" spans="11:15">
      <c r="K741" s="69">
        <v>0</v>
      </c>
      <c r="L741" s="69">
        <f t="shared" si="38"/>
        <v>0</v>
      </c>
      <c r="M741" s="69">
        <v>0</v>
      </c>
      <c r="N741" s="69">
        <f t="shared" si="37"/>
        <v>0</v>
      </c>
      <c r="O741" s="10">
        <f t="shared" si="39"/>
        <v>0</v>
      </c>
    </row>
    <row r="742" spans="11:15">
      <c r="K742" s="69">
        <v>0</v>
      </c>
      <c r="L742" s="69">
        <f t="shared" si="38"/>
        <v>0</v>
      </c>
      <c r="M742" s="69">
        <v>0</v>
      </c>
      <c r="N742" s="69">
        <f t="shared" si="37"/>
        <v>0</v>
      </c>
      <c r="O742" s="10">
        <f t="shared" si="39"/>
        <v>0</v>
      </c>
    </row>
    <row r="743" spans="11:15">
      <c r="K743" s="69">
        <v>0</v>
      </c>
      <c r="L743" s="69">
        <f t="shared" si="38"/>
        <v>0</v>
      </c>
      <c r="M743" s="69">
        <v>0</v>
      </c>
      <c r="N743" s="69">
        <f t="shared" si="37"/>
        <v>0</v>
      </c>
      <c r="O743" s="10">
        <f t="shared" si="39"/>
        <v>0</v>
      </c>
    </row>
    <row r="744" spans="11:15">
      <c r="K744" s="69">
        <v>0</v>
      </c>
      <c r="L744" s="69">
        <f t="shared" si="38"/>
        <v>0</v>
      </c>
      <c r="M744" s="69">
        <v>0</v>
      </c>
      <c r="N744" s="69">
        <f t="shared" si="37"/>
        <v>0</v>
      </c>
      <c r="O744" s="10">
        <f t="shared" si="39"/>
        <v>0</v>
      </c>
    </row>
    <row r="745" spans="11:15">
      <c r="K745" s="69">
        <v>0</v>
      </c>
      <c r="L745" s="69">
        <f t="shared" si="38"/>
        <v>0</v>
      </c>
      <c r="M745" s="69">
        <v>0</v>
      </c>
      <c r="N745" s="69">
        <f t="shared" si="37"/>
        <v>0</v>
      </c>
      <c r="O745" s="10">
        <f t="shared" si="39"/>
        <v>0</v>
      </c>
    </row>
    <row r="746" spans="11:15">
      <c r="K746" s="69">
        <v>0</v>
      </c>
      <c r="L746" s="69">
        <f t="shared" si="38"/>
        <v>0</v>
      </c>
      <c r="M746" s="69">
        <v>0</v>
      </c>
      <c r="N746" s="69">
        <f t="shared" si="37"/>
        <v>0</v>
      </c>
      <c r="O746" s="10">
        <f t="shared" si="39"/>
        <v>0</v>
      </c>
    </row>
    <row r="747" spans="11:15">
      <c r="K747" s="69">
        <v>0</v>
      </c>
      <c r="L747" s="69">
        <f t="shared" si="38"/>
        <v>0</v>
      </c>
      <c r="M747" s="69">
        <v>0</v>
      </c>
      <c r="N747" s="69">
        <f t="shared" si="37"/>
        <v>0</v>
      </c>
      <c r="O747" s="10">
        <f t="shared" si="39"/>
        <v>0</v>
      </c>
    </row>
    <row r="748" spans="11:15">
      <c r="K748" s="69">
        <v>0</v>
      </c>
      <c r="L748" s="69">
        <f t="shared" si="38"/>
        <v>0</v>
      </c>
      <c r="M748" s="69">
        <v>0</v>
      </c>
      <c r="N748" s="69">
        <f t="shared" si="37"/>
        <v>0</v>
      </c>
      <c r="O748" s="10">
        <f t="shared" si="39"/>
        <v>0</v>
      </c>
    </row>
    <row r="749" spans="11:15">
      <c r="K749" s="69">
        <v>0</v>
      </c>
      <c r="L749" s="69">
        <f t="shared" si="38"/>
        <v>0</v>
      </c>
      <c r="M749" s="69">
        <v>0</v>
      </c>
      <c r="N749" s="69">
        <f t="shared" si="37"/>
        <v>0</v>
      </c>
      <c r="O749" s="10">
        <f t="shared" si="39"/>
        <v>0</v>
      </c>
    </row>
    <row r="750" spans="11:15">
      <c r="K750" s="69">
        <v>0</v>
      </c>
      <c r="L750" s="69">
        <f t="shared" si="38"/>
        <v>0</v>
      </c>
      <c r="M750" s="69">
        <v>0</v>
      </c>
      <c r="N750" s="69">
        <f t="shared" si="37"/>
        <v>0</v>
      </c>
      <c r="O750" s="10">
        <f t="shared" si="39"/>
        <v>0</v>
      </c>
    </row>
    <row r="751" spans="11:15">
      <c r="K751" s="69">
        <v>0</v>
      </c>
      <c r="L751" s="69">
        <f t="shared" si="38"/>
        <v>0</v>
      </c>
      <c r="M751" s="69">
        <v>0</v>
      </c>
      <c r="N751" s="69">
        <f t="shared" si="37"/>
        <v>0</v>
      </c>
      <c r="O751" s="10">
        <f t="shared" si="39"/>
        <v>0</v>
      </c>
    </row>
    <row r="752" spans="11:15">
      <c r="K752" s="69">
        <v>0</v>
      </c>
      <c r="L752" s="69">
        <f t="shared" si="38"/>
        <v>0</v>
      </c>
      <c r="M752" s="69">
        <v>0</v>
      </c>
      <c r="N752" s="69">
        <f t="shared" si="37"/>
        <v>0</v>
      </c>
      <c r="O752" s="10">
        <f t="shared" si="39"/>
        <v>0</v>
      </c>
    </row>
    <row r="753" spans="11:15">
      <c r="K753" s="69">
        <v>0</v>
      </c>
      <c r="L753" s="69">
        <f t="shared" si="38"/>
        <v>0</v>
      </c>
      <c r="M753" s="69">
        <v>0</v>
      </c>
      <c r="N753" s="69">
        <f t="shared" si="37"/>
        <v>0</v>
      </c>
      <c r="O753" s="10">
        <f t="shared" si="39"/>
        <v>0</v>
      </c>
    </row>
    <row r="754" spans="11:15">
      <c r="K754" s="69">
        <v>0</v>
      </c>
      <c r="L754" s="69">
        <f t="shared" si="38"/>
        <v>0</v>
      </c>
      <c r="M754" s="69">
        <v>0</v>
      </c>
      <c r="N754" s="69">
        <f t="shared" si="37"/>
        <v>0</v>
      </c>
      <c r="O754" s="10">
        <f t="shared" si="39"/>
        <v>0</v>
      </c>
    </row>
    <row r="755" spans="11:15">
      <c r="K755" s="69">
        <v>0</v>
      </c>
      <c r="L755" s="69">
        <f t="shared" si="38"/>
        <v>0</v>
      </c>
      <c r="M755" s="69">
        <v>0</v>
      </c>
      <c r="N755" s="69">
        <f t="shared" si="37"/>
        <v>0</v>
      </c>
      <c r="O755" s="10">
        <f t="shared" si="39"/>
        <v>0</v>
      </c>
    </row>
    <row r="756" spans="11:15">
      <c r="K756" s="69">
        <v>0</v>
      </c>
      <c r="L756" s="69">
        <f t="shared" si="38"/>
        <v>0</v>
      </c>
      <c r="M756" s="69">
        <v>0</v>
      </c>
      <c r="N756" s="69">
        <f t="shared" si="37"/>
        <v>0</v>
      </c>
      <c r="O756" s="10">
        <f t="shared" si="39"/>
        <v>0</v>
      </c>
    </row>
    <row r="757" spans="11:15">
      <c r="K757" s="69">
        <v>0</v>
      </c>
      <c r="L757" s="69">
        <f t="shared" si="38"/>
        <v>0</v>
      </c>
      <c r="M757" s="69">
        <v>0</v>
      </c>
      <c r="N757" s="69">
        <f t="shared" si="37"/>
        <v>0</v>
      </c>
      <c r="O757" s="10">
        <f t="shared" si="39"/>
        <v>0</v>
      </c>
    </row>
    <row r="758" spans="11:15">
      <c r="K758" s="69">
        <v>0</v>
      </c>
      <c r="L758" s="69">
        <f t="shared" si="38"/>
        <v>0</v>
      </c>
      <c r="M758" s="69">
        <v>0</v>
      </c>
      <c r="N758" s="69">
        <f t="shared" si="37"/>
        <v>0</v>
      </c>
      <c r="O758" s="10">
        <f t="shared" si="39"/>
        <v>0</v>
      </c>
    </row>
    <row r="759" spans="11:15">
      <c r="K759" s="69">
        <v>0</v>
      </c>
      <c r="L759" s="69">
        <f t="shared" si="38"/>
        <v>0</v>
      </c>
      <c r="M759" s="69">
        <v>0</v>
      </c>
      <c r="N759" s="69">
        <f t="shared" si="37"/>
        <v>0</v>
      </c>
      <c r="O759" s="10">
        <f t="shared" si="39"/>
        <v>0</v>
      </c>
    </row>
    <row r="760" spans="11:15">
      <c r="K760" s="69">
        <v>0</v>
      </c>
      <c r="L760" s="69">
        <f t="shared" si="38"/>
        <v>0</v>
      </c>
      <c r="M760" s="69">
        <v>0</v>
      </c>
      <c r="N760" s="69">
        <f t="shared" si="37"/>
        <v>0</v>
      </c>
      <c r="O760" s="10">
        <f t="shared" si="39"/>
        <v>0</v>
      </c>
    </row>
    <row r="761" spans="11:15">
      <c r="K761" s="69">
        <v>0</v>
      </c>
      <c r="L761" s="69">
        <f t="shared" si="38"/>
        <v>0</v>
      </c>
      <c r="M761" s="69">
        <v>0</v>
      </c>
      <c r="N761" s="69">
        <f t="shared" si="37"/>
        <v>0</v>
      </c>
      <c r="O761" s="10">
        <f t="shared" si="39"/>
        <v>0</v>
      </c>
    </row>
    <row r="762" spans="11:15">
      <c r="K762" s="69">
        <v>0</v>
      </c>
      <c r="L762" s="69">
        <f t="shared" si="38"/>
        <v>0</v>
      </c>
      <c r="M762" s="69">
        <v>0</v>
      </c>
      <c r="N762" s="69">
        <f t="shared" si="37"/>
        <v>0</v>
      </c>
      <c r="O762" s="10">
        <f t="shared" si="39"/>
        <v>0</v>
      </c>
    </row>
    <row r="763" spans="11:15">
      <c r="K763" s="69">
        <v>0</v>
      </c>
      <c r="L763" s="69">
        <f t="shared" si="38"/>
        <v>0</v>
      </c>
      <c r="M763" s="69">
        <v>0</v>
      </c>
      <c r="N763" s="69">
        <f t="shared" si="37"/>
        <v>0</v>
      </c>
      <c r="O763" s="10">
        <f t="shared" si="39"/>
        <v>0</v>
      </c>
    </row>
    <row r="764" spans="11:15">
      <c r="K764" s="69">
        <v>0</v>
      </c>
      <c r="L764" s="69">
        <f t="shared" si="38"/>
        <v>0</v>
      </c>
      <c r="M764" s="69">
        <v>0</v>
      </c>
      <c r="N764" s="69">
        <f t="shared" si="37"/>
        <v>0</v>
      </c>
      <c r="O764" s="10">
        <f t="shared" si="39"/>
        <v>0</v>
      </c>
    </row>
    <row r="765" spans="11:15">
      <c r="K765" s="69">
        <v>0</v>
      </c>
      <c r="L765" s="69">
        <f t="shared" si="38"/>
        <v>0</v>
      </c>
      <c r="M765" s="69">
        <v>0</v>
      </c>
      <c r="N765" s="69">
        <f t="shared" si="37"/>
        <v>0</v>
      </c>
      <c r="O765" s="10">
        <f t="shared" si="39"/>
        <v>0</v>
      </c>
    </row>
    <row r="766" spans="11:15">
      <c r="K766" s="69">
        <v>0</v>
      </c>
      <c r="L766" s="69">
        <f t="shared" si="38"/>
        <v>0</v>
      </c>
      <c r="M766" s="69">
        <v>0</v>
      </c>
      <c r="N766" s="69">
        <f t="shared" si="37"/>
        <v>0</v>
      </c>
      <c r="O766" s="10">
        <f t="shared" si="39"/>
        <v>0</v>
      </c>
    </row>
    <row r="767" spans="11:15">
      <c r="K767" s="69">
        <v>0</v>
      </c>
      <c r="L767" s="69">
        <f t="shared" si="38"/>
        <v>0</v>
      </c>
      <c r="M767" s="69">
        <v>0</v>
      </c>
      <c r="N767" s="69">
        <f t="shared" si="37"/>
        <v>0</v>
      </c>
      <c r="O767" s="10">
        <f t="shared" si="39"/>
        <v>0</v>
      </c>
    </row>
    <row r="768" spans="11:15">
      <c r="K768" s="69">
        <v>0</v>
      </c>
      <c r="L768" s="69">
        <f t="shared" si="38"/>
        <v>0</v>
      </c>
      <c r="M768" s="69">
        <v>0</v>
      </c>
      <c r="N768" s="69">
        <f t="shared" si="37"/>
        <v>0</v>
      </c>
      <c r="O768" s="10">
        <f t="shared" si="39"/>
        <v>0</v>
      </c>
    </row>
    <row r="769" spans="11:15">
      <c r="K769" s="69">
        <v>0</v>
      </c>
      <c r="L769" s="69">
        <f t="shared" si="38"/>
        <v>0</v>
      </c>
      <c r="M769" s="69">
        <v>0</v>
      </c>
      <c r="N769" s="69">
        <f t="shared" si="37"/>
        <v>0</v>
      </c>
      <c r="O769" s="10">
        <f t="shared" si="39"/>
        <v>0</v>
      </c>
    </row>
    <row r="770" spans="11:15">
      <c r="K770" s="69">
        <v>0</v>
      </c>
      <c r="L770" s="69">
        <f t="shared" si="38"/>
        <v>0</v>
      </c>
      <c r="M770" s="69">
        <v>0</v>
      </c>
      <c r="N770" s="69">
        <f t="shared" si="37"/>
        <v>0</v>
      </c>
      <c r="O770" s="10">
        <f t="shared" si="39"/>
        <v>0</v>
      </c>
    </row>
    <row r="771" spans="11:15">
      <c r="K771" s="69">
        <v>0</v>
      </c>
      <c r="L771" s="69">
        <f t="shared" si="38"/>
        <v>0</v>
      </c>
      <c r="M771" s="69">
        <v>0</v>
      </c>
      <c r="N771" s="69">
        <f t="shared" si="37"/>
        <v>0</v>
      </c>
      <c r="O771" s="10">
        <f t="shared" si="39"/>
        <v>0</v>
      </c>
    </row>
    <row r="772" spans="11:15">
      <c r="K772" s="69">
        <v>0</v>
      </c>
      <c r="L772" s="69">
        <f t="shared" si="38"/>
        <v>0</v>
      </c>
      <c r="M772" s="69">
        <v>0</v>
      </c>
      <c r="N772" s="69">
        <f t="shared" si="37"/>
        <v>0</v>
      </c>
      <c r="O772" s="10">
        <f t="shared" si="39"/>
        <v>0</v>
      </c>
    </row>
    <row r="773" spans="11:15">
      <c r="K773" s="69">
        <v>0</v>
      </c>
      <c r="L773" s="69">
        <f t="shared" si="38"/>
        <v>0</v>
      </c>
      <c r="M773" s="69">
        <v>0</v>
      </c>
      <c r="N773" s="69">
        <f t="shared" si="37"/>
        <v>0</v>
      </c>
      <c r="O773" s="10">
        <f t="shared" si="39"/>
        <v>0</v>
      </c>
    </row>
    <row r="774" spans="11:15">
      <c r="K774" s="69">
        <v>0</v>
      </c>
      <c r="L774" s="69">
        <f t="shared" si="38"/>
        <v>0</v>
      </c>
      <c r="M774" s="69">
        <v>0</v>
      </c>
      <c r="N774" s="69">
        <f t="shared" si="37"/>
        <v>0</v>
      </c>
      <c r="O774" s="10">
        <f t="shared" si="39"/>
        <v>0</v>
      </c>
    </row>
    <row r="775" spans="11:15">
      <c r="K775" s="69">
        <v>0</v>
      </c>
      <c r="L775" s="69">
        <f t="shared" si="38"/>
        <v>0</v>
      </c>
      <c r="M775" s="69">
        <v>0</v>
      </c>
      <c r="N775" s="69">
        <f t="shared" si="37"/>
        <v>0</v>
      </c>
      <c r="O775" s="10">
        <f t="shared" si="39"/>
        <v>0</v>
      </c>
    </row>
    <row r="776" spans="11:15">
      <c r="K776" s="69">
        <v>0</v>
      </c>
      <c r="L776" s="69">
        <f t="shared" si="38"/>
        <v>0</v>
      </c>
      <c r="M776" s="69">
        <v>0</v>
      </c>
      <c r="N776" s="69">
        <f t="shared" si="37"/>
        <v>0</v>
      </c>
      <c r="O776" s="10">
        <f t="shared" si="39"/>
        <v>0</v>
      </c>
    </row>
    <row r="777" spans="11:15">
      <c r="K777" s="69">
        <v>0</v>
      </c>
      <c r="L777" s="69">
        <f t="shared" si="38"/>
        <v>0</v>
      </c>
      <c r="M777" s="69">
        <v>0</v>
      </c>
      <c r="N777" s="69">
        <f t="shared" si="37"/>
        <v>0</v>
      </c>
      <c r="O777" s="10">
        <f t="shared" si="39"/>
        <v>0</v>
      </c>
    </row>
    <row r="778" spans="11:15">
      <c r="K778" s="69">
        <v>0</v>
      </c>
      <c r="L778" s="69">
        <f t="shared" si="38"/>
        <v>0</v>
      </c>
      <c r="M778" s="69">
        <v>0</v>
      </c>
      <c r="N778" s="69">
        <f t="shared" ref="N778:N841" si="40">M778</f>
        <v>0</v>
      </c>
      <c r="O778" s="10">
        <f t="shared" si="39"/>
        <v>0</v>
      </c>
    </row>
    <row r="779" spans="11:15">
      <c r="K779" s="69">
        <v>0</v>
      </c>
      <c r="L779" s="69">
        <f t="shared" si="38"/>
        <v>0</v>
      </c>
      <c r="M779" s="69">
        <v>0</v>
      </c>
      <c r="N779" s="69">
        <f t="shared" si="40"/>
        <v>0</v>
      </c>
      <c r="O779" s="10">
        <f t="shared" si="39"/>
        <v>0</v>
      </c>
    </row>
    <row r="780" spans="11:15">
      <c r="K780" s="69">
        <v>0</v>
      </c>
      <c r="L780" s="69">
        <f t="shared" si="38"/>
        <v>0</v>
      </c>
      <c r="M780" s="69">
        <v>0</v>
      </c>
      <c r="N780" s="69">
        <f t="shared" si="40"/>
        <v>0</v>
      </c>
      <c r="O780" s="10">
        <f t="shared" si="39"/>
        <v>0</v>
      </c>
    </row>
    <row r="781" spans="11:15">
      <c r="K781" s="69">
        <v>0</v>
      </c>
      <c r="L781" s="69">
        <f t="shared" si="38"/>
        <v>0</v>
      </c>
      <c r="M781" s="69">
        <v>0</v>
      </c>
      <c r="N781" s="69">
        <f t="shared" si="40"/>
        <v>0</v>
      </c>
      <c r="O781" s="10">
        <f t="shared" si="39"/>
        <v>0</v>
      </c>
    </row>
    <row r="782" spans="11:15">
      <c r="K782" s="69">
        <v>0</v>
      </c>
      <c r="L782" s="69">
        <f t="shared" si="38"/>
        <v>0</v>
      </c>
      <c r="M782" s="69">
        <v>0</v>
      </c>
      <c r="N782" s="69">
        <f t="shared" si="40"/>
        <v>0</v>
      </c>
      <c r="O782" s="10">
        <f t="shared" si="39"/>
        <v>0</v>
      </c>
    </row>
    <row r="783" spans="11:15">
      <c r="K783" s="69">
        <v>0</v>
      </c>
      <c r="L783" s="69">
        <f t="shared" si="38"/>
        <v>0</v>
      </c>
      <c r="M783" s="69">
        <v>0</v>
      </c>
      <c r="N783" s="69">
        <f t="shared" si="40"/>
        <v>0</v>
      </c>
      <c r="O783" s="10">
        <f t="shared" si="39"/>
        <v>0</v>
      </c>
    </row>
    <row r="784" spans="11:15">
      <c r="K784" s="69">
        <v>0</v>
      </c>
      <c r="L784" s="69">
        <f t="shared" si="38"/>
        <v>0</v>
      </c>
      <c r="M784" s="69">
        <v>0</v>
      </c>
      <c r="N784" s="69">
        <f t="shared" si="40"/>
        <v>0</v>
      </c>
      <c r="O784" s="10">
        <f t="shared" si="39"/>
        <v>0</v>
      </c>
    </row>
    <row r="785" spans="11:15">
      <c r="K785" s="69">
        <v>0</v>
      </c>
      <c r="L785" s="69">
        <f t="shared" ref="L785:L848" si="41">ROUND(K785*H785,0)</f>
        <v>0</v>
      </c>
      <c r="M785" s="69">
        <v>0</v>
      </c>
      <c r="N785" s="69">
        <f t="shared" si="40"/>
        <v>0</v>
      </c>
      <c r="O785" s="10">
        <f t="shared" ref="O785:O848" si="42">SUM(K785:N785)</f>
        <v>0</v>
      </c>
    </row>
    <row r="786" spans="11:15">
      <c r="K786" s="69">
        <v>0</v>
      </c>
      <c r="L786" s="69">
        <f t="shared" si="41"/>
        <v>0</v>
      </c>
      <c r="M786" s="69">
        <v>0</v>
      </c>
      <c r="N786" s="69">
        <f t="shared" si="40"/>
        <v>0</v>
      </c>
      <c r="O786" s="10">
        <f t="shared" si="42"/>
        <v>0</v>
      </c>
    </row>
    <row r="787" spans="11:15">
      <c r="K787" s="69">
        <v>0</v>
      </c>
      <c r="L787" s="69">
        <f t="shared" si="41"/>
        <v>0</v>
      </c>
      <c r="M787" s="69">
        <v>0</v>
      </c>
      <c r="N787" s="69">
        <f t="shared" si="40"/>
        <v>0</v>
      </c>
      <c r="O787" s="10">
        <f t="shared" si="42"/>
        <v>0</v>
      </c>
    </row>
    <row r="788" spans="11:15">
      <c r="K788" s="69">
        <v>0</v>
      </c>
      <c r="L788" s="69">
        <f t="shared" si="41"/>
        <v>0</v>
      </c>
      <c r="M788" s="69">
        <v>0</v>
      </c>
      <c r="N788" s="69">
        <f t="shared" si="40"/>
        <v>0</v>
      </c>
      <c r="O788" s="10">
        <f t="shared" si="42"/>
        <v>0</v>
      </c>
    </row>
    <row r="789" spans="11:15">
      <c r="K789" s="69">
        <v>0</v>
      </c>
      <c r="L789" s="69">
        <f t="shared" si="41"/>
        <v>0</v>
      </c>
      <c r="M789" s="69">
        <v>0</v>
      </c>
      <c r="N789" s="69">
        <f t="shared" si="40"/>
        <v>0</v>
      </c>
      <c r="O789" s="10">
        <f t="shared" si="42"/>
        <v>0</v>
      </c>
    </row>
    <row r="790" spans="11:15">
      <c r="K790" s="69">
        <v>0</v>
      </c>
      <c r="L790" s="69">
        <f t="shared" si="41"/>
        <v>0</v>
      </c>
      <c r="M790" s="69">
        <v>0</v>
      </c>
      <c r="N790" s="69">
        <f t="shared" si="40"/>
        <v>0</v>
      </c>
      <c r="O790" s="10">
        <f t="shared" si="42"/>
        <v>0</v>
      </c>
    </row>
    <row r="791" spans="11:15">
      <c r="K791" s="69">
        <v>0</v>
      </c>
      <c r="L791" s="69">
        <f t="shared" si="41"/>
        <v>0</v>
      </c>
      <c r="M791" s="69">
        <v>0</v>
      </c>
      <c r="N791" s="69">
        <f t="shared" si="40"/>
        <v>0</v>
      </c>
      <c r="O791" s="10">
        <f t="shared" si="42"/>
        <v>0</v>
      </c>
    </row>
    <row r="792" spans="11:15">
      <c r="K792" s="69">
        <v>0</v>
      </c>
      <c r="L792" s="69">
        <f t="shared" si="41"/>
        <v>0</v>
      </c>
      <c r="M792" s="69">
        <v>0</v>
      </c>
      <c r="N792" s="69">
        <f t="shared" si="40"/>
        <v>0</v>
      </c>
      <c r="O792" s="10">
        <f t="shared" si="42"/>
        <v>0</v>
      </c>
    </row>
    <row r="793" spans="11:15">
      <c r="K793" s="69">
        <v>0</v>
      </c>
      <c r="L793" s="69">
        <f t="shared" si="41"/>
        <v>0</v>
      </c>
      <c r="M793" s="69">
        <v>0</v>
      </c>
      <c r="N793" s="69">
        <f t="shared" si="40"/>
        <v>0</v>
      </c>
      <c r="O793" s="10">
        <f t="shared" si="42"/>
        <v>0</v>
      </c>
    </row>
    <row r="794" spans="11:15">
      <c r="K794" s="69">
        <v>0</v>
      </c>
      <c r="L794" s="69">
        <f t="shared" si="41"/>
        <v>0</v>
      </c>
      <c r="M794" s="69">
        <v>0</v>
      </c>
      <c r="N794" s="69">
        <f t="shared" si="40"/>
        <v>0</v>
      </c>
      <c r="O794" s="10">
        <f t="shared" si="42"/>
        <v>0</v>
      </c>
    </row>
    <row r="795" spans="11:15">
      <c r="K795" s="69">
        <v>0</v>
      </c>
      <c r="L795" s="69">
        <f t="shared" si="41"/>
        <v>0</v>
      </c>
      <c r="M795" s="69">
        <v>0</v>
      </c>
      <c r="N795" s="69">
        <f t="shared" si="40"/>
        <v>0</v>
      </c>
      <c r="O795" s="10">
        <f t="shared" si="42"/>
        <v>0</v>
      </c>
    </row>
    <row r="796" spans="11:15">
      <c r="K796" s="69">
        <v>0</v>
      </c>
      <c r="L796" s="69">
        <f t="shared" si="41"/>
        <v>0</v>
      </c>
      <c r="M796" s="69">
        <v>0</v>
      </c>
      <c r="N796" s="69">
        <f t="shared" si="40"/>
        <v>0</v>
      </c>
      <c r="O796" s="10">
        <f t="shared" si="42"/>
        <v>0</v>
      </c>
    </row>
    <row r="797" spans="11:15">
      <c r="K797" s="69">
        <v>0</v>
      </c>
      <c r="L797" s="69">
        <f t="shared" si="41"/>
        <v>0</v>
      </c>
      <c r="M797" s="69">
        <v>0</v>
      </c>
      <c r="N797" s="69">
        <f t="shared" si="40"/>
        <v>0</v>
      </c>
      <c r="O797" s="10">
        <f t="shared" si="42"/>
        <v>0</v>
      </c>
    </row>
    <row r="798" spans="11:15">
      <c r="K798" s="69">
        <v>0</v>
      </c>
      <c r="L798" s="69">
        <f t="shared" si="41"/>
        <v>0</v>
      </c>
      <c r="M798" s="69">
        <v>0</v>
      </c>
      <c r="N798" s="69">
        <f t="shared" si="40"/>
        <v>0</v>
      </c>
      <c r="O798" s="10">
        <f t="shared" si="42"/>
        <v>0</v>
      </c>
    </row>
    <row r="799" spans="11:15">
      <c r="K799" s="69">
        <v>0</v>
      </c>
      <c r="L799" s="69">
        <f t="shared" si="41"/>
        <v>0</v>
      </c>
      <c r="M799" s="69">
        <v>0</v>
      </c>
      <c r="N799" s="69">
        <f t="shared" si="40"/>
        <v>0</v>
      </c>
      <c r="O799" s="10">
        <f t="shared" si="42"/>
        <v>0</v>
      </c>
    </row>
    <row r="800" spans="11:15">
      <c r="K800" s="69">
        <v>0</v>
      </c>
      <c r="L800" s="69">
        <f t="shared" si="41"/>
        <v>0</v>
      </c>
      <c r="M800" s="69">
        <v>0</v>
      </c>
      <c r="N800" s="69">
        <f t="shared" si="40"/>
        <v>0</v>
      </c>
      <c r="O800" s="10">
        <f t="shared" si="42"/>
        <v>0</v>
      </c>
    </row>
    <row r="801" spans="11:15">
      <c r="K801" s="69">
        <v>0</v>
      </c>
      <c r="L801" s="69">
        <f t="shared" si="41"/>
        <v>0</v>
      </c>
      <c r="M801" s="69">
        <v>0</v>
      </c>
      <c r="N801" s="69">
        <f t="shared" si="40"/>
        <v>0</v>
      </c>
      <c r="O801" s="10">
        <f t="shared" si="42"/>
        <v>0</v>
      </c>
    </row>
    <row r="802" spans="11:15">
      <c r="K802" s="69">
        <v>0</v>
      </c>
      <c r="L802" s="69">
        <f t="shared" si="41"/>
        <v>0</v>
      </c>
      <c r="M802" s="69">
        <v>0</v>
      </c>
      <c r="N802" s="69">
        <f t="shared" si="40"/>
        <v>0</v>
      </c>
      <c r="O802" s="10">
        <f t="shared" si="42"/>
        <v>0</v>
      </c>
    </row>
    <row r="803" spans="11:15">
      <c r="K803" s="69">
        <v>0</v>
      </c>
      <c r="L803" s="69">
        <f t="shared" si="41"/>
        <v>0</v>
      </c>
      <c r="M803" s="69">
        <v>0</v>
      </c>
      <c r="N803" s="69">
        <f t="shared" si="40"/>
        <v>0</v>
      </c>
      <c r="O803" s="10">
        <f t="shared" si="42"/>
        <v>0</v>
      </c>
    </row>
    <row r="804" spans="11:15">
      <c r="K804" s="69">
        <v>0</v>
      </c>
      <c r="L804" s="69">
        <f t="shared" si="41"/>
        <v>0</v>
      </c>
      <c r="M804" s="69">
        <v>0</v>
      </c>
      <c r="N804" s="69">
        <f t="shared" si="40"/>
        <v>0</v>
      </c>
      <c r="O804" s="10">
        <f t="shared" si="42"/>
        <v>0</v>
      </c>
    </row>
    <row r="805" spans="11:15">
      <c r="K805" s="69">
        <v>0</v>
      </c>
      <c r="L805" s="69">
        <f t="shared" si="41"/>
        <v>0</v>
      </c>
      <c r="M805" s="69">
        <v>0</v>
      </c>
      <c r="N805" s="69">
        <f t="shared" si="40"/>
        <v>0</v>
      </c>
      <c r="O805" s="10">
        <f t="shared" si="42"/>
        <v>0</v>
      </c>
    </row>
    <row r="806" spans="11:15">
      <c r="K806" s="69">
        <v>0</v>
      </c>
      <c r="L806" s="69">
        <f t="shared" si="41"/>
        <v>0</v>
      </c>
      <c r="M806" s="69">
        <v>0</v>
      </c>
      <c r="N806" s="69">
        <f t="shared" si="40"/>
        <v>0</v>
      </c>
      <c r="O806" s="10">
        <f t="shared" si="42"/>
        <v>0</v>
      </c>
    </row>
    <row r="807" spans="11:15">
      <c r="K807" s="69">
        <v>0</v>
      </c>
      <c r="L807" s="69">
        <f t="shared" si="41"/>
        <v>0</v>
      </c>
      <c r="M807" s="69">
        <v>0</v>
      </c>
      <c r="N807" s="69">
        <f t="shared" si="40"/>
        <v>0</v>
      </c>
      <c r="O807" s="10">
        <f t="shared" si="42"/>
        <v>0</v>
      </c>
    </row>
    <row r="808" spans="11:15">
      <c r="K808" s="69">
        <v>0</v>
      </c>
      <c r="L808" s="69">
        <f t="shared" si="41"/>
        <v>0</v>
      </c>
      <c r="M808" s="69">
        <v>0</v>
      </c>
      <c r="N808" s="69">
        <f t="shared" si="40"/>
        <v>0</v>
      </c>
      <c r="O808" s="10">
        <f t="shared" si="42"/>
        <v>0</v>
      </c>
    </row>
    <row r="809" spans="11:15">
      <c r="K809" s="69">
        <v>0</v>
      </c>
      <c r="L809" s="69">
        <f t="shared" si="41"/>
        <v>0</v>
      </c>
      <c r="M809" s="69">
        <v>0</v>
      </c>
      <c r="N809" s="69">
        <f t="shared" si="40"/>
        <v>0</v>
      </c>
      <c r="O809" s="10">
        <f t="shared" si="42"/>
        <v>0</v>
      </c>
    </row>
    <row r="810" spans="11:15">
      <c r="K810" s="69">
        <v>0</v>
      </c>
      <c r="L810" s="69">
        <f t="shared" si="41"/>
        <v>0</v>
      </c>
      <c r="M810" s="69">
        <v>0</v>
      </c>
      <c r="N810" s="69">
        <f t="shared" si="40"/>
        <v>0</v>
      </c>
      <c r="O810" s="10">
        <f t="shared" si="42"/>
        <v>0</v>
      </c>
    </row>
    <row r="811" spans="11:15">
      <c r="K811" s="69">
        <v>0</v>
      </c>
      <c r="L811" s="69">
        <f t="shared" si="41"/>
        <v>0</v>
      </c>
      <c r="M811" s="69">
        <v>0</v>
      </c>
      <c r="N811" s="69">
        <f t="shared" si="40"/>
        <v>0</v>
      </c>
      <c r="O811" s="10">
        <f t="shared" si="42"/>
        <v>0</v>
      </c>
    </row>
    <row r="812" spans="11:15">
      <c r="K812" s="69">
        <v>0</v>
      </c>
      <c r="L812" s="69">
        <f t="shared" si="41"/>
        <v>0</v>
      </c>
      <c r="M812" s="69">
        <v>0</v>
      </c>
      <c r="N812" s="69">
        <f t="shared" si="40"/>
        <v>0</v>
      </c>
      <c r="O812" s="10">
        <f t="shared" si="42"/>
        <v>0</v>
      </c>
    </row>
    <row r="813" spans="11:15">
      <c r="K813" s="69">
        <v>0</v>
      </c>
      <c r="L813" s="69">
        <f t="shared" si="41"/>
        <v>0</v>
      </c>
      <c r="M813" s="69">
        <v>0</v>
      </c>
      <c r="N813" s="69">
        <f t="shared" si="40"/>
        <v>0</v>
      </c>
      <c r="O813" s="10">
        <f t="shared" si="42"/>
        <v>0</v>
      </c>
    </row>
    <row r="814" spans="11:15">
      <c r="K814" s="69">
        <v>0</v>
      </c>
      <c r="L814" s="69">
        <f t="shared" si="41"/>
        <v>0</v>
      </c>
      <c r="M814" s="69">
        <v>0</v>
      </c>
      <c r="N814" s="69">
        <f t="shared" si="40"/>
        <v>0</v>
      </c>
      <c r="O814" s="10">
        <f t="shared" si="42"/>
        <v>0</v>
      </c>
    </row>
    <row r="815" spans="11:15">
      <c r="K815" s="69">
        <v>0</v>
      </c>
      <c r="L815" s="69">
        <f t="shared" si="41"/>
        <v>0</v>
      </c>
      <c r="M815" s="69">
        <v>0</v>
      </c>
      <c r="N815" s="69">
        <f t="shared" si="40"/>
        <v>0</v>
      </c>
      <c r="O815" s="10">
        <f t="shared" si="42"/>
        <v>0</v>
      </c>
    </row>
    <row r="816" spans="11:15">
      <c r="K816" s="69">
        <v>0</v>
      </c>
      <c r="L816" s="69">
        <f t="shared" si="41"/>
        <v>0</v>
      </c>
      <c r="M816" s="69">
        <v>0</v>
      </c>
      <c r="N816" s="69">
        <f t="shared" si="40"/>
        <v>0</v>
      </c>
      <c r="O816" s="10">
        <f t="shared" si="42"/>
        <v>0</v>
      </c>
    </row>
    <row r="817" spans="11:15">
      <c r="K817" s="69">
        <v>0</v>
      </c>
      <c r="L817" s="69">
        <f t="shared" si="41"/>
        <v>0</v>
      </c>
      <c r="M817" s="69">
        <v>0</v>
      </c>
      <c r="N817" s="69">
        <f t="shared" si="40"/>
        <v>0</v>
      </c>
      <c r="O817" s="10">
        <f t="shared" si="42"/>
        <v>0</v>
      </c>
    </row>
    <row r="818" spans="11:15">
      <c r="K818" s="69">
        <v>0</v>
      </c>
      <c r="L818" s="69">
        <f t="shared" si="41"/>
        <v>0</v>
      </c>
      <c r="M818" s="69">
        <v>0</v>
      </c>
      <c r="N818" s="69">
        <f t="shared" si="40"/>
        <v>0</v>
      </c>
      <c r="O818" s="10">
        <f t="shared" si="42"/>
        <v>0</v>
      </c>
    </row>
    <row r="819" spans="11:15">
      <c r="K819" s="69">
        <v>0</v>
      </c>
      <c r="L819" s="69">
        <f t="shared" si="41"/>
        <v>0</v>
      </c>
      <c r="M819" s="69">
        <v>0</v>
      </c>
      <c r="N819" s="69">
        <f t="shared" si="40"/>
        <v>0</v>
      </c>
      <c r="O819" s="10">
        <f t="shared" si="42"/>
        <v>0</v>
      </c>
    </row>
    <row r="820" spans="11:15">
      <c r="K820" s="69">
        <v>0</v>
      </c>
      <c r="L820" s="69">
        <f t="shared" si="41"/>
        <v>0</v>
      </c>
      <c r="M820" s="69">
        <v>0</v>
      </c>
      <c r="N820" s="69">
        <f t="shared" si="40"/>
        <v>0</v>
      </c>
      <c r="O820" s="10">
        <f t="shared" si="42"/>
        <v>0</v>
      </c>
    </row>
    <row r="821" spans="11:15">
      <c r="K821" s="69">
        <v>0</v>
      </c>
      <c r="L821" s="69">
        <f t="shared" si="41"/>
        <v>0</v>
      </c>
      <c r="M821" s="69">
        <v>0</v>
      </c>
      <c r="N821" s="69">
        <f t="shared" si="40"/>
        <v>0</v>
      </c>
      <c r="O821" s="10">
        <f t="shared" si="42"/>
        <v>0</v>
      </c>
    </row>
    <row r="822" spans="11:15">
      <c r="K822" s="69">
        <v>0</v>
      </c>
      <c r="L822" s="69">
        <f t="shared" si="41"/>
        <v>0</v>
      </c>
      <c r="M822" s="69">
        <v>0</v>
      </c>
      <c r="N822" s="69">
        <f t="shared" si="40"/>
        <v>0</v>
      </c>
      <c r="O822" s="10">
        <f t="shared" si="42"/>
        <v>0</v>
      </c>
    </row>
    <row r="823" spans="11:15">
      <c r="K823" s="69">
        <v>0</v>
      </c>
      <c r="L823" s="69">
        <f t="shared" si="41"/>
        <v>0</v>
      </c>
      <c r="M823" s="69">
        <v>0</v>
      </c>
      <c r="N823" s="69">
        <f t="shared" si="40"/>
        <v>0</v>
      </c>
      <c r="O823" s="10">
        <f t="shared" si="42"/>
        <v>0</v>
      </c>
    </row>
    <row r="824" spans="11:15">
      <c r="K824" s="69">
        <v>0</v>
      </c>
      <c r="L824" s="69">
        <f t="shared" si="41"/>
        <v>0</v>
      </c>
      <c r="M824" s="69">
        <v>0</v>
      </c>
      <c r="N824" s="69">
        <f t="shared" si="40"/>
        <v>0</v>
      </c>
      <c r="O824" s="10">
        <f t="shared" si="42"/>
        <v>0</v>
      </c>
    </row>
    <row r="825" spans="11:15">
      <c r="K825" s="69">
        <v>0</v>
      </c>
      <c r="L825" s="69">
        <f t="shared" si="41"/>
        <v>0</v>
      </c>
      <c r="M825" s="69">
        <v>0</v>
      </c>
      <c r="N825" s="69">
        <f t="shared" si="40"/>
        <v>0</v>
      </c>
      <c r="O825" s="10">
        <f t="shared" si="42"/>
        <v>0</v>
      </c>
    </row>
    <row r="826" spans="11:15">
      <c r="K826" s="69">
        <v>0</v>
      </c>
      <c r="L826" s="69">
        <f t="shared" si="41"/>
        <v>0</v>
      </c>
      <c r="M826" s="69">
        <v>0</v>
      </c>
      <c r="N826" s="69">
        <f t="shared" si="40"/>
        <v>0</v>
      </c>
      <c r="O826" s="10">
        <f t="shared" si="42"/>
        <v>0</v>
      </c>
    </row>
    <row r="827" spans="11:15">
      <c r="K827" s="69">
        <v>0</v>
      </c>
      <c r="L827" s="69">
        <f t="shared" si="41"/>
        <v>0</v>
      </c>
      <c r="M827" s="69">
        <v>0</v>
      </c>
      <c r="N827" s="69">
        <f t="shared" si="40"/>
        <v>0</v>
      </c>
      <c r="O827" s="10">
        <f t="shared" si="42"/>
        <v>0</v>
      </c>
    </row>
    <row r="828" spans="11:15">
      <c r="K828" s="69">
        <v>0</v>
      </c>
      <c r="L828" s="69">
        <f t="shared" si="41"/>
        <v>0</v>
      </c>
      <c r="M828" s="69">
        <v>0</v>
      </c>
      <c r="N828" s="69">
        <f t="shared" si="40"/>
        <v>0</v>
      </c>
      <c r="O828" s="10">
        <f t="shared" si="42"/>
        <v>0</v>
      </c>
    </row>
    <row r="829" spans="11:15">
      <c r="K829" s="69">
        <v>0</v>
      </c>
      <c r="L829" s="69">
        <f t="shared" si="41"/>
        <v>0</v>
      </c>
      <c r="M829" s="69">
        <v>0</v>
      </c>
      <c r="N829" s="69">
        <f t="shared" si="40"/>
        <v>0</v>
      </c>
      <c r="O829" s="10">
        <f t="shared" si="42"/>
        <v>0</v>
      </c>
    </row>
    <row r="830" spans="11:15">
      <c r="K830" s="69">
        <v>0</v>
      </c>
      <c r="L830" s="69">
        <f t="shared" si="41"/>
        <v>0</v>
      </c>
      <c r="M830" s="69">
        <v>0</v>
      </c>
      <c r="N830" s="69">
        <f t="shared" si="40"/>
        <v>0</v>
      </c>
      <c r="O830" s="10">
        <f t="shared" si="42"/>
        <v>0</v>
      </c>
    </row>
    <row r="831" spans="11:15">
      <c r="K831" s="69">
        <v>0</v>
      </c>
      <c r="L831" s="69">
        <f t="shared" si="41"/>
        <v>0</v>
      </c>
      <c r="M831" s="69">
        <v>0</v>
      </c>
      <c r="N831" s="69">
        <f t="shared" si="40"/>
        <v>0</v>
      </c>
      <c r="O831" s="10">
        <f t="shared" si="42"/>
        <v>0</v>
      </c>
    </row>
    <row r="832" spans="11:15">
      <c r="K832" s="69">
        <v>0</v>
      </c>
      <c r="L832" s="69">
        <f t="shared" si="41"/>
        <v>0</v>
      </c>
      <c r="M832" s="69">
        <v>0</v>
      </c>
      <c r="N832" s="69">
        <f t="shared" si="40"/>
        <v>0</v>
      </c>
      <c r="O832" s="10">
        <f t="shared" si="42"/>
        <v>0</v>
      </c>
    </row>
    <row r="833" spans="11:15">
      <c r="K833" s="69">
        <v>0</v>
      </c>
      <c r="L833" s="69">
        <f t="shared" si="41"/>
        <v>0</v>
      </c>
      <c r="M833" s="69">
        <v>0</v>
      </c>
      <c r="N833" s="69">
        <f t="shared" si="40"/>
        <v>0</v>
      </c>
      <c r="O833" s="10">
        <f t="shared" si="42"/>
        <v>0</v>
      </c>
    </row>
    <row r="834" spans="11:15">
      <c r="K834" s="69">
        <v>0</v>
      </c>
      <c r="L834" s="69">
        <f t="shared" si="41"/>
        <v>0</v>
      </c>
      <c r="M834" s="69">
        <v>0</v>
      </c>
      <c r="N834" s="69">
        <f t="shared" si="40"/>
        <v>0</v>
      </c>
      <c r="O834" s="10">
        <f t="shared" si="42"/>
        <v>0</v>
      </c>
    </row>
    <row r="835" spans="11:15">
      <c r="K835" s="69">
        <v>0</v>
      </c>
      <c r="L835" s="69">
        <f t="shared" si="41"/>
        <v>0</v>
      </c>
      <c r="M835" s="69">
        <v>0</v>
      </c>
      <c r="N835" s="69">
        <f t="shared" si="40"/>
        <v>0</v>
      </c>
      <c r="O835" s="10">
        <f t="shared" si="42"/>
        <v>0</v>
      </c>
    </row>
    <row r="836" spans="11:15">
      <c r="K836" s="69">
        <v>0</v>
      </c>
      <c r="L836" s="69">
        <f t="shared" si="41"/>
        <v>0</v>
      </c>
      <c r="M836" s="69">
        <v>0</v>
      </c>
      <c r="N836" s="69">
        <f t="shared" si="40"/>
        <v>0</v>
      </c>
      <c r="O836" s="10">
        <f t="shared" si="42"/>
        <v>0</v>
      </c>
    </row>
    <row r="837" spans="11:15">
      <c r="K837" s="69">
        <v>0</v>
      </c>
      <c r="L837" s="69">
        <f t="shared" si="41"/>
        <v>0</v>
      </c>
      <c r="M837" s="69">
        <v>0</v>
      </c>
      <c r="N837" s="69">
        <f t="shared" si="40"/>
        <v>0</v>
      </c>
      <c r="O837" s="10">
        <f t="shared" si="42"/>
        <v>0</v>
      </c>
    </row>
    <row r="838" spans="11:15">
      <c r="K838" s="69">
        <v>0</v>
      </c>
      <c r="L838" s="69">
        <f t="shared" si="41"/>
        <v>0</v>
      </c>
      <c r="M838" s="69">
        <v>0</v>
      </c>
      <c r="N838" s="69">
        <f t="shared" si="40"/>
        <v>0</v>
      </c>
      <c r="O838" s="10">
        <f t="shared" si="42"/>
        <v>0</v>
      </c>
    </row>
    <row r="839" spans="11:15">
      <c r="K839" s="69">
        <v>0</v>
      </c>
      <c r="L839" s="69">
        <f t="shared" si="41"/>
        <v>0</v>
      </c>
      <c r="M839" s="69">
        <v>0</v>
      </c>
      <c r="N839" s="69">
        <f t="shared" si="40"/>
        <v>0</v>
      </c>
      <c r="O839" s="10">
        <f t="shared" si="42"/>
        <v>0</v>
      </c>
    </row>
    <row r="840" spans="11:15">
      <c r="K840" s="69">
        <v>0</v>
      </c>
      <c r="L840" s="69">
        <f t="shared" si="41"/>
        <v>0</v>
      </c>
      <c r="M840" s="69">
        <v>0</v>
      </c>
      <c r="N840" s="69">
        <f t="shared" si="40"/>
        <v>0</v>
      </c>
      <c r="O840" s="10">
        <f t="shared" si="42"/>
        <v>0</v>
      </c>
    </row>
    <row r="841" spans="11:15">
      <c r="K841" s="69">
        <v>0</v>
      </c>
      <c r="L841" s="69">
        <f t="shared" si="41"/>
        <v>0</v>
      </c>
      <c r="M841" s="69">
        <v>0</v>
      </c>
      <c r="N841" s="69">
        <f t="shared" si="40"/>
        <v>0</v>
      </c>
      <c r="O841" s="10">
        <f t="shared" si="42"/>
        <v>0</v>
      </c>
    </row>
    <row r="842" spans="11:15">
      <c r="K842" s="69">
        <v>0</v>
      </c>
      <c r="L842" s="69">
        <f t="shared" si="41"/>
        <v>0</v>
      </c>
      <c r="M842" s="69">
        <v>0</v>
      </c>
      <c r="N842" s="69">
        <f t="shared" ref="N842:N905" si="43">M842</f>
        <v>0</v>
      </c>
      <c r="O842" s="10">
        <f t="shared" si="42"/>
        <v>0</v>
      </c>
    </row>
    <row r="843" spans="11:15">
      <c r="K843" s="69">
        <v>0</v>
      </c>
      <c r="L843" s="69">
        <f t="shared" si="41"/>
        <v>0</v>
      </c>
      <c r="M843" s="69">
        <v>0</v>
      </c>
      <c r="N843" s="69">
        <f t="shared" si="43"/>
        <v>0</v>
      </c>
      <c r="O843" s="10">
        <f t="shared" si="42"/>
        <v>0</v>
      </c>
    </row>
    <row r="844" spans="11:15">
      <c r="K844" s="69">
        <v>0</v>
      </c>
      <c r="L844" s="69">
        <f t="shared" si="41"/>
        <v>0</v>
      </c>
      <c r="M844" s="69">
        <v>0</v>
      </c>
      <c r="N844" s="69">
        <f t="shared" si="43"/>
        <v>0</v>
      </c>
      <c r="O844" s="10">
        <f t="shared" si="42"/>
        <v>0</v>
      </c>
    </row>
    <row r="845" spans="11:15">
      <c r="K845" s="69">
        <v>0</v>
      </c>
      <c r="L845" s="69">
        <f t="shared" si="41"/>
        <v>0</v>
      </c>
      <c r="M845" s="69">
        <v>0</v>
      </c>
      <c r="N845" s="69">
        <f t="shared" si="43"/>
        <v>0</v>
      </c>
      <c r="O845" s="10">
        <f t="shared" si="42"/>
        <v>0</v>
      </c>
    </row>
    <row r="846" spans="11:15">
      <c r="K846" s="69">
        <v>0</v>
      </c>
      <c r="L846" s="69">
        <f t="shared" si="41"/>
        <v>0</v>
      </c>
      <c r="M846" s="69">
        <v>0</v>
      </c>
      <c r="N846" s="69">
        <f t="shared" si="43"/>
        <v>0</v>
      </c>
      <c r="O846" s="10">
        <f t="shared" si="42"/>
        <v>0</v>
      </c>
    </row>
    <row r="847" spans="11:15">
      <c r="K847" s="69">
        <v>0</v>
      </c>
      <c r="L847" s="69">
        <f t="shared" si="41"/>
        <v>0</v>
      </c>
      <c r="M847" s="69">
        <v>0</v>
      </c>
      <c r="N847" s="69">
        <f t="shared" si="43"/>
        <v>0</v>
      </c>
      <c r="O847" s="10">
        <f t="shared" si="42"/>
        <v>0</v>
      </c>
    </row>
    <row r="848" spans="11:15">
      <c r="K848" s="69">
        <v>0</v>
      </c>
      <c r="L848" s="69">
        <f t="shared" si="41"/>
        <v>0</v>
      </c>
      <c r="M848" s="69">
        <v>0</v>
      </c>
      <c r="N848" s="69">
        <f t="shared" si="43"/>
        <v>0</v>
      </c>
      <c r="O848" s="10">
        <f t="shared" si="42"/>
        <v>0</v>
      </c>
    </row>
    <row r="849" spans="11:15">
      <c r="K849" s="69">
        <v>0</v>
      </c>
      <c r="L849" s="69">
        <f t="shared" ref="L849:L912" si="44">ROUND(K849*H849,0)</f>
        <v>0</v>
      </c>
      <c r="M849" s="69">
        <v>0</v>
      </c>
      <c r="N849" s="69">
        <f t="shared" si="43"/>
        <v>0</v>
      </c>
      <c r="O849" s="10">
        <f t="shared" ref="O849:O912" si="45">SUM(K849:N849)</f>
        <v>0</v>
      </c>
    </row>
    <row r="850" spans="11:15">
      <c r="K850" s="69">
        <v>0</v>
      </c>
      <c r="L850" s="69">
        <f t="shared" si="44"/>
        <v>0</v>
      </c>
      <c r="M850" s="69">
        <v>0</v>
      </c>
      <c r="N850" s="69">
        <f t="shared" si="43"/>
        <v>0</v>
      </c>
      <c r="O850" s="10">
        <f t="shared" si="45"/>
        <v>0</v>
      </c>
    </row>
    <row r="851" spans="11:15">
      <c r="K851" s="69">
        <v>0</v>
      </c>
      <c r="L851" s="69">
        <f t="shared" si="44"/>
        <v>0</v>
      </c>
      <c r="M851" s="69">
        <v>0</v>
      </c>
      <c r="N851" s="69">
        <f t="shared" si="43"/>
        <v>0</v>
      </c>
      <c r="O851" s="10">
        <f t="shared" si="45"/>
        <v>0</v>
      </c>
    </row>
    <row r="852" spans="11:15">
      <c r="K852" s="69">
        <v>0</v>
      </c>
      <c r="L852" s="69">
        <f t="shared" si="44"/>
        <v>0</v>
      </c>
      <c r="M852" s="69">
        <v>0</v>
      </c>
      <c r="N852" s="69">
        <f t="shared" si="43"/>
        <v>0</v>
      </c>
      <c r="O852" s="10">
        <f t="shared" si="45"/>
        <v>0</v>
      </c>
    </row>
    <row r="853" spans="11:15">
      <c r="K853" s="69">
        <v>0</v>
      </c>
      <c r="L853" s="69">
        <f t="shared" si="44"/>
        <v>0</v>
      </c>
      <c r="M853" s="69">
        <v>0</v>
      </c>
      <c r="N853" s="69">
        <f t="shared" si="43"/>
        <v>0</v>
      </c>
      <c r="O853" s="10">
        <f t="shared" si="45"/>
        <v>0</v>
      </c>
    </row>
    <row r="854" spans="11:15">
      <c r="K854" s="69">
        <v>0</v>
      </c>
      <c r="L854" s="69">
        <f t="shared" si="44"/>
        <v>0</v>
      </c>
      <c r="M854" s="69">
        <v>0</v>
      </c>
      <c r="N854" s="69">
        <f t="shared" si="43"/>
        <v>0</v>
      </c>
      <c r="O854" s="10">
        <f t="shared" si="45"/>
        <v>0</v>
      </c>
    </row>
    <row r="855" spans="11:15">
      <c r="K855" s="69">
        <v>0</v>
      </c>
      <c r="L855" s="69">
        <f t="shared" si="44"/>
        <v>0</v>
      </c>
      <c r="M855" s="69">
        <v>0</v>
      </c>
      <c r="N855" s="69">
        <f t="shared" si="43"/>
        <v>0</v>
      </c>
      <c r="O855" s="10">
        <f t="shared" si="45"/>
        <v>0</v>
      </c>
    </row>
    <row r="856" spans="11:15">
      <c r="K856" s="69">
        <v>0</v>
      </c>
      <c r="L856" s="69">
        <f t="shared" si="44"/>
        <v>0</v>
      </c>
      <c r="M856" s="69">
        <v>0</v>
      </c>
      <c r="N856" s="69">
        <f t="shared" si="43"/>
        <v>0</v>
      </c>
      <c r="O856" s="10">
        <f t="shared" si="45"/>
        <v>0</v>
      </c>
    </row>
    <row r="857" spans="11:15">
      <c r="K857" s="69">
        <v>0</v>
      </c>
      <c r="L857" s="69">
        <f t="shared" si="44"/>
        <v>0</v>
      </c>
      <c r="M857" s="69">
        <v>0</v>
      </c>
      <c r="N857" s="69">
        <f t="shared" si="43"/>
        <v>0</v>
      </c>
      <c r="O857" s="10">
        <f t="shared" si="45"/>
        <v>0</v>
      </c>
    </row>
    <row r="858" spans="11:15">
      <c r="K858" s="69">
        <v>0</v>
      </c>
      <c r="L858" s="69">
        <f t="shared" si="44"/>
        <v>0</v>
      </c>
      <c r="M858" s="69">
        <v>0</v>
      </c>
      <c r="N858" s="69">
        <f t="shared" si="43"/>
        <v>0</v>
      </c>
      <c r="O858" s="10">
        <f t="shared" si="45"/>
        <v>0</v>
      </c>
    </row>
    <row r="859" spans="11:15">
      <c r="K859" s="69">
        <v>0</v>
      </c>
      <c r="L859" s="69">
        <f t="shared" si="44"/>
        <v>0</v>
      </c>
      <c r="M859" s="69">
        <v>0</v>
      </c>
      <c r="N859" s="69">
        <f t="shared" si="43"/>
        <v>0</v>
      </c>
      <c r="O859" s="10">
        <f t="shared" si="45"/>
        <v>0</v>
      </c>
    </row>
    <row r="860" spans="11:15">
      <c r="K860" s="69">
        <v>0</v>
      </c>
      <c r="L860" s="69">
        <f t="shared" si="44"/>
        <v>0</v>
      </c>
      <c r="M860" s="69">
        <v>0</v>
      </c>
      <c r="N860" s="69">
        <f t="shared" si="43"/>
        <v>0</v>
      </c>
      <c r="O860" s="10">
        <f t="shared" si="45"/>
        <v>0</v>
      </c>
    </row>
    <row r="861" spans="11:15">
      <c r="K861" s="69">
        <v>0</v>
      </c>
      <c r="L861" s="69">
        <f t="shared" si="44"/>
        <v>0</v>
      </c>
      <c r="M861" s="69">
        <v>0</v>
      </c>
      <c r="N861" s="69">
        <f t="shared" si="43"/>
        <v>0</v>
      </c>
      <c r="O861" s="10">
        <f t="shared" si="45"/>
        <v>0</v>
      </c>
    </row>
    <row r="862" spans="11:15">
      <c r="K862" s="69">
        <v>0</v>
      </c>
      <c r="L862" s="69">
        <f t="shared" si="44"/>
        <v>0</v>
      </c>
      <c r="M862" s="69">
        <v>0</v>
      </c>
      <c r="N862" s="69">
        <f t="shared" si="43"/>
        <v>0</v>
      </c>
      <c r="O862" s="10">
        <f t="shared" si="45"/>
        <v>0</v>
      </c>
    </row>
    <row r="863" spans="11:15">
      <c r="K863" s="69">
        <v>0</v>
      </c>
      <c r="L863" s="69">
        <f t="shared" si="44"/>
        <v>0</v>
      </c>
      <c r="M863" s="69">
        <v>0</v>
      </c>
      <c r="N863" s="69">
        <f t="shared" si="43"/>
        <v>0</v>
      </c>
      <c r="O863" s="10">
        <f t="shared" si="45"/>
        <v>0</v>
      </c>
    </row>
    <row r="864" spans="11:15">
      <c r="K864" s="69">
        <v>0</v>
      </c>
      <c r="L864" s="69">
        <f t="shared" si="44"/>
        <v>0</v>
      </c>
      <c r="M864" s="69">
        <v>0</v>
      </c>
      <c r="N864" s="69">
        <f t="shared" si="43"/>
        <v>0</v>
      </c>
      <c r="O864" s="10">
        <f t="shared" si="45"/>
        <v>0</v>
      </c>
    </row>
    <row r="865" spans="11:15">
      <c r="K865" s="69">
        <v>0</v>
      </c>
      <c r="L865" s="69">
        <f t="shared" si="44"/>
        <v>0</v>
      </c>
      <c r="M865" s="69">
        <v>0</v>
      </c>
      <c r="N865" s="69">
        <f t="shared" si="43"/>
        <v>0</v>
      </c>
      <c r="O865" s="10">
        <f t="shared" si="45"/>
        <v>0</v>
      </c>
    </row>
    <row r="866" spans="11:15">
      <c r="K866" s="69">
        <v>0</v>
      </c>
      <c r="L866" s="69">
        <f t="shared" si="44"/>
        <v>0</v>
      </c>
      <c r="M866" s="69">
        <v>0</v>
      </c>
      <c r="N866" s="69">
        <f t="shared" si="43"/>
        <v>0</v>
      </c>
      <c r="O866" s="10">
        <f t="shared" si="45"/>
        <v>0</v>
      </c>
    </row>
    <row r="867" spans="11:15">
      <c r="K867" s="69">
        <v>0</v>
      </c>
      <c r="L867" s="69">
        <f t="shared" si="44"/>
        <v>0</v>
      </c>
      <c r="M867" s="69">
        <v>0</v>
      </c>
      <c r="N867" s="69">
        <f t="shared" si="43"/>
        <v>0</v>
      </c>
      <c r="O867" s="10">
        <f t="shared" si="45"/>
        <v>0</v>
      </c>
    </row>
    <row r="868" spans="11:15">
      <c r="K868" s="69">
        <v>0</v>
      </c>
      <c r="L868" s="69">
        <f t="shared" si="44"/>
        <v>0</v>
      </c>
      <c r="M868" s="69">
        <v>0</v>
      </c>
      <c r="N868" s="69">
        <f t="shared" si="43"/>
        <v>0</v>
      </c>
      <c r="O868" s="10">
        <f t="shared" si="45"/>
        <v>0</v>
      </c>
    </row>
    <row r="869" spans="11:15">
      <c r="K869" s="69">
        <v>0</v>
      </c>
      <c r="L869" s="69">
        <f t="shared" si="44"/>
        <v>0</v>
      </c>
      <c r="M869" s="69">
        <v>0</v>
      </c>
      <c r="N869" s="69">
        <f t="shared" si="43"/>
        <v>0</v>
      </c>
      <c r="O869" s="10">
        <f t="shared" si="45"/>
        <v>0</v>
      </c>
    </row>
    <row r="870" spans="11:15">
      <c r="K870" s="69">
        <v>0</v>
      </c>
      <c r="L870" s="69">
        <f t="shared" si="44"/>
        <v>0</v>
      </c>
      <c r="M870" s="69">
        <v>0</v>
      </c>
      <c r="N870" s="69">
        <f t="shared" si="43"/>
        <v>0</v>
      </c>
      <c r="O870" s="10">
        <f t="shared" si="45"/>
        <v>0</v>
      </c>
    </row>
    <row r="871" spans="11:15">
      <c r="K871" s="69">
        <v>0</v>
      </c>
      <c r="L871" s="69">
        <f t="shared" si="44"/>
        <v>0</v>
      </c>
      <c r="M871" s="69">
        <v>0</v>
      </c>
      <c r="N871" s="69">
        <f t="shared" si="43"/>
        <v>0</v>
      </c>
      <c r="O871" s="10">
        <f t="shared" si="45"/>
        <v>0</v>
      </c>
    </row>
    <row r="872" spans="11:15">
      <c r="K872" s="69">
        <v>0</v>
      </c>
      <c r="L872" s="69">
        <f t="shared" si="44"/>
        <v>0</v>
      </c>
      <c r="M872" s="69">
        <v>0</v>
      </c>
      <c r="N872" s="69">
        <f t="shared" si="43"/>
        <v>0</v>
      </c>
      <c r="O872" s="10">
        <f t="shared" si="45"/>
        <v>0</v>
      </c>
    </row>
    <row r="873" spans="11:15">
      <c r="K873" s="69">
        <v>0</v>
      </c>
      <c r="L873" s="69">
        <f t="shared" si="44"/>
        <v>0</v>
      </c>
      <c r="M873" s="69">
        <v>0</v>
      </c>
      <c r="N873" s="69">
        <f t="shared" si="43"/>
        <v>0</v>
      </c>
      <c r="O873" s="10">
        <f t="shared" si="45"/>
        <v>0</v>
      </c>
    </row>
    <row r="874" spans="11:15">
      <c r="K874" s="69">
        <v>0</v>
      </c>
      <c r="L874" s="69">
        <f t="shared" si="44"/>
        <v>0</v>
      </c>
      <c r="M874" s="69">
        <v>0</v>
      </c>
      <c r="N874" s="69">
        <f t="shared" si="43"/>
        <v>0</v>
      </c>
      <c r="O874" s="10">
        <f t="shared" si="45"/>
        <v>0</v>
      </c>
    </row>
    <row r="875" spans="11:15">
      <c r="K875" s="69">
        <v>0</v>
      </c>
      <c r="L875" s="69">
        <f t="shared" si="44"/>
        <v>0</v>
      </c>
      <c r="M875" s="69">
        <v>0</v>
      </c>
      <c r="N875" s="69">
        <f t="shared" si="43"/>
        <v>0</v>
      </c>
      <c r="O875" s="10">
        <f t="shared" si="45"/>
        <v>0</v>
      </c>
    </row>
    <row r="876" spans="11:15">
      <c r="K876" s="69">
        <v>0</v>
      </c>
      <c r="L876" s="69">
        <f t="shared" si="44"/>
        <v>0</v>
      </c>
      <c r="M876" s="69">
        <v>0</v>
      </c>
      <c r="N876" s="69">
        <f t="shared" si="43"/>
        <v>0</v>
      </c>
      <c r="O876" s="10">
        <f t="shared" si="45"/>
        <v>0</v>
      </c>
    </row>
    <row r="877" spans="11:15">
      <c r="K877" s="69">
        <v>0</v>
      </c>
      <c r="L877" s="69">
        <f t="shared" si="44"/>
        <v>0</v>
      </c>
      <c r="M877" s="69">
        <v>0</v>
      </c>
      <c r="N877" s="69">
        <f t="shared" si="43"/>
        <v>0</v>
      </c>
      <c r="O877" s="10">
        <f t="shared" si="45"/>
        <v>0</v>
      </c>
    </row>
    <row r="878" spans="11:15">
      <c r="K878" s="69">
        <v>0</v>
      </c>
      <c r="L878" s="69">
        <f t="shared" si="44"/>
        <v>0</v>
      </c>
      <c r="M878" s="69">
        <v>0</v>
      </c>
      <c r="N878" s="69">
        <f t="shared" si="43"/>
        <v>0</v>
      </c>
      <c r="O878" s="10">
        <f t="shared" si="45"/>
        <v>0</v>
      </c>
    </row>
    <row r="879" spans="11:15">
      <c r="K879" s="69">
        <v>0</v>
      </c>
      <c r="L879" s="69">
        <f t="shared" si="44"/>
        <v>0</v>
      </c>
      <c r="M879" s="69">
        <v>0</v>
      </c>
      <c r="N879" s="69">
        <f t="shared" si="43"/>
        <v>0</v>
      </c>
      <c r="O879" s="10">
        <f t="shared" si="45"/>
        <v>0</v>
      </c>
    </row>
    <row r="880" spans="11:15">
      <c r="K880" s="69">
        <v>0</v>
      </c>
      <c r="L880" s="69">
        <f t="shared" si="44"/>
        <v>0</v>
      </c>
      <c r="M880" s="69">
        <v>0</v>
      </c>
      <c r="N880" s="69">
        <f t="shared" si="43"/>
        <v>0</v>
      </c>
      <c r="O880" s="10">
        <f t="shared" si="45"/>
        <v>0</v>
      </c>
    </row>
    <row r="881" spans="11:15">
      <c r="K881" s="69">
        <v>0</v>
      </c>
      <c r="L881" s="69">
        <f t="shared" si="44"/>
        <v>0</v>
      </c>
      <c r="M881" s="69">
        <v>0</v>
      </c>
      <c r="N881" s="69">
        <f t="shared" si="43"/>
        <v>0</v>
      </c>
      <c r="O881" s="10">
        <f t="shared" si="45"/>
        <v>0</v>
      </c>
    </row>
    <row r="882" spans="11:15">
      <c r="K882" s="69">
        <v>0</v>
      </c>
      <c r="L882" s="69">
        <f t="shared" si="44"/>
        <v>0</v>
      </c>
      <c r="M882" s="69">
        <v>0</v>
      </c>
      <c r="N882" s="69">
        <f t="shared" si="43"/>
        <v>0</v>
      </c>
      <c r="O882" s="10">
        <f t="shared" si="45"/>
        <v>0</v>
      </c>
    </row>
    <row r="883" spans="11:15">
      <c r="K883" s="69">
        <v>0</v>
      </c>
      <c r="L883" s="69">
        <f t="shared" si="44"/>
        <v>0</v>
      </c>
      <c r="M883" s="69">
        <v>0</v>
      </c>
      <c r="N883" s="69">
        <f t="shared" si="43"/>
        <v>0</v>
      </c>
      <c r="O883" s="10">
        <f t="shared" si="45"/>
        <v>0</v>
      </c>
    </row>
    <row r="884" spans="11:15">
      <c r="K884" s="69">
        <v>0</v>
      </c>
      <c r="L884" s="69">
        <f t="shared" si="44"/>
        <v>0</v>
      </c>
      <c r="M884" s="69">
        <v>0</v>
      </c>
      <c r="N884" s="69">
        <f t="shared" si="43"/>
        <v>0</v>
      </c>
      <c r="O884" s="10">
        <f t="shared" si="45"/>
        <v>0</v>
      </c>
    </row>
    <row r="885" spans="11:15">
      <c r="K885" s="69">
        <v>0</v>
      </c>
      <c r="L885" s="69">
        <f t="shared" si="44"/>
        <v>0</v>
      </c>
      <c r="M885" s="69">
        <v>0</v>
      </c>
      <c r="N885" s="69">
        <f t="shared" si="43"/>
        <v>0</v>
      </c>
      <c r="O885" s="10">
        <f t="shared" si="45"/>
        <v>0</v>
      </c>
    </row>
    <row r="886" spans="11:15">
      <c r="K886" s="69">
        <v>0</v>
      </c>
      <c r="L886" s="69">
        <f t="shared" si="44"/>
        <v>0</v>
      </c>
      <c r="M886" s="69">
        <v>0</v>
      </c>
      <c r="N886" s="69">
        <f t="shared" si="43"/>
        <v>0</v>
      </c>
      <c r="O886" s="10">
        <f t="shared" si="45"/>
        <v>0</v>
      </c>
    </row>
    <row r="887" spans="11:15">
      <c r="K887" s="69">
        <v>0</v>
      </c>
      <c r="L887" s="69">
        <f t="shared" si="44"/>
        <v>0</v>
      </c>
      <c r="M887" s="69">
        <v>0</v>
      </c>
      <c r="N887" s="69">
        <f t="shared" si="43"/>
        <v>0</v>
      </c>
      <c r="O887" s="10">
        <f t="shared" si="45"/>
        <v>0</v>
      </c>
    </row>
    <row r="888" spans="11:15">
      <c r="K888" s="69">
        <v>0</v>
      </c>
      <c r="L888" s="69">
        <f t="shared" si="44"/>
        <v>0</v>
      </c>
      <c r="M888" s="69">
        <v>0</v>
      </c>
      <c r="N888" s="69">
        <f t="shared" si="43"/>
        <v>0</v>
      </c>
      <c r="O888" s="10">
        <f t="shared" si="45"/>
        <v>0</v>
      </c>
    </row>
    <row r="889" spans="11:15">
      <c r="K889" s="69">
        <v>0</v>
      </c>
      <c r="L889" s="69">
        <f t="shared" si="44"/>
        <v>0</v>
      </c>
      <c r="M889" s="69">
        <v>0</v>
      </c>
      <c r="N889" s="69">
        <f t="shared" si="43"/>
        <v>0</v>
      </c>
      <c r="O889" s="10">
        <f t="shared" si="45"/>
        <v>0</v>
      </c>
    </row>
    <row r="890" spans="11:15">
      <c r="K890" s="69">
        <v>0</v>
      </c>
      <c r="L890" s="69">
        <f t="shared" si="44"/>
        <v>0</v>
      </c>
      <c r="M890" s="69">
        <v>0</v>
      </c>
      <c r="N890" s="69">
        <f t="shared" si="43"/>
        <v>0</v>
      </c>
      <c r="O890" s="10">
        <f t="shared" si="45"/>
        <v>0</v>
      </c>
    </row>
    <row r="891" spans="11:15">
      <c r="K891" s="69">
        <v>0</v>
      </c>
      <c r="L891" s="69">
        <f t="shared" si="44"/>
        <v>0</v>
      </c>
      <c r="M891" s="69">
        <v>0</v>
      </c>
      <c r="N891" s="69">
        <f t="shared" si="43"/>
        <v>0</v>
      </c>
      <c r="O891" s="10">
        <f t="shared" si="45"/>
        <v>0</v>
      </c>
    </row>
    <row r="892" spans="11:15">
      <c r="K892" s="69">
        <v>0</v>
      </c>
      <c r="L892" s="69">
        <f t="shared" si="44"/>
        <v>0</v>
      </c>
      <c r="M892" s="69">
        <v>0</v>
      </c>
      <c r="N892" s="69">
        <f t="shared" si="43"/>
        <v>0</v>
      </c>
      <c r="O892" s="10">
        <f t="shared" si="45"/>
        <v>0</v>
      </c>
    </row>
    <row r="893" spans="11:15">
      <c r="K893" s="69">
        <v>0</v>
      </c>
      <c r="L893" s="69">
        <f t="shared" si="44"/>
        <v>0</v>
      </c>
      <c r="M893" s="69">
        <v>0</v>
      </c>
      <c r="N893" s="69">
        <f t="shared" si="43"/>
        <v>0</v>
      </c>
      <c r="O893" s="10">
        <f t="shared" si="45"/>
        <v>0</v>
      </c>
    </row>
    <row r="894" spans="11:15">
      <c r="K894" s="69">
        <v>0</v>
      </c>
      <c r="L894" s="69">
        <f t="shared" si="44"/>
        <v>0</v>
      </c>
      <c r="M894" s="69">
        <v>0</v>
      </c>
      <c r="N894" s="69">
        <f t="shared" si="43"/>
        <v>0</v>
      </c>
      <c r="O894" s="10">
        <f t="shared" si="45"/>
        <v>0</v>
      </c>
    </row>
    <row r="895" spans="11:15">
      <c r="K895" s="69">
        <v>0</v>
      </c>
      <c r="L895" s="69">
        <f t="shared" si="44"/>
        <v>0</v>
      </c>
      <c r="M895" s="69">
        <v>0</v>
      </c>
      <c r="N895" s="69">
        <f t="shared" si="43"/>
        <v>0</v>
      </c>
      <c r="O895" s="10">
        <f t="shared" si="45"/>
        <v>0</v>
      </c>
    </row>
    <row r="896" spans="11:15">
      <c r="K896" s="69">
        <v>0</v>
      </c>
      <c r="L896" s="69">
        <f t="shared" si="44"/>
        <v>0</v>
      </c>
      <c r="M896" s="69">
        <v>0</v>
      </c>
      <c r="N896" s="69">
        <f t="shared" si="43"/>
        <v>0</v>
      </c>
      <c r="O896" s="10">
        <f t="shared" si="45"/>
        <v>0</v>
      </c>
    </row>
    <row r="897" spans="11:15">
      <c r="K897" s="69">
        <v>0</v>
      </c>
      <c r="L897" s="69">
        <f t="shared" si="44"/>
        <v>0</v>
      </c>
      <c r="M897" s="69">
        <v>0</v>
      </c>
      <c r="N897" s="69">
        <f t="shared" si="43"/>
        <v>0</v>
      </c>
      <c r="O897" s="10">
        <f t="shared" si="45"/>
        <v>0</v>
      </c>
    </row>
    <row r="898" spans="11:15">
      <c r="K898" s="69">
        <v>0</v>
      </c>
      <c r="L898" s="69">
        <f t="shared" si="44"/>
        <v>0</v>
      </c>
      <c r="M898" s="69">
        <v>0</v>
      </c>
      <c r="N898" s="69">
        <f t="shared" si="43"/>
        <v>0</v>
      </c>
      <c r="O898" s="10">
        <f t="shared" si="45"/>
        <v>0</v>
      </c>
    </row>
    <row r="899" spans="11:15">
      <c r="K899" s="69">
        <v>0</v>
      </c>
      <c r="L899" s="69">
        <f t="shared" si="44"/>
        <v>0</v>
      </c>
      <c r="M899" s="69">
        <v>0</v>
      </c>
      <c r="N899" s="69">
        <f t="shared" si="43"/>
        <v>0</v>
      </c>
      <c r="O899" s="10">
        <f t="shared" si="45"/>
        <v>0</v>
      </c>
    </row>
    <row r="900" spans="11:15">
      <c r="K900" s="69">
        <v>0</v>
      </c>
      <c r="L900" s="69">
        <f t="shared" si="44"/>
        <v>0</v>
      </c>
      <c r="M900" s="69">
        <v>0</v>
      </c>
      <c r="N900" s="69">
        <f t="shared" si="43"/>
        <v>0</v>
      </c>
      <c r="O900" s="10">
        <f t="shared" si="45"/>
        <v>0</v>
      </c>
    </row>
    <row r="901" spans="11:15">
      <c r="K901" s="69">
        <v>0</v>
      </c>
      <c r="L901" s="69">
        <f t="shared" si="44"/>
        <v>0</v>
      </c>
      <c r="M901" s="69">
        <v>0</v>
      </c>
      <c r="N901" s="69">
        <f t="shared" si="43"/>
        <v>0</v>
      </c>
      <c r="O901" s="10">
        <f t="shared" si="45"/>
        <v>0</v>
      </c>
    </row>
    <row r="902" spans="11:15">
      <c r="K902" s="69">
        <v>0</v>
      </c>
      <c r="L902" s="69">
        <f t="shared" si="44"/>
        <v>0</v>
      </c>
      <c r="M902" s="69">
        <v>0</v>
      </c>
      <c r="N902" s="69">
        <f t="shared" si="43"/>
        <v>0</v>
      </c>
      <c r="O902" s="10">
        <f t="shared" si="45"/>
        <v>0</v>
      </c>
    </row>
    <row r="903" spans="11:15">
      <c r="K903" s="69">
        <v>0</v>
      </c>
      <c r="L903" s="69">
        <f t="shared" si="44"/>
        <v>0</v>
      </c>
      <c r="M903" s="69">
        <v>0</v>
      </c>
      <c r="N903" s="69">
        <f t="shared" si="43"/>
        <v>0</v>
      </c>
      <c r="O903" s="10">
        <f t="shared" si="45"/>
        <v>0</v>
      </c>
    </row>
    <row r="904" spans="11:15">
      <c r="K904" s="69">
        <v>0</v>
      </c>
      <c r="L904" s="69">
        <f t="shared" si="44"/>
        <v>0</v>
      </c>
      <c r="M904" s="69">
        <v>0</v>
      </c>
      <c r="N904" s="69">
        <f t="shared" si="43"/>
        <v>0</v>
      </c>
      <c r="O904" s="10">
        <f t="shared" si="45"/>
        <v>0</v>
      </c>
    </row>
    <row r="905" spans="11:15">
      <c r="K905" s="69">
        <v>0</v>
      </c>
      <c r="L905" s="69">
        <f t="shared" si="44"/>
        <v>0</v>
      </c>
      <c r="M905" s="69">
        <v>0</v>
      </c>
      <c r="N905" s="69">
        <f t="shared" si="43"/>
        <v>0</v>
      </c>
      <c r="O905" s="10">
        <f t="shared" si="45"/>
        <v>0</v>
      </c>
    </row>
    <row r="906" spans="11:15">
      <c r="K906" s="69">
        <v>0</v>
      </c>
      <c r="L906" s="69">
        <f t="shared" si="44"/>
        <v>0</v>
      </c>
      <c r="M906" s="69">
        <v>0</v>
      </c>
      <c r="N906" s="69">
        <f t="shared" ref="N906:N969" si="46">M906</f>
        <v>0</v>
      </c>
      <c r="O906" s="10">
        <f t="shared" si="45"/>
        <v>0</v>
      </c>
    </row>
    <row r="907" spans="11:15">
      <c r="K907" s="69">
        <v>0</v>
      </c>
      <c r="L907" s="69">
        <f t="shared" si="44"/>
        <v>0</v>
      </c>
      <c r="M907" s="69">
        <v>0</v>
      </c>
      <c r="N907" s="69">
        <f t="shared" si="46"/>
        <v>0</v>
      </c>
      <c r="O907" s="10">
        <f t="shared" si="45"/>
        <v>0</v>
      </c>
    </row>
    <row r="908" spans="11:15">
      <c r="K908" s="69">
        <v>0</v>
      </c>
      <c r="L908" s="69">
        <f t="shared" si="44"/>
        <v>0</v>
      </c>
      <c r="M908" s="69">
        <v>0</v>
      </c>
      <c r="N908" s="69">
        <f t="shared" si="46"/>
        <v>0</v>
      </c>
      <c r="O908" s="10">
        <f t="shared" si="45"/>
        <v>0</v>
      </c>
    </row>
    <row r="909" spans="11:15">
      <c r="K909" s="69">
        <v>0</v>
      </c>
      <c r="L909" s="69">
        <f t="shared" si="44"/>
        <v>0</v>
      </c>
      <c r="M909" s="69">
        <v>0</v>
      </c>
      <c r="N909" s="69">
        <f t="shared" si="46"/>
        <v>0</v>
      </c>
      <c r="O909" s="10">
        <f t="shared" si="45"/>
        <v>0</v>
      </c>
    </row>
    <row r="910" spans="11:15">
      <c r="K910" s="69">
        <v>0</v>
      </c>
      <c r="L910" s="69">
        <f t="shared" si="44"/>
        <v>0</v>
      </c>
      <c r="M910" s="69">
        <v>0</v>
      </c>
      <c r="N910" s="69">
        <f t="shared" si="46"/>
        <v>0</v>
      </c>
      <c r="O910" s="10">
        <f t="shared" si="45"/>
        <v>0</v>
      </c>
    </row>
    <row r="911" spans="11:15">
      <c r="K911" s="69">
        <v>0</v>
      </c>
      <c r="L911" s="69">
        <f t="shared" si="44"/>
        <v>0</v>
      </c>
      <c r="M911" s="69">
        <v>0</v>
      </c>
      <c r="N911" s="69">
        <f t="shared" si="46"/>
        <v>0</v>
      </c>
      <c r="O911" s="10">
        <f t="shared" si="45"/>
        <v>0</v>
      </c>
    </row>
    <row r="912" spans="11:15">
      <c r="K912" s="69">
        <v>0</v>
      </c>
      <c r="L912" s="69">
        <f t="shared" si="44"/>
        <v>0</v>
      </c>
      <c r="M912" s="69">
        <v>0</v>
      </c>
      <c r="N912" s="69">
        <f t="shared" si="46"/>
        <v>0</v>
      </c>
      <c r="O912" s="10">
        <f t="shared" si="45"/>
        <v>0</v>
      </c>
    </row>
    <row r="913" spans="11:15">
      <c r="K913" s="69">
        <v>0</v>
      </c>
      <c r="L913" s="69">
        <f t="shared" ref="L913:L976" si="47">ROUND(K913*H913,0)</f>
        <v>0</v>
      </c>
      <c r="M913" s="69">
        <v>0</v>
      </c>
      <c r="N913" s="69">
        <f t="shared" si="46"/>
        <v>0</v>
      </c>
      <c r="O913" s="10">
        <f t="shared" ref="O913:O976" si="48">SUM(K913:N913)</f>
        <v>0</v>
      </c>
    </row>
    <row r="914" spans="11:15">
      <c r="K914" s="69">
        <v>0</v>
      </c>
      <c r="L914" s="69">
        <f t="shared" si="47"/>
        <v>0</v>
      </c>
      <c r="M914" s="69">
        <v>0</v>
      </c>
      <c r="N914" s="69">
        <f t="shared" si="46"/>
        <v>0</v>
      </c>
      <c r="O914" s="10">
        <f t="shared" si="48"/>
        <v>0</v>
      </c>
    </row>
    <row r="915" spans="11:15">
      <c r="K915" s="69">
        <v>0</v>
      </c>
      <c r="L915" s="69">
        <f t="shared" si="47"/>
        <v>0</v>
      </c>
      <c r="M915" s="69">
        <v>0</v>
      </c>
      <c r="N915" s="69">
        <f t="shared" si="46"/>
        <v>0</v>
      </c>
      <c r="O915" s="10">
        <f t="shared" si="48"/>
        <v>0</v>
      </c>
    </row>
    <row r="916" spans="11:15">
      <c r="K916" s="69">
        <v>0</v>
      </c>
      <c r="L916" s="69">
        <f t="shared" si="47"/>
        <v>0</v>
      </c>
      <c r="M916" s="69">
        <v>0</v>
      </c>
      <c r="N916" s="69">
        <f t="shared" si="46"/>
        <v>0</v>
      </c>
      <c r="O916" s="10">
        <f t="shared" si="48"/>
        <v>0</v>
      </c>
    </row>
    <row r="917" spans="11:15">
      <c r="K917" s="69">
        <v>0</v>
      </c>
      <c r="L917" s="69">
        <f t="shared" si="47"/>
        <v>0</v>
      </c>
      <c r="M917" s="69">
        <v>0</v>
      </c>
      <c r="N917" s="69">
        <f t="shared" si="46"/>
        <v>0</v>
      </c>
      <c r="O917" s="10">
        <f t="shared" si="48"/>
        <v>0</v>
      </c>
    </row>
    <row r="918" spans="11:15">
      <c r="K918" s="69">
        <v>0</v>
      </c>
      <c r="L918" s="69">
        <f t="shared" si="47"/>
        <v>0</v>
      </c>
      <c r="M918" s="69">
        <v>0</v>
      </c>
      <c r="N918" s="69">
        <f t="shared" si="46"/>
        <v>0</v>
      </c>
      <c r="O918" s="10">
        <f t="shared" si="48"/>
        <v>0</v>
      </c>
    </row>
    <row r="919" spans="11:15">
      <c r="K919" s="69">
        <v>0</v>
      </c>
      <c r="L919" s="69">
        <f t="shared" si="47"/>
        <v>0</v>
      </c>
      <c r="M919" s="69">
        <v>0</v>
      </c>
      <c r="N919" s="69">
        <f t="shared" si="46"/>
        <v>0</v>
      </c>
      <c r="O919" s="10">
        <f t="shared" si="48"/>
        <v>0</v>
      </c>
    </row>
    <row r="920" spans="11:15">
      <c r="K920" s="69">
        <v>0</v>
      </c>
      <c r="L920" s="69">
        <f t="shared" si="47"/>
        <v>0</v>
      </c>
      <c r="M920" s="69">
        <v>0</v>
      </c>
      <c r="N920" s="69">
        <f t="shared" si="46"/>
        <v>0</v>
      </c>
      <c r="O920" s="10">
        <f t="shared" si="48"/>
        <v>0</v>
      </c>
    </row>
    <row r="921" spans="11:15">
      <c r="K921" s="69">
        <v>0</v>
      </c>
      <c r="L921" s="69">
        <f t="shared" si="47"/>
        <v>0</v>
      </c>
      <c r="M921" s="69">
        <v>0</v>
      </c>
      <c r="N921" s="69">
        <f t="shared" si="46"/>
        <v>0</v>
      </c>
      <c r="O921" s="10">
        <f t="shared" si="48"/>
        <v>0</v>
      </c>
    </row>
    <row r="922" spans="11:15">
      <c r="K922" s="69">
        <v>0</v>
      </c>
      <c r="L922" s="69">
        <f t="shared" si="47"/>
        <v>0</v>
      </c>
      <c r="M922" s="69">
        <v>0</v>
      </c>
      <c r="N922" s="69">
        <f t="shared" si="46"/>
        <v>0</v>
      </c>
      <c r="O922" s="10">
        <f t="shared" si="48"/>
        <v>0</v>
      </c>
    </row>
    <row r="923" spans="11:15">
      <c r="K923" s="69">
        <v>0</v>
      </c>
      <c r="L923" s="69">
        <f t="shared" si="47"/>
        <v>0</v>
      </c>
      <c r="M923" s="69">
        <v>0</v>
      </c>
      <c r="N923" s="69">
        <f t="shared" si="46"/>
        <v>0</v>
      </c>
      <c r="O923" s="10">
        <f t="shared" si="48"/>
        <v>0</v>
      </c>
    </row>
    <row r="924" spans="11:15">
      <c r="K924" s="69">
        <v>0</v>
      </c>
      <c r="L924" s="69">
        <f t="shared" si="47"/>
        <v>0</v>
      </c>
      <c r="M924" s="69">
        <v>0</v>
      </c>
      <c r="N924" s="69">
        <f t="shared" si="46"/>
        <v>0</v>
      </c>
      <c r="O924" s="10">
        <f t="shared" si="48"/>
        <v>0</v>
      </c>
    </row>
    <row r="925" spans="11:15">
      <c r="K925" s="69">
        <v>0</v>
      </c>
      <c r="L925" s="69">
        <f t="shared" si="47"/>
        <v>0</v>
      </c>
      <c r="M925" s="69">
        <v>0</v>
      </c>
      <c r="N925" s="69">
        <f t="shared" si="46"/>
        <v>0</v>
      </c>
      <c r="O925" s="10">
        <f t="shared" si="48"/>
        <v>0</v>
      </c>
    </row>
    <row r="926" spans="11:15">
      <c r="K926" s="69">
        <v>0</v>
      </c>
      <c r="L926" s="69">
        <f t="shared" si="47"/>
        <v>0</v>
      </c>
      <c r="M926" s="69">
        <v>0</v>
      </c>
      <c r="N926" s="69">
        <f t="shared" si="46"/>
        <v>0</v>
      </c>
      <c r="O926" s="10">
        <f t="shared" si="48"/>
        <v>0</v>
      </c>
    </row>
    <row r="927" spans="11:15">
      <c r="K927" s="69">
        <v>0</v>
      </c>
      <c r="L927" s="69">
        <f t="shared" si="47"/>
        <v>0</v>
      </c>
      <c r="M927" s="69">
        <v>0</v>
      </c>
      <c r="N927" s="69">
        <f t="shared" si="46"/>
        <v>0</v>
      </c>
      <c r="O927" s="10">
        <f t="shared" si="48"/>
        <v>0</v>
      </c>
    </row>
    <row r="928" spans="11:15">
      <c r="K928" s="69">
        <v>0</v>
      </c>
      <c r="L928" s="69">
        <f t="shared" si="47"/>
        <v>0</v>
      </c>
      <c r="M928" s="69">
        <v>0</v>
      </c>
      <c r="N928" s="69">
        <f t="shared" si="46"/>
        <v>0</v>
      </c>
      <c r="O928" s="10">
        <f t="shared" si="48"/>
        <v>0</v>
      </c>
    </row>
    <row r="929" spans="11:15">
      <c r="K929" s="69">
        <v>0</v>
      </c>
      <c r="L929" s="69">
        <f t="shared" si="47"/>
        <v>0</v>
      </c>
      <c r="M929" s="69">
        <v>0</v>
      </c>
      <c r="N929" s="69">
        <f t="shared" si="46"/>
        <v>0</v>
      </c>
      <c r="O929" s="10">
        <f t="shared" si="48"/>
        <v>0</v>
      </c>
    </row>
    <row r="930" spans="11:15">
      <c r="K930" s="69">
        <v>0</v>
      </c>
      <c r="L930" s="69">
        <f t="shared" si="47"/>
        <v>0</v>
      </c>
      <c r="M930" s="69">
        <v>0</v>
      </c>
      <c r="N930" s="69">
        <f t="shared" si="46"/>
        <v>0</v>
      </c>
      <c r="O930" s="10">
        <f t="shared" si="48"/>
        <v>0</v>
      </c>
    </row>
    <row r="931" spans="11:15">
      <c r="K931" s="69">
        <v>0</v>
      </c>
      <c r="L931" s="69">
        <f t="shared" si="47"/>
        <v>0</v>
      </c>
      <c r="M931" s="69">
        <v>0</v>
      </c>
      <c r="N931" s="69">
        <f t="shared" si="46"/>
        <v>0</v>
      </c>
      <c r="O931" s="10">
        <f t="shared" si="48"/>
        <v>0</v>
      </c>
    </row>
    <row r="932" spans="11:15">
      <c r="K932" s="69">
        <v>0</v>
      </c>
      <c r="L932" s="69">
        <f t="shared" si="47"/>
        <v>0</v>
      </c>
      <c r="M932" s="69">
        <v>0</v>
      </c>
      <c r="N932" s="69">
        <f t="shared" si="46"/>
        <v>0</v>
      </c>
      <c r="O932" s="10">
        <f t="shared" si="48"/>
        <v>0</v>
      </c>
    </row>
    <row r="933" spans="11:15">
      <c r="K933" s="69">
        <v>0</v>
      </c>
      <c r="L933" s="69">
        <f t="shared" si="47"/>
        <v>0</v>
      </c>
      <c r="M933" s="69">
        <v>0</v>
      </c>
      <c r="N933" s="69">
        <f t="shared" si="46"/>
        <v>0</v>
      </c>
      <c r="O933" s="10">
        <f t="shared" si="48"/>
        <v>0</v>
      </c>
    </row>
    <row r="934" spans="11:15">
      <c r="K934" s="69">
        <v>0</v>
      </c>
      <c r="L934" s="69">
        <f t="shared" si="47"/>
        <v>0</v>
      </c>
      <c r="M934" s="69">
        <v>0</v>
      </c>
      <c r="N934" s="69">
        <f t="shared" si="46"/>
        <v>0</v>
      </c>
      <c r="O934" s="10">
        <f t="shared" si="48"/>
        <v>0</v>
      </c>
    </row>
    <row r="935" spans="11:15">
      <c r="K935" s="69">
        <v>0</v>
      </c>
      <c r="L935" s="69">
        <f t="shared" si="47"/>
        <v>0</v>
      </c>
      <c r="M935" s="69">
        <v>0</v>
      </c>
      <c r="N935" s="69">
        <f t="shared" si="46"/>
        <v>0</v>
      </c>
      <c r="O935" s="10">
        <f t="shared" si="48"/>
        <v>0</v>
      </c>
    </row>
    <row r="936" spans="11:15">
      <c r="K936" s="69">
        <v>0</v>
      </c>
      <c r="L936" s="69">
        <f t="shared" si="47"/>
        <v>0</v>
      </c>
      <c r="M936" s="69">
        <v>0</v>
      </c>
      <c r="N936" s="69">
        <f t="shared" si="46"/>
        <v>0</v>
      </c>
      <c r="O936" s="10">
        <f t="shared" si="48"/>
        <v>0</v>
      </c>
    </row>
    <row r="937" spans="11:15">
      <c r="K937" s="69">
        <v>0</v>
      </c>
      <c r="L937" s="69">
        <f t="shared" si="47"/>
        <v>0</v>
      </c>
      <c r="M937" s="69">
        <v>0</v>
      </c>
      <c r="N937" s="69">
        <f t="shared" si="46"/>
        <v>0</v>
      </c>
      <c r="O937" s="10">
        <f t="shared" si="48"/>
        <v>0</v>
      </c>
    </row>
    <row r="938" spans="11:15">
      <c r="K938" s="69">
        <v>0</v>
      </c>
      <c r="L938" s="69">
        <f t="shared" si="47"/>
        <v>0</v>
      </c>
      <c r="M938" s="69">
        <v>0</v>
      </c>
      <c r="N938" s="69">
        <f t="shared" si="46"/>
        <v>0</v>
      </c>
      <c r="O938" s="10">
        <f t="shared" si="48"/>
        <v>0</v>
      </c>
    </row>
    <row r="939" spans="11:15">
      <c r="K939" s="69">
        <v>0</v>
      </c>
      <c r="L939" s="69">
        <f t="shared" si="47"/>
        <v>0</v>
      </c>
      <c r="M939" s="69">
        <v>0</v>
      </c>
      <c r="N939" s="69">
        <f t="shared" si="46"/>
        <v>0</v>
      </c>
      <c r="O939" s="10">
        <f t="shared" si="48"/>
        <v>0</v>
      </c>
    </row>
    <row r="940" spans="11:15">
      <c r="K940" s="69">
        <v>0</v>
      </c>
      <c r="L940" s="69">
        <f t="shared" si="47"/>
        <v>0</v>
      </c>
      <c r="M940" s="69">
        <v>0</v>
      </c>
      <c r="N940" s="69">
        <f t="shared" si="46"/>
        <v>0</v>
      </c>
      <c r="O940" s="10">
        <f t="shared" si="48"/>
        <v>0</v>
      </c>
    </row>
    <row r="941" spans="11:15">
      <c r="K941" s="69">
        <v>0</v>
      </c>
      <c r="L941" s="69">
        <f t="shared" si="47"/>
        <v>0</v>
      </c>
      <c r="M941" s="69">
        <v>0</v>
      </c>
      <c r="N941" s="69">
        <f t="shared" si="46"/>
        <v>0</v>
      </c>
      <c r="O941" s="10">
        <f t="shared" si="48"/>
        <v>0</v>
      </c>
    </row>
    <row r="942" spans="11:15">
      <c r="K942" s="69">
        <v>0</v>
      </c>
      <c r="L942" s="69">
        <f t="shared" si="47"/>
        <v>0</v>
      </c>
      <c r="M942" s="69">
        <v>0</v>
      </c>
      <c r="N942" s="69">
        <f t="shared" si="46"/>
        <v>0</v>
      </c>
      <c r="O942" s="10">
        <f t="shared" si="48"/>
        <v>0</v>
      </c>
    </row>
    <row r="943" spans="11:15">
      <c r="K943" s="69">
        <v>0</v>
      </c>
      <c r="L943" s="69">
        <f t="shared" si="47"/>
        <v>0</v>
      </c>
      <c r="M943" s="69">
        <v>0</v>
      </c>
      <c r="N943" s="69">
        <f t="shared" si="46"/>
        <v>0</v>
      </c>
      <c r="O943" s="10">
        <f t="shared" si="48"/>
        <v>0</v>
      </c>
    </row>
    <row r="944" spans="11:15">
      <c r="K944" s="69">
        <v>0</v>
      </c>
      <c r="L944" s="69">
        <f t="shared" si="47"/>
        <v>0</v>
      </c>
      <c r="M944" s="69">
        <v>0</v>
      </c>
      <c r="N944" s="69">
        <f t="shared" si="46"/>
        <v>0</v>
      </c>
      <c r="O944" s="10">
        <f t="shared" si="48"/>
        <v>0</v>
      </c>
    </row>
    <row r="945" spans="11:15">
      <c r="K945" s="69">
        <v>0</v>
      </c>
      <c r="L945" s="69">
        <f t="shared" si="47"/>
        <v>0</v>
      </c>
      <c r="M945" s="69">
        <v>0</v>
      </c>
      <c r="N945" s="69">
        <f t="shared" si="46"/>
        <v>0</v>
      </c>
      <c r="O945" s="10">
        <f t="shared" si="48"/>
        <v>0</v>
      </c>
    </row>
    <row r="946" spans="11:15">
      <c r="K946" s="69">
        <v>0</v>
      </c>
      <c r="L946" s="69">
        <f t="shared" si="47"/>
        <v>0</v>
      </c>
      <c r="M946" s="69">
        <v>0</v>
      </c>
      <c r="N946" s="69">
        <f t="shared" si="46"/>
        <v>0</v>
      </c>
      <c r="O946" s="10">
        <f t="shared" si="48"/>
        <v>0</v>
      </c>
    </row>
    <row r="947" spans="11:15">
      <c r="K947" s="69">
        <v>0</v>
      </c>
      <c r="L947" s="69">
        <f t="shared" si="47"/>
        <v>0</v>
      </c>
      <c r="M947" s="69">
        <v>0</v>
      </c>
      <c r="N947" s="69">
        <f t="shared" si="46"/>
        <v>0</v>
      </c>
      <c r="O947" s="10">
        <f t="shared" si="48"/>
        <v>0</v>
      </c>
    </row>
    <row r="948" spans="11:15">
      <c r="K948" s="69">
        <v>0</v>
      </c>
      <c r="L948" s="69">
        <f t="shared" si="47"/>
        <v>0</v>
      </c>
      <c r="M948" s="69">
        <v>0</v>
      </c>
      <c r="N948" s="69">
        <f t="shared" si="46"/>
        <v>0</v>
      </c>
      <c r="O948" s="10">
        <f t="shared" si="48"/>
        <v>0</v>
      </c>
    </row>
    <row r="949" spans="11:15">
      <c r="K949" s="69">
        <v>0</v>
      </c>
      <c r="L949" s="69">
        <f t="shared" si="47"/>
        <v>0</v>
      </c>
      <c r="M949" s="69">
        <v>0</v>
      </c>
      <c r="N949" s="69">
        <f t="shared" si="46"/>
        <v>0</v>
      </c>
      <c r="O949" s="10">
        <f t="shared" si="48"/>
        <v>0</v>
      </c>
    </row>
    <row r="950" spans="11:15">
      <c r="K950" s="69">
        <v>0</v>
      </c>
      <c r="L950" s="69">
        <f t="shared" si="47"/>
        <v>0</v>
      </c>
      <c r="M950" s="69">
        <v>0</v>
      </c>
      <c r="N950" s="69">
        <f t="shared" si="46"/>
        <v>0</v>
      </c>
      <c r="O950" s="10">
        <f t="shared" si="48"/>
        <v>0</v>
      </c>
    </row>
    <row r="951" spans="11:15">
      <c r="K951" s="69">
        <v>0</v>
      </c>
      <c r="L951" s="69">
        <f t="shared" si="47"/>
        <v>0</v>
      </c>
      <c r="M951" s="69">
        <v>0</v>
      </c>
      <c r="N951" s="69">
        <f t="shared" si="46"/>
        <v>0</v>
      </c>
      <c r="O951" s="10">
        <f t="shared" si="48"/>
        <v>0</v>
      </c>
    </row>
    <row r="952" spans="11:15">
      <c r="K952" s="69">
        <v>0</v>
      </c>
      <c r="L952" s="69">
        <f t="shared" si="47"/>
        <v>0</v>
      </c>
      <c r="M952" s="69">
        <v>0</v>
      </c>
      <c r="N952" s="69">
        <f t="shared" si="46"/>
        <v>0</v>
      </c>
      <c r="O952" s="10">
        <f t="shared" si="48"/>
        <v>0</v>
      </c>
    </row>
    <row r="953" spans="11:15">
      <c r="K953" s="69">
        <v>0</v>
      </c>
      <c r="L953" s="69">
        <f t="shared" si="47"/>
        <v>0</v>
      </c>
      <c r="M953" s="69">
        <v>0</v>
      </c>
      <c r="N953" s="69">
        <f t="shared" si="46"/>
        <v>0</v>
      </c>
      <c r="O953" s="10">
        <f t="shared" si="48"/>
        <v>0</v>
      </c>
    </row>
    <row r="954" spans="11:15">
      <c r="K954" s="69">
        <v>0</v>
      </c>
      <c r="L954" s="69">
        <f t="shared" si="47"/>
        <v>0</v>
      </c>
      <c r="M954" s="69">
        <v>0</v>
      </c>
      <c r="N954" s="69">
        <f t="shared" si="46"/>
        <v>0</v>
      </c>
      <c r="O954" s="10">
        <f t="shared" si="48"/>
        <v>0</v>
      </c>
    </row>
    <row r="955" spans="11:15">
      <c r="K955" s="69">
        <v>0</v>
      </c>
      <c r="L955" s="69">
        <f t="shared" si="47"/>
        <v>0</v>
      </c>
      <c r="M955" s="69">
        <v>0</v>
      </c>
      <c r="N955" s="69">
        <f t="shared" si="46"/>
        <v>0</v>
      </c>
      <c r="O955" s="10">
        <f t="shared" si="48"/>
        <v>0</v>
      </c>
    </row>
    <row r="956" spans="11:15">
      <c r="K956" s="69">
        <v>0</v>
      </c>
      <c r="L956" s="69">
        <f t="shared" si="47"/>
        <v>0</v>
      </c>
      <c r="M956" s="69">
        <v>0</v>
      </c>
      <c r="N956" s="69">
        <f t="shared" si="46"/>
        <v>0</v>
      </c>
      <c r="O956" s="10">
        <f t="shared" si="48"/>
        <v>0</v>
      </c>
    </row>
    <row r="957" spans="11:15">
      <c r="K957" s="69">
        <v>0</v>
      </c>
      <c r="L957" s="69">
        <f t="shared" si="47"/>
        <v>0</v>
      </c>
      <c r="M957" s="69">
        <v>0</v>
      </c>
      <c r="N957" s="69">
        <f t="shared" si="46"/>
        <v>0</v>
      </c>
      <c r="O957" s="10">
        <f t="shared" si="48"/>
        <v>0</v>
      </c>
    </row>
    <row r="958" spans="11:15">
      <c r="K958" s="69">
        <v>0</v>
      </c>
      <c r="L958" s="69">
        <f t="shared" si="47"/>
        <v>0</v>
      </c>
      <c r="M958" s="69">
        <v>0</v>
      </c>
      <c r="N958" s="69">
        <f t="shared" si="46"/>
        <v>0</v>
      </c>
      <c r="O958" s="10">
        <f t="shared" si="48"/>
        <v>0</v>
      </c>
    </row>
    <row r="959" spans="11:15">
      <c r="K959" s="69">
        <v>0</v>
      </c>
      <c r="L959" s="69">
        <f t="shared" si="47"/>
        <v>0</v>
      </c>
      <c r="M959" s="69">
        <v>0</v>
      </c>
      <c r="N959" s="69">
        <f t="shared" si="46"/>
        <v>0</v>
      </c>
      <c r="O959" s="10">
        <f t="shared" si="48"/>
        <v>0</v>
      </c>
    </row>
    <row r="960" spans="11:15">
      <c r="K960" s="69">
        <v>0</v>
      </c>
      <c r="L960" s="69">
        <f t="shared" si="47"/>
        <v>0</v>
      </c>
      <c r="M960" s="69">
        <v>0</v>
      </c>
      <c r="N960" s="69">
        <f t="shared" si="46"/>
        <v>0</v>
      </c>
      <c r="O960" s="10">
        <f t="shared" si="48"/>
        <v>0</v>
      </c>
    </row>
    <row r="961" spans="11:15">
      <c r="K961" s="69">
        <v>0</v>
      </c>
      <c r="L961" s="69">
        <f t="shared" si="47"/>
        <v>0</v>
      </c>
      <c r="M961" s="69">
        <v>0</v>
      </c>
      <c r="N961" s="69">
        <f t="shared" si="46"/>
        <v>0</v>
      </c>
      <c r="O961" s="10">
        <f t="shared" si="48"/>
        <v>0</v>
      </c>
    </row>
    <row r="962" spans="11:15">
      <c r="K962" s="69">
        <v>0</v>
      </c>
      <c r="L962" s="69">
        <f t="shared" si="47"/>
        <v>0</v>
      </c>
      <c r="M962" s="69">
        <v>0</v>
      </c>
      <c r="N962" s="69">
        <f t="shared" si="46"/>
        <v>0</v>
      </c>
      <c r="O962" s="10">
        <f t="shared" si="48"/>
        <v>0</v>
      </c>
    </row>
    <row r="963" spans="11:15">
      <c r="K963" s="69">
        <v>0</v>
      </c>
      <c r="L963" s="69">
        <f t="shared" si="47"/>
        <v>0</v>
      </c>
      <c r="M963" s="69">
        <v>0</v>
      </c>
      <c r="N963" s="69">
        <f t="shared" si="46"/>
        <v>0</v>
      </c>
      <c r="O963" s="10">
        <f t="shared" si="48"/>
        <v>0</v>
      </c>
    </row>
    <row r="964" spans="11:15">
      <c r="K964" s="69">
        <v>0</v>
      </c>
      <c r="L964" s="69">
        <f t="shared" si="47"/>
        <v>0</v>
      </c>
      <c r="M964" s="69">
        <v>0</v>
      </c>
      <c r="N964" s="69">
        <f t="shared" si="46"/>
        <v>0</v>
      </c>
      <c r="O964" s="10">
        <f t="shared" si="48"/>
        <v>0</v>
      </c>
    </row>
    <row r="965" spans="11:15">
      <c r="K965" s="69">
        <v>0</v>
      </c>
      <c r="L965" s="69">
        <f t="shared" si="47"/>
        <v>0</v>
      </c>
      <c r="M965" s="69">
        <v>0</v>
      </c>
      <c r="N965" s="69">
        <f t="shared" si="46"/>
        <v>0</v>
      </c>
      <c r="O965" s="10">
        <f t="shared" si="48"/>
        <v>0</v>
      </c>
    </row>
    <row r="966" spans="11:15">
      <c r="K966" s="69">
        <v>0</v>
      </c>
      <c r="L966" s="69">
        <f t="shared" si="47"/>
        <v>0</v>
      </c>
      <c r="M966" s="69">
        <v>0</v>
      </c>
      <c r="N966" s="69">
        <f t="shared" si="46"/>
        <v>0</v>
      </c>
      <c r="O966" s="10">
        <f t="shared" si="48"/>
        <v>0</v>
      </c>
    </row>
    <row r="967" spans="11:15">
      <c r="K967" s="69">
        <v>0</v>
      </c>
      <c r="L967" s="69">
        <f t="shared" si="47"/>
        <v>0</v>
      </c>
      <c r="M967" s="69">
        <v>0</v>
      </c>
      <c r="N967" s="69">
        <f t="shared" si="46"/>
        <v>0</v>
      </c>
      <c r="O967" s="10">
        <f t="shared" si="48"/>
        <v>0</v>
      </c>
    </row>
    <row r="968" spans="11:15">
      <c r="K968" s="69">
        <v>0</v>
      </c>
      <c r="L968" s="69">
        <f t="shared" si="47"/>
        <v>0</v>
      </c>
      <c r="M968" s="69">
        <v>0</v>
      </c>
      <c r="N968" s="69">
        <f t="shared" si="46"/>
        <v>0</v>
      </c>
      <c r="O968" s="10">
        <f t="shared" si="48"/>
        <v>0</v>
      </c>
    </row>
    <row r="969" spans="11:15">
      <c r="K969" s="69">
        <v>0</v>
      </c>
      <c r="L969" s="69">
        <f t="shared" si="47"/>
        <v>0</v>
      </c>
      <c r="M969" s="69">
        <v>0</v>
      </c>
      <c r="N969" s="69">
        <f t="shared" si="46"/>
        <v>0</v>
      </c>
      <c r="O969" s="10">
        <f t="shared" si="48"/>
        <v>0</v>
      </c>
    </row>
    <row r="970" spans="11:15">
      <c r="K970" s="69">
        <v>0</v>
      </c>
      <c r="L970" s="69">
        <f t="shared" si="47"/>
        <v>0</v>
      </c>
      <c r="M970" s="69">
        <v>0</v>
      </c>
      <c r="N970" s="69">
        <f t="shared" ref="N970:N1000" si="49">M970</f>
        <v>0</v>
      </c>
      <c r="O970" s="10">
        <f t="shared" si="48"/>
        <v>0</v>
      </c>
    </row>
    <row r="971" spans="11:15">
      <c r="K971" s="69">
        <v>0</v>
      </c>
      <c r="L971" s="69">
        <f t="shared" si="47"/>
        <v>0</v>
      </c>
      <c r="M971" s="69">
        <v>0</v>
      </c>
      <c r="N971" s="69">
        <f t="shared" si="49"/>
        <v>0</v>
      </c>
      <c r="O971" s="10">
        <f t="shared" si="48"/>
        <v>0</v>
      </c>
    </row>
    <row r="972" spans="11:15">
      <c r="K972" s="69">
        <v>0</v>
      </c>
      <c r="L972" s="69">
        <f t="shared" si="47"/>
        <v>0</v>
      </c>
      <c r="M972" s="69">
        <v>0</v>
      </c>
      <c r="N972" s="69">
        <f t="shared" si="49"/>
        <v>0</v>
      </c>
      <c r="O972" s="10">
        <f t="shared" si="48"/>
        <v>0</v>
      </c>
    </row>
    <row r="973" spans="11:15">
      <c r="K973" s="69">
        <v>0</v>
      </c>
      <c r="L973" s="69">
        <f t="shared" si="47"/>
        <v>0</v>
      </c>
      <c r="M973" s="69">
        <v>0</v>
      </c>
      <c r="N973" s="69">
        <f t="shared" si="49"/>
        <v>0</v>
      </c>
      <c r="O973" s="10">
        <f t="shared" si="48"/>
        <v>0</v>
      </c>
    </row>
    <row r="974" spans="11:15">
      <c r="K974" s="69">
        <v>0</v>
      </c>
      <c r="L974" s="69">
        <f t="shared" si="47"/>
        <v>0</v>
      </c>
      <c r="M974" s="69">
        <v>0</v>
      </c>
      <c r="N974" s="69">
        <f t="shared" si="49"/>
        <v>0</v>
      </c>
      <c r="O974" s="10">
        <f t="shared" si="48"/>
        <v>0</v>
      </c>
    </row>
    <row r="975" spans="11:15">
      <c r="K975" s="69">
        <v>0</v>
      </c>
      <c r="L975" s="69">
        <f t="shared" si="47"/>
        <v>0</v>
      </c>
      <c r="M975" s="69">
        <v>0</v>
      </c>
      <c r="N975" s="69">
        <f t="shared" si="49"/>
        <v>0</v>
      </c>
      <c r="O975" s="10">
        <f t="shared" si="48"/>
        <v>0</v>
      </c>
    </row>
    <row r="976" spans="11:15">
      <c r="K976" s="69">
        <v>0</v>
      </c>
      <c r="L976" s="69">
        <f t="shared" si="47"/>
        <v>0</v>
      </c>
      <c r="M976" s="69">
        <v>0</v>
      </c>
      <c r="N976" s="69">
        <f t="shared" si="49"/>
        <v>0</v>
      </c>
      <c r="O976" s="10">
        <f t="shared" si="48"/>
        <v>0</v>
      </c>
    </row>
    <row r="977" spans="11:15">
      <c r="K977" s="69">
        <v>0</v>
      </c>
      <c r="L977" s="69">
        <f t="shared" ref="L977:L1000" si="50">ROUND(K977*H977,0)</f>
        <v>0</v>
      </c>
      <c r="M977" s="69">
        <v>0</v>
      </c>
      <c r="N977" s="69">
        <f t="shared" si="49"/>
        <v>0</v>
      </c>
      <c r="O977" s="10">
        <f t="shared" ref="O977:O1000" si="51">SUM(K977:N977)</f>
        <v>0</v>
      </c>
    </row>
    <row r="978" spans="11:15">
      <c r="K978" s="69">
        <v>0</v>
      </c>
      <c r="L978" s="69">
        <f t="shared" si="50"/>
        <v>0</v>
      </c>
      <c r="M978" s="69">
        <v>0</v>
      </c>
      <c r="N978" s="69">
        <f t="shared" si="49"/>
        <v>0</v>
      </c>
      <c r="O978" s="10">
        <f t="shared" si="51"/>
        <v>0</v>
      </c>
    </row>
    <row r="979" spans="11:15">
      <c r="K979" s="69">
        <v>0</v>
      </c>
      <c r="L979" s="69">
        <f t="shared" si="50"/>
        <v>0</v>
      </c>
      <c r="M979" s="69">
        <v>0</v>
      </c>
      <c r="N979" s="69">
        <f t="shared" si="49"/>
        <v>0</v>
      </c>
      <c r="O979" s="10">
        <f t="shared" si="51"/>
        <v>0</v>
      </c>
    </row>
    <row r="980" spans="11:15">
      <c r="K980" s="69">
        <v>0</v>
      </c>
      <c r="L980" s="69">
        <f t="shared" si="50"/>
        <v>0</v>
      </c>
      <c r="M980" s="69">
        <v>0</v>
      </c>
      <c r="N980" s="69">
        <f t="shared" si="49"/>
        <v>0</v>
      </c>
      <c r="O980" s="10">
        <f t="shared" si="51"/>
        <v>0</v>
      </c>
    </row>
    <row r="981" spans="11:15">
      <c r="K981" s="69">
        <v>0</v>
      </c>
      <c r="L981" s="69">
        <f t="shared" si="50"/>
        <v>0</v>
      </c>
      <c r="M981" s="69">
        <v>0</v>
      </c>
      <c r="N981" s="69">
        <f t="shared" si="49"/>
        <v>0</v>
      </c>
      <c r="O981" s="10">
        <f t="shared" si="51"/>
        <v>0</v>
      </c>
    </row>
    <row r="982" spans="11:15">
      <c r="K982" s="69">
        <v>0</v>
      </c>
      <c r="L982" s="69">
        <f t="shared" si="50"/>
        <v>0</v>
      </c>
      <c r="M982" s="69">
        <v>0</v>
      </c>
      <c r="N982" s="69">
        <f t="shared" si="49"/>
        <v>0</v>
      </c>
      <c r="O982" s="10">
        <f t="shared" si="51"/>
        <v>0</v>
      </c>
    </row>
    <row r="983" spans="11:15">
      <c r="K983" s="69">
        <v>0</v>
      </c>
      <c r="L983" s="69">
        <f t="shared" si="50"/>
        <v>0</v>
      </c>
      <c r="M983" s="69">
        <v>0</v>
      </c>
      <c r="N983" s="69">
        <f t="shared" si="49"/>
        <v>0</v>
      </c>
      <c r="O983" s="10">
        <f t="shared" si="51"/>
        <v>0</v>
      </c>
    </row>
    <row r="984" spans="11:15">
      <c r="K984" s="69">
        <v>0</v>
      </c>
      <c r="L984" s="69">
        <f t="shared" si="50"/>
        <v>0</v>
      </c>
      <c r="M984" s="69">
        <v>0</v>
      </c>
      <c r="N984" s="69">
        <f t="shared" si="49"/>
        <v>0</v>
      </c>
      <c r="O984" s="10">
        <f t="shared" si="51"/>
        <v>0</v>
      </c>
    </row>
    <row r="985" spans="11:15">
      <c r="K985" s="69">
        <v>0</v>
      </c>
      <c r="L985" s="69">
        <f t="shared" si="50"/>
        <v>0</v>
      </c>
      <c r="M985" s="69">
        <v>0</v>
      </c>
      <c r="N985" s="69">
        <f t="shared" si="49"/>
        <v>0</v>
      </c>
      <c r="O985" s="10">
        <f t="shared" si="51"/>
        <v>0</v>
      </c>
    </row>
    <row r="986" spans="11:15">
      <c r="K986" s="69">
        <v>0</v>
      </c>
      <c r="L986" s="69">
        <f t="shared" si="50"/>
        <v>0</v>
      </c>
      <c r="M986" s="69">
        <v>0</v>
      </c>
      <c r="N986" s="69">
        <f t="shared" si="49"/>
        <v>0</v>
      </c>
      <c r="O986" s="10">
        <f t="shared" si="51"/>
        <v>0</v>
      </c>
    </row>
    <row r="987" spans="11:15">
      <c r="K987" s="69">
        <v>0</v>
      </c>
      <c r="L987" s="69">
        <f t="shared" si="50"/>
        <v>0</v>
      </c>
      <c r="M987" s="69">
        <v>0</v>
      </c>
      <c r="N987" s="69">
        <f t="shared" si="49"/>
        <v>0</v>
      </c>
      <c r="O987" s="10">
        <f t="shared" si="51"/>
        <v>0</v>
      </c>
    </row>
    <row r="988" spans="11:15">
      <c r="K988" s="69">
        <v>0</v>
      </c>
      <c r="L988" s="69">
        <f t="shared" si="50"/>
        <v>0</v>
      </c>
      <c r="M988" s="69">
        <v>0</v>
      </c>
      <c r="N988" s="69">
        <f t="shared" si="49"/>
        <v>0</v>
      </c>
      <c r="O988" s="10">
        <f t="shared" si="51"/>
        <v>0</v>
      </c>
    </row>
    <row r="989" spans="11:15">
      <c r="K989" s="69">
        <v>0</v>
      </c>
      <c r="L989" s="69">
        <f t="shared" si="50"/>
        <v>0</v>
      </c>
      <c r="M989" s="69">
        <v>0</v>
      </c>
      <c r="N989" s="69">
        <f t="shared" si="49"/>
        <v>0</v>
      </c>
      <c r="O989" s="10">
        <f t="shared" si="51"/>
        <v>0</v>
      </c>
    </row>
    <row r="990" spans="11:15">
      <c r="K990" s="69">
        <v>0</v>
      </c>
      <c r="L990" s="69">
        <f t="shared" si="50"/>
        <v>0</v>
      </c>
      <c r="M990" s="69">
        <v>0</v>
      </c>
      <c r="N990" s="69">
        <f t="shared" si="49"/>
        <v>0</v>
      </c>
      <c r="O990" s="10">
        <f t="shared" si="51"/>
        <v>0</v>
      </c>
    </row>
    <row r="991" spans="11:15">
      <c r="K991" s="69">
        <v>0</v>
      </c>
      <c r="L991" s="69">
        <f t="shared" si="50"/>
        <v>0</v>
      </c>
      <c r="M991" s="69">
        <v>0</v>
      </c>
      <c r="N991" s="69">
        <f t="shared" si="49"/>
        <v>0</v>
      </c>
      <c r="O991" s="10">
        <f t="shared" si="51"/>
        <v>0</v>
      </c>
    </row>
    <row r="992" spans="11:15">
      <c r="K992" s="69">
        <v>0</v>
      </c>
      <c r="L992" s="69">
        <f t="shared" si="50"/>
        <v>0</v>
      </c>
      <c r="M992" s="69">
        <v>0</v>
      </c>
      <c r="N992" s="69">
        <f t="shared" si="49"/>
        <v>0</v>
      </c>
      <c r="O992" s="10">
        <f t="shared" si="51"/>
        <v>0</v>
      </c>
    </row>
    <row r="993" spans="3:15">
      <c r="K993" s="69">
        <v>0</v>
      </c>
      <c r="L993" s="69">
        <f t="shared" si="50"/>
        <v>0</v>
      </c>
      <c r="M993" s="69">
        <v>0</v>
      </c>
      <c r="N993" s="69">
        <f t="shared" si="49"/>
        <v>0</v>
      </c>
      <c r="O993" s="10">
        <f t="shared" si="51"/>
        <v>0</v>
      </c>
    </row>
    <row r="994" spans="3:15">
      <c r="K994" s="69">
        <v>0</v>
      </c>
      <c r="L994" s="69">
        <f t="shared" si="50"/>
        <v>0</v>
      </c>
      <c r="M994" s="69">
        <v>0</v>
      </c>
      <c r="N994" s="69">
        <f t="shared" si="49"/>
        <v>0</v>
      </c>
      <c r="O994" s="10">
        <f t="shared" si="51"/>
        <v>0</v>
      </c>
    </row>
    <row r="995" spans="3:15">
      <c r="K995" s="69">
        <v>0</v>
      </c>
      <c r="L995" s="69">
        <f t="shared" si="50"/>
        <v>0</v>
      </c>
      <c r="M995" s="69">
        <v>0</v>
      </c>
      <c r="N995" s="69">
        <f t="shared" si="49"/>
        <v>0</v>
      </c>
      <c r="O995" s="10">
        <f t="shared" si="51"/>
        <v>0</v>
      </c>
    </row>
    <row r="996" spans="3:15">
      <c r="K996" s="69">
        <v>0</v>
      </c>
      <c r="L996" s="69">
        <f t="shared" si="50"/>
        <v>0</v>
      </c>
      <c r="M996" s="69">
        <v>0</v>
      </c>
      <c r="N996" s="69">
        <f t="shared" si="49"/>
        <v>0</v>
      </c>
      <c r="O996" s="10">
        <f t="shared" si="51"/>
        <v>0</v>
      </c>
    </row>
    <row r="997" spans="3:15">
      <c r="K997" s="69">
        <v>0</v>
      </c>
      <c r="L997" s="69">
        <f t="shared" si="50"/>
        <v>0</v>
      </c>
      <c r="M997" s="69">
        <v>0</v>
      </c>
      <c r="N997" s="69">
        <f t="shared" si="49"/>
        <v>0</v>
      </c>
      <c r="O997" s="10">
        <f t="shared" si="51"/>
        <v>0</v>
      </c>
    </row>
    <row r="998" spans="3:15">
      <c r="K998" s="69">
        <v>0</v>
      </c>
      <c r="L998" s="69">
        <f t="shared" si="50"/>
        <v>0</v>
      </c>
      <c r="M998" s="69">
        <v>0</v>
      </c>
      <c r="N998" s="69">
        <f t="shared" si="49"/>
        <v>0</v>
      </c>
      <c r="O998" s="10">
        <f t="shared" si="51"/>
        <v>0</v>
      </c>
    </row>
    <row r="999" spans="3:15">
      <c r="K999" s="69">
        <v>0</v>
      </c>
      <c r="L999" s="69">
        <f t="shared" si="50"/>
        <v>0</v>
      </c>
      <c r="M999" s="69">
        <v>0</v>
      </c>
      <c r="N999" s="69">
        <f t="shared" si="49"/>
        <v>0</v>
      </c>
      <c r="O999" s="10">
        <f t="shared" si="51"/>
        <v>0</v>
      </c>
    </row>
    <row r="1000" spans="3:15">
      <c r="K1000" s="69">
        <v>0</v>
      </c>
      <c r="L1000" s="69">
        <f t="shared" si="50"/>
        <v>0</v>
      </c>
      <c r="M1000" s="69">
        <v>0</v>
      </c>
      <c r="N1000" s="69">
        <f t="shared" si="49"/>
        <v>0</v>
      </c>
      <c r="O1000" s="10">
        <f t="shared" si="51"/>
        <v>0</v>
      </c>
    </row>
    <row r="1002" spans="3:15">
      <c r="C1002" s="74" t="s">
        <v>22</v>
      </c>
      <c r="K1002" s="69">
        <f>SUM(K8:K1000)</f>
        <v>6350</v>
      </c>
      <c r="L1002" s="69">
        <f>SUM(L8:L1000)</f>
        <v>530</v>
      </c>
      <c r="M1002" s="69">
        <f>SUM(M8:M1000)</f>
        <v>36</v>
      </c>
      <c r="N1002" s="69">
        <f>SUM(N8:N1000)</f>
        <v>36</v>
      </c>
      <c r="O1002" s="69">
        <f>SUM(O8:O1000)</f>
        <v>6952</v>
      </c>
    </row>
  </sheetData>
  <mergeCells count="3">
    <mergeCell ref="B2:P2"/>
    <mergeCell ref="B3:P3"/>
    <mergeCell ref="B4:P4"/>
  </mergeCells>
  <pageMargins left="0" right="0" top="0" bottom="0" header="0" footer="0"/>
  <pageSetup paperSize="9" scale="75" orientation="landscape" r:id="rId1"/>
  <ignoredErrors>
    <ignoredError sqref="K1002:O1002" unlockedFormula="1"/>
  </ignoredErrors>
</worksheet>
</file>

<file path=xl/worksheets/sheet2.xml><?xml version="1.0" encoding="utf-8"?>
<worksheet xmlns="http://schemas.openxmlformats.org/spreadsheetml/2006/main" xmlns:r="http://schemas.openxmlformats.org/officeDocument/2006/relationships">
  <dimension ref="B2:P101"/>
  <sheetViews>
    <sheetView zoomScale="90" zoomScaleNormal="90" workbookViewId="0">
      <selection activeCell="B2" sqref="A1:XFD1048576"/>
    </sheetView>
  </sheetViews>
  <sheetFormatPr defaultRowHeight="15"/>
  <cols>
    <col min="1" max="1" width="2.7109375" style="5" customWidth="1"/>
    <col min="2" max="2" width="13.7109375" style="4" bestFit="1" customWidth="1"/>
    <col min="3" max="3" width="15.28515625" style="3" bestFit="1" customWidth="1"/>
    <col min="4" max="4" width="12" style="12" bestFit="1" customWidth="1"/>
    <col min="5" max="5" width="20.28515625" style="3" bestFit="1" customWidth="1"/>
    <col min="6" max="6" width="14.5703125" style="3" bestFit="1" customWidth="1"/>
    <col min="7" max="7" width="8.42578125" style="8" bestFit="1" customWidth="1"/>
    <col min="8" max="8" width="2.140625" style="8" bestFit="1" customWidth="1"/>
    <col min="9" max="9" width="15" style="7" customWidth="1"/>
    <col min="10" max="12" width="8.42578125" style="7" bestFit="1" customWidth="1"/>
    <col min="13" max="13" width="19.5703125" style="7" bestFit="1" customWidth="1"/>
    <col min="14" max="14" width="14.5703125" style="5" bestFit="1" customWidth="1"/>
    <col min="15" max="15" width="2.7109375" style="5" customWidth="1"/>
    <col min="16" max="16384" width="9.140625" style="5"/>
  </cols>
  <sheetData>
    <row r="2" spans="2:16">
      <c r="B2" s="123" t="str">
        <f>Sales!B2</f>
        <v>XYZ Private Limited</v>
      </c>
      <c r="C2" s="123"/>
      <c r="D2" s="123"/>
      <c r="E2" s="123"/>
      <c r="F2" s="123"/>
      <c r="G2" s="123"/>
      <c r="H2" s="123"/>
      <c r="I2" s="123"/>
      <c r="J2" s="123"/>
      <c r="K2" s="123"/>
      <c r="L2" s="123"/>
      <c r="M2" s="123"/>
      <c r="N2" s="123"/>
      <c r="O2" s="123"/>
      <c r="P2" s="123"/>
    </row>
    <row r="3" spans="2:16">
      <c r="B3" s="123" t="str">
        <f>Sales!B3</f>
        <v>GSTIN: 27AAAA0000A1ZA</v>
      </c>
      <c r="C3" s="123"/>
      <c r="D3" s="123"/>
      <c r="E3" s="123"/>
      <c r="F3" s="123"/>
      <c r="G3" s="123"/>
      <c r="H3" s="123"/>
      <c r="I3" s="123"/>
      <c r="J3" s="123"/>
      <c r="K3" s="123"/>
      <c r="L3" s="123"/>
      <c r="M3" s="123"/>
      <c r="N3" s="123"/>
      <c r="O3" s="123"/>
      <c r="P3" s="123"/>
    </row>
    <row r="4" spans="2:16">
      <c r="B4" s="123" t="s">
        <v>48</v>
      </c>
      <c r="C4" s="123"/>
      <c r="D4" s="123"/>
      <c r="E4" s="123"/>
      <c r="F4" s="123"/>
      <c r="G4" s="123"/>
      <c r="H4" s="123"/>
      <c r="I4" s="123"/>
      <c r="J4" s="123"/>
      <c r="K4" s="123"/>
      <c r="L4" s="123"/>
      <c r="M4" s="123"/>
      <c r="N4" s="123"/>
      <c r="O4" s="123"/>
      <c r="P4" s="123"/>
    </row>
    <row r="7" spans="2:16" s="3" customFormat="1">
      <c r="B7" s="1" t="s">
        <v>4</v>
      </c>
      <c r="C7" s="2" t="s">
        <v>7</v>
      </c>
      <c r="D7" s="13" t="s">
        <v>8</v>
      </c>
      <c r="E7" s="2" t="s">
        <v>21</v>
      </c>
      <c r="F7" s="2" t="s">
        <v>1</v>
      </c>
      <c r="G7" s="9" t="s">
        <v>10</v>
      </c>
      <c r="H7" s="86">
        <v>0</v>
      </c>
      <c r="I7" s="6" t="s">
        <v>11</v>
      </c>
      <c r="J7" s="6" t="s">
        <v>3</v>
      </c>
      <c r="K7" s="6" t="s">
        <v>12</v>
      </c>
      <c r="L7" s="6" t="s">
        <v>2</v>
      </c>
      <c r="M7" s="6" t="s">
        <v>13</v>
      </c>
      <c r="N7" s="2" t="s">
        <v>14</v>
      </c>
    </row>
    <row r="9" spans="2:16">
      <c r="B9" s="4">
        <v>43191</v>
      </c>
      <c r="C9" s="3" t="s">
        <v>9</v>
      </c>
      <c r="D9" s="12">
        <v>43205</v>
      </c>
      <c r="E9" s="3" t="s">
        <v>60</v>
      </c>
      <c r="F9" s="3" t="s">
        <v>16</v>
      </c>
      <c r="G9" s="83">
        <v>0.05</v>
      </c>
      <c r="I9" s="69">
        <v>1000</v>
      </c>
      <c r="J9" s="69">
        <f>ROUND(I9*18%,0)</f>
        <v>180</v>
      </c>
      <c r="K9" s="69">
        <v>0</v>
      </c>
      <c r="L9" s="69">
        <f>K9</f>
        <v>0</v>
      </c>
      <c r="M9" s="10">
        <f>SUM(I9:L9)</f>
        <v>1180</v>
      </c>
    </row>
    <row r="10" spans="2:16">
      <c r="B10" s="4">
        <v>43221</v>
      </c>
      <c r="E10" s="3" t="s">
        <v>61</v>
      </c>
      <c r="G10" s="83">
        <v>0.12</v>
      </c>
      <c r="I10" s="69">
        <v>500</v>
      </c>
      <c r="J10" s="69">
        <v>0</v>
      </c>
      <c r="K10" s="69">
        <f t="shared" ref="K10" si="0">ROUND((I10*18%)/2,0)</f>
        <v>45</v>
      </c>
      <c r="L10" s="69">
        <f t="shared" ref="L10" si="1">K10</f>
        <v>45</v>
      </c>
      <c r="M10" s="10">
        <f t="shared" ref="M10:M73" si="2">SUM(I10:L10)</f>
        <v>590</v>
      </c>
    </row>
    <row r="11" spans="2:16">
      <c r="B11" s="4">
        <v>43252</v>
      </c>
      <c r="E11" s="3" t="s">
        <v>62</v>
      </c>
      <c r="G11" s="83">
        <v>0.18</v>
      </c>
      <c r="I11" s="69">
        <v>1500</v>
      </c>
      <c r="J11" s="69">
        <f>ROUND(I11*18%,0)</f>
        <v>270</v>
      </c>
      <c r="K11" s="69">
        <v>0</v>
      </c>
      <c r="L11" s="69">
        <f>K11</f>
        <v>0</v>
      </c>
      <c r="M11" s="10">
        <f t="shared" si="2"/>
        <v>1770</v>
      </c>
    </row>
    <row r="12" spans="2:16">
      <c r="B12" s="4">
        <v>43282</v>
      </c>
      <c r="E12" s="3" t="s">
        <v>63</v>
      </c>
      <c r="G12" s="83">
        <v>0.28000000000000003</v>
      </c>
      <c r="I12" s="69">
        <v>750</v>
      </c>
      <c r="J12" s="69">
        <v>0</v>
      </c>
      <c r="K12" s="69">
        <f t="shared" ref="K12" si="3">ROUND((I12*18%)/2,0)</f>
        <v>68</v>
      </c>
      <c r="L12" s="69">
        <f t="shared" ref="L12" si="4">K12</f>
        <v>68</v>
      </c>
      <c r="M12" s="10">
        <f t="shared" si="2"/>
        <v>886</v>
      </c>
    </row>
    <row r="13" spans="2:16">
      <c r="B13" s="4">
        <v>43313</v>
      </c>
      <c r="E13" s="3" t="s">
        <v>64</v>
      </c>
      <c r="G13" s="83"/>
      <c r="I13" s="7">
        <v>0</v>
      </c>
      <c r="J13" s="7">
        <v>0</v>
      </c>
      <c r="K13" s="7">
        <v>0</v>
      </c>
      <c r="L13" s="7">
        <v>0</v>
      </c>
      <c r="M13" s="10">
        <f t="shared" si="2"/>
        <v>0</v>
      </c>
    </row>
    <row r="14" spans="2:16">
      <c r="B14" s="4">
        <v>43344</v>
      </c>
      <c r="E14" s="3" t="s">
        <v>65</v>
      </c>
      <c r="G14" s="83"/>
      <c r="I14" s="7">
        <v>0</v>
      </c>
      <c r="J14" s="7">
        <v>0</v>
      </c>
      <c r="K14" s="7">
        <v>0</v>
      </c>
      <c r="L14" s="7">
        <v>0</v>
      </c>
      <c r="M14" s="10">
        <f t="shared" si="2"/>
        <v>0</v>
      </c>
    </row>
    <row r="15" spans="2:16">
      <c r="B15" s="4">
        <v>43374</v>
      </c>
      <c r="I15" s="7">
        <v>0</v>
      </c>
      <c r="J15" s="7">
        <v>0</v>
      </c>
      <c r="K15" s="7">
        <v>0</v>
      </c>
      <c r="L15" s="7">
        <v>0</v>
      </c>
      <c r="M15" s="10">
        <f t="shared" si="2"/>
        <v>0</v>
      </c>
    </row>
    <row r="16" spans="2:16">
      <c r="B16" s="4">
        <v>43405</v>
      </c>
      <c r="I16" s="7">
        <v>0</v>
      </c>
      <c r="J16" s="7">
        <v>0</v>
      </c>
      <c r="K16" s="7">
        <v>0</v>
      </c>
      <c r="L16" s="7">
        <v>0</v>
      </c>
      <c r="M16" s="10">
        <f t="shared" si="2"/>
        <v>0</v>
      </c>
    </row>
    <row r="17" spans="2:13">
      <c r="B17" s="4">
        <v>43435</v>
      </c>
      <c r="I17" s="7">
        <v>0</v>
      </c>
      <c r="J17" s="7">
        <v>0</v>
      </c>
      <c r="K17" s="7">
        <v>0</v>
      </c>
      <c r="L17" s="7">
        <v>0</v>
      </c>
      <c r="M17" s="10">
        <f t="shared" si="2"/>
        <v>0</v>
      </c>
    </row>
    <row r="18" spans="2:13">
      <c r="B18" s="4">
        <v>43466</v>
      </c>
      <c r="I18" s="7">
        <v>0</v>
      </c>
      <c r="J18" s="7">
        <v>0</v>
      </c>
      <c r="K18" s="7">
        <v>0</v>
      </c>
      <c r="L18" s="7">
        <v>0</v>
      </c>
      <c r="M18" s="10">
        <f t="shared" si="2"/>
        <v>0</v>
      </c>
    </row>
    <row r="19" spans="2:13">
      <c r="B19" s="4">
        <v>43497</v>
      </c>
      <c r="I19" s="7">
        <v>0</v>
      </c>
      <c r="J19" s="7">
        <v>0</v>
      </c>
      <c r="K19" s="7">
        <v>0</v>
      </c>
      <c r="L19" s="7">
        <v>0</v>
      </c>
      <c r="M19" s="10">
        <f t="shared" si="2"/>
        <v>0</v>
      </c>
    </row>
    <row r="20" spans="2:13">
      <c r="B20" s="4">
        <v>43525</v>
      </c>
      <c r="I20" s="7">
        <v>0</v>
      </c>
      <c r="J20" s="7">
        <v>0</v>
      </c>
      <c r="K20" s="7">
        <v>0</v>
      </c>
      <c r="L20" s="7">
        <v>0</v>
      </c>
      <c r="M20" s="10">
        <f t="shared" si="2"/>
        <v>0</v>
      </c>
    </row>
    <row r="21" spans="2:13">
      <c r="B21" s="4">
        <v>43556</v>
      </c>
      <c r="I21" s="7">
        <v>0</v>
      </c>
      <c r="J21" s="7">
        <v>0</v>
      </c>
      <c r="K21" s="7">
        <v>0</v>
      </c>
      <c r="L21" s="7">
        <v>0</v>
      </c>
      <c r="M21" s="10">
        <f t="shared" si="2"/>
        <v>0</v>
      </c>
    </row>
    <row r="22" spans="2:13">
      <c r="B22" s="4">
        <v>43586</v>
      </c>
      <c r="I22" s="7">
        <v>0</v>
      </c>
      <c r="J22" s="7">
        <v>0</v>
      </c>
      <c r="K22" s="7">
        <v>0</v>
      </c>
      <c r="L22" s="7">
        <v>0</v>
      </c>
      <c r="M22" s="10">
        <f t="shared" si="2"/>
        <v>0</v>
      </c>
    </row>
    <row r="23" spans="2:13">
      <c r="B23" s="4">
        <v>43617</v>
      </c>
      <c r="I23" s="7">
        <v>0</v>
      </c>
      <c r="J23" s="7">
        <v>0</v>
      </c>
      <c r="K23" s="7">
        <v>0</v>
      </c>
      <c r="L23" s="7">
        <v>0</v>
      </c>
      <c r="M23" s="10">
        <f t="shared" si="2"/>
        <v>0</v>
      </c>
    </row>
    <row r="24" spans="2:13">
      <c r="B24" s="4">
        <v>43647</v>
      </c>
      <c r="I24" s="7">
        <v>0</v>
      </c>
      <c r="J24" s="7">
        <v>0</v>
      </c>
      <c r="K24" s="7">
        <v>0</v>
      </c>
      <c r="L24" s="7">
        <v>0</v>
      </c>
      <c r="M24" s="10">
        <f t="shared" si="2"/>
        <v>0</v>
      </c>
    </row>
    <row r="25" spans="2:13">
      <c r="B25" s="4">
        <v>43678</v>
      </c>
      <c r="I25" s="7">
        <v>0</v>
      </c>
      <c r="J25" s="7">
        <v>0</v>
      </c>
      <c r="K25" s="7">
        <v>0</v>
      </c>
      <c r="L25" s="7">
        <v>0</v>
      </c>
      <c r="M25" s="10">
        <f t="shared" si="2"/>
        <v>0</v>
      </c>
    </row>
    <row r="26" spans="2:13">
      <c r="B26" s="4">
        <v>43709</v>
      </c>
      <c r="I26" s="7">
        <v>0</v>
      </c>
      <c r="J26" s="7">
        <v>0</v>
      </c>
      <c r="K26" s="7">
        <v>0</v>
      </c>
      <c r="L26" s="7">
        <v>0</v>
      </c>
      <c r="M26" s="10">
        <f t="shared" si="2"/>
        <v>0</v>
      </c>
    </row>
    <row r="27" spans="2:13">
      <c r="I27" s="7">
        <v>0</v>
      </c>
      <c r="J27" s="7">
        <v>0</v>
      </c>
      <c r="K27" s="7">
        <v>0</v>
      </c>
      <c r="L27" s="7">
        <v>0</v>
      </c>
      <c r="M27" s="10">
        <f t="shared" si="2"/>
        <v>0</v>
      </c>
    </row>
    <row r="28" spans="2:13">
      <c r="I28" s="7">
        <v>0</v>
      </c>
      <c r="J28" s="7">
        <v>0</v>
      </c>
      <c r="K28" s="7">
        <v>0</v>
      </c>
      <c r="L28" s="7">
        <v>0</v>
      </c>
      <c r="M28" s="10">
        <f t="shared" si="2"/>
        <v>0</v>
      </c>
    </row>
    <row r="29" spans="2:13">
      <c r="I29" s="7">
        <v>0</v>
      </c>
      <c r="J29" s="7">
        <v>0</v>
      </c>
      <c r="K29" s="7">
        <v>0</v>
      </c>
      <c r="L29" s="7">
        <v>0</v>
      </c>
      <c r="M29" s="10">
        <f t="shared" si="2"/>
        <v>0</v>
      </c>
    </row>
    <row r="30" spans="2:13">
      <c r="I30" s="7">
        <v>0</v>
      </c>
      <c r="J30" s="7">
        <v>0</v>
      </c>
      <c r="K30" s="7">
        <v>0</v>
      </c>
      <c r="L30" s="7">
        <v>0</v>
      </c>
      <c r="M30" s="10">
        <f t="shared" si="2"/>
        <v>0</v>
      </c>
    </row>
    <row r="31" spans="2:13">
      <c r="I31" s="7">
        <v>0</v>
      </c>
      <c r="J31" s="7">
        <v>0</v>
      </c>
      <c r="K31" s="7">
        <v>0</v>
      </c>
      <c r="L31" s="7">
        <v>0</v>
      </c>
      <c r="M31" s="10">
        <f t="shared" si="2"/>
        <v>0</v>
      </c>
    </row>
    <row r="32" spans="2:13">
      <c r="I32" s="7">
        <v>0</v>
      </c>
      <c r="J32" s="7">
        <v>0</v>
      </c>
      <c r="K32" s="7">
        <v>0</v>
      </c>
      <c r="L32" s="7">
        <v>0</v>
      </c>
      <c r="M32" s="10">
        <f t="shared" si="2"/>
        <v>0</v>
      </c>
    </row>
    <row r="33" spans="9:13">
      <c r="I33" s="7">
        <v>0</v>
      </c>
      <c r="J33" s="7">
        <v>0</v>
      </c>
      <c r="K33" s="7">
        <v>0</v>
      </c>
      <c r="L33" s="7">
        <v>0</v>
      </c>
      <c r="M33" s="10">
        <f t="shared" si="2"/>
        <v>0</v>
      </c>
    </row>
    <row r="34" spans="9:13">
      <c r="I34" s="7">
        <v>0</v>
      </c>
      <c r="J34" s="7">
        <v>0</v>
      </c>
      <c r="K34" s="7">
        <v>0</v>
      </c>
      <c r="L34" s="7">
        <v>0</v>
      </c>
      <c r="M34" s="10">
        <f t="shared" si="2"/>
        <v>0</v>
      </c>
    </row>
    <row r="35" spans="9:13">
      <c r="I35" s="7">
        <v>0</v>
      </c>
      <c r="J35" s="7">
        <v>0</v>
      </c>
      <c r="K35" s="7">
        <v>0</v>
      </c>
      <c r="L35" s="7">
        <v>0</v>
      </c>
      <c r="M35" s="10">
        <f t="shared" si="2"/>
        <v>0</v>
      </c>
    </row>
    <row r="36" spans="9:13">
      <c r="I36" s="7">
        <v>0</v>
      </c>
      <c r="J36" s="7">
        <v>0</v>
      </c>
      <c r="K36" s="7">
        <v>0</v>
      </c>
      <c r="L36" s="7">
        <v>0</v>
      </c>
      <c r="M36" s="10">
        <f t="shared" si="2"/>
        <v>0</v>
      </c>
    </row>
    <row r="37" spans="9:13">
      <c r="I37" s="7">
        <v>0</v>
      </c>
      <c r="J37" s="7">
        <v>0</v>
      </c>
      <c r="K37" s="7">
        <v>0</v>
      </c>
      <c r="L37" s="7">
        <v>0</v>
      </c>
      <c r="M37" s="10">
        <f t="shared" si="2"/>
        <v>0</v>
      </c>
    </row>
    <row r="38" spans="9:13">
      <c r="I38" s="7">
        <v>0</v>
      </c>
      <c r="J38" s="7">
        <v>0</v>
      </c>
      <c r="K38" s="7">
        <v>0</v>
      </c>
      <c r="L38" s="7">
        <v>0</v>
      </c>
      <c r="M38" s="10">
        <f t="shared" si="2"/>
        <v>0</v>
      </c>
    </row>
    <row r="39" spans="9:13">
      <c r="I39" s="7">
        <v>0</v>
      </c>
      <c r="J39" s="7">
        <v>0</v>
      </c>
      <c r="K39" s="7">
        <v>0</v>
      </c>
      <c r="L39" s="7">
        <v>0</v>
      </c>
      <c r="M39" s="10">
        <f t="shared" si="2"/>
        <v>0</v>
      </c>
    </row>
    <row r="40" spans="9:13">
      <c r="I40" s="7">
        <v>0</v>
      </c>
      <c r="J40" s="7">
        <v>0</v>
      </c>
      <c r="K40" s="7">
        <v>0</v>
      </c>
      <c r="L40" s="7">
        <v>0</v>
      </c>
      <c r="M40" s="10">
        <f t="shared" si="2"/>
        <v>0</v>
      </c>
    </row>
    <row r="41" spans="9:13">
      <c r="I41" s="7">
        <v>0</v>
      </c>
      <c r="J41" s="7">
        <v>0</v>
      </c>
      <c r="K41" s="7">
        <v>0</v>
      </c>
      <c r="L41" s="7">
        <v>0</v>
      </c>
      <c r="M41" s="10">
        <f t="shared" si="2"/>
        <v>0</v>
      </c>
    </row>
    <row r="42" spans="9:13">
      <c r="I42" s="7">
        <v>0</v>
      </c>
      <c r="J42" s="7">
        <v>0</v>
      </c>
      <c r="K42" s="7">
        <v>0</v>
      </c>
      <c r="L42" s="7">
        <v>0</v>
      </c>
      <c r="M42" s="10">
        <f t="shared" si="2"/>
        <v>0</v>
      </c>
    </row>
    <row r="43" spans="9:13">
      <c r="I43" s="7">
        <v>0</v>
      </c>
      <c r="J43" s="7">
        <v>0</v>
      </c>
      <c r="K43" s="7">
        <v>0</v>
      </c>
      <c r="L43" s="7">
        <v>0</v>
      </c>
      <c r="M43" s="10">
        <f t="shared" si="2"/>
        <v>0</v>
      </c>
    </row>
    <row r="44" spans="9:13">
      <c r="I44" s="7">
        <v>0</v>
      </c>
      <c r="J44" s="7">
        <v>0</v>
      </c>
      <c r="K44" s="7">
        <v>0</v>
      </c>
      <c r="L44" s="7">
        <v>0</v>
      </c>
      <c r="M44" s="10">
        <f t="shared" si="2"/>
        <v>0</v>
      </c>
    </row>
    <row r="45" spans="9:13">
      <c r="I45" s="7">
        <v>0</v>
      </c>
      <c r="J45" s="7">
        <v>0</v>
      </c>
      <c r="K45" s="7">
        <v>0</v>
      </c>
      <c r="L45" s="7">
        <v>0</v>
      </c>
      <c r="M45" s="10">
        <f t="shared" si="2"/>
        <v>0</v>
      </c>
    </row>
    <row r="46" spans="9:13">
      <c r="I46" s="7">
        <v>0</v>
      </c>
      <c r="J46" s="7">
        <v>0</v>
      </c>
      <c r="K46" s="7">
        <v>0</v>
      </c>
      <c r="L46" s="7">
        <v>0</v>
      </c>
      <c r="M46" s="10">
        <f t="shared" si="2"/>
        <v>0</v>
      </c>
    </row>
    <row r="47" spans="9:13">
      <c r="I47" s="7">
        <v>0</v>
      </c>
      <c r="J47" s="7">
        <v>0</v>
      </c>
      <c r="K47" s="7">
        <v>0</v>
      </c>
      <c r="L47" s="7">
        <v>0</v>
      </c>
      <c r="M47" s="10">
        <f t="shared" si="2"/>
        <v>0</v>
      </c>
    </row>
    <row r="48" spans="9:13">
      <c r="I48" s="7">
        <v>0</v>
      </c>
      <c r="J48" s="7">
        <v>0</v>
      </c>
      <c r="K48" s="7">
        <v>0</v>
      </c>
      <c r="L48" s="7">
        <v>0</v>
      </c>
      <c r="M48" s="10">
        <f t="shared" si="2"/>
        <v>0</v>
      </c>
    </row>
    <row r="49" spans="9:13">
      <c r="I49" s="7">
        <v>0</v>
      </c>
      <c r="J49" s="7">
        <v>0</v>
      </c>
      <c r="K49" s="7">
        <v>0</v>
      </c>
      <c r="L49" s="7">
        <v>0</v>
      </c>
      <c r="M49" s="10">
        <f t="shared" si="2"/>
        <v>0</v>
      </c>
    </row>
    <row r="50" spans="9:13">
      <c r="I50" s="7">
        <v>0</v>
      </c>
      <c r="J50" s="7">
        <v>0</v>
      </c>
      <c r="K50" s="7">
        <v>0</v>
      </c>
      <c r="L50" s="7">
        <v>0</v>
      </c>
      <c r="M50" s="10">
        <f t="shared" si="2"/>
        <v>0</v>
      </c>
    </row>
    <row r="51" spans="9:13">
      <c r="I51" s="7">
        <v>0</v>
      </c>
      <c r="J51" s="7">
        <v>0</v>
      </c>
      <c r="K51" s="7">
        <v>0</v>
      </c>
      <c r="L51" s="7">
        <v>0</v>
      </c>
      <c r="M51" s="10">
        <f t="shared" si="2"/>
        <v>0</v>
      </c>
    </row>
    <row r="52" spans="9:13">
      <c r="I52" s="7">
        <v>0</v>
      </c>
      <c r="J52" s="7">
        <v>0</v>
      </c>
      <c r="K52" s="7">
        <v>0</v>
      </c>
      <c r="L52" s="7">
        <v>0</v>
      </c>
      <c r="M52" s="10">
        <f t="shared" si="2"/>
        <v>0</v>
      </c>
    </row>
    <row r="53" spans="9:13">
      <c r="I53" s="7">
        <v>0</v>
      </c>
      <c r="J53" s="7">
        <v>0</v>
      </c>
      <c r="K53" s="7">
        <v>0</v>
      </c>
      <c r="L53" s="7">
        <v>0</v>
      </c>
      <c r="M53" s="10">
        <f t="shared" si="2"/>
        <v>0</v>
      </c>
    </row>
    <row r="54" spans="9:13">
      <c r="I54" s="7">
        <v>0</v>
      </c>
      <c r="J54" s="7">
        <v>0</v>
      </c>
      <c r="K54" s="7">
        <v>0</v>
      </c>
      <c r="L54" s="7">
        <v>0</v>
      </c>
      <c r="M54" s="10">
        <f t="shared" si="2"/>
        <v>0</v>
      </c>
    </row>
    <row r="55" spans="9:13">
      <c r="I55" s="7">
        <v>0</v>
      </c>
      <c r="J55" s="7">
        <v>0</v>
      </c>
      <c r="K55" s="7">
        <v>0</v>
      </c>
      <c r="L55" s="7">
        <v>0</v>
      </c>
      <c r="M55" s="10">
        <f t="shared" si="2"/>
        <v>0</v>
      </c>
    </row>
    <row r="56" spans="9:13">
      <c r="I56" s="7">
        <v>0</v>
      </c>
      <c r="J56" s="7">
        <v>0</v>
      </c>
      <c r="K56" s="7">
        <v>0</v>
      </c>
      <c r="L56" s="7">
        <v>0</v>
      </c>
      <c r="M56" s="10">
        <f t="shared" si="2"/>
        <v>0</v>
      </c>
    </row>
    <row r="57" spans="9:13">
      <c r="I57" s="7">
        <v>0</v>
      </c>
      <c r="J57" s="7">
        <v>0</v>
      </c>
      <c r="K57" s="7">
        <v>0</v>
      </c>
      <c r="L57" s="7">
        <v>0</v>
      </c>
      <c r="M57" s="10">
        <f t="shared" si="2"/>
        <v>0</v>
      </c>
    </row>
    <row r="58" spans="9:13">
      <c r="I58" s="7">
        <v>0</v>
      </c>
      <c r="J58" s="7">
        <v>0</v>
      </c>
      <c r="K58" s="7">
        <v>0</v>
      </c>
      <c r="L58" s="7">
        <v>0</v>
      </c>
      <c r="M58" s="10">
        <f t="shared" si="2"/>
        <v>0</v>
      </c>
    </row>
    <row r="59" spans="9:13">
      <c r="I59" s="7">
        <v>0</v>
      </c>
      <c r="J59" s="7">
        <v>0</v>
      </c>
      <c r="K59" s="7">
        <v>0</v>
      </c>
      <c r="L59" s="7">
        <v>0</v>
      </c>
      <c r="M59" s="10">
        <f t="shared" si="2"/>
        <v>0</v>
      </c>
    </row>
    <row r="60" spans="9:13">
      <c r="I60" s="7">
        <v>0</v>
      </c>
      <c r="J60" s="7">
        <v>0</v>
      </c>
      <c r="K60" s="7">
        <v>0</v>
      </c>
      <c r="L60" s="7">
        <v>0</v>
      </c>
      <c r="M60" s="10">
        <f t="shared" si="2"/>
        <v>0</v>
      </c>
    </row>
    <row r="61" spans="9:13">
      <c r="I61" s="7">
        <v>0</v>
      </c>
      <c r="J61" s="7">
        <v>0</v>
      </c>
      <c r="K61" s="7">
        <v>0</v>
      </c>
      <c r="L61" s="7">
        <v>0</v>
      </c>
      <c r="M61" s="10">
        <f t="shared" si="2"/>
        <v>0</v>
      </c>
    </row>
    <row r="62" spans="9:13">
      <c r="I62" s="7">
        <v>0</v>
      </c>
      <c r="J62" s="7">
        <v>0</v>
      </c>
      <c r="K62" s="7">
        <v>0</v>
      </c>
      <c r="L62" s="7">
        <v>0</v>
      </c>
      <c r="M62" s="10">
        <f t="shared" si="2"/>
        <v>0</v>
      </c>
    </row>
    <row r="63" spans="9:13">
      <c r="I63" s="7">
        <v>0</v>
      </c>
      <c r="J63" s="7">
        <v>0</v>
      </c>
      <c r="K63" s="7">
        <v>0</v>
      </c>
      <c r="L63" s="7">
        <v>0</v>
      </c>
      <c r="M63" s="10">
        <f t="shared" si="2"/>
        <v>0</v>
      </c>
    </row>
    <row r="64" spans="9:13">
      <c r="I64" s="7">
        <v>0</v>
      </c>
      <c r="J64" s="7">
        <v>0</v>
      </c>
      <c r="K64" s="7">
        <v>0</v>
      </c>
      <c r="L64" s="7">
        <v>0</v>
      </c>
      <c r="M64" s="10">
        <f t="shared" si="2"/>
        <v>0</v>
      </c>
    </row>
    <row r="65" spans="9:13">
      <c r="I65" s="7">
        <v>0</v>
      </c>
      <c r="J65" s="7">
        <v>0</v>
      </c>
      <c r="K65" s="7">
        <v>0</v>
      </c>
      <c r="L65" s="7">
        <v>0</v>
      </c>
      <c r="M65" s="10">
        <f t="shared" si="2"/>
        <v>0</v>
      </c>
    </row>
    <row r="66" spans="9:13">
      <c r="I66" s="7">
        <v>0</v>
      </c>
      <c r="J66" s="7">
        <v>0</v>
      </c>
      <c r="K66" s="7">
        <v>0</v>
      </c>
      <c r="L66" s="7">
        <v>0</v>
      </c>
      <c r="M66" s="10">
        <f t="shared" si="2"/>
        <v>0</v>
      </c>
    </row>
    <row r="67" spans="9:13">
      <c r="I67" s="7">
        <v>0</v>
      </c>
      <c r="J67" s="7">
        <v>0</v>
      </c>
      <c r="K67" s="7">
        <v>0</v>
      </c>
      <c r="L67" s="7">
        <v>0</v>
      </c>
      <c r="M67" s="10">
        <f t="shared" si="2"/>
        <v>0</v>
      </c>
    </row>
    <row r="68" spans="9:13">
      <c r="I68" s="7">
        <v>0</v>
      </c>
      <c r="J68" s="7">
        <v>0</v>
      </c>
      <c r="K68" s="7">
        <v>0</v>
      </c>
      <c r="L68" s="7">
        <v>0</v>
      </c>
      <c r="M68" s="10">
        <f t="shared" si="2"/>
        <v>0</v>
      </c>
    </row>
    <row r="69" spans="9:13">
      <c r="I69" s="7">
        <v>0</v>
      </c>
      <c r="J69" s="7">
        <v>0</v>
      </c>
      <c r="K69" s="7">
        <v>0</v>
      </c>
      <c r="L69" s="7">
        <v>0</v>
      </c>
      <c r="M69" s="10">
        <f t="shared" si="2"/>
        <v>0</v>
      </c>
    </row>
    <row r="70" spans="9:13">
      <c r="I70" s="7">
        <v>0</v>
      </c>
      <c r="J70" s="7">
        <v>0</v>
      </c>
      <c r="K70" s="7">
        <v>0</v>
      </c>
      <c r="L70" s="7">
        <v>0</v>
      </c>
      <c r="M70" s="10">
        <f t="shared" si="2"/>
        <v>0</v>
      </c>
    </row>
    <row r="71" spans="9:13">
      <c r="I71" s="7">
        <v>0</v>
      </c>
      <c r="J71" s="7">
        <v>0</v>
      </c>
      <c r="K71" s="7">
        <v>0</v>
      </c>
      <c r="L71" s="7">
        <v>0</v>
      </c>
      <c r="M71" s="10">
        <f t="shared" si="2"/>
        <v>0</v>
      </c>
    </row>
    <row r="72" spans="9:13">
      <c r="I72" s="7">
        <v>0</v>
      </c>
      <c r="J72" s="7">
        <v>0</v>
      </c>
      <c r="K72" s="7">
        <v>0</v>
      </c>
      <c r="L72" s="7">
        <v>0</v>
      </c>
      <c r="M72" s="10">
        <f t="shared" si="2"/>
        <v>0</v>
      </c>
    </row>
    <row r="73" spans="9:13">
      <c r="I73" s="7">
        <v>0</v>
      </c>
      <c r="J73" s="7">
        <v>0</v>
      </c>
      <c r="K73" s="7">
        <v>0</v>
      </c>
      <c r="L73" s="7">
        <v>0</v>
      </c>
      <c r="M73" s="10">
        <f t="shared" si="2"/>
        <v>0</v>
      </c>
    </row>
    <row r="74" spans="9:13">
      <c r="I74" s="7">
        <v>0</v>
      </c>
      <c r="J74" s="7">
        <v>0</v>
      </c>
      <c r="K74" s="7">
        <v>0</v>
      </c>
      <c r="L74" s="7">
        <v>0</v>
      </c>
      <c r="M74" s="10">
        <f t="shared" ref="M74:M99" si="5">SUM(I74:L74)</f>
        <v>0</v>
      </c>
    </row>
    <row r="75" spans="9:13">
      <c r="I75" s="7">
        <v>0</v>
      </c>
      <c r="J75" s="7">
        <v>0</v>
      </c>
      <c r="K75" s="7">
        <v>0</v>
      </c>
      <c r="L75" s="7">
        <v>0</v>
      </c>
      <c r="M75" s="10">
        <f t="shared" si="5"/>
        <v>0</v>
      </c>
    </row>
    <row r="76" spans="9:13">
      <c r="I76" s="7">
        <v>0</v>
      </c>
      <c r="J76" s="7">
        <v>0</v>
      </c>
      <c r="K76" s="7">
        <v>0</v>
      </c>
      <c r="L76" s="7">
        <v>0</v>
      </c>
      <c r="M76" s="10">
        <f t="shared" si="5"/>
        <v>0</v>
      </c>
    </row>
    <row r="77" spans="9:13">
      <c r="I77" s="7">
        <v>0</v>
      </c>
      <c r="J77" s="7">
        <v>0</v>
      </c>
      <c r="K77" s="7">
        <v>0</v>
      </c>
      <c r="L77" s="7">
        <v>0</v>
      </c>
      <c r="M77" s="10">
        <f t="shared" si="5"/>
        <v>0</v>
      </c>
    </row>
    <row r="78" spans="9:13">
      <c r="I78" s="7">
        <v>0</v>
      </c>
      <c r="J78" s="7">
        <v>0</v>
      </c>
      <c r="K78" s="7">
        <v>0</v>
      </c>
      <c r="L78" s="7">
        <v>0</v>
      </c>
      <c r="M78" s="10">
        <f t="shared" si="5"/>
        <v>0</v>
      </c>
    </row>
    <row r="79" spans="9:13">
      <c r="I79" s="7">
        <v>0</v>
      </c>
      <c r="J79" s="7">
        <v>0</v>
      </c>
      <c r="K79" s="7">
        <v>0</v>
      </c>
      <c r="L79" s="7">
        <v>0</v>
      </c>
      <c r="M79" s="10">
        <f t="shared" si="5"/>
        <v>0</v>
      </c>
    </row>
    <row r="80" spans="9:13">
      <c r="I80" s="7">
        <v>0</v>
      </c>
      <c r="J80" s="7">
        <v>0</v>
      </c>
      <c r="K80" s="7">
        <v>0</v>
      </c>
      <c r="L80" s="7">
        <v>0</v>
      </c>
      <c r="M80" s="10">
        <f t="shared" si="5"/>
        <v>0</v>
      </c>
    </row>
    <row r="81" spans="9:13">
      <c r="I81" s="7">
        <v>0</v>
      </c>
      <c r="J81" s="7">
        <v>0</v>
      </c>
      <c r="K81" s="7">
        <v>0</v>
      </c>
      <c r="L81" s="7">
        <v>0</v>
      </c>
      <c r="M81" s="10">
        <f t="shared" si="5"/>
        <v>0</v>
      </c>
    </row>
    <row r="82" spans="9:13">
      <c r="I82" s="7">
        <v>0</v>
      </c>
      <c r="J82" s="7">
        <v>0</v>
      </c>
      <c r="K82" s="7">
        <v>0</v>
      </c>
      <c r="L82" s="7">
        <v>0</v>
      </c>
      <c r="M82" s="10">
        <f t="shared" si="5"/>
        <v>0</v>
      </c>
    </row>
    <row r="83" spans="9:13">
      <c r="I83" s="7">
        <v>0</v>
      </c>
      <c r="J83" s="7">
        <v>0</v>
      </c>
      <c r="K83" s="7">
        <v>0</v>
      </c>
      <c r="L83" s="7">
        <v>0</v>
      </c>
      <c r="M83" s="10">
        <f t="shared" si="5"/>
        <v>0</v>
      </c>
    </row>
    <row r="84" spans="9:13">
      <c r="I84" s="7">
        <v>0</v>
      </c>
      <c r="J84" s="7">
        <v>0</v>
      </c>
      <c r="K84" s="7">
        <v>0</v>
      </c>
      <c r="L84" s="7">
        <v>0</v>
      </c>
      <c r="M84" s="10">
        <f t="shared" si="5"/>
        <v>0</v>
      </c>
    </row>
    <row r="85" spans="9:13">
      <c r="I85" s="7">
        <v>0</v>
      </c>
      <c r="J85" s="7">
        <v>0</v>
      </c>
      <c r="K85" s="7">
        <v>0</v>
      </c>
      <c r="L85" s="7">
        <v>0</v>
      </c>
      <c r="M85" s="10">
        <f t="shared" si="5"/>
        <v>0</v>
      </c>
    </row>
    <row r="86" spans="9:13">
      <c r="I86" s="7">
        <v>0</v>
      </c>
      <c r="J86" s="7">
        <v>0</v>
      </c>
      <c r="K86" s="7">
        <v>0</v>
      </c>
      <c r="L86" s="7">
        <v>0</v>
      </c>
      <c r="M86" s="10">
        <f t="shared" si="5"/>
        <v>0</v>
      </c>
    </row>
    <row r="87" spans="9:13">
      <c r="I87" s="7">
        <v>0</v>
      </c>
      <c r="J87" s="7">
        <v>0</v>
      </c>
      <c r="K87" s="7">
        <v>0</v>
      </c>
      <c r="L87" s="7">
        <v>0</v>
      </c>
      <c r="M87" s="10">
        <f t="shared" si="5"/>
        <v>0</v>
      </c>
    </row>
    <row r="88" spans="9:13">
      <c r="I88" s="7">
        <v>0</v>
      </c>
      <c r="J88" s="7">
        <v>0</v>
      </c>
      <c r="K88" s="7">
        <v>0</v>
      </c>
      <c r="L88" s="7">
        <v>0</v>
      </c>
      <c r="M88" s="10">
        <f t="shared" si="5"/>
        <v>0</v>
      </c>
    </row>
    <row r="89" spans="9:13">
      <c r="I89" s="7">
        <v>0</v>
      </c>
      <c r="J89" s="7">
        <v>0</v>
      </c>
      <c r="K89" s="7">
        <v>0</v>
      </c>
      <c r="L89" s="7">
        <v>0</v>
      </c>
      <c r="M89" s="10">
        <f t="shared" si="5"/>
        <v>0</v>
      </c>
    </row>
    <row r="90" spans="9:13">
      <c r="I90" s="7">
        <v>0</v>
      </c>
      <c r="J90" s="7">
        <v>0</v>
      </c>
      <c r="K90" s="7">
        <v>0</v>
      </c>
      <c r="L90" s="7">
        <v>0</v>
      </c>
      <c r="M90" s="10">
        <f t="shared" si="5"/>
        <v>0</v>
      </c>
    </row>
    <row r="91" spans="9:13">
      <c r="I91" s="7">
        <v>0</v>
      </c>
      <c r="J91" s="7">
        <v>0</v>
      </c>
      <c r="K91" s="7">
        <v>0</v>
      </c>
      <c r="L91" s="7">
        <v>0</v>
      </c>
      <c r="M91" s="10">
        <f t="shared" si="5"/>
        <v>0</v>
      </c>
    </row>
    <row r="92" spans="9:13">
      <c r="I92" s="7">
        <v>0</v>
      </c>
      <c r="J92" s="7">
        <v>0</v>
      </c>
      <c r="K92" s="7">
        <v>0</v>
      </c>
      <c r="L92" s="7">
        <v>0</v>
      </c>
      <c r="M92" s="10">
        <f t="shared" si="5"/>
        <v>0</v>
      </c>
    </row>
    <row r="93" spans="9:13">
      <c r="I93" s="7">
        <v>0</v>
      </c>
      <c r="J93" s="7">
        <v>0</v>
      </c>
      <c r="K93" s="7">
        <v>0</v>
      </c>
      <c r="L93" s="7">
        <v>0</v>
      </c>
      <c r="M93" s="10">
        <f t="shared" si="5"/>
        <v>0</v>
      </c>
    </row>
    <row r="94" spans="9:13">
      <c r="I94" s="7">
        <v>0</v>
      </c>
      <c r="J94" s="7">
        <v>0</v>
      </c>
      <c r="K94" s="7">
        <v>0</v>
      </c>
      <c r="L94" s="7">
        <v>0</v>
      </c>
      <c r="M94" s="10">
        <f t="shared" si="5"/>
        <v>0</v>
      </c>
    </row>
    <row r="95" spans="9:13">
      <c r="I95" s="7">
        <v>0</v>
      </c>
      <c r="J95" s="7">
        <v>0</v>
      </c>
      <c r="K95" s="7">
        <v>0</v>
      </c>
      <c r="L95" s="7">
        <v>0</v>
      </c>
      <c r="M95" s="10">
        <f t="shared" si="5"/>
        <v>0</v>
      </c>
    </row>
    <row r="96" spans="9:13">
      <c r="I96" s="7">
        <v>0</v>
      </c>
      <c r="J96" s="7">
        <v>0</v>
      </c>
      <c r="K96" s="7">
        <v>0</v>
      </c>
      <c r="L96" s="7">
        <v>0</v>
      </c>
      <c r="M96" s="10">
        <f t="shared" si="5"/>
        <v>0</v>
      </c>
    </row>
    <row r="97" spans="2:14">
      <c r="I97" s="7">
        <v>0</v>
      </c>
      <c r="J97" s="7">
        <v>0</v>
      </c>
      <c r="K97" s="7">
        <v>0</v>
      </c>
      <c r="L97" s="7">
        <v>0</v>
      </c>
      <c r="M97" s="10">
        <f t="shared" si="5"/>
        <v>0</v>
      </c>
    </row>
    <row r="98" spans="2:14">
      <c r="I98" s="7">
        <v>0</v>
      </c>
      <c r="J98" s="7">
        <v>0</v>
      </c>
      <c r="K98" s="7">
        <v>0</v>
      </c>
      <c r="L98" s="7">
        <v>0</v>
      </c>
      <c r="M98" s="10">
        <f t="shared" si="5"/>
        <v>0</v>
      </c>
    </row>
    <row r="99" spans="2:14">
      <c r="I99" s="7">
        <v>0</v>
      </c>
      <c r="J99" s="7">
        <v>0</v>
      </c>
      <c r="K99" s="7">
        <v>0</v>
      </c>
      <c r="L99" s="7">
        <v>0</v>
      </c>
      <c r="M99" s="10">
        <f t="shared" si="5"/>
        <v>0</v>
      </c>
    </row>
    <row r="101" spans="2:14">
      <c r="B101" s="2" t="s">
        <v>22</v>
      </c>
      <c r="H101" s="11"/>
      <c r="I101" s="112">
        <f>SUM(I9:I99)</f>
        <v>3750</v>
      </c>
      <c r="J101" s="112">
        <f>SUM(J9:J99)</f>
        <v>450</v>
      </c>
      <c r="K101" s="112">
        <f>SUM(K9:K99)</f>
        <v>113</v>
      </c>
      <c r="L101" s="112">
        <f>SUM(L9:L99)</f>
        <v>113</v>
      </c>
      <c r="M101" s="112">
        <f>SUM(M9:M99)</f>
        <v>4426</v>
      </c>
      <c r="N101" s="7"/>
    </row>
  </sheetData>
  <mergeCells count="3">
    <mergeCell ref="B2:P2"/>
    <mergeCell ref="B3:P3"/>
    <mergeCell ref="B4:P4"/>
  </mergeCells>
  <pageMargins left="0" right="0" top="0" bottom="0" header="0" footer="0"/>
  <pageSetup paperSize="9" scale="75" orientation="landscape" r:id="rId1"/>
  <ignoredErrors>
    <ignoredError sqref="I101:M101 B2:P3" unlockedFormula="1"/>
  </ignoredErrors>
</worksheet>
</file>

<file path=xl/worksheets/sheet3.xml><?xml version="1.0" encoding="utf-8"?>
<worksheet xmlns="http://schemas.openxmlformats.org/spreadsheetml/2006/main" xmlns:r="http://schemas.openxmlformats.org/officeDocument/2006/relationships">
  <dimension ref="B1:Q30"/>
  <sheetViews>
    <sheetView zoomScale="85" zoomScaleNormal="85" zoomScaleSheetLayoutView="95" workbookViewId="0">
      <pane ySplit="8" topLeftCell="A9" activePane="bottomLeft" state="frozen"/>
      <selection pane="bottomLeft" activeCell="B2" sqref="A1:XFD1048576"/>
    </sheetView>
  </sheetViews>
  <sheetFormatPr defaultRowHeight="15"/>
  <cols>
    <col min="1" max="1" width="2.7109375" style="19" customWidth="1"/>
    <col min="2" max="2" width="13.7109375" style="14" bestFit="1" customWidth="1"/>
    <col min="3" max="3" width="4.140625" style="14" bestFit="1" customWidth="1"/>
    <col min="4" max="4" width="19" style="14" bestFit="1" customWidth="1"/>
    <col min="5" max="5" width="35" style="15" customWidth="1"/>
    <col min="6" max="6" width="18.7109375" style="16" bestFit="1" customWidth="1"/>
    <col min="7" max="7" width="10.7109375" style="53" bestFit="1" customWidth="1"/>
    <col min="8" max="8" width="14" style="18" bestFit="1" customWidth="1"/>
    <col min="9" max="9" width="19" style="14" bestFit="1" customWidth="1"/>
    <col min="10" max="10" width="17.5703125" style="14" bestFit="1" customWidth="1"/>
    <col min="11" max="11" width="12.28515625" style="18" bestFit="1" customWidth="1"/>
    <col min="12" max="12" width="10.7109375" style="18" bestFit="1" customWidth="1"/>
    <col min="13" max="13" width="11.5703125" style="18" bestFit="1" customWidth="1"/>
    <col min="14" max="14" width="7.5703125" style="14" bestFit="1" customWidth="1"/>
    <col min="15" max="15" width="11.7109375" style="18" customWidth="1"/>
    <col min="16" max="16" width="8.42578125" style="14" bestFit="1" customWidth="1"/>
    <col min="17" max="17" width="13.7109375" style="14" bestFit="1" customWidth="1"/>
    <col min="18" max="18" width="2.7109375" style="19" customWidth="1"/>
    <col min="19" max="16384" width="9.140625" style="19"/>
  </cols>
  <sheetData>
    <row r="1" spans="2:17">
      <c r="G1" s="17"/>
    </row>
    <row r="2" spans="2:17">
      <c r="B2" s="126" t="str">
        <f>Sales!B2</f>
        <v>XYZ Private Limited</v>
      </c>
      <c r="C2" s="126"/>
      <c r="D2" s="126"/>
      <c r="E2" s="126"/>
      <c r="F2" s="126"/>
      <c r="G2" s="126"/>
      <c r="H2" s="126"/>
      <c r="I2" s="126"/>
      <c r="J2" s="126"/>
      <c r="K2" s="126"/>
      <c r="L2" s="126"/>
      <c r="M2" s="126"/>
      <c r="N2" s="126"/>
      <c r="O2" s="126"/>
      <c r="P2" s="126"/>
      <c r="Q2" s="126"/>
    </row>
    <row r="3" spans="2:17">
      <c r="B3" s="127" t="str">
        <f>Sales!B3</f>
        <v>GSTIN: 27AAAA0000A1ZA</v>
      </c>
      <c r="C3" s="127"/>
      <c r="D3" s="127"/>
      <c r="E3" s="127"/>
      <c r="F3" s="127"/>
      <c r="G3" s="127"/>
      <c r="H3" s="127"/>
      <c r="I3" s="127"/>
      <c r="J3" s="127"/>
      <c r="K3" s="127"/>
      <c r="L3" s="127"/>
      <c r="M3" s="127"/>
      <c r="N3" s="127"/>
      <c r="O3" s="127"/>
      <c r="P3" s="127"/>
      <c r="Q3" s="127"/>
    </row>
    <row r="4" spans="2:17">
      <c r="B4" s="126" t="s">
        <v>49</v>
      </c>
      <c r="C4" s="126"/>
      <c r="D4" s="126"/>
      <c r="E4" s="126"/>
      <c r="F4" s="126"/>
      <c r="G4" s="126"/>
      <c r="H4" s="126"/>
      <c r="I4" s="126"/>
      <c r="J4" s="126"/>
      <c r="K4" s="126"/>
      <c r="L4" s="126"/>
      <c r="M4" s="126"/>
      <c r="N4" s="126"/>
      <c r="O4" s="126"/>
      <c r="P4" s="126"/>
      <c r="Q4" s="126"/>
    </row>
    <row r="5" spans="2:17" ht="15.75" thickBot="1">
      <c r="G5" s="17"/>
    </row>
    <row r="6" spans="2:17" s="22" customFormat="1" ht="60.75" customHeight="1" thickBot="1">
      <c r="B6" s="124" t="s">
        <v>23</v>
      </c>
      <c r="C6" s="124" t="s">
        <v>24</v>
      </c>
      <c r="D6" s="124" t="s">
        <v>25</v>
      </c>
      <c r="E6" s="124" t="s">
        <v>26</v>
      </c>
      <c r="F6" s="128" t="s">
        <v>27</v>
      </c>
      <c r="G6" s="129"/>
      <c r="H6" s="129"/>
      <c r="I6" s="124" t="s">
        <v>216</v>
      </c>
      <c r="J6" s="124" t="s">
        <v>21</v>
      </c>
      <c r="K6" s="130" t="s">
        <v>3</v>
      </c>
      <c r="L6" s="130" t="s">
        <v>28</v>
      </c>
      <c r="M6" s="130" t="s">
        <v>2</v>
      </c>
      <c r="N6" s="124" t="s">
        <v>29</v>
      </c>
      <c r="O6" s="130" t="s">
        <v>217</v>
      </c>
      <c r="P6" s="124" t="s">
        <v>30</v>
      </c>
      <c r="Q6" s="124" t="s">
        <v>31</v>
      </c>
    </row>
    <row r="7" spans="2:17" s="22" customFormat="1" ht="30.75" thickBot="1">
      <c r="B7" s="125"/>
      <c r="C7" s="125"/>
      <c r="D7" s="125"/>
      <c r="E7" s="125"/>
      <c r="F7" s="24" t="s">
        <v>32</v>
      </c>
      <c r="G7" s="25" t="s">
        <v>33</v>
      </c>
      <c r="H7" s="21" t="s">
        <v>11</v>
      </c>
      <c r="I7" s="125"/>
      <c r="J7" s="125"/>
      <c r="K7" s="131"/>
      <c r="L7" s="131"/>
      <c r="M7" s="131"/>
      <c r="N7" s="125"/>
      <c r="O7" s="131"/>
      <c r="P7" s="125"/>
      <c r="Q7" s="125"/>
    </row>
    <row r="8" spans="2:17" s="22" customFormat="1" ht="15.75" thickBot="1">
      <c r="B8" s="85">
        <v>1</v>
      </c>
      <c r="C8" s="23">
        <v>2</v>
      </c>
      <c r="D8" s="23">
        <v>3</v>
      </c>
      <c r="E8" s="24">
        <v>4</v>
      </c>
      <c r="F8" s="24">
        <v>5</v>
      </c>
      <c r="G8" s="85">
        <v>6</v>
      </c>
      <c r="H8" s="85">
        <v>7</v>
      </c>
      <c r="I8" s="85">
        <v>8</v>
      </c>
      <c r="J8" s="85">
        <v>9</v>
      </c>
      <c r="K8" s="85">
        <v>10</v>
      </c>
      <c r="L8" s="85">
        <v>11</v>
      </c>
      <c r="M8" s="85">
        <v>12</v>
      </c>
      <c r="N8" s="85">
        <v>13</v>
      </c>
      <c r="O8" s="85">
        <v>14</v>
      </c>
      <c r="P8" s="85">
        <v>15</v>
      </c>
      <c r="Q8" s="20">
        <v>16</v>
      </c>
    </row>
    <row r="9" spans="2:17">
      <c r="B9" s="26"/>
      <c r="C9" s="27"/>
      <c r="D9" s="27"/>
      <c r="E9" s="28"/>
      <c r="F9" s="29"/>
      <c r="G9" s="30"/>
      <c r="H9" s="31"/>
      <c r="I9" s="27"/>
      <c r="J9" s="27"/>
      <c r="K9" s="31"/>
      <c r="L9" s="31"/>
      <c r="M9" s="31"/>
      <c r="N9" s="27"/>
      <c r="O9" s="31"/>
      <c r="P9" s="27"/>
      <c r="Q9" s="32"/>
    </row>
    <row r="10" spans="2:17">
      <c r="B10" s="68">
        <v>43191</v>
      </c>
      <c r="C10" s="34">
        <v>1</v>
      </c>
      <c r="D10" s="34"/>
      <c r="E10" s="35"/>
      <c r="F10" s="36"/>
      <c r="G10" s="37"/>
      <c r="H10" s="38">
        <v>100</v>
      </c>
      <c r="I10" s="39" t="s">
        <v>133</v>
      </c>
      <c r="J10" s="39" t="s">
        <v>71</v>
      </c>
      <c r="K10" s="38">
        <v>5</v>
      </c>
      <c r="L10" s="38">
        <v>0</v>
      </c>
      <c r="M10" s="38">
        <f>L10</f>
        <v>0</v>
      </c>
      <c r="N10" s="39" t="s">
        <v>34</v>
      </c>
      <c r="O10" s="38">
        <f t="shared" ref="O10:O27" si="0">SUM(K10:M10)</f>
        <v>5</v>
      </c>
      <c r="P10" s="39" t="s">
        <v>34</v>
      </c>
      <c r="Q10" s="68">
        <v>43191</v>
      </c>
    </row>
    <row r="11" spans="2:17">
      <c r="B11" s="68">
        <v>43221</v>
      </c>
      <c r="C11" s="34">
        <v>2</v>
      </c>
      <c r="D11" s="34"/>
      <c r="E11" s="35"/>
      <c r="F11" s="36"/>
      <c r="G11" s="37"/>
      <c r="H11" s="38">
        <v>200</v>
      </c>
      <c r="I11" s="39" t="s">
        <v>41</v>
      </c>
      <c r="J11" s="39" t="s">
        <v>41</v>
      </c>
      <c r="K11" s="38">
        <v>0</v>
      </c>
      <c r="L11" s="38">
        <v>6</v>
      </c>
      <c r="M11" s="38">
        <f t="shared" ref="M11:M27" si="1">L11</f>
        <v>6</v>
      </c>
      <c r="N11" s="39" t="s">
        <v>34</v>
      </c>
      <c r="O11" s="38">
        <f t="shared" si="0"/>
        <v>12</v>
      </c>
      <c r="P11" s="39" t="s">
        <v>34</v>
      </c>
      <c r="Q11" s="68">
        <v>43221</v>
      </c>
    </row>
    <row r="12" spans="2:17">
      <c r="B12" s="68">
        <v>43252</v>
      </c>
      <c r="C12" s="34">
        <v>3</v>
      </c>
      <c r="D12" s="34"/>
      <c r="E12" s="35"/>
      <c r="F12" s="36"/>
      <c r="G12" s="37"/>
      <c r="H12" s="38">
        <v>250</v>
      </c>
      <c r="I12" s="39" t="s">
        <v>215</v>
      </c>
      <c r="J12" s="39" t="s">
        <v>70</v>
      </c>
      <c r="K12" s="38">
        <v>150</v>
      </c>
      <c r="L12" s="38">
        <v>0</v>
      </c>
      <c r="M12" s="38">
        <f t="shared" si="1"/>
        <v>0</v>
      </c>
      <c r="N12" s="39" t="s">
        <v>34</v>
      </c>
      <c r="O12" s="38">
        <f t="shared" si="0"/>
        <v>150</v>
      </c>
      <c r="P12" s="39" t="s">
        <v>34</v>
      </c>
      <c r="Q12" s="68">
        <v>43252</v>
      </c>
    </row>
    <row r="13" spans="2:17">
      <c r="B13" s="68">
        <v>43282</v>
      </c>
      <c r="C13" s="34">
        <v>4</v>
      </c>
      <c r="D13" s="34"/>
      <c r="E13" s="35"/>
      <c r="F13" s="36"/>
      <c r="G13" s="37"/>
      <c r="H13" s="38">
        <v>500</v>
      </c>
      <c r="I13" s="39" t="s">
        <v>218</v>
      </c>
      <c r="J13" s="39" t="s">
        <v>75</v>
      </c>
      <c r="K13" s="38">
        <v>0</v>
      </c>
      <c r="L13" s="38">
        <v>100</v>
      </c>
      <c r="M13" s="38">
        <f t="shared" si="1"/>
        <v>100</v>
      </c>
      <c r="N13" s="39" t="s">
        <v>34</v>
      </c>
      <c r="O13" s="38">
        <f t="shared" si="0"/>
        <v>200</v>
      </c>
      <c r="P13" s="39" t="s">
        <v>34</v>
      </c>
      <c r="Q13" s="68">
        <v>43282</v>
      </c>
    </row>
    <row r="14" spans="2:17">
      <c r="B14" s="68">
        <v>43313</v>
      </c>
      <c r="C14" s="34">
        <v>5</v>
      </c>
      <c r="D14" s="34"/>
      <c r="E14" s="35"/>
      <c r="F14" s="36"/>
      <c r="G14" s="37"/>
      <c r="H14" s="38">
        <v>1000</v>
      </c>
      <c r="I14" s="39" t="s">
        <v>41</v>
      </c>
      <c r="J14" s="39" t="s">
        <v>69</v>
      </c>
      <c r="K14" s="38">
        <v>180</v>
      </c>
      <c r="L14" s="38">
        <v>0</v>
      </c>
      <c r="M14" s="38">
        <f t="shared" si="1"/>
        <v>0</v>
      </c>
      <c r="N14" s="39" t="s">
        <v>34</v>
      </c>
      <c r="O14" s="38">
        <f t="shared" si="0"/>
        <v>180</v>
      </c>
      <c r="P14" s="39" t="s">
        <v>34</v>
      </c>
      <c r="Q14" s="68">
        <v>43313</v>
      </c>
    </row>
    <row r="15" spans="2:17">
      <c r="B15" s="68">
        <v>43344</v>
      </c>
      <c r="C15" s="34">
        <v>6</v>
      </c>
      <c r="D15" s="34"/>
      <c r="E15" s="35"/>
      <c r="F15" s="36"/>
      <c r="G15" s="37"/>
      <c r="H15" s="38">
        <v>50000</v>
      </c>
      <c r="I15" s="39" t="s">
        <v>219</v>
      </c>
      <c r="J15" s="39" t="s">
        <v>72</v>
      </c>
      <c r="K15" s="38">
        <v>0</v>
      </c>
      <c r="L15" s="38">
        <v>250</v>
      </c>
      <c r="M15" s="38">
        <f t="shared" si="1"/>
        <v>250</v>
      </c>
      <c r="N15" s="39" t="s">
        <v>34</v>
      </c>
      <c r="O15" s="38">
        <f t="shared" si="0"/>
        <v>500</v>
      </c>
      <c r="P15" s="39" t="s">
        <v>34</v>
      </c>
      <c r="Q15" s="68">
        <v>43344</v>
      </c>
    </row>
    <row r="16" spans="2:17">
      <c r="B16" s="68">
        <v>43374</v>
      </c>
      <c r="C16" s="34">
        <v>7</v>
      </c>
      <c r="D16" s="34"/>
      <c r="E16" s="35"/>
      <c r="F16" s="36"/>
      <c r="G16" s="37"/>
      <c r="H16" s="38">
        <v>100000</v>
      </c>
      <c r="I16" s="39" t="s">
        <v>220</v>
      </c>
      <c r="J16" s="39" t="s">
        <v>68</v>
      </c>
      <c r="K16" s="38">
        <v>18000</v>
      </c>
      <c r="L16" s="38">
        <v>0</v>
      </c>
      <c r="M16" s="38">
        <f t="shared" si="1"/>
        <v>0</v>
      </c>
      <c r="N16" s="39" t="s">
        <v>34</v>
      </c>
      <c r="O16" s="38">
        <f t="shared" si="0"/>
        <v>18000</v>
      </c>
      <c r="P16" s="39" t="s">
        <v>34</v>
      </c>
      <c r="Q16" s="68">
        <v>43374</v>
      </c>
    </row>
    <row r="17" spans="2:17">
      <c r="B17" s="68">
        <v>43405</v>
      </c>
      <c r="C17" s="34">
        <v>8</v>
      </c>
      <c r="D17" s="34"/>
      <c r="E17" s="35"/>
      <c r="F17" s="36"/>
      <c r="G17" s="37"/>
      <c r="H17" s="38">
        <v>0</v>
      </c>
      <c r="I17" s="39" t="s">
        <v>41</v>
      </c>
      <c r="J17" s="39" t="s">
        <v>73</v>
      </c>
      <c r="K17" s="38">
        <v>0</v>
      </c>
      <c r="L17" s="38">
        <v>0</v>
      </c>
      <c r="M17" s="38">
        <f t="shared" si="1"/>
        <v>0</v>
      </c>
      <c r="N17" s="39" t="s">
        <v>34</v>
      </c>
      <c r="O17" s="38">
        <f t="shared" si="0"/>
        <v>0</v>
      </c>
      <c r="P17" s="39" t="s">
        <v>34</v>
      </c>
      <c r="Q17" s="68">
        <v>43405</v>
      </c>
    </row>
    <row r="18" spans="2:17">
      <c r="B18" s="68">
        <v>43435</v>
      </c>
      <c r="C18" s="34">
        <v>9</v>
      </c>
      <c r="D18" s="34"/>
      <c r="E18" s="35"/>
      <c r="F18" s="36"/>
      <c r="G18" s="37"/>
      <c r="H18" s="38">
        <v>0</v>
      </c>
      <c r="I18" s="39" t="s">
        <v>215</v>
      </c>
      <c r="J18" s="39" t="s">
        <v>74</v>
      </c>
      <c r="K18" s="38">
        <v>0</v>
      </c>
      <c r="L18" s="38">
        <v>0</v>
      </c>
      <c r="M18" s="38">
        <f t="shared" si="1"/>
        <v>0</v>
      </c>
      <c r="N18" s="39" t="s">
        <v>34</v>
      </c>
      <c r="O18" s="38">
        <f t="shared" si="0"/>
        <v>0</v>
      </c>
      <c r="P18" s="39" t="s">
        <v>34</v>
      </c>
      <c r="Q18" s="68">
        <v>43435</v>
      </c>
    </row>
    <row r="19" spans="2:17">
      <c r="B19" s="68">
        <v>43466</v>
      </c>
      <c r="C19" s="34">
        <v>10</v>
      </c>
      <c r="D19" s="34"/>
      <c r="E19" s="35"/>
      <c r="F19" s="36"/>
      <c r="G19" s="37"/>
      <c r="H19" s="38">
        <v>75000</v>
      </c>
      <c r="I19" s="39" t="s">
        <v>60</v>
      </c>
      <c r="J19" s="39"/>
      <c r="K19" s="38">
        <v>25000</v>
      </c>
      <c r="L19" s="38">
        <v>0</v>
      </c>
      <c r="M19" s="38">
        <f t="shared" si="1"/>
        <v>0</v>
      </c>
      <c r="N19" s="39" t="s">
        <v>34</v>
      </c>
      <c r="O19" s="38">
        <f t="shared" si="0"/>
        <v>25000</v>
      </c>
      <c r="P19" s="39" t="s">
        <v>34</v>
      </c>
      <c r="Q19" s="68">
        <v>43466</v>
      </c>
    </row>
    <row r="20" spans="2:17">
      <c r="B20" s="68">
        <v>43497</v>
      </c>
      <c r="C20" s="34">
        <v>11</v>
      </c>
      <c r="D20" s="34"/>
      <c r="E20" s="35"/>
      <c r="F20" s="36"/>
      <c r="G20" s="37"/>
      <c r="H20" s="38">
        <v>0</v>
      </c>
      <c r="I20" s="39"/>
      <c r="J20" s="39"/>
      <c r="K20" s="38">
        <v>0</v>
      </c>
      <c r="L20" s="38">
        <v>0</v>
      </c>
      <c r="M20" s="38">
        <f t="shared" si="1"/>
        <v>0</v>
      </c>
      <c r="N20" s="39" t="s">
        <v>34</v>
      </c>
      <c r="O20" s="38">
        <f t="shared" si="0"/>
        <v>0</v>
      </c>
      <c r="P20" s="39" t="s">
        <v>34</v>
      </c>
      <c r="Q20" s="68">
        <v>43497</v>
      </c>
    </row>
    <row r="21" spans="2:17">
      <c r="B21" s="68">
        <v>43525</v>
      </c>
      <c r="C21" s="34">
        <v>12</v>
      </c>
      <c r="D21" s="34"/>
      <c r="E21" s="35"/>
      <c r="F21" s="36"/>
      <c r="G21" s="37"/>
      <c r="H21" s="38">
        <v>0</v>
      </c>
      <c r="I21" s="39"/>
      <c r="J21" s="39"/>
      <c r="K21" s="38">
        <v>0</v>
      </c>
      <c r="L21" s="38">
        <v>0</v>
      </c>
      <c r="M21" s="38">
        <f t="shared" si="1"/>
        <v>0</v>
      </c>
      <c r="N21" s="39" t="s">
        <v>34</v>
      </c>
      <c r="O21" s="38">
        <f t="shared" si="0"/>
        <v>0</v>
      </c>
      <c r="P21" s="39" t="s">
        <v>34</v>
      </c>
      <c r="Q21" s="68">
        <v>43525</v>
      </c>
    </row>
    <row r="22" spans="2:17">
      <c r="B22" s="68" t="s">
        <v>35</v>
      </c>
      <c r="C22" s="34">
        <v>13</v>
      </c>
      <c r="D22" s="34"/>
      <c r="E22" s="35"/>
      <c r="F22" s="36"/>
      <c r="G22" s="37"/>
      <c r="H22" s="38">
        <v>0</v>
      </c>
      <c r="I22" s="39"/>
      <c r="J22" s="39"/>
      <c r="K22" s="38">
        <v>0</v>
      </c>
      <c r="L22" s="38">
        <v>0</v>
      </c>
      <c r="M22" s="38">
        <f t="shared" si="1"/>
        <v>0</v>
      </c>
      <c r="N22" s="39" t="s">
        <v>34</v>
      </c>
      <c r="O22" s="38">
        <f t="shared" si="0"/>
        <v>0</v>
      </c>
      <c r="P22" s="39" t="s">
        <v>34</v>
      </c>
      <c r="Q22" s="68" t="s">
        <v>35</v>
      </c>
    </row>
    <row r="23" spans="2:17">
      <c r="B23" s="68" t="s">
        <v>37</v>
      </c>
      <c r="C23" s="34">
        <v>14</v>
      </c>
      <c r="D23" s="34"/>
      <c r="E23" s="35"/>
      <c r="F23" s="36"/>
      <c r="G23" s="37"/>
      <c r="H23" s="38">
        <v>0</v>
      </c>
      <c r="I23" s="39"/>
      <c r="J23" s="39"/>
      <c r="K23" s="38">
        <v>0</v>
      </c>
      <c r="L23" s="38">
        <v>0</v>
      </c>
      <c r="M23" s="38">
        <f t="shared" si="1"/>
        <v>0</v>
      </c>
      <c r="N23" s="39" t="s">
        <v>34</v>
      </c>
      <c r="O23" s="38">
        <f t="shared" si="0"/>
        <v>0</v>
      </c>
      <c r="P23" s="39" t="s">
        <v>34</v>
      </c>
      <c r="Q23" s="68" t="s">
        <v>37</v>
      </c>
    </row>
    <row r="24" spans="2:17">
      <c r="B24" s="68" t="s">
        <v>36</v>
      </c>
      <c r="C24" s="34">
        <v>15</v>
      </c>
      <c r="D24" s="34"/>
      <c r="E24" s="35"/>
      <c r="F24" s="36"/>
      <c r="G24" s="37"/>
      <c r="H24" s="38">
        <v>0</v>
      </c>
      <c r="I24" s="39"/>
      <c r="J24" s="39"/>
      <c r="K24" s="38">
        <v>0</v>
      </c>
      <c r="L24" s="38">
        <v>0</v>
      </c>
      <c r="M24" s="38">
        <f t="shared" si="1"/>
        <v>0</v>
      </c>
      <c r="N24" s="39" t="s">
        <v>34</v>
      </c>
      <c r="O24" s="38">
        <f t="shared" si="0"/>
        <v>0</v>
      </c>
      <c r="P24" s="39" t="s">
        <v>34</v>
      </c>
      <c r="Q24" s="68" t="s">
        <v>36</v>
      </c>
    </row>
    <row r="25" spans="2:17">
      <c r="B25" s="68" t="s">
        <v>38</v>
      </c>
      <c r="C25" s="34">
        <v>16</v>
      </c>
      <c r="D25" s="34"/>
      <c r="E25" s="35"/>
      <c r="F25" s="36"/>
      <c r="G25" s="37"/>
      <c r="H25" s="38">
        <v>0</v>
      </c>
      <c r="I25" s="39"/>
      <c r="J25" s="39"/>
      <c r="K25" s="38">
        <v>0</v>
      </c>
      <c r="L25" s="38">
        <v>0</v>
      </c>
      <c r="M25" s="38">
        <f t="shared" si="1"/>
        <v>0</v>
      </c>
      <c r="N25" s="39" t="s">
        <v>34</v>
      </c>
      <c r="O25" s="38">
        <f t="shared" si="0"/>
        <v>0</v>
      </c>
      <c r="P25" s="39" t="s">
        <v>34</v>
      </c>
      <c r="Q25" s="68" t="s">
        <v>38</v>
      </c>
    </row>
    <row r="26" spans="2:17">
      <c r="B26" s="68" t="s">
        <v>40</v>
      </c>
      <c r="C26" s="34">
        <v>17</v>
      </c>
      <c r="D26" s="34"/>
      <c r="E26" s="35"/>
      <c r="F26" s="36"/>
      <c r="G26" s="37"/>
      <c r="H26" s="38">
        <v>0</v>
      </c>
      <c r="I26" s="39"/>
      <c r="J26" s="39"/>
      <c r="K26" s="38">
        <v>0</v>
      </c>
      <c r="L26" s="38">
        <v>0</v>
      </c>
      <c r="M26" s="38">
        <f t="shared" si="1"/>
        <v>0</v>
      </c>
      <c r="N26" s="39" t="s">
        <v>34</v>
      </c>
      <c r="O26" s="38">
        <f t="shared" si="0"/>
        <v>0</v>
      </c>
      <c r="P26" s="39" t="s">
        <v>34</v>
      </c>
      <c r="Q26" s="68" t="s">
        <v>40</v>
      </c>
    </row>
    <row r="27" spans="2:17">
      <c r="B27" s="68" t="s">
        <v>39</v>
      </c>
      <c r="C27" s="34">
        <v>18</v>
      </c>
      <c r="D27" s="34"/>
      <c r="E27" s="35"/>
      <c r="F27" s="36"/>
      <c r="G27" s="37"/>
      <c r="H27" s="38">
        <v>0</v>
      </c>
      <c r="I27" s="39"/>
      <c r="J27" s="39"/>
      <c r="K27" s="38">
        <v>0</v>
      </c>
      <c r="L27" s="38">
        <v>0</v>
      </c>
      <c r="M27" s="38">
        <f t="shared" si="1"/>
        <v>0</v>
      </c>
      <c r="N27" s="39" t="s">
        <v>34</v>
      </c>
      <c r="O27" s="38">
        <f t="shared" si="0"/>
        <v>0</v>
      </c>
      <c r="P27" s="39" t="s">
        <v>34</v>
      </c>
      <c r="Q27" s="68" t="s">
        <v>39</v>
      </c>
    </row>
    <row r="28" spans="2:17">
      <c r="B28" s="33"/>
      <c r="C28" s="34"/>
      <c r="D28" s="34"/>
      <c r="E28" s="35"/>
      <c r="F28" s="36"/>
      <c r="G28" s="37"/>
      <c r="H28" s="38"/>
      <c r="I28" s="39"/>
      <c r="J28" s="39"/>
      <c r="K28" s="38"/>
      <c r="L28" s="38"/>
      <c r="M28" s="38"/>
      <c r="N28" s="39"/>
      <c r="O28" s="38"/>
      <c r="P28" s="39"/>
      <c r="Q28" s="40"/>
    </row>
    <row r="29" spans="2:17" ht="15.75" thickBot="1">
      <c r="B29" s="41"/>
      <c r="C29" s="34"/>
      <c r="D29" s="34"/>
      <c r="E29" s="42" t="s">
        <v>22</v>
      </c>
      <c r="F29" s="36"/>
      <c r="G29" s="37"/>
      <c r="H29" s="43">
        <f t="shared" ref="H29:O29" si="2">SUM(H10:H28)</f>
        <v>227050</v>
      </c>
      <c r="I29" s="115">
        <f t="shared" ref="I29" si="3">SUM(I10:I28)</f>
        <v>0</v>
      </c>
      <c r="J29" s="115">
        <f t="shared" si="2"/>
        <v>0</v>
      </c>
      <c r="K29" s="43">
        <f t="shared" si="2"/>
        <v>43335</v>
      </c>
      <c r="L29" s="43">
        <f t="shared" si="2"/>
        <v>356</v>
      </c>
      <c r="M29" s="43">
        <f t="shared" si="2"/>
        <v>356</v>
      </c>
      <c r="N29" s="34"/>
      <c r="O29" s="43">
        <f t="shared" si="2"/>
        <v>44047</v>
      </c>
      <c r="P29" s="34"/>
      <c r="Q29" s="44"/>
    </row>
    <row r="30" spans="2:17" ht="16.5" thickTop="1" thickBot="1">
      <c r="B30" s="45"/>
      <c r="C30" s="46"/>
      <c r="D30" s="46"/>
      <c r="E30" s="47"/>
      <c r="F30" s="48"/>
      <c r="G30" s="49"/>
      <c r="H30" s="50"/>
      <c r="I30" s="46"/>
      <c r="J30" s="46"/>
      <c r="K30" s="51"/>
      <c r="L30" s="51"/>
      <c r="M30" s="51"/>
      <c r="N30" s="46"/>
      <c r="O30" s="51"/>
      <c r="P30" s="46"/>
      <c r="Q30" s="52"/>
    </row>
  </sheetData>
  <sortState ref="J10:J18">
    <sortCondition ref="J10"/>
  </sortState>
  <mergeCells count="17">
    <mergeCell ref="O6:O7"/>
    <mergeCell ref="P6:P7"/>
    <mergeCell ref="I6:I7"/>
    <mergeCell ref="Q6:Q7"/>
    <mergeCell ref="B2:Q2"/>
    <mergeCell ref="B3:Q3"/>
    <mergeCell ref="B4:Q4"/>
    <mergeCell ref="F6:H6"/>
    <mergeCell ref="E6:E7"/>
    <mergeCell ref="D6:D7"/>
    <mergeCell ref="C6:C7"/>
    <mergeCell ref="B6:B7"/>
    <mergeCell ref="J6:J7"/>
    <mergeCell ref="K6:K7"/>
    <mergeCell ref="L6:L7"/>
    <mergeCell ref="M6:M7"/>
    <mergeCell ref="N6:N7"/>
  </mergeCells>
  <pageMargins left="0" right="0" top="0" bottom="0.19685039370078741" header="0" footer="0.19685039370078741"/>
  <pageSetup paperSize="9" scale="65" orientation="landscape" horizontalDpi="300" verticalDpi="300" r:id="rId1"/>
</worksheet>
</file>

<file path=xl/worksheets/sheet4.xml><?xml version="1.0" encoding="utf-8"?>
<worksheet xmlns="http://schemas.openxmlformats.org/spreadsheetml/2006/main" xmlns:r="http://schemas.openxmlformats.org/officeDocument/2006/relationships">
  <dimension ref="A2:T79"/>
  <sheetViews>
    <sheetView workbookViewId="0">
      <selection activeCell="B2" sqref="A1:XFD1048576"/>
    </sheetView>
  </sheetViews>
  <sheetFormatPr defaultRowHeight="12.75"/>
  <cols>
    <col min="1" max="1" width="2.7109375" style="62" customWidth="1"/>
    <col min="2" max="2" width="11" style="55" bestFit="1" customWidth="1"/>
    <col min="3" max="6" width="11.7109375" style="61" customWidth="1"/>
    <col min="7" max="7" width="2.7109375" style="61" customWidth="1"/>
    <col min="8" max="8" width="12.5703125" style="61" bestFit="1" customWidth="1"/>
    <col min="9" max="11" width="11.7109375" style="61" customWidth="1"/>
    <col min="12" max="12" width="2.7109375" style="61" customWidth="1"/>
    <col min="13" max="13" width="12.5703125" style="61" bestFit="1" customWidth="1"/>
    <col min="14" max="16" width="11.7109375" style="61" customWidth="1"/>
    <col min="17" max="17" width="2.7109375" style="62" customWidth="1"/>
    <col min="18" max="16384" width="9.140625" style="62"/>
  </cols>
  <sheetData>
    <row r="2" spans="2:20" ht="15">
      <c r="B2" s="126" t="str">
        <f>Sales!B2</f>
        <v>XYZ Private Limited</v>
      </c>
      <c r="C2" s="126"/>
      <c r="D2" s="126"/>
      <c r="E2" s="126"/>
      <c r="F2" s="126"/>
      <c r="G2" s="126"/>
      <c r="H2" s="126"/>
      <c r="I2" s="126"/>
      <c r="J2" s="126"/>
      <c r="K2" s="126"/>
      <c r="L2" s="126"/>
      <c r="M2" s="126"/>
      <c r="N2" s="126"/>
      <c r="O2" s="126"/>
      <c r="P2" s="126"/>
      <c r="Q2" s="67"/>
      <c r="R2" s="67"/>
      <c r="S2" s="67"/>
      <c r="T2" s="67"/>
    </row>
    <row r="3" spans="2:20" ht="15">
      <c r="B3" s="126" t="str">
        <f>Sales!B4</f>
        <v>GST Outward (Sales) Register 2018-2019</v>
      </c>
      <c r="C3" s="126"/>
      <c r="D3" s="126"/>
      <c r="E3" s="126"/>
      <c r="F3" s="126"/>
      <c r="G3" s="126"/>
      <c r="H3" s="126"/>
      <c r="I3" s="126"/>
      <c r="J3" s="126"/>
      <c r="K3" s="126"/>
      <c r="L3" s="126"/>
      <c r="M3" s="126"/>
      <c r="N3" s="126"/>
      <c r="O3" s="126"/>
      <c r="P3" s="126"/>
      <c r="Q3" s="67"/>
      <c r="R3" s="67"/>
      <c r="S3" s="67"/>
      <c r="T3" s="67"/>
    </row>
    <row r="5" spans="2:20" s="55" customFormat="1">
      <c r="B5" s="178" t="s">
        <v>4</v>
      </c>
      <c r="C5" s="180" t="s">
        <v>46</v>
      </c>
      <c r="D5" s="181"/>
      <c r="E5" s="181"/>
      <c r="F5" s="182"/>
      <c r="G5" s="54"/>
      <c r="H5" s="180" t="s">
        <v>42</v>
      </c>
      <c r="I5" s="181"/>
      <c r="J5" s="181"/>
      <c r="K5" s="182"/>
      <c r="L5" s="54"/>
      <c r="M5" s="180" t="s">
        <v>43</v>
      </c>
      <c r="N5" s="181"/>
      <c r="O5" s="181"/>
      <c r="P5" s="182"/>
    </row>
    <row r="6" spans="2:20" s="55" customFormat="1">
      <c r="B6" s="179"/>
      <c r="C6" s="56" t="s">
        <v>11</v>
      </c>
      <c r="D6" s="56" t="s">
        <v>3</v>
      </c>
      <c r="E6" s="56" t="s">
        <v>28</v>
      </c>
      <c r="F6" s="56" t="s">
        <v>2</v>
      </c>
      <c r="G6" s="54"/>
      <c r="H6" s="56" t="s">
        <v>11</v>
      </c>
      <c r="I6" s="56" t="s">
        <v>3</v>
      </c>
      <c r="J6" s="56" t="s">
        <v>28</v>
      </c>
      <c r="K6" s="56" t="s">
        <v>2</v>
      </c>
      <c r="L6" s="54"/>
      <c r="M6" s="56" t="s">
        <v>11</v>
      </c>
      <c r="N6" s="56" t="s">
        <v>3</v>
      </c>
      <c r="O6" s="56" t="s">
        <v>28</v>
      </c>
      <c r="P6" s="56" t="s">
        <v>2</v>
      </c>
    </row>
    <row r="7" spans="2:20" s="55" customFormat="1">
      <c r="B7" s="57"/>
      <c r="C7" s="58"/>
      <c r="D7" s="58"/>
      <c r="E7" s="58"/>
      <c r="F7" s="58"/>
      <c r="G7" s="54"/>
      <c r="H7" s="58"/>
      <c r="I7" s="58"/>
      <c r="J7" s="58"/>
      <c r="K7" s="58"/>
      <c r="L7" s="54"/>
      <c r="M7" s="58"/>
      <c r="N7" s="58"/>
      <c r="O7" s="58"/>
      <c r="P7" s="58"/>
    </row>
    <row r="8" spans="2:20">
      <c r="B8" s="59">
        <v>43191</v>
      </c>
      <c r="C8" s="60">
        <v>0</v>
      </c>
      <c r="D8" s="60">
        <v>0</v>
      </c>
      <c r="E8" s="60">
        <v>0</v>
      </c>
      <c r="F8" s="60">
        <f t="shared" ref="F8:F25" si="0">E8</f>
        <v>0</v>
      </c>
      <c r="H8" s="60">
        <f>SUMIF(Sales!$B$8:$B$1000,$B8,Sales!$K$8:$K$1000)</f>
        <v>1500</v>
      </c>
      <c r="I8" s="60">
        <f>SUMIF(Sales!$B$8:$B$1000,$B8,Sales!$L$8:$L$1000)</f>
        <v>50</v>
      </c>
      <c r="J8" s="60">
        <f>SUMIF(Sales!$B$8:$B$1000,$B8,Sales!$M$8:$M$1000)</f>
        <v>13</v>
      </c>
      <c r="K8" s="60">
        <f>SUMIF(Sales!$B$8:$B$1000,$B8,Sales!$N$8:$N$1000)</f>
        <v>13</v>
      </c>
      <c r="M8" s="60">
        <f t="shared" ref="M8:M25" si="1">C8-H8</f>
        <v>-1500</v>
      </c>
      <c r="N8" s="60">
        <f t="shared" ref="N8:N25" si="2">D8-I8</f>
        <v>-50</v>
      </c>
      <c r="O8" s="60">
        <f t="shared" ref="O8:O25" si="3">E8-J8</f>
        <v>-13</v>
      </c>
      <c r="P8" s="60">
        <f t="shared" ref="P8:P25" si="4">F8-K8</f>
        <v>-13</v>
      </c>
    </row>
    <row r="9" spans="2:20">
      <c r="B9" s="59">
        <v>43221</v>
      </c>
      <c r="C9" s="60">
        <v>0</v>
      </c>
      <c r="D9" s="60">
        <v>0</v>
      </c>
      <c r="E9" s="60">
        <v>0</v>
      </c>
      <c r="F9" s="60">
        <f t="shared" ref="F9:F24" si="5">E9</f>
        <v>0</v>
      </c>
      <c r="H9" s="60">
        <f>SUMIF(Sales!$B$8:$B$1000,$B9,Sales!$K$8:$K$1000)</f>
        <v>500</v>
      </c>
      <c r="I9" s="60">
        <f>SUMIF(Sales!$B$8:$B$1000,$B9,Sales!$L$8:$L$1000)</f>
        <v>60</v>
      </c>
      <c r="J9" s="60">
        <f>SUMIF(Sales!$B$8:$B$1000,$B9,Sales!$M$8:$M$1000)</f>
        <v>0</v>
      </c>
      <c r="K9" s="60">
        <f>SUMIF(Sales!$B$8:$B$1000,$B9,Sales!$N$8:$N$1000)</f>
        <v>0</v>
      </c>
      <c r="M9" s="60">
        <f t="shared" ref="M9:M24" si="6">C9-H9</f>
        <v>-500</v>
      </c>
      <c r="N9" s="60">
        <f t="shared" ref="N9:N24" si="7">D9-I9</f>
        <v>-60</v>
      </c>
      <c r="O9" s="60">
        <f t="shared" ref="O9:O24" si="8">E9-J9</f>
        <v>0</v>
      </c>
      <c r="P9" s="60">
        <f t="shared" ref="P9:P24" si="9">F9-K9</f>
        <v>0</v>
      </c>
    </row>
    <row r="10" spans="2:20">
      <c r="B10" s="59">
        <v>43252</v>
      </c>
      <c r="C10" s="60">
        <v>0</v>
      </c>
      <c r="D10" s="60">
        <v>0</v>
      </c>
      <c r="E10" s="60">
        <v>0</v>
      </c>
      <c r="F10" s="60">
        <f t="shared" si="5"/>
        <v>0</v>
      </c>
      <c r="H10" s="60">
        <f>SUMIF(Sales!$B$8:$B$1000,$B10,Sales!$K$8:$K$1000)</f>
        <v>1500</v>
      </c>
      <c r="I10" s="60">
        <f>SUMIF(Sales!$B$8:$B$1000,$B10,Sales!$L$8:$L$1000)</f>
        <v>270</v>
      </c>
      <c r="J10" s="60">
        <f>SUMIF(Sales!$B$8:$B$1000,$B10,Sales!$M$8:$M$1000)</f>
        <v>0</v>
      </c>
      <c r="K10" s="60">
        <f>SUMIF(Sales!$B$8:$B$1000,$B10,Sales!$N$8:$N$1000)</f>
        <v>0</v>
      </c>
      <c r="M10" s="60">
        <f t="shared" si="6"/>
        <v>-1500</v>
      </c>
      <c r="N10" s="60">
        <f t="shared" si="7"/>
        <v>-270</v>
      </c>
      <c r="O10" s="60">
        <f t="shared" si="8"/>
        <v>0</v>
      </c>
      <c r="P10" s="60">
        <f t="shared" si="9"/>
        <v>0</v>
      </c>
    </row>
    <row r="11" spans="2:20">
      <c r="B11" s="59">
        <v>43282</v>
      </c>
      <c r="C11" s="60">
        <v>0</v>
      </c>
      <c r="D11" s="60">
        <v>0</v>
      </c>
      <c r="E11" s="60">
        <v>0</v>
      </c>
      <c r="F11" s="60">
        <f t="shared" si="5"/>
        <v>0</v>
      </c>
      <c r="H11" s="60">
        <f>SUMIF(Sales!$B$8:$B$1000,$B11,Sales!$K$8:$K$1000)</f>
        <v>750</v>
      </c>
      <c r="I11" s="60">
        <f>SUMIF(Sales!$B$8:$B$1000,$B11,Sales!$L$8:$L$1000)</f>
        <v>210</v>
      </c>
      <c r="J11" s="60">
        <f>SUMIF(Sales!$B$8:$B$1000,$B11,Sales!$M$8:$M$1000)</f>
        <v>0</v>
      </c>
      <c r="K11" s="60">
        <f>SUMIF(Sales!$B$8:$B$1000,$B11,Sales!$N$8:$N$1000)</f>
        <v>0</v>
      </c>
      <c r="M11" s="60">
        <f t="shared" si="6"/>
        <v>-750</v>
      </c>
      <c r="N11" s="60">
        <f t="shared" si="7"/>
        <v>-210</v>
      </c>
      <c r="O11" s="60">
        <f t="shared" si="8"/>
        <v>0</v>
      </c>
      <c r="P11" s="60">
        <f t="shared" si="9"/>
        <v>0</v>
      </c>
    </row>
    <row r="12" spans="2:20">
      <c r="B12" s="59">
        <v>43313</v>
      </c>
      <c r="C12" s="60">
        <v>0</v>
      </c>
      <c r="D12" s="60">
        <v>0</v>
      </c>
      <c r="E12" s="60">
        <v>0</v>
      </c>
      <c r="F12" s="60">
        <f t="shared" si="5"/>
        <v>0</v>
      </c>
      <c r="H12" s="60">
        <f>SUMIF(Sales!$B$8:$B$1000,$B12,Sales!$K$8:$K$1000)</f>
        <v>250</v>
      </c>
      <c r="I12" s="60">
        <f>SUMIF(Sales!$B$8:$B$1000,$B12,Sales!$L$8:$L$1000)</f>
        <v>0</v>
      </c>
      <c r="J12" s="60">
        <f>SUMIF(Sales!$B$8:$B$1000,$B12,Sales!$M$8:$M$1000)</f>
        <v>23</v>
      </c>
      <c r="K12" s="60">
        <f>SUMIF(Sales!$B$8:$B$1000,$B12,Sales!$N$8:$N$1000)</f>
        <v>23</v>
      </c>
      <c r="M12" s="60">
        <f t="shared" si="6"/>
        <v>-250</v>
      </c>
      <c r="N12" s="60">
        <f t="shared" si="7"/>
        <v>0</v>
      </c>
      <c r="O12" s="60">
        <f t="shared" si="8"/>
        <v>-23</v>
      </c>
      <c r="P12" s="60">
        <f t="shared" si="9"/>
        <v>-23</v>
      </c>
    </row>
    <row r="13" spans="2:20">
      <c r="B13" s="59">
        <v>43344</v>
      </c>
      <c r="C13" s="60">
        <v>0</v>
      </c>
      <c r="D13" s="60">
        <v>0</v>
      </c>
      <c r="E13" s="60">
        <v>0</v>
      </c>
      <c r="F13" s="60">
        <f t="shared" si="5"/>
        <v>0</v>
      </c>
      <c r="H13" s="60">
        <f>SUMIF(Sales!$B$8:$B$1000,$B13,Sales!$K$8:$K$1000)</f>
        <v>-500</v>
      </c>
      <c r="I13" s="60">
        <f>SUMIF(Sales!$B$8:$B$1000,$B13,Sales!$L$8:$L$1000)</f>
        <v>-60</v>
      </c>
      <c r="J13" s="60">
        <f>SUMIF(Sales!$B$8:$B$1000,$B13,Sales!$M$8:$M$1000)</f>
        <v>0</v>
      </c>
      <c r="K13" s="60">
        <f>SUMIF(Sales!$B$8:$B$1000,$B13,Sales!$N$8:$N$1000)</f>
        <v>0</v>
      </c>
      <c r="M13" s="60">
        <f t="shared" si="6"/>
        <v>500</v>
      </c>
      <c r="N13" s="60">
        <f t="shared" si="7"/>
        <v>60</v>
      </c>
      <c r="O13" s="60">
        <f t="shared" si="8"/>
        <v>0</v>
      </c>
      <c r="P13" s="60">
        <f t="shared" si="9"/>
        <v>0</v>
      </c>
    </row>
    <row r="14" spans="2:20">
      <c r="B14" s="59">
        <v>43374</v>
      </c>
      <c r="C14" s="60">
        <v>0</v>
      </c>
      <c r="D14" s="60">
        <v>0</v>
      </c>
      <c r="E14" s="60">
        <v>0</v>
      </c>
      <c r="F14" s="60">
        <f t="shared" si="5"/>
        <v>0</v>
      </c>
      <c r="H14" s="60">
        <f>SUMIF(Sales!$B$8:$B$1000,$B14,Sales!$K$8:$K$1000)</f>
        <v>1500</v>
      </c>
      <c r="I14" s="60">
        <f>SUMIF(Sales!$B$8:$B$1000,$B14,Sales!$L$8:$L$1000)</f>
        <v>0</v>
      </c>
      <c r="J14" s="60">
        <f>SUMIF(Sales!$B$8:$B$1000,$B14,Sales!$M$8:$M$1000)</f>
        <v>0</v>
      </c>
      <c r="K14" s="60">
        <f>SUMIF(Sales!$B$8:$B$1000,$B14,Sales!$N$8:$N$1000)</f>
        <v>0</v>
      </c>
      <c r="M14" s="60">
        <f t="shared" si="6"/>
        <v>-1500</v>
      </c>
      <c r="N14" s="60">
        <f t="shared" si="7"/>
        <v>0</v>
      </c>
      <c r="O14" s="60">
        <f t="shared" si="8"/>
        <v>0</v>
      </c>
      <c r="P14" s="60">
        <f t="shared" si="9"/>
        <v>0</v>
      </c>
    </row>
    <row r="15" spans="2:20">
      <c r="B15" s="59">
        <v>43405</v>
      </c>
      <c r="C15" s="60">
        <v>0</v>
      </c>
      <c r="D15" s="60">
        <v>0</v>
      </c>
      <c r="E15" s="60">
        <v>0</v>
      </c>
      <c r="F15" s="60">
        <f t="shared" si="5"/>
        <v>0</v>
      </c>
      <c r="H15" s="60">
        <f>SUMIF(Sales!$B$8:$B$1000,$B15,Sales!$K$8:$K$1000)</f>
        <v>750</v>
      </c>
      <c r="I15" s="60">
        <f>SUMIF(Sales!$B$8:$B$1000,$B15,Sales!$L$8:$L$1000)</f>
        <v>0</v>
      </c>
      <c r="J15" s="60">
        <f>SUMIF(Sales!$B$8:$B$1000,$B15,Sales!$M$8:$M$1000)</f>
        <v>0</v>
      </c>
      <c r="K15" s="60">
        <f>SUMIF(Sales!$B$8:$B$1000,$B15,Sales!$N$8:$N$1000)</f>
        <v>0</v>
      </c>
      <c r="M15" s="60">
        <f t="shared" si="6"/>
        <v>-750</v>
      </c>
      <c r="N15" s="60">
        <f t="shared" si="7"/>
        <v>0</v>
      </c>
      <c r="O15" s="60">
        <f t="shared" si="8"/>
        <v>0</v>
      </c>
      <c r="P15" s="60">
        <f t="shared" si="9"/>
        <v>0</v>
      </c>
    </row>
    <row r="16" spans="2:20">
      <c r="B16" s="59">
        <v>43435</v>
      </c>
      <c r="C16" s="60">
        <v>0</v>
      </c>
      <c r="D16" s="60">
        <v>0</v>
      </c>
      <c r="E16" s="60">
        <v>0</v>
      </c>
      <c r="F16" s="60">
        <f t="shared" si="5"/>
        <v>0</v>
      </c>
      <c r="H16" s="60">
        <f>SUMIF(Sales!$B$8:$B$1000,$B16,Sales!$K$8:$K$1000)</f>
        <v>100</v>
      </c>
      <c r="I16" s="60">
        <f>SUMIF(Sales!$B$8:$B$1000,$B16,Sales!$L$8:$L$1000)</f>
        <v>0</v>
      </c>
      <c r="J16" s="60">
        <f>SUMIF(Sales!$B$8:$B$1000,$B16,Sales!$M$8:$M$1000)</f>
        <v>0</v>
      </c>
      <c r="K16" s="60">
        <f>SUMIF(Sales!$B$8:$B$1000,$B16,Sales!$N$8:$N$1000)</f>
        <v>0</v>
      </c>
      <c r="M16" s="60">
        <f t="shared" si="6"/>
        <v>-100</v>
      </c>
      <c r="N16" s="60">
        <f t="shared" si="7"/>
        <v>0</v>
      </c>
      <c r="O16" s="60">
        <f t="shared" si="8"/>
        <v>0</v>
      </c>
      <c r="P16" s="60">
        <f t="shared" si="9"/>
        <v>0</v>
      </c>
    </row>
    <row r="17" spans="1:16">
      <c r="B17" s="59">
        <v>43466</v>
      </c>
      <c r="C17" s="60">
        <v>0</v>
      </c>
      <c r="D17" s="60">
        <v>0</v>
      </c>
      <c r="E17" s="60">
        <v>0</v>
      </c>
      <c r="F17" s="60">
        <f t="shared" si="5"/>
        <v>0</v>
      </c>
      <c r="H17" s="60">
        <f>SUMIF(Sales!$B$8:$B$1000,$B17,Sales!$K$8:$K$1000)</f>
        <v>0</v>
      </c>
      <c r="I17" s="60">
        <f>SUMIF(Sales!$B$8:$B$1000,$B17,Sales!$L$8:$L$1000)</f>
        <v>0</v>
      </c>
      <c r="J17" s="60">
        <f>SUMIF(Sales!$B$8:$B$1000,$B17,Sales!$M$8:$M$1000)</f>
        <v>0</v>
      </c>
      <c r="K17" s="60">
        <f>SUMIF(Sales!$B$8:$B$1000,$B17,Sales!$N$8:$N$1000)</f>
        <v>0</v>
      </c>
      <c r="M17" s="60">
        <f t="shared" si="6"/>
        <v>0</v>
      </c>
      <c r="N17" s="60">
        <f t="shared" si="7"/>
        <v>0</v>
      </c>
      <c r="O17" s="60">
        <f t="shared" si="8"/>
        <v>0</v>
      </c>
      <c r="P17" s="60">
        <f t="shared" si="9"/>
        <v>0</v>
      </c>
    </row>
    <row r="18" spans="1:16">
      <c r="B18" s="59">
        <v>43497</v>
      </c>
      <c r="C18" s="60">
        <v>0</v>
      </c>
      <c r="D18" s="60">
        <v>0</v>
      </c>
      <c r="E18" s="60">
        <v>0</v>
      </c>
      <c r="F18" s="60">
        <f t="shared" si="5"/>
        <v>0</v>
      </c>
      <c r="H18" s="60">
        <f>SUMIF(Sales!$B$8:$B$1000,$B18,Sales!$K$8:$K$1000)</f>
        <v>0</v>
      </c>
      <c r="I18" s="60">
        <f>SUMIF(Sales!$B$8:$B$1000,$B18,Sales!$L$8:$L$1000)</f>
        <v>0</v>
      </c>
      <c r="J18" s="60">
        <f>SUMIF(Sales!$B$8:$B$1000,$B18,Sales!$M$8:$M$1000)</f>
        <v>0</v>
      </c>
      <c r="K18" s="60">
        <f>SUMIF(Sales!$B$8:$B$1000,$B18,Sales!$N$8:$N$1000)</f>
        <v>0</v>
      </c>
      <c r="M18" s="60">
        <f t="shared" si="6"/>
        <v>0</v>
      </c>
      <c r="N18" s="60">
        <f t="shared" si="7"/>
        <v>0</v>
      </c>
      <c r="O18" s="60">
        <f t="shared" si="8"/>
        <v>0</v>
      </c>
      <c r="P18" s="60">
        <f t="shared" si="9"/>
        <v>0</v>
      </c>
    </row>
    <row r="19" spans="1:16">
      <c r="B19" s="59">
        <v>43525</v>
      </c>
      <c r="C19" s="60">
        <v>0</v>
      </c>
      <c r="D19" s="60">
        <v>0</v>
      </c>
      <c r="E19" s="60">
        <v>0</v>
      </c>
      <c r="F19" s="60">
        <f t="shared" si="5"/>
        <v>0</v>
      </c>
      <c r="H19" s="60">
        <f>SUMIF(Sales!$B$8:$B$1000,$B19,Sales!$K$8:$K$1000)</f>
        <v>0</v>
      </c>
      <c r="I19" s="60">
        <f>SUMIF(Sales!$B$8:$B$1000,$B19,Sales!$L$8:$L$1000)</f>
        <v>0</v>
      </c>
      <c r="J19" s="60">
        <f>SUMIF(Sales!$B$8:$B$1000,$B19,Sales!$M$8:$M$1000)</f>
        <v>0</v>
      </c>
      <c r="K19" s="60">
        <f>SUMIF(Sales!$B$8:$B$1000,$B19,Sales!$N$8:$N$1000)</f>
        <v>0</v>
      </c>
      <c r="M19" s="60">
        <f t="shared" si="6"/>
        <v>0</v>
      </c>
      <c r="N19" s="60">
        <f t="shared" si="7"/>
        <v>0</v>
      </c>
      <c r="O19" s="60">
        <f t="shared" si="8"/>
        <v>0</v>
      </c>
      <c r="P19" s="60">
        <f t="shared" si="9"/>
        <v>0</v>
      </c>
    </row>
    <row r="20" spans="1:16">
      <c r="B20" s="59">
        <v>43556</v>
      </c>
      <c r="C20" s="60">
        <v>0</v>
      </c>
      <c r="D20" s="60">
        <v>0</v>
      </c>
      <c r="E20" s="60">
        <v>0</v>
      </c>
      <c r="F20" s="60">
        <f t="shared" si="5"/>
        <v>0</v>
      </c>
      <c r="H20" s="60">
        <f>SUMIF(Sales!$B$8:$B$1000,$B20,Sales!$K$8:$K$1000)</f>
        <v>0</v>
      </c>
      <c r="I20" s="60">
        <f>SUMIF(Sales!$B$8:$B$1000,$B20,Sales!$L$8:$L$1000)</f>
        <v>0</v>
      </c>
      <c r="J20" s="60">
        <f>SUMIF(Sales!$B$8:$B$1000,$B20,Sales!$M$8:$M$1000)</f>
        <v>0</v>
      </c>
      <c r="K20" s="60">
        <f>SUMIF(Sales!$B$8:$B$1000,$B20,Sales!$N$8:$N$1000)</f>
        <v>0</v>
      </c>
      <c r="M20" s="60">
        <f t="shared" si="6"/>
        <v>0</v>
      </c>
      <c r="N20" s="60">
        <f t="shared" si="7"/>
        <v>0</v>
      </c>
      <c r="O20" s="60">
        <f t="shared" si="8"/>
        <v>0</v>
      </c>
      <c r="P20" s="60">
        <f t="shared" si="9"/>
        <v>0</v>
      </c>
    </row>
    <row r="21" spans="1:16">
      <c r="B21" s="59">
        <v>43586</v>
      </c>
      <c r="C21" s="60">
        <v>0</v>
      </c>
      <c r="D21" s="60">
        <v>0</v>
      </c>
      <c r="E21" s="60">
        <v>0</v>
      </c>
      <c r="F21" s="60">
        <f t="shared" si="5"/>
        <v>0</v>
      </c>
      <c r="H21" s="60">
        <f>SUMIF(Sales!$B$8:$B$1000,$B21,Sales!$K$8:$K$1000)</f>
        <v>0</v>
      </c>
      <c r="I21" s="60">
        <f>SUMIF(Sales!$B$8:$B$1000,$B21,Sales!$L$8:$L$1000)</f>
        <v>0</v>
      </c>
      <c r="J21" s="60">
        <f>SUMIF(Sales!$B$8:$B$1000,$B21,Sales!$M$8:$M$1000)</f>
        <v>0</v>
      </c>
      <c r="K21" s="60">
        <f>SUMIF(Sales!$B$8:$B$1000,$B21,Sales!$N$8:$N$1000)</f>
        <v>0</v>
      </c>
      <c r="M21" s="60">
        <f t="shared" si="6"/>
        <v>0</v>
      </c>
      <c r="N21" s="60">
        <f t="shared" si="7"/>
        <v>0</v>
      </c>
      <c r="O21" s="60">
        <f t="shared" si="8"/>
        <v>0</v>
      </c>
      <c r="P21" s="60">
        <f t="shared" si="9"/>
        <v>0</v>
      </c>
    </row>
    <row r="22" spans="1:16">
      <c r="B22" s="59">
        <v>43617</v>
      </c>
      <c r="C22" s="60">
        <v>0</v>
      </c>
      <c r="D22" s="60">
        <v>0</v>
      </c>
      <c r="E22" s="60">
        <v>0</v>
      </c>
      <c r="F22" s="60">
        <f t="shared" si="5"/>
        <v>0</v>
      </c>
      <c r="H22" s="60">
        <f>SUMIF(Sales!$B$8:$B$1000,$B22,Sales!$K$8:$K$1000)</f>
        <v>0</v>
      </c>
      <c r="I22" s="60">
        <f>SUMIF(Sales!$B$8:$B$1000,$B22,Sales!$L$8:$L$1000)</f>
        <v>0</v>
      </c>
      <c r="J22" s="60">
        <f>SUMIF(Sales!$B$8:$B$1000,$B22,Sales!$M$8:$M$1000)</f>
        <v>0</v>
      </c>
      <c r="K22" s="60">
        <f>SUMIF(Sales!$B$8:$B$1000,$B22,Sales!$N$8:$N$1000)</f>
        <v>0</v>
      </c>
      <c r="M22" s="60">
        <f t="shared" si="6"/>
        <v>0</v>
      </c>
      <c r="N22" s="60">
        <f t="shared" si="7"/>
        <v>0</v>
      </c>
      <c r="O22" s="60">
        <f t="shared" si="8"/>
        <v>0</v>
      </c>
      <c r="P22" s="60">
        <f t="shared" si="9"/>
        <v>0</v>
      </c>
    </row>
    <row r="23" spans="1:16">
      <c r="B23" s="59">
        <v>43647</v>
      </c>
      <c r="C23" s="60">
        <v>0</v>
      </c>
      <c r="D23" s="60">
        <v>0</v>
      </c>
      <c r="E23" s="60">
        <v>0</v>
      </c>
      <c r="F23" s="60">
        <f t="shared" si="5"/>
        <v>0</v>
      </c>
      <c r="H23" s="60">
        <f>SUMIF(Sales!$B$8:$B$1000,$B23,Sales!$K$8:$K$1000)</f>
        <v>0</v>
      </c>
      <c r="I23" s="60">
        <f>SUMIF(Sales!$B$8:$B$1000,$B23,Sales!$L$8:$L$1000)</f>
        <v>0</v>
      </c>
      <c r="J23" s="60">
        <f>SUMIF(Sales!$B$8:$B$1000,$B23,Sales!$M$8:$M$1000)</f>
        <v>0</v>
      </c>
      <c r="K23" s="60">
        <f>SUMIF(Sales!$B$8:$B$1000,$B23,Sales!$N$8:$N$1000)</f>
        <v>0</v>
      </c>
      <c r="M23" s="60">
        <f t="shared" si="6"/>
        <v>0</v>
      </c>
      <c r="N23" s="60">
        <f t="shared" si="7"/>
        <v>0</v>
      </c>
      <c r="O23" s="60">
        <f t="shared" si="8"/>
        <v>0</v>
      </c>
      <c r="P23" s="60">
        <f t="shared" si="9"/>
        <v>0</v>
      </c>
    </row>
    <row r="24" spans="1:16">
      <c r="B24" s="59">
        <v>43678</v>
      </c>
      <c r="C24" s="60">
        <v>0</v>
      </c>
      <c r="D24" s="60">
        <v>0</v>
      </c>
      <c r="E24" s="60">
        <v>0</v>
      </c>
      <c r="F24" s="60">
        <f t="shared" si="5"/>
        <v>0</v>
      </c>
      <c r="H24" s="60">
        <f>SUMIF(Sales!$B$8:$B$1000,$B24,Sales!$K$8:$K$1000)</f>
        <v>0</v>
      </c>
      <c r="I24" s="60">
        <f>SUMIF(Sales!$B$8:$B$1000,$B24,Sales!$L$8:$L$1000)</f>
        <v>0</v>
      </c>
      <c r="J24" s="60">
        <f>SUMIF(Sales!$B$8:$B$1000,$B24,Sales!$M$8:$M$1000)</f>
        <v>0</v>
      </c>
      <c r="K24" s="60">
        <f>SUMIF(Sales!$B$8:$B$1000,$B24,Sales!$N$8:$N$1000)</f>
        <v>0</v>
      </c>
      <c r="M24" s="60">
        <f t="shared" si="6"/>
        <v>0</v>
      </c>
      <c r="N24" s="60">
        <f t="shared" si="7"/>
        <v>0</v>
      </c>
      <c r="O24" s="60">
        <f t="shared" si="8"/>
        <v>0</v>
      </c>
      <c r="P24" s="60">
        <f t="shared" si="9"/>
        <v>0</v>
      </c>
    </row>
    <row r="25" spans="1:16">
      <c r="B25" s="63">
        <v>43709</v>
      </c>
      <c r="C25" s="64">
        <v>0</v>
      </c>
      <c r="D25" s="64">
        <v>0</v>
      </c>
      <c r="E25" s="64">
        <v>0</v>
      </c>
      <c r="F25" s="64">
        <f t="shared" si="0"/>
        <v>0</v>
      </c>
      <c r="H25" s="64">
        <f>SUMIF(Sales!$B$8:$B$1000,$B25,Sales!$K$8:$K$1000)</f>
        <v>0</v>
      </c>
      <c r="I25" s="64">
        <f>SUMIF(Sales!$B$8:$B$1000,$B25,Sales!$L$8:$L$1000)</f>
        <v>0</v>
      </c>
      <c r="J25" s="64">
        <f>SUMIF(Sales!$B$8:$B$1000,$B25,Sales!$M$8:$M$1000)</f>
        <v>0</v>
      </c>
      <c r="K25" s="64">
        <f>SUMIF(Sales!$B$8:$B$1000,$B25,Sales!$N$8:$N$1000)</f>
        <v>0</v>
      </c>
      <c r="M25" s="64">
        <f t="shared" si="1"/>
        <v>0</v>
      </c>
      <c r="N25" s="64">
        <f t="shared" si="2"/>
        <v>0</v>
      </c>
      <c r="O25" s="64">
        <f t="shared" si="3"/>
        <v>0</v>
      </c>
      <c r="P25" s="64">
        <f t="shared" si="4"/>
        <v>0</v>
      </c>
    </row>
    <row r="26" spans="1:16">
      <c r="B26" s="65" t="s">
        <v>22</v>
      </c>
      <c r="C26" s="66">
        <f>SUM(C8:C25)</f>
        <v>0</v>
      </c>
      <c r="D26" s="66">
        <f t="shared" ref="D26:F26" si="10">SUM(D8:D25)</f>
        <v>0</v>
      </c>
      <c r="E26" s="66">
        <f t="shared" si="10"/>
        <v>0</v>
      </c>
      <c r="F26" s="66">
        <f t="shared" si="10"/>
        <v>0</v>
      </c>
      <c r="G26" s="66"/>
      <c r="H26" s="66">
        <f>SUM(H8:H25)</f>
        <v>6350</v>
      </c>
      <c r="I26" s="66">
        <f t="shared" ref="I26:K26" si="11">SUM(I8:I25)</f>
        <v>530</v>
      </c>
      <c r="J26" s="66">
        <f t="shared" si="11"/>
        <v>36</v>
      </c>
      <c r="K26" s="66">
        <f t="shared" si="11"/>
        <v>36</v>
      </c>
      <c r="L26" s="66"/>
      <c r="M26" s="66">
        <f>SUM(M8:M25)</f>
        <v>-6350</v>
      </c>
      <c r="N26" s="66">
        <f t="shared" ref="N26:P26" si="12">SUM(N8:N25)</f>
        <v>-530</v>
      </c>
      <c r="O26" s="66">
        <f t="shared" si="12"/>
        <v>-36</v>
      </c>
      <c r="P26" s="66">
        <f t="shared" si="12"/>
        <v>-36</v>
      </c>
    </row>
    <row r="28" spans="1:16" ht="15">
      <c r="B28" s="126" t="str">
        <f>RCM!B2</f>
        <v>XYZ Private Limited</v>
      </c>
      <c r="C28" s="126"/>
      <c r="D28" s="126"/>
      <c r="E28" s="126"/>
      <c r="F28" s="126"/>
      <c r="G28" s="126"/>
      <c r="H28" s="126"/>
      <c r="I28" s="126"/>
      <c r="J28" s="126"/>
      <c r="K28" s="126"/>
      <c r="L28" s="126"/>
      <c r="M28" s="126"/>
      <c r="N28" s="126"/>
      <c r="O28" s="126"/>
      <c r="P28" s="126"/>
    </row>
    <row r="29" spans="1:16" ht="15">
      <c r="B29" s="126" t="str">
        <f>RCM!B4</f>
        <v>GST RCM Register 2018-2019</v>
      </c>
      <c r="C29" s="126"/>
      <c r="D29" s="126"/>
      <c r="E29" s="126"/>
      <c r="F29" s="126"/>
      <c r="G29" s="126"/>
      <c r="H29" s="126"/>
      <c r="I29" s="126"/>
      <c r="J29" s="126"/>
      <c r="K29" s="126"/>
      <c r="L29" s="126"/>
      <c r="M29" s="126"/>
      <c r="N29" s="126"/>
      <c r="O29" s="126"/>
      <c r="P29" s="126"/>
    </row>
    <row r="31" spans="1:16">
      <c r="A31" s="55"/>
      <c r="B31" s="178" t="s">
        <v>4</v>
      </c>
      <c r="C31" s="180" t="s">
        <v>46</v>
      </c>
      <c r="D31" s="181"/>
      <c r="E31" s="181"/>
      <c r="F31" s="182"/>
      <c r="G31" s="54"/>
      <c r="H31" s="180" t="s">
        <v>42</v>
      </c>
      <c r="I31" s="181"/>
      <c r="J31" s="181"/>
      <c r="K31" s="182"/>
      <c r="L31" s="54"/>
      <c r="M31" s="180" t="s">
        <v>43</v>
      </c>
      <c r="N31" s="181"/>
      <c r="O31" s="181"/>
      <c r="P31" s="182"/>
    </row>
    <row r="32" spans="1:16">
      <c r="A32" s="55"/>
      <c r="B32" s="179"/>
      <c r="C32" s="56" t="s">
        <v>11</v>
      </c>
      <c r="D32" s="56" t="s">
        <v>3</v>
      </c>
      <c r="E32" s="56" t="s">
        <v>28</v>
      </c>
      <c r="F32" s="56" t="s">
        <v>2</v>
      </c>
      <c r="G32" s="54"/>
      <c r="H32" s="56" t="s">
        <v>11</v>
      </c>
      <c r="I32" s="56" t="s">
        <v>3</v>
      </c>
      <c r="J32" s="56" t="s">
        <v>28</v>
      </c>
      <c r="K32" s="56" t="s">
        <v>2</v>
      </c>
      <c r="L32" s="54"/>
      <c r="M32" s="56" t="s">
        <v>11</v>
      </c>
      <c r="N32" s="56" t="s">
        <v>3</v>
      </c>
      <c r="O32" s="56" t="s">
        <v>28</v>
      </c>
      <c r="P32" s="56" t="s">
        <v>2</v>
      </c>
    </row>
    <row r="33" spans="1:16">
      <c r="A33" s="55"/>
      <c r="B33" s="57"/>
      <c r="C33" s="58"/>
      <c r="D33" s="58"/>
      <c r="E33" s="58"/>
      <c r="F33" s="58"/>
      <c r="G33" s="54"/>
      <c r="H33" s="58"/>
      <c r="I33" s="58"/>
      <c r="J33" s="58"/>
      <c r="K33" s="58"/>
      <c r="L33" s="54"/>
      <c r="M33" s="58"/>
      <c r="N33" s="58"/>
      <c r="O33" s="58"/>
      <c r="P33" s="58"/>
    </row>
    <row r="34" spans="1:16">
      <c r="B34" s="59">
        <v>43191</v>
      </c>
      <c r="C34" s="60">
        <v>0</v>
      </c>
      <c r="D34" s="60">
        <v>0</v>
      </c>
      <c r="E34" s="60">
        <v>0</v>
      </c>
      <c r="F34" s="60">
        <f t="shared" ref="F34:F51" si="13">E34</f>
        <v>0</v>
      </c>
      <c r="H34" s="60">
        <f>SUMIF(Sales!$B$8:$B$1000,$B34,Sales!$K$8:$K$1000)</f>
        <v>1500</v>
      </c>
      <c r="I34" s="60">
        <f>SUMIF(Sales!$B$8:$B$1000,$B34,Sales!$L$8:$L$1000)</f>
        <v>50</v>
      </c>
      <c r="J34" s="60">
        <f>SUMIF(Sales!$B$8:$B$1000,$B34,Sales!$M$8:$M$1000)</f>
        <v>13</v>
      </c>
      <c r="K34" s="60">
        <f>SUMIF(Sales!$B$8:$B$1000,$B34,Sales!$N$8:$N$1000)</f>
        <v>13</v>
      </c>
      <c r="M34" s="60">
        <f t="shared" ref="M34:M51" si="14">C34-H34</f>
        <v>-1500</v>
      </c>
      <c r="N34" s="60">
        <f t="shared" ref="N34:N51" si="15">D34-I34</f>
        <v>-50</v>
      </c>
      <c r="O34" s="60">
        <f t="shared" ref="O34:O51" si="16">E34-J34</f>
        <v>-13</v>
      </c>
      <c r="P34" s="60">
        <f t="shared" ref="P34:P51" si="17">F34-K34</f>
        <v>-13</v>
      </c>
    </row>
    <row r="35" spans="1:16">
      <c r="B35" s="59">
        <v>43221</v>
      </c>
      <c r="C35" s="60">
        <v>0</v>
      </c>
      <c r="D35" s="60">
        <v>0</v>
      </c>
      <c r="E35" s="60">
        <v>0</v>
      </c>
      <c r="F35" s="60">
        <f t="shared" si="13"/>
        <v>0</v>
      </c>
      <c r="H35" s="60">
        <f>SUMIF(Sales!$B$8:$B$1000,$B35,Sales!$K$8:$K$1000)</f>
        <v>500</v>
      </c>
      <c r="I35" s="60">
        <f>SUMIF(Sales!$B$8:$B$1000,$B35,Sales!$L$8:$L$1000)</f>
        <v>60</v>
      </c>
      <c r="J35" s="60">
        <f>SUMIF(Sales!$B$8:$B$1000,$B35,Sales!$M$8:$M$1000)</f>
        <v>0</v>
      </c>
      <c r="K35" s="60">
        <f>SUMIF(Sales!$B$8:$B$1000,$B35,Sales!$N$8:$N$1000)</f>
        <v>0</v>
      </c>
      <c r="M35" s="60">
        <f t="shared" si="14"/>
        <v>-500</v>
      </c>
      <c r="N35" s="60">
        <f t="shared" si="15"/>
        <v>-60</v>
      </c>
      <c r="O35" s="60">
        <f t="shared" si="16"/>
        <v>0</v>
      </c>
      <c r="P35" s="60">
        <f t="shared" si="17"/>
        <v>0</v>
      </c>
    </row>
    <row r="36" spans="1:16">
      <c r="B36" s="59">
        <v>43252</v>
      </c>
      <c r="C36" s="60">
        <v>0</v>
      </c>
      <c r="D36" s="60">
        <v>0</v>
      </c>
      <c r="E36" s="60">
        <v>0</v>
      </c>
      <c r="F36" s="60">
        <f t="shared" si="13"/>
        <v>0</v>
      </c>
      <c r="H36" s="60">
        <f>SUMIF(Sales!$B$8:$B$1000,$B36,Sales!$K$8:$K$1000)</f>
        <v>1500</v>
      </c>
      <c r="I36" s="60">
        <f>SUMIF(Sales!$B$8:$B$1000,$B36,Sales!$L$8:$L$1000)</f>
        <v>270</v>
      </c>
      <c r="J36" s="60">
        <f>SUMIF(Sales!$B$8:$B$1000,$B36,Sales!$M$8:$M$1000)</f>
        <v>0</v>
      </c>
      <c r="K36" s="60">
        <f>SUMIF(Sales!$B$8:$B$1000,$B36,Sales!$N$8:$N$1000)</f>
        <v>0</v>
      </c>
      <c r="M36" s="60">
        <f t="shared" si="14"/>
        <v>-1500</v>
      </c>
      <c r="N36" s="60">
        <f t="shared" si="15"/>
        <v>-270</v>
      </c>
      <c r="O36" s="60">
        <f t="shared" si="16"/>
        <v>0</v>
      </c>
      <c r="P36" s="60">
        <f t="shared" si="17"/>
        <v>0</v>
      </c>
    </row>
    <row r="37" spans="1:16">
      <c r="B37" s="59">
        <v>43282</v>
      </c>
      <c r="C37" s="60">
        <v>0</v>
      </c>
      <c r="D37" s="60">
        <v>0</v>
      </c>
      <c r="E37" s="60">
        <v>0</v>
      </c>
      <c r="F37" s="60">
        <f t="shared" si="13"/>
        <v>0</v>
      </c>
      <c r="H37" s="60">
        <f>SUMIF(Sales!$B$8:$B$1000,$B37,Sales!$K$8:$K$1000)</f>
        <v>750</v>
      </c>
      <c r="I37" s="60">
        <f>SUMIF(Sales!$B$8:$B$1000,$B37,Sales!$L$8:$L$1000)</f>
        <v>210</v>
      </c>
      <c r="J37" s="60">
        <f>SUMIF(Sales!$B$8:$B$1000,$B37,Sales!$M$8:$M$1000)</f>
        <v>0</v>
      </c>
      <c r="K37" s="60">
        <f>SUMIF(Sales!$B$8:$B$1000,$B37,Sales!$N$8:$N$1000)</f>
        <v>0</v>
      </c>
      <c r="M37" s="60">
        <f t="shared" si="14"/>
        <v>-750</v>
      </c>
      <c r="N37" s="60">
        <f t="shared" si="15"/>
        <v>-210</v>
      </c>
      <c r="O37" s="60">
        <f t="shared" si="16"/>
        <v>0</v>
      </c>
      <c r="P37" s="60">
        <f t="shared" si="17"/>
        <v>0</v>
      </c>
    </row>
    <row r="38" spans="1:16">
      <c r="B38" s="59">
        <v>43313</v>
      </c>
      <c r="C38" s="60">
        <v>0</v>
      </c>
      <c r="D38" s="60">
        <v>0</v>
      </c>
      <c r="E38" s="60">
        <v>0</v>
      </c>
      <c r="F38" s="60">
        <f t="shared" si="13"/>
        <v>0</v>
      </c>
      <c r="H38" s="60">
        <f>SUMIF(Sales!$B$8:$B$1000,$B38,Sales!$K$8:$K$1000)</f>
        <v>250</v>
      </c>
      <c r="I38" s="60">
        <f>SUMIF(Sales!$B$8:$B$1000,$B38,Sales!$L$8:$L$1000)</f>
        <v>0</v>
      </c>
      <c r="J38" s="60">
        <f>SUMIF(Sales!$B$8:$B$1000,$B38,Sales!$M$8:$M$1000)</f>
        <v>23</v>
      </c>
      <c r="K38" s="60">
        <f>SUMIF(Sales!$B$8:$B$1000,$B38,Sales!$N$8:$N$1000)</f>
        <v>23</v>
      </c>
      <c r="M38" s="60">
        <f t="shared" si="14"/>
        <v>-250</v>
      </c>
      <c r="N38" s="60">
        <f t="shared" si="15"/>
        <v>0</v>
      </c>
      <c r="O38" s="60">
        <f t="shared" si="16"/>
        <v>-23</v>
      </c>
      <c r="P38" s="60">
        <f t="shared" si="17"/>
        <v>-23</v>
      </c>
    </row>
    <row r="39" spans="1:16">
      <c r="B39" s="59">
        <v>43344</v>
      </c>
      <c r="C39" s="60">
        <v>0</v>
      </c>
      <c r="D39" s="60">
        <v>0</v>
      </c>
      <c r="E39" s="60">
        <v>0</v>
      </c>
      <c r="F39" s="60">
        <f t="shared" si="13"/>
        <v>0</v>
      </c>
      <c r="H39" s="60">
        <f>SUMIF(Sales!$B$8:$B$1000,$B39,Sales!$K$8:$K$1000)</f>
        <v>-500</v>
      </c>
      <c r="I39" s="60">
        <f>SUMIF(Sales!$B$8:$B$1000,$B39,Sales!$L$8:$L$1000)</f>
        <v>-60</v>
      </c>
      <c r="J39" s="60">
        <f>SUMIF(Sales!$B$8:$B$1000,$B39,Sales!$M$8:$M$1000)</f>
        <v>0</v>
      </c>
      <c r="K39" s="60">
        <f>SUMIF(Sales!$B$8:$B$1000,$B39,Sales!$N$8:$N$1000)</f>
        <v>0</v>
      </c>
      <c r="M39" s="60">
        <f t="shared" si="14"/>
        <v>500</v>
      </c>
      <c r="N39" s="60">
        <f t="shared" si="15"/>
        <v>60</v>
      </c>
      <c r="O39" s="60">
        <f t="shared" si="16"/>
        <v>0</v>
      </c>
      <c r="P39" s="60">
        <f t="shared" si="17"/>
        <v>0</v>
      </c>
    </row>
    <row r="40" spans="1:16">
      <c r="B40" s="59">
        <v>43374</v>
      </c>
      <c r="C40" s="60">
        <v>0</v>
      </c>
      <c r="D40" s="60">
        <v>0</v>
      </c>
      <c r="E40" s="60">
        <v>0</v>
      </c>
      <c r="F40" s="60">
        <f t="shared" si="13"/>
        <v>0</v>
      </c>
      <c r="H40" s="60">
        <f>SUMIF(Sales!$B$8:$B$1000,$B40,Sales!$K$8:$K$1000)</f>
        <v>1500</v>
      </c>
      <c r="I40" s="60">
        <f>SUMIF(Sales!$B$8:$B$1000,$B40,Sales!$L$8:$L$1000)</f>
        <v>0</v>
      </c>
      <c r="J40" s="60">
        <f>SUMIF(Sales!$B$8:$B$1000,$B40,Sales!$M$8:$M$1000)</f>
        <v>0</v>
      </c>
      <c r="K40" s="60">
        <f>SUMIF(Sales!$B$8:$B$1000,$B40,Sales!$N$8:$N$1000)</f>
        <v>0</v>
      </c>
      <c r="M40" s="60">
        <f t="shared" si="14"/>
        <v>-1500</v>
      </c>
      <c r="N40" s="60">
        <f t="shared" si="15"/>
        <v>0</v>
      </c>
      <c r="O40" s="60">
        <f t="shared" si="16"/>
        <v>0</v>
      </c>
      <c r="P40" s="60">
        <f t="shared" si="17"/>
        <v>0</v>
      </c>
    </row>
    <row r="41" spans="1:16">
      <c r="B41" s="59">
        <v>43405</v>
      </c>
      <c r="C41" s="60">
        <v>0</v>
      </c>
      <c r="D41" s="60">
        <v>0</v>
      </c>
      <c r="E41" s="60">
        <v>0</v>
      </c>
      <c r="F41" s="60">
        <f t="shared" si="13"/>
        <v>0</v>
      </c>
      <c r="H41" s="60">
        <f>SUMIF(Sales!$B$8:$B$1000,$B41,Sales!$K$8:$K$1000)</f>
        <v>750</v>
      </c>
      <c r="I41" s="60">
        <f>SUMIF(Sales!$B$8:$B$1000,$B41,Sales!$L$8:$L$1000)</f>
        <v>0</v>
      </c>
      <c r="J41" s="60">
        <f>SUMIF(Sales!$B$8:$B$1000,$B41,Sales!$M$8:$M$1000)</f>
        <v>0</v>
      </c>
      <c r="K41" s="60">
        <f>SUMIF(Sales!$B$8:$B$1000,$B41,Sales!$N$8:$N$1000)</f>
        <v>0</v>
      </c>
      <c r="M41" s="60">
        <f t="shared" si="14"/>
        <v>-750</v>
      </c>
      <c r="N41" s="60">
        <f t="shared" si="15"/>
        <v>0</v>
      </c>
      <c r="O41" s="60">
        <f t="shared" si="16"/>
        <v>0</v>
      </c>
      <c r="P41" s="60">
        <f t="shared" si="17"/>
        <v>0</v>
      </c>
    </row>
    <row r="42" spans="1:16">
      <c r="B42" s="59">
        <v>43435</v>
      </c>
      <c r="C42" s="60">
        <v>0</v>
      </c>
      <c r="D42" s="60">
        <v>0</v>
      </c>
      <c r="E42" s="60">
        <v>0</v>
      </c>
      <c r="F42" s="60">
        <f t="shared" si="13"/>
        <v>0</v>
      </c>
      <c r="H42" s="60">
        <f>SUMIF(Sales!$B$8:$B$1000,$B42,Sales!$K$8:$K$1000)</f>
        <v>100</v>
      </c>
      <c r="I42" s="60">
        <f>SUMIF(Sales!$B$8:$B$1000,$B42,Sales!$L$8:$L$1000)</f>
        <v>0</v>
      </c>
      <c r="J42" s="60">
        <f>SUMIF(Sales!$B$8:$B$1000,$B42,Sales!$M$8:$M$1000)</f>
        <v>0</v>
      </c>
      <c r="K42" s="60">
        <f>SUMIF(Sales!$B$8:$B$1000,$B42,Sales!$N$8:$N$1000)</f>
        <v>0</v>
      </c>
      <c r="M42" s="60">
        <f t="shared" si="14"/>
        <v>-100</v>
      </c>
      <c r="N42" s="60">
        <f t="shared" si="15"/>
        <v>0</v>
      </c>
      <c r="O42" s="60">
        <f t="shared" si="16"/>
        <v>0</v>
      </c>
      <c r="P42" s="60">
        <f t="shared" si="17"/>
        <v>0</v>
      </c>
    </row>
    <row r="43" spans="1:16">
      <c r="B43" s="59">
        <v>43466</v>
      </c>
      <c r="C43" s="60">
        <v>0</v>
      </c>
      <c r="D43" s="60">
        <v>0</v>
      </c>
      <c r="E43" s="60">
        <v>0</v>
      </c>
      <c r="F43" s="60">
        <f t="shared" si="13"/>
        <v>0</v>
      </c>
      <c r="H43" s="60">
        <f>SUMIF(Sales!$B$8:$B$1000,$B43,Sales!$K$8:$K$1000)</f>
        <v>0</v>
      </c>
      <c r="I43" s="60">
        <f>SUMIF(Sales!$B$8:$B$1000,$B43,Sales!$L$8:$L$1000)</f>
        <v>0</v>
      </c>
      <c r="J43" s="60">
        <f>SUMIF(Sales!$B$8:$B$1000,$B43,Sales!$M$8:$M$1000)</f>
        <v>0</v>
      </c>
      <c r="K43" s="60">
        <f>SUMIF(Sales!$B$8:$B$1000,$B43,Sales!$N$8:$N$1000)</f>
        <v>0</v>
      </c>
      <c r="M43" s="60">
        <f t="shared" si="14"/>
        <v>0</v>
      </c>
      <c r="N43" s="60">
        <f t="shared" si="15"/>
        <v>0</v>
      </c>
      <c r="O43" s="60">
        <f t="shared" si="16"/>
        <v>0</v>
      </c>
      <c r="P43" s="60">
        <f t="shared" si="17"/>
        <v>0</v>
      </c>
    </row>
    <row r="44" spans="1:16">
      <c r="B44" s="59">
        <v>43497</v>
      </c>
      <c r="C44" s="60">
        <v>0</v>
      </c>
      <c r="D44" s="60">
        <v>0</v>
      </c>
      <c r="E44" s="60">
        <v>0</v>
      </c>
      <c r="F44" s="60">
        <f t="shared" si="13"/>
        <v>0</v>
      </c>
      <c r="H44" s="60">
        <f>SUMIF(Sales!$B$8:$B$1000,$B44,Sales!$K$8:$K$1000)</f>
        <v>0</v>
      </c>
      <c r="I44" s="60">
        <f>SUMIF(Sales!$B$8:$B$1000,$B44,Sales!$L$8:$L$1000)</f>
        <v>0</v>
      </c>
      <c r="J44" s="60">
        <f>SUMIF(Sales!$B$8:$B$1000,$B44,Sales!$M$8:$M$1000)</f>
        <v>0</v>
      </c>
      <c r="K44" s="60">
        <f>SUMIF(Sales!$B$8:$B$1000,$B44,Sales!$N$8:$N$1000)</f>
        <v>0</v>
      </c>
      <c r="M44" s="60">
        <f t="shared" si="14"/>
        <v>0</v>
      </c>
      <c r="N44" s="60">
        <f t="shared" si="15"/>
        <v>0</v>
      </c>
      <c r="O44" s="60">
        <f t="shared" si="16"/>
        <v>0</v>
      </c>
      <c r="P44" s="60">
        <f t="shared" si="17"/>
        <v>0</v>
      </c>
    </row>
    <row r="45" spans="1:16">
      <c r="B45" s="59">
        <v>43525</v>
      </c>
      <c r="C45" s="60">
        <v>0</v>
      </c>
      <c r="D45" s="60">
        <v>0</v>
      </c>
      <c r="E45" s="60">
        <v>0</v>
      </c>
      <c r="F45" s="60">
        <f t="shared" si="13"/>
        <v>0</v>
      </c>
      <c r="H45" s="60">
        <f>SUMIF(Sales!$B$8:$B$1000,$B45,Sales!$K$8:$K$1000)</f>
        <v>0</v>
      </c>
      <c r="I45" s="60">
        <f>SUMIF(Sales!$B$8:$B$1000,$B45,Sales!$L$8:$L$1000)</f>
        <v>0</v>
      </c>
      <c r="J45" s="60">
        <f>SUMIF(Sales!$B$8:$B$1000,$B45,Sales!$M$8:$M$1000)</f>
        <v>0</v>
      </c>
      <c r="K45" s="60">
        <f>SUMIF(Sales!$B$8:$B$1000,$B45,Sales!$N$8:$N$1000)</f>
        <v>0</v>
      </c>
      <c r="M45" s="60">
        <f t="shared" si="14"/>
        <v>0</v>
      </c>
      <c r="N45" s="60">
        <f t="shared" si="15"/>
        <v>0</v>
      </c>
      <c r="O45" s="60">
        <f t="shared" si="16"/>
        <v>0</v>
      </c>
      <c r="P45" s="60">
        <f t="shared" si="17"/>
        <v>0</v>
      </c>
    </row>
    <row r="46" spans="1:16">
      <c r="B46" s="59">
        <v>43556</v>
      </c>
      <c r="C46" s="60">
        <v>0</v>
      </c>
      <c r="D46" s="60">
        <v>0</v>
      </c>
      <c r="E46" s="60">
        <v>0</v>
      </c>
      <c r="F46" s="60">
        <f t="shared" si="13"/>
        <v>0</v>
      </c>
      <c r="H46" s="60">
        <f>SUMIF(Sales!$B$8:$B$1000,$B46,Sales!$K$8:$K$1000)</f>
        <v>0</v>
      </c>
      <c r="I46" s="60">
        <f>SUMIF(Sales!$B$8:$B$1000,$B46,Sales!$L$8:$L$1000)</f>
        <v>0</v>
      </c>
      <c r="J46" s="60">
        <f>SUMIF(Sales!$B$8:$B$1000,$B46,Sales!$M$8:$M$1000)</f>
        <v>0</v>
      </c>
      <c r="K46" s="60">
        <f>SUMIF(Sales!$B$8:$B$1000,$B46,Sales!$N$8:$N$1000)</f>
        <v>0</v>
      </c>
      <c r="M46" s="60">
        <f t="shared" si="14"/>
        <v>0</v>
      </c>
      <c r="N46" s="60">
        <f t="shared" si="15"/>
        <v>0</v>
      </c>
      <c r="O46" s="60">
        <f t="shared" si="16"/>
        <v>0</v>
      </c>
      <c r="P46" s="60">
        <f t="shared" si="17"/>
        <v>0</v>
      </c>
    </row>
    <row r="47" spans="1:16">
      <c r="B47" s="59">
        <v>43586</v>
      </c>
      <c r="C47" s="60">
        <v>0</v>
      </c>
      <c r="D47" s="60">
        <v>0</v>
      </c>
      <c r="E47" s="60">
        <v>0</v>
      </c>
      <c r="F47" s="60">
        <f t="shared" si="13"/>
        <v>0</v>
      </c>
      <c r="H47" s="60">
        <f>SUMIF(Sales!$B$8:$B$1000,$B47,Sales!$K$8:$K$1000)</f>
        <v>0</v>
      </c>
      <c r="I47" s="60">
        <f>SUMIF(Sales!$B$8:$B$1000,$B47,Sales!$L$8:$L$1000)</f>
        <v>0</v>
      </c>
      <c r="J47" s="60">
        <f>SUMIF(Sales!$B$8:$B$1000,$B47,Sales!$M$8:$M$1000)</f>
        <v>0</v>
      </c>
      <c r="K47" s="60">
        <f>SUMIF(Sales!$B$8:$B$1000,$B47,Sales!$N$8:$N$1000)</f>
        <v>0</v>
      </c>
      <c r="M47" s="60">
        <f t="shared" si="14"/>
        <v>0</v>
      </c>
      <c r="N47" s="60">
        <f t="shared" si="15"/>
        <v>0</v>
      </c>
      <c r="O47" s="60">
        <f t="shared" si="16"/>
        <v>0</v>
      </c>
      <c r="P47" s="60">
        <f t="shared" si="17"/>
        <v>0</v>
      </c>
    </row>
    <row r="48" spans="1:16">
      <c r="B48" s="59">
        <v>43617</v>
      </c>
      <c r="C48" s="60">
        <v>0</v>
      </c>
      <c r="D48" s="60">
        <v>0</v>
      </c>
      <c r="E48" s="60">
        <v>0</v>
      </c>
      <c r="F48" s="60">
        <f t="shared" si="13"/>
        <v>0</v>
      </c>
      <c r="H48" s="60">
        <f>SUMIF(Sales!$B$8:$B$1000,$B48,Sales!$K$8:$K$1000)</f>
        <v>0</v>
      </c>
      <c r="I48" s="60">
        <f>SUMIF(Sales!$B$8:$B$1000,$B48,Sales!$L$8:$L$1000)</f>
        <v>0</v>
      </c>
      <c r="J48" s="60">
        <f>SUMIF(Sales!$B$8:$B$1000,$B48,Sales!$M$8:$M$1000)</f>
        <v>0</v>
      </c>
      <c r="K48" s="60">
        <f>SUMIF(Sales!$B$8:$B$1000,$B48,Sales!$N$8:$N$1000)</f>
        <v>0</v>
      </c>
      <c r="M48" s="60">
        <f t="shared" si="14"/>
        <v>0</v>
      </c>
      <c r="N48" s="60">
        <f t="shared" si="15"/>
        <v>0</v>
      </c>
      <c r="O48" s="60">
        <f t="shared" si="16"/>
        <v>0</v>
      </c>
      <c r="P48" s="60">
        <f t="shared" si="17"/>
        <v>0</v>
      </c>
    </row>
    <row r="49" spans="2:20">
      <c r="B49" s="59">
        <v>43647</v>
      </c>
      <c r="C49" s="60">
        <v>0</v>
      </c>
      <c r="D49" s="60">
        <v>0</v>
      </c>
      <c r="E49" s="60">
        <v>0</v>
      </c>
      <c r="F49" s="60">
        <f t="shared" si="13"/>
        <v>0</v>
      </c>
      <c r="H49" s="60">
        <f>SUMIF(Sales!$B$8:$B$1000,$B49,Sales!$K$8:$K$1000)</f>
        <v>0</v>
      </c>
      <c r="I49" s="60">
        <f>SUMIF(Sales!$B$8:$B$1000,$B49,Sales!$L$8:$L$1000)</f>
        <v>0</v>
      </c>
      <c r="J49" s="60">
        <f>SUMIF(Sales!$B$8:$B$1000,$B49,Sales!$M$8:$M$1000)</f>
        <v>0</v>
      </c>
      <c r="K49" s="60">
        <f>SUMIF(Sales!$B$8:$B$1000,$B49,Sales!$N$8:$N$1000)</f>
        <v>0</v>
      </c>
      <c r="M49" s="60">
        <f t="shared" si="14"/>
        <v>0</v>
      </c>
      <c r="N49" s="60">
        <f t="shared" si="15"/>
        <v>0</v>
      </c>
      <c r="O49" s="60">
        <f t="shared" si="16"/>
        <v>0</v>
      </c>
      <c r="P49" s="60">
        <f t="shared" si="17"/>
        <v>0</v>
      </c>
    </row>
    <row r="50" spans="2:20">
      <c r="B50" s="59">
        <v>43678</v>
      </c>
      <c r="C50" s="60">
        <v>0</v>
      </c>
      <c r="D50" s="60">
        <v>0</v>
      </c>
      <c r="E50" s="60">
        <v>0</v>
      </c>
      <c r="F50" s="60">
        <f t="shared" si="13"/>
        <v>0</v>
      </c>
      <c r="H50" s="60">
        <f>SUMIF(Sales!$B$8:$B$1000,$B50,Sales!$K$8:$K$1000)</f>
        <v>0</v>
      </c>
      <c r="I50" s="60">
        <f>SUMIF(Sales!$B$8:$B$1000,$B50,Sales!$L$8:$L$1000)</f>
        <v>0</v>
      </c>
      <c r="J50" s="60">
        <f>SUMIF(Sales!$B$8:$B$1000,$B50,Sales!$M$8:$M$1000)</f>
        <v>0</v>
      </c>
      <c r="K50" s="60">
        <f>SUMIF(Sales!$B$8:$B$1000,$B50,Sales!$N$8:$N$1000)</f>
        <v>0</v>
      </c>
      <c r="M50" s="60">
        <f t="shared" si="14"/>
        <v>0</v>
      </c>
      <c r="N50" s="60">
        <f t="shared" si="15"/>
        <v>0</v>
      </c>
      <c r="O50" s="60">
        <f t="shared" si="16"/>
        <v>0</v>
      </c>
      <c r="P50" s="60">
        <f t="shared" si="17"/>
        <v>0</v>
      </c>
    </row>
    <row r="51" spans="2:20">
      <c r="B51" s="63">
        <v>43709</v>
      </c>
      <c r="C51" s="64">
        <v>0</v>
      </c>
      <c r="D51" s="64">
        <v>0</v>
      </c>
      <c r="E51" s="64">
        <v>0</v>
      </c>
      <c r="F51" s="64">
        <f t="shared" si="13"/>
        <v>0</v>
      </c>
      <c r="H51" s="64">
        <f>SUMIF(Sales!$B$8:$B$1000,$B51,Sales!$K$8:$K$1000)</f>
        <v>0</v>
      </c>
      <c r="I51" s="64">
        <f>SUMIF(Sales!$B$8:$B$1000,$B51,Sales!$L$8:$L$1000)</f>
        <v>0</v>
      </c>
      <c r="J51" s="64">
        <f>SUMIF(Sales!$B$8:$B$1000,$B51,Sales!$M$8:$M$1000)</f>
        <v>0</v>
      </c>
      <c r="K51" s="64">
        <f>SUMIF(Sales!$B$8:$B$1000,$B51,Sales!$N$8:$N$1000)</f>
        <v>0</v>
      </c>
      <c r="M51" s="64">
        <f t="shared" si="14"/>
        <v>0</v>
      </c>
      <c r="N51" s="64">
        <f t="shared" si="15"/>
        <v>0</v>
      </c>
      <c r="O51" s="64">
        <f t="shared" si="16"/>
        <v>0</v>
      </c>
      <c r="P51" s="64">
        <f t="shared" si="17"/>
        <v>0</v>
      </c>
    </row>
    <row r="52" spans="2:20">
      <c r="B52" s="65" t="s">
        <v>22</v>
      </c>
      <c r="C52" s="66">
        <f>SUM(C34:C51)</f>
        <v>0</v>
      </c>
      <c r="D52" s="66">
        <f t="shared" ref="D52:F52" si="18">SUM(D34:D51)</f>
        <v>0</v>
      </c>
      <c r="E52" s="66">
        <f t="shared" si="18"/>
        <v>0</v>
      </c>
      <c r="F52" s="66">
        <f t="shared" si="18"/>
        <v>0</v>
      </c>
      <c r="G52" s="66"/>
      <c r="H52" s="66">
        <f>SUM(H34:H51)</f>
        <v>6350</v>
      </c>
      <c r="I52" s="66">
        <f t="shared" ref="I52:K52" si="19">SUM(I34:I51)</f>
        <v>530</v>
      </c>
      <c r="J52" s="66">
        <f t="shared" si="19"/>
        <v>36</v>
      </c>
      <c r="K52" s="66">
        <f t="shared" si="19"/>
        <v>36</v>
      </c>
      <c r="L52" s="66"/>
      <c r="M52" s="66">
        <f>SUM(M34:M51)</f>
        <v>-6350</v>
      </c>
      <c r="N52" s="66">
        <f t="shared" ref="N52:P52" si="20">SUM(N34:N51)</f>
        <v>-530</v>
      </c>
      <c r="O52" s="66">
        <f t="shared" si="20"/>
        <v>-36</v>
      </c>
      <c r="P52" s="66">
        <f t="shared" si="20"/>
        <v>-36</v>
      </c>
    </row>
    <row r="55" spans="2:20" ht="15">
      <c r="B55" s="126" t="str">
        <f>'ITC Register'!B2:Q2</f>
        <v>XYZ Private Limited</v>
      </c>
      <c r="C55" s="126"/>
      <c r="D55" s="126"/>
      <c r="E55" s="126"/>
      <c r="F55" s="126"/>
      <c r="G55" s="126"/>
      <c r="H55" s="126"/>
      <c r="I55" s="126"/>
      <c r="J55" s="126"/>
      <c r="K55" s="126"/>
      <c r="L55" s="126"/>
      <c r="M55" s="126"/>
      <c r="N55" s="126"/>
      <c r="O55" s="126"/>
      <c r="P55" s="126"/>
      <c r="Q55" s="67"/>
      <c r="R55" s="67"/>
      <c r="S55" s="67"/>
      <c r="T55" s="67"/>
    </row>
    <row r="56" spans="2:20" ht="15">
      <c r="B56" s="126" t="str">
        <f>'ITC Register'!B4:Q4</f>
        <v>GST Input Credit Register 2018-2019</v>
      </c>
      <c r="C56" s="126"/>
      <c r="D56" s="126"/>
      <c r="E56" s="126"/>
      <c r="F56" s="126"/>
      <c r="G56" s="126"/>
      <c r="H56" s="126"/>
      <c r="I56" s="126"/>
      <c r="J56" s="126"/>
      <c r="K56" s="126"/>
      <c r="L56" s="126"/>
      <c r="M56" s="126"/>
      <c r="N56" s="126"/>
      <c r="O56" s="126"/>
      <c r="P56" s="126"/>
      <c r="Q56" s="67"/>
      <c r="R56" s="67"/>
      <c r="S56" s="67"/>
      <c r="T56" s="67"/>
    </row>
    <row r="58" spans="2:20" s="55" customFormat="1">
      <c r="B58" s="178" t="s">
        <v>4</v>
      </c>
      <c r="C58" s="180" t="s">
        <v>46</v>
      </c>
      <c r="D58" s="181"/>
      <c r="E58" s="181"/>
      <c r="F58" s="182"/>
      <c r="G58" s="54"/>
      <c r="H58" s="180" t="s">
        <v>42</v>
      </c>
      <c r="I58" s="181"/>
      <c r="J58" s="181"/>
      <c r="K58" s="182"/>
      <c r="L58" s="54"/>
      <c r="M58" s="180" t="s">
        <v>43</v>
      </c>
      <c r="N58" s="181"/>
      <c r="O58" s="181"/>
      <c r="P58" s="182"/>
    </row>
    <row r="59" spans="2:20" s="55" customFormat="1">
      <c r="B59" s="179"/>
      <c r="C59" s="56" t="s">
        <v>11</v>
      </c>
      <c r="D59" s="56" t="s">
        <v>3</v>
      </c>
      <c r="E59" s="56" t="s">
        <v>28</v>
      </c>
      <c r="F59" s="56" t="s">
        <v>2</v>
      </c>
      <c r="G59" s="54"/>
      <c r="H59" s="56" t="s">
        <v>11</v>
      </c>
      <c r="I59" s="56" t="s">
        <v>3</v>
      </c>
      <c r="J59" s="56" t="s">
        <v>28</v>
      </c>
      <c r="K59" s="56" t="s">
        <v>2</v>
      </c>
      <c r="L59" s="54"/>
      <c r="M59" s="56" t="s">
        <v>11</v>
      </c>
      <c r="N59" s="56" t="s">
        <v>3</v>
      </c>
      <c r="O59" s="56" t="s">
        <v>28</v>
      </c>
      <c r="P59" s="56" t="s">
        <v>2</v>
      </c>
    </row>
    <row r="60" spans="2:20" s="55" customFormat="1">
      <c r="B60" s="57"/>
      <c r="C60" s="58"/>
      <c r="D60" s="58"/>
      <c r="E60" s="58"/>
      <c r="F60" s="58"/>
      <c r="G60" s="54"/>
      <c r="H60" s="58"/>
      <c r="I60" s="58"/>
      <c r="J60" s="58"/>
      <c r="K60" s="58"/>
      <c r="L60" s="54"/>
      <c r="M60" s="58"/>
      <c r="N60" s="58"/>
      <c r="O60" s="58"/>
      <c r="P60" s="58"/>
    </row>
    <row r="61" spans="2:20">
      <c r="B61" s="59">
        <v>43191</v>
      </c>
      <c r="C61" s="60">
        <v>0</v>
      </c>
      <c r="D61" s="60">
        <v>0</v>
      </c>
      <c r="E61" s="60">
        <v>0</v>
      </c>
      <c r="F61" s="60">
        <f t="shared" ref="F61:F78" si="21">E61</f>
        <v>0</v>
      </c>
      <c r="H61" s="60">
        <f>SUMIF(Sales!$B$8:$B$1000,$B61,Sales!$K$8:$K$1000)</f>
        <v>1500</v>
      </c>
      <c r="I61" s="60">
        <f>SUMIF(Sales!$B$8:$B$1000,$B61,Sales!$L$8:$L$1000)</f>
        <v>50</v>
      </c>
      <c r="J61" s="60">
        <f>SUMIF(Sales!$B$8:$B$1000,$B61,Sales!$M$8:$M$1000)</f>
        <v>13</v>
      </c>
      <c r="K61" s="60">
        <f>SUMIF(Sales!$B$8:$B$1000,$B61,Sales!$N$8:$N$1000)</f>
        <v>13</v>
      </c>
      <c r="M61" s="60">
        <f t="shared" ref="M61:M78" si="22">C61-H61</f>
        <v>-1500</v>
      </c>
      <c r="N61" s="60">
        <f t="shared" ref="N61:N78" si="23">D61-I61</f>
        <v>-50</v>
      </c>
      <c r="O61" s="60">
        <f t="shared" ref="O61:O78" si="24">E61-J61</f>
        <v>-13</v>
      </c>
      <c r="P61" s="60">
        <f t="shared" ref="P61:P78" si="25">F61-K61</f>
        <v>-13</v>
      </c>
    </row>
    <row r="62" spans="2:20">
      <c r="B62" s="59">
        <v>43221</v>
      </c>
      <c r="C62" s="60">
        <v>0</v>
      </c>
      <c r="D62" s="60">
        <v>0</v>
      </c>
      <c r="E62" s="60">
        <v>0</v>
      </c>
      <c r="F62" s="60">
        <f t="shared" si="21"/>
        <v>0</v>
      </c>
      <c r="H62" s="60">
        <f>SUMIF(Sales!$B$8:$B$1000,$B62,Sales!$K$8:$K$1000)</f>
        <v>500</v>
      </c>
      <c r="I62" s="60">
        <f>SUMIF(Sales!$B$8:$B$1000,$B62,Sales!$L$8:$L$1000)</f>
        <v>60</v>
      </c>
      <c r="J62" s="60">
        <f>SUMIF(Sales!$B$8:$B$1000,$B62,Sales!$M$8:$M$1000)</f>
        <v>0</v>
      </c>
      <c r="K62" s="60">
        <f>SUMIF(Sales!$B$8:$B$1000,$B62,Sales!$N$8:$N$1000)</f>
        <v>0</v>
      </c>
      <c r="M62" s="60">
        <f t="shared" si="22"/>
        <v>-500</v>
      </c>
      <c r="N62" s="60">
        <f t="shared" si="23"/>
        <v>-60</v>
      </c>
      <c r="O62" s="60">
        <f t="shared" si="24"/>
        <v>0</v>
      </c>
      <c r="P62" s="60">
        <f t="shared" si="25"/>
        <v>0</v>
      </c>
    </row>
    <row r="63" spans="2:20">
      <c r="B63" s="59">
        <v>43252</v>
      </c>
      <c r="C63" s="60">
        <v>0</v>
      </c>
      <c r="D63" s="60">
        <v>0</v>
      </c>
      <c r="E63" s="60">
        <v>0</v>
      </c>
      <c r="F63" s="60">
        <f t="shared" si="21"/>
        <v>0</v>
      </c>
      <c r="H63" s="60">
        <f>SUMIF(Sales!$B$8:$B$1000,$B63,Sales!$K$8:$K$1000)</f>
        <v>1500</v>
      </c>
      <c r="I63" s="60">
        <f>SUMIF(Sales!$B$8:$B$1000,$B63,Sales!$L$8:$L$1000)</f>
        <v>270</v>
      </c>
      <c r="J63" s="60">
        <f>SUMIF(Sales!$B$8:$B$1000,$B63,Sales!$M$8:$M$1000)</f>
        <v>0</v>
      </c>
      <c r="K63" s="60">
        <f>SUMIF(Sales!$B$8:$B$1000,$B63,Sales!$N$8:$N$1000)</f>
        <v>0</v>
      </c>
      <c r="M63" s="60">
        <f t="shared" si="22"/>
        <v>-1500</v>
      </c>
      <c r="N63" s="60">
        <f t="shared" si="23"/>
        <v>-270</v>
      </c>
      <c r="O63" s="60">
        <f t="shared" si="24"/>
        <v>0</v>
      </c>
      <c r="P63" s="60">
        <f t="shared" si="25"/>
        <v>0</v>
      </c>
    </row>
    <row r="64" spans="2:20">
      <c r="B64" s="59">
        <v>43282</v>
      </c>
      <c r="C64" s="60">
        <v>0</v>
      </c>
      <c r="D64" s="60">
        <v>0</v>
      </c>
      <c r="E64" s="60">
        <v>0</v>
      </c>
      <c r="F64" s="60">
        <f t="shared" si="21"/>
        <v>0</v>
      </c>
      <c r="H64" s="60">
        <f>SUMIF(Sales!$B$8:$B$1000,$B64,Sales!$K$8:$K$1000)</f>
        <v>750</v>
      </c>
      <c r="I64" s="60">
        <f>SUMIF(Sales!$B$8:$B$1000,$B64,Sales!$L$8:$L$1000)</f>
        <v>210</v>
      </c>
      <c r="J64" s="60">
        <f>SUMIF(Sales!$B$8:$B$1000,$B64,Sales!$M$8:$M$1000)</f>
        <v>0</v>
      </c>
      <c r="K64" s="60">
        <f>SUMIF(Sales!$B$8:$B$1000,$B64,Sales!$N$8:$N$1000)</f>
        <v>0</v>
      </c>
      <c r="M64" s="60">
        <f t="shared" si="22"/>
        <v>-750</v>
      </c>
      <c r="N64" s="60">
        <f t="shared" si="23"/>
        <v>-210</v>
      </c>
      <c r="O64" s="60">
        <f t="shared" si="24"/>
        <v>0</v>
      </c>
      <c r="P64" s="60">
        <f t="shared" si="25"/>
        <v>0</v>
      </c>
    </row>
    <row r="65" spans="2:16">
      <c r="B65" s="59">
        <v>43313</v>
      </c>
      <c r="C65" s="60">
        <v>0</v>
      </c>
      <c r="D65" s="60">
        <v>0</v>
      </c>
      <c r="E65" s="60">
        <v>0</v>
      </c>
      <c r="F65" s="60">
        <f t="shared" si="21"/>
        <v>0</v>
      </c>
      <c r="H65" s="60">
        <f>SUMIF(Sales!$B$8:$B$1000,$B65,Sales!$K$8:$K$1000)</f>
        <v>250</v>
      </c>
      <c r="I65" s="60">
        <f>SUMIF(Sales!$B$8:$B$1000,$B65,Sales!$L$8:$L$1000)</f>
        <v>0</v>
      </c>
      <c r="J65" s="60">
        <f>SUMIF(Sales!$B$8:$B$1000,$B65,Sales!$M$8:$M$1000)</f>
        <v>23</v>
      </c>
      <c r="K65" s="60">
        <f>SUMIF(Sales!$B$8:$B$1000,$B65,Sales!$N$8:$N$1000)</f>
        <v>23</v>
      </c>
      <c r="M65" s="60">
        <f t="shared" si="22"/>
        <v>-250</v>
      </c>
      <c r="N65" s="60">
        <f t="shared" si="23"/>
        <v>0</v>
      </c>
      <c r="O65" s="60">
        <f t="shared" si="24"/>
        <v>-23</v>
      </c>
      <c r="P65" s="60">
        <f t="shared" si="25"/>
        <v>-23</v>
      </c>
    </row>
    <row r="66" spans="2:16">
      <c r="B66" s="59">
        <v>43344</v>
      </c>
      <c r="C66" s="60">
        <v>0</v>
      </c>
      <c r="D66" s="60">
        <v>0</v>
      </c>
      <c r="E66" s="60">
        <v>0</v>
      </c>
      <c r="F66" s="60">
        <f t="shared" si="21"/>
        <v>0</v>
      </c>
      <c r="H66" s="60">
        <f>SUMIF(Sales!$B$8:$B$1000,$B66,Sales!$K$8:$K$1000)</f>
        <v>-500</v>
      </c>
      <c r="I66" s="60">
        <f>SUMIF(Sales!$B$8:$B$1000,$B66,Sales!$L$8:$L$1000)</f>
        <v>-60</v>
      </c>
      <c r="J66" s="60">
        <f>SUMIF(Sales!$B$8:$B$1000,$B66,Sales!$M$8:$M$1000)</f>
        <v>0</v>
      </c>
      <c r="K66" s="60">
        <f>SUMIF(Sales!$B$8:$B$1000,$B66,Sales!$N$8:$N$1000)</f>
        <v>0</v>
      </c>
      <c r="M66" s="60">
        <f t="shared" si="22"/>
        <v>500</v>
      </c>
      <c r="N66" s="60">
        <f t="shared" si="23"/>
        <v>60</v>
      </c>
      <c r="O66" s="60">
        <f t="shared" si="24"/>
        <v>0</v>
      </c>
      <c r="P66" s="60">
        <f t="shared" si="25"/>
        <v>0</v>
      </c>
    </row>
    <row r="67" spans="2:16">
      <c r="B67" s="59">
        <v>43374</v>
      </c>
      <c r="C67" s="60">
        <v>0</v>
      </c>
      <c r="D67" s="60">
        <v>0</v>
      </c>
      <c r="E67" s="60">
        <v>0</v>
      </c>
      <c r="F67" s="60">
        <f t="shared" si="21"/>
        <v>0</v>
      </c>
      <c r="H67" s="60">
        <f>SUMIF(Sales!$B$8:$B$1000,$B67,Sales!$K$8:$K$1000)</f>
        <v>1500</v>
      </c>
      <c r="I67" s="60">
        <f>SUMIF(Sales!$B$8:$B$1000,$B67,Sales!$L$8:$L$1000)</f>
        <v>0</v>
      </c>
      <c r="J67" s="60">
        <f>SUMIF(Sales!$B$8:$B$1000,$B67,Sales!$M$8:$M$1000)</f>
        <v>0</v>
      </c>
      <c r="K67" s="60">
        <f>SUMIF(Sales!$B$8:$B$1000,$B67,Sales!$N$8:$N$1000)</f>
        <v>0</v>
      </c>
      <c r="M67" s="60">
        <f t="shared" si="22"/>
        <v>-1500</v>
      </c>
      <c r="N67" s="60">
        <f t="shared" si="23"/>
        <v>0</v>
      </c>
      <c r="O67" s="60">
        <f t="shared" si="24"/>
        <v>0</v>
      </c>
      <c r="P67" s="60">
        <f t="shared" si="25"/>
        <v>0</v>
      </c>
    </row>
    <row r="68" spans="2:16">
      <c r="B68" s="59">
        <v>43405</v>
      </c>
      <c r="C68" s="60">
        <v>0</v>
      </c>
      <c r="D68" s="60">
        <v>0</v>
      </c>
      <c r="E68" s="60">
        <v>0</v>
      </c>
      <c r="F68" s="60">
        <f t="shared" si="21"/>
        <v>0</v>
      </c>
      <c r="H68" s="60">
        <f>SUMIF(Sales!$B$8:$B$1000,$B68,Sales!$K$8:$K$1000)</f>
        <v>750</v>
      </c>
      <c r="I68" s="60">
        <f>SUMIF(Sales!$B$8:$B$1000,$B68,Sales!$L$8:$L$1000)</f>
        <v>0</v>
      </c>
      <c r="J68" s="60">
        <f>SUMIF(Sales!$B$8:$B$1000,$B68,Sales!$M$8:$M$1000)</f>
        <v>0</v>
      </c>
      <c r="K68" s="60">
        <f>SUMIF(Sales!$B$8:$B$1000,$B68,Sales!$N$8:$N$1000)</f>
        <v>0</v>
      </c>
      <c r="M68" s="60">
        <f t="shared" si="22"/>
        <v>-750</v>
      </c>
      <c r="N68" s="60">
        <f t="shared" si="23"/>
        <v>0</v>
      </c>
      <c r="O68" s="60">
        <f t="shared" si="24"/>
        <v>0</v>
      </c>
      <c r="P68" s="60">
        <f t="shared" si="25"/>
        <v>0</v>
      </c>
    </row>
    <row r="69" spans="2:16">
      <c r="B69" s="59">
        <v>43435</v>
      </c>
      <c r="C69" s="60">
        <v>0</v>
      </c>
      <c r="D69" s="60">
        <v>0</v>
      </c>
      <c r="E69" s="60">
        <v>0</v>
      </c>
      <c r="F69" s="60">
        <f t="shared" si="21"/>
        <v>0</v>
      </c>
      <c r="H69" s="60">
        <f>SUMIF(Sales!$B$8:$B$1000,$B69,Sales!$K$8:$K$1000)</f>
        <v>100</v>
      </c>
      <c r="I69" s="60">
        <f>SUMIF(Sales!$B$8:$B$1000,$B69,Sales!$L$8:$L$1000)</f>
        <v>0</v>
      </c>
      <c r="J69" s="60">
        <f>SUMIF(Sales!$B$8:$B$1000,$B69,Sales!$M$8:$M$1000)</f>
        <v>0</v>
      </c>
      <c r="K69" s="60">
        <f>SUMIF(Sales!$B$8:$B$1000,$B69,Sales!$N$8:$N$1000)</f>
        <v>0</v>
      </c>
      <c r="M69" s="60">
        <f t="shared" si="22"/>
        <v>-100</v>
      </c>
      <c r="N69" s="60">
        <f t="shared" si="23"/>
        <v>0</v>
      </c>
      <c r="O69" s="60">
        <f t="shared" si="24"/>
        <v>0</v>
      </c>
      <c r="P69" s="60">
        <f t="shared" si="25"/>
        <v>0</v>
      </c>
    </row>
    <row r="70" spans="2:16">
      <c r="B70" s="59">
        <v>43466</v>
      </c>
      <c r="C70" s="60">
        <v>0</v>
      </c>
      <c r="D70" s="60">
        <v>0</v>
      </c>
      <c r="E70" s="60">
        <v>0</v>
      </c>
      <c r="F70" s="60">
        <f t="shared" si="21"/>
        <v>0</v>
      </c>
      <c r="H70" s="60">
        <f>SUMIF(Sales!$B$8:$B$1000,$B70,Sales!$K$8:$K$1000)</f>
        <v>0</v>
      </c>
      <c r="I70" s="60">
        <f>SUMIF(Sales!$B$8:$B$1000,$B70,Sales!$L$8:$L$1000)</f>
        <v>0</v>
      </c>
      <c r="J70" s="60">
        <f>SUMIF(Sales!$B$8:$B$1000,$B70,Sales!$M$8:$M$1000)</f>
        <v>0</v>
      </c>
      <c r="K70" s="60">
        <f>SUMIF(Sales!$B$8:$B$1000,$B70,Sales!$N$8:$N$1000)</f>
        <v>0</v>
      </c>
      <c r="M70" s="60">
        <f t="shared" si="22"/>
        <v>0</v>
      </c>
      <c r="N70" s="60">
        <f t="shared" si="23"/>
        <v>0</v>
      </c>
      <c r="O70" s="60">
        <f t="shared" si="24"/>
        <v>0</v>
      </c>
      <c r="P70" s="60">
        <f t="shared" si="25"/>
        <v>0</v>
      </c>
    </row>
    <row r="71" spans="2:16">
      <c r="B71" s="59">
        <v>43497</v>
      </c>
      <c r="C71" s="60">
        <v>0</v>
      </c>
      <c r="D71" s="60">
        <v>0</v>
      </c>
      <c r="E71" s="60">
        <v>0</v>
      </c>
      <c r="F71" s="60">
        <f t="shared" si="21"/>
        <v>0</v>
      </c>
      <c r="H71" s="60">
        <f>SUMIF(Sales!$B$8:$B$1000,$B71,Sales!$K$8:$K$1000)</f>
        <v>0</v>
      </c>
      <c r="I71" s="60">
        <f>SUMIF(Sales!$B$8:$B$1000,$B71,Sales!$L$8:$L$1000)</f>
        <v>0</v>
      </c>
      <c r="J71" s="60">
        <f>SUMIF(Sales!$B$8:$B$1000,$B71,Sales!$M$8:$M$1000)</f>
        <v>0</v>
      </c>
      <c r="K71" s="60">
        <f>SUMIF(Sales!$B$8:$B$1000,$B71,Sales!$N$8:$N$1000)</f>
        <v>0</v>
      </c>
      <c r="M71" s="60">
        <f t="shared" si="22"/>
        <v>0</v>
      </c>
      <c r="N71" s="60">
        <f t="shared" si="23"/>
        <v>0</v>
      </c>
      <c r="O71" s="60">
        <f t="shared" si="24"/>
        <v>0</v>
      </c>
      <c r="P71" s="60">
        <f t="shared" si="25"/>
        <v>0</v>
      </c>
    </row>
    <row r="72" spans="2:16">
      <c r="B72" s="59">
        <v>43525</v>
      </c>
      <c r="C72" s="60">
        <v>0</v>
      </c>
      <c r="D72" s="60">
        <v>0</v>
      </c>
      <c r="E72" s="60">
        <v>0</v>
      </c>
      <c r="F72" s="60">
        <f t="shared" si="21"/>
        <v>0</v>
      </c>
      <c r="H72" s="60">
        <f>SUMIF(Sales!$B$8:$B$1000,$B72,Sales!$K$8:$K$1000)</f>
        <v>0</v>
      </c>
      <c r="I72" s="60">
        <f>SUMIF(Sales!$B$8:$B$1000,$B72,Sales!$L$8:$L$1000)</f>
        <v>0</v>
      </c>
      <c r="J72" s="60">
        <f>SUMIF(Sales!$B$8:$B$1000,$B72,Sales!$M$8:$M$1000)</f>
        <v>0</v>
      </c>
      <c r="K72" s="60">
        <f>SUMIF(Sales!$B$8:$B$1000,$B72,Sales!$N$8:$N$1000)</f>
        <v>0</v>
      </c>
      <c r="M72" s="60">
        <f t="shared" si="22"/>
        <v>0</v>
      </c>
      <c r="N72" s="60">
        <f t="shared" si="23"/>
        <v>0</v>
      </c>
      <c r="O72" s="60">
        <f t="shared" si="24"/>
        <v>0</v>
      </c>
      <c r="P72" s="60">
        <f t="shared" si="25"/>
        <v>0</v>
      </c>
    </row>
    <row r="73" spans="2:16">
      <c r="B73" s="59">
        <v>43556</v>
      </c>
      <c r="C73" s="60">
        <v>0</v>
      </c>
      <c r="D73" s="60">
        <v>0</v>
      </c>
      <c r="E73" s="60">
        <v>0</v>
      </c>
      <c r="F73" s="60">
        <f t="shared" si="21"/>
        <v>0</v>
      </c>
      <c r="H73" s="60">
        <f>SUMIF(Sales!$B$8:$B$1000,$B73,Sales!$K$8:$K$1000)</f>
        <v>0</v>
      </c>
      <c r="I73" s="60">
        <f>SUMIF(Sales!$B$8:$B$1000,$B73,Sales!$L$8:$L$1000)</f>
        <v>0</v>
      </c>
      <c r="J73" s="60">
        <f>SUMIF(Sales!$B$8:$B$1000,$B73,Sales!$M$8:$M$1000)</f>
        <v>0</v>
      </c>
      <c r="K73" s="60">
        <f>SUMIF(Sales!$B$8:$B$1000,$B73,Sales!$N$8:$N$1000)</f>
        <v>0</v>
      </c>
      <c r="M73" s="60">
        <f t="shared" si="22"/>
        <v>0</v>
      </c>
      <c r="N73" s="60">
        <f t="shared" si="23"/>
        <v>0</v>
      </c>
      <c r="O73" s="60">
        <f t="shared" si="24"/>
        <v>0</v>
      </c>
      <c r="P73" s="60">
        <f t="shared" si="25"/>
        <v>0</v>
      </c>
    </row>
    <row r="74" spans="2:16">
      <c r="B74" s="59">
        <v>43586</v>
      </c>
      <c r="C74" s="60">
        <v>0</v>
      </c>
      <c r="D74" s="60">
        <v>0</v>
      </c>
      <c r="E74" s="60">
        <v>0</v>
      </c>
      <c r="F74" s="60">
        <f t="shared" si="21"/>
        <v>0</v>
      </c>
      <c r="H74" s="60">
        <f>SUMIF(Sales!$B$8:$B$1000,$B74,Sales!$K$8:$K$1000)</f>
        <v>0</v>
      </c>
      <c r="I74" s="60">
        <f>SUMIF(Sales!$B$8:$B$1000,$B74,Sales!$L$8:$L$1000)</f>
        <v>0</v>
      </c>
      <c r="J74" s="60">
        <f>SUMIF(Sales!$B$8:$B$1000,$B74,Sales!$M$8:$M$1000)</f>
        <v>0</v>
      </c>
      <c r="K74" s="60">
        <f>SUMIF(Sales!$B$8:$B$1000,$B74,Sales!$N$8:$N$1000)</f>
        <v>0</v>
      </c>
      <c r="M74" s="60">
        <f t="shared" si="22"/>
        <v>0</v>
      </c>
      <c r="N74" s="60">
        <f t="shared" si="23"/>
        <v>0</v>
      </c>
      <c r="O74" s="60">
        <f t="shared" si="24"/>
        <v>0</v>
      </c>
      <c r="P74" s="60">
        <f t="shared" si="25"/>
        <v>0</v>
      </c>
    </row>
    <row r="75" spans="2:16">
      <c r="B75" s="59">
        <v>43617</v>
      </c>
      <c r="C75" s="60">
        <v>0</v>
      </c>
      <c r="D75" s="60">
        <v>0</v>
      </c>
      <c r="E75" s="60">
        <v>0</v>
      </c>
      <c r="F75" s="60">
        <f t="shared" si="21"/>
        <v>0</v>
      </c>
      <c r="H75" s="60">
        <f>SUMIF(Sales!$B$8:$B$1000,$B75,Sales!$K$8:$K$1000)</f>
        <v>0</v>
      </c>
      <c r="I75" s="60">
        <f>SUMIF(Sales!$B$8:$B$1000,$B75,Sales!$L$8:$L$1000)</f>
        <v>0</v>
      </c>
      <c r="J75" s="60">
        <f>SUMIF(Sales!$B$8:$B$1000,$B75,Sales!$M$8:$M$1000)</f>
        <v>0</v>
      </c>
      <c r="K75" s="60">
        <f>SUMIF(Sales!$B$8:$B$1000,$B75,Sales!$N$8:$N$1000)</f>
        <v>0</v>
      </c>
      <c r="M75" s="60">
        <f t="shared" si="22"/>
        <v>0</v>
      </c>
      <c r="N75" s="60">
        <f t="shared" si="23"/>
        <v>0</v>
      </c>
      <c r="O75" s="60">
        <f t="shared" si="24"/>
        <v>0</v>
      </c>
      <c r="P75" s="60">
        <f t="shared" si="25"/>
        <v>0</v>
      </c>
    </row>
    <row r="76" spans="2:16">
      <c r="B76" s="59">
        <v>43647</v>
      </c>
      <c r="C76" s="60">
        <v>0</v>
      </c>
      <c r="D76" s="60">
        <v>0</v>
      </c>
      <c r="E76" s="60">
        <v>0</v>
      </c>
      <c r="F76" s="60">
        <f t="shared" si="21"/>
        <v>0</v>
      </c>
      <c r="H76" s="60">
        <f>SUMIF(Sales!$B$8:$B$1000,$B76,Sales!$K$8:$K$1000)</f>
        <v>0</v>
      </c>
      <c r="I76" s="60">
        <f>SUMIF(Sales!$B$8:$B$1000,$B76,Sales!$L$8:$L$1000)</f>
        <v>0</v>
      </c>
      <c r="J76" s="60">
        <f>SUMIF(Sales!$B$8:$B$1000,$B76,Sales!$M$8:$M$1000)</f>
        <v>0</v>
      </c>
      <c r="K76" s="60">
        <f>SUMIF(Sales!$B$8:$B$1000,$B76,Sales!$N$8:$N$1000)</f>
        <v>0</v>
      </c>
      <c r="M76" s="60">
        <f t="shared" si="22"/>
        <v>0</v>
      </c>
      <c r="N76" s="60">
        <f t="shared" si="23"/>
        <v>0</v>
      </c>
      <c r="O76" s="60">
        <f t="shared" si="24"/>
        <v>0</v>
      </c>
      <c r="P76" s="60">
        <f t="shared" si="25"/>
        <v>0</v>
      </c>
    </row>
    <row r="77" spans="2:16">
      <c r="B77" s="59">
        <v>43678</v>
      </c>
      <c r="C77" s="60">
        <v>0</v>
      </c>
      <c r="D77" s="60">
        <v>0</v>
      </c>
      <c r="E77" s="60">
        <v>0</v>
      </c>
      <c r="F77" s="60">
        <f t="shared" si="21"/>
        <v>0</v>
      </c>
      <c r="H77" s="60">
        <f>SUMIF(Sales!$B$8:$B$1000,$B77,Sales!$K$8:$K$1000)</f>
        <v>0</v>
      </c>
      <c r="I77" s="60">
        <f>SUMIF(Sales!$B$8:$B$1000,$B77,Sales!$L$8:$L$1000)</f>
        <v>0</v>
      </c>
      <c r="J77" s="60">
        <f>SUMIF(Sales!$B$8:$B$1000,$B77,Sales!$M$8:$M$1000)</f>
        <v>0</v>
      </c>
      <c r="K77" s="60">
        <f>SUMIF(Sales!$B$8:$B$1000,$B77,Sales!$N$8:$N$1000)</f>
        <v>0</v>
      </c>
      <c r="M77" s="60">
        <f t="shared" si="22"/>
        <v>0</v>
      </c>
      <c r="N77" s="60">
        <f t="shared" si="23"/>
        <v>0</v>
      </c>
      <c r="O77" s="60">
        <f t="shared" si="24"/>
        <v>0</v>
      </c>
      <c r="P77" s="60">
        <f t="shared" si="25"/>
        <v>0</v>
      </c>
    </row>
    <row r="78" spans="2:16">
      <c r="B78" s="63">
        <v>43709</v>
      </c>
      <c r="C78" s="64">
        <v>0</v>
      </c>
      <c r="D78" s="64">
        <v>0</v>
      </c>
      <c r="E78" s="64">
        <v>0</v>
      </c>
      <c r="F78" s="64">
        <f t="shared" si="21"/>
        <v>0</v>
      </c>
      <c r="H78" s="64">
        <f>SUMIF(Sales!$B$8:$B$1000,$B78,Sales!$K$8:$K$1000)</f>
        <v>0</v>
      </c>
      <c r="I78" s="64">
        <f>SUMIF(Sales!$B$8:$B$1000,$B78,Sales!$L$8:$L$1000)</f>
        <v>0</v>
      </c>
      <c r="J78" s="64">
        <f>SUMIF(Sales!$B$8:$B$1000,$B78,Sales!$M$8:$M$1000)</f>
        <v>0</v>
      </c>
      <c r="K78" s="64">
        <f>SUMIF(Sales!$B$8:$B$1000,$B78,Sales!$N$8:$N$1000)</f>
        <v>0</v>
      </c>
      <c r="M78" s="64">
        <f t="shared" si="22"/>
        <v>0</v>
      </c>
      <c r="N78" s="64">
        <f t="shared" si="23"/>
        <v>0</v>
      </c>
      <c r="O78" s="64">
        <f t="shared" si="24"/>
        <v>0</v>
      </c>
      <c r="P78" s="64">
        <f t="shared" si="25"/>
        <v>0</v>
      </c>
    </row>
    <row r="79" spans="2:16">
      <c r="B79" s="65" t="s">
        <v>22</v>
      </c>
      <c r="C79" s="66">
        <f>SUM(C61:C78)</f>
        <v>0</v>
      </c>
      <c r="D79" s="66">
        <f t="shared" ref="D79:F79" si="26">SUM(D61:D78)</f>
        <v>0</v>
      </c>
      <c r="E79" s="66">
        <f t="shared" si="26"/>
        <v>0</v>
      </c>
      <c r="F79" s="66">
        <f t="shared" si="26"/>
        <v>0</v>
      </c>
      <c r="G79" s="66"/>
      <c r="H79" s="66">
        <f>SUM(H61:H78)</f>
        <v>6350</v>
      </c>
      <c r="I79" s="66">
        <f t="shared" ref="I79:K79" si="27">SUM(I61:I78)</f>
        <v>530</v>
      </c>
      <c r="J79" s="66">
        <f t="shared" si="27"/>
        <v>36</v>
      </c>
      <c r="K79" s="66">
        <f t="shared" si="27"/>
        <v>36</v>
      </c>
      <c r="L79" s="66"/>
      <c r="M79" s="66">
        <f>SUM(M61:M78)</f>
        <v>-6350</v>
      </c>
      <c r="N79" s="66">
        <f t="shared" ref="N79:P79" si="28">SUM(N61:N78)</f>
        <v>-530</v>
      </c>
      <c r="O79" s="66">
        <f t="shared" si="28"/>
        <v>-36</v>
      </c>
      <c r="P79" s="66">
        <f t="shared" si="28"/>
        <v>-36</v>
      </c>
    </row>
  </sheetData>
  <mergeCells count="18">
    <mergeCell ref="B55:P55"/>
    <mergeCell ref="B56:P56"/>
    <mergeCell ref="B58:B59"/>
    <mergeCell ref="C58:F58"/>
    <mergeCell ref="H58:K58"/>
    <mergeCell ref="M58:P58"/>
    <mergeCell ref="B28:P28"/>
    <mergeCell ref="B29:P29"/>
    <mergeCell ref="B31:B32"/>
    <mergeCell ref="C31:F31"/>
    <mergeCell ref="H31:K31"/>
    <mergeCell ref="M31:P31"/>
    <mergeCell ref="B5:B6"/>
    <mergeCell ref="C5:F5"/>
    <mergeCell ref="H5:K5"/>
    <mergeCell ref="M5:P5"/>
    <mergeCell ref="B2:P2"/>
    <mergeCell ref="B3:P3"/>
  </mergeCells>
  <pageMargins left="0" right="0" top="0" bottom="0" header="0" footer="0"/>
  <pageSetup paperSize="9" scale="90" orientation="landscape" r:id="rId1"/>
</worksheet>
</file>

<file path=xl/worksheets/sheet5.xml><?xml version="1.0" encoding="utf-8"?>
<worksheet xmlns="http://schemas.openxmlformats.org/spreadsheetml/2006/main" xmlns:r="http://schemas.openxmlformats.org/officeDocument/2006/relationships">
  <dimension ref="B2:L41"/>
  <sheetViews>
    <sheetView workbookViewId="0">
      <selection activeCell="B2" sqref="A1:XFD1048576"/>
    </sheetView>
  </sheetViews>
  <sheetFormatPr defaultRowHeight="15"/>
  <cols>
    <col min="1" max="1" width="2.7109375" customWidth="1"/>
    <col min="2" max="2" width="23.140625" customWidth="1"/>
    <col min="3" max="3" width="20.28515625" style="107" bestFit="1" customWidth="1"/>
    <col min="4" max="4" width="11.5703125" style="107" bestFit="1" customWidth="1"/>
    <col min="5" max="5" width="12.5703125" style="107" bestFit="1" customWidth="1"/>
    <col min="6" max="6" width="12" style="107" bestFit="1" customWidth="1"/>
    <col min="7" max="7" width="2.7109375" customWidth="1"/>
    <col min="8" max="8" width="13.140625" customWidth="1"/>
    <col min="9" max="9" width="18.7109375" style="107" customWidth="1"/>
    <col min="10" max="10" width="9.140625" style="107" customWidth="1"/>
    <col min="11" max="11" width="10.140625" style="107" customWidth="1"/>
    <col min="12" max="12" width="9.5703125" style="107" customWidth="1"/>
    <col min="13" max="13" width="2.7109375" customWidth="1"/>
  </cols>
  <sheetData>
    <row r="2" spans="2:12">
      <c r="B2" s="183" t="str">
        <f>Sales!B2</f>
        <v>XYZ Private Limited</v>
      </c>
      <c r="C2" s="183"/>
      <c r="D2" s="183"/>
      <c r="E2" s="183"/>
      <c r="F2" s="183"/>
      <c r="G2" s="183"/>
      <c r="H2" s="183"/>
      <c r="I2" s="183"/>
      <c r="J2" s="183"/>
      <c r="K2" s="183"/>
      <c r="L2" s="183"/>
    </row>
    <row r="3" spans="2:12">
      <c r="B3" s="183" t="str">
        <f>Sales!B3</f>
        <v>GSTIN: 27AAAA0000A1ZA</v>
      </c>
      <c r="C3" s="183"/>
      <c r="D3" s="183"/>
      <c r="E3" s="183"/>
      <c r="F3" s="183"/>
      <c r="G3" s="183"/>
      <c r="H3" s="183"/>
      <c r="I3" s="183"/>
      <c r="J3" s="183"/>
      <c r="K3" s="183"/>
      <c r="L3" s="183"/>
    </row>
    <row r="5" spans="2:12">
      <c r="B5" s="183" t="s">
        <v>57</v>
      </c>
      <c r="C5" s="183"/>
      <c r="D5" s="183"/>
      <c r="E5" s="183"/>
      <c r="F5" s="183"/>
      <c r="H5" s="183" t="s">
        <v>58</v>
      </c>
      <c r="I5" s="183"/>
      <c r="J5" s="183"/>
      <c r="K5" s="183"/>
      <c r="L5" s="183"/>
    </row>
    <row r="6" spans="2:12">
      <c r="C6" s="87" t="s">
        <v>53</v>
      </c>
      <c r="D6"/>
      <c r="E6"/>
      <c r="F6"/>
      <c r="I6" s="87" t="s">
        <v>53</v>
      </c>
      <c r="J6"/>
      <c r="K6"/>
      <c r="L6"/>
    </row>
    <row r="7" spans="2:12">
      <c r="B7" s="87" t="s">
        <v>50</v>
      </c>
      <c r="C7" t="s">
        <v>52</v>
      </c>
      <c r="D7" t="s">
        <v>54</v>
      </c>
      <c r="E7" t="s">
        <v>55</v>
      </c>
      <c r="F7" t="s">
        <v>56</v>
      </c>
      <c r="H7" s="87" t="s">
        <v>50</v>
      </c>
      <c r="I7" t="s">
        <v>80</v>
      </c>
      <c r="J7" t="s">
        <v>81</v>
      </c>
      <c r="K7" t="s">
        <v>82</v>
      </c>
      <c r="L7" t="s">
        <v>83</v>
      </c>
    </row>
    <row r="8" spans="2:12">
      <c r="B8" s="88" t="s">
        <v>17</v>
      </c>
      <c r="C8" s="89">
        <v>1000</v>
      </c>
      <c r="D8" s="89">
        <v>50</v>
      </c>
      <c r="E8" s="89">
        <v>25</v>
      </c>
      <c r="F8" s="89">
        <v>25</v>
      </c>
      <c r="H8" s="90">
        <v>0</v>
      </c>
      <c r="I8" s="91">
        <v>2350</v>
      </c>
      <c r="J8" s="89">
        <v>0</v>
      </c>
      <c r="K8" s="89">
        <v>0</v>
      </c>
      <c r="L8" s="89">
        <v>0</v>
      </c>
    </row>
    <row r="9" spans="2:12">
      <c r="B9" s="88" t="s">
        <v>18</v>
      </c>
      <c r="C9" s="89">
        <v>500</v>
      </c>
      <c r="D9" s="89">
        <v>60</v>
      </c>
      <c r="E9" s="89">
        <v>30</v>
      </c>
      <c r="F9" s="89">
        <v>30</v>
      </c>
      <c r="H9" s="90">
        <v>0.05</v>
      </c>
      <c r="I9" s="91">
        <v>1000</v>
      </c>
      <c r="J9" s="91">
        <v>50</v>
      </c>
      <c r="K9" s="91">
        <v>25</v>
      </c>
      <c r="L9" s="91">
        <v>25</v>
      </c>
    </row>
    <row r="10" spans="2:12">
      <c r="B10" s="88" t="s">
        <v>19</v>
      </c>
      <c r="C10" s="89">
        <v>-500</v>
      </c>
      <c r="D10" s="89">
        <v>-60</v>
      </c>
      <c r="E10" s="89">
        <v>-30</v>
      </c>
      <c r="F10" s="89">
        <v>-30</v>
      </c>
      <c r="H10" s="90">
        <v>0.12</v>
      </c>
      <c r="I10" s="91">
        <v>0</v>
      </c>
      <c r="J10" s="91">
        <v>0</v>
      </c>
      <c r="K10" s="91">
        <v>0</v>
      </c>
      <c r="L10" s="91">
        <v>0</v>
      </c>
    </row>
    <row r="11" spans="2:12">
      <c r="B11" s="88" t="s">
        <v>20</v>
      </c>
      <c r="C11" s="89">
        <v>250</v>
      </c>
      <c r="D11" s="89">
        <v>45</v>
      </c>
      <c r="E11" s="89">
        <v>23</v>
      </c>
      <c r="F11" s="89">
        <v>23</v>
      </c>
      <c r="H11" s="90">
        <v>0.18</v>
      </c>
      <c r="I11" s="91">
        <v>1750</v>
      </c>
      <c r="J11" s="91">
        <v>315</v>
      </c>
      <c r="K11" s="91">
        <v>23</v>
      </c>
      <c r="L11" s="91">
        <v>23</v>
      </c>
    </row>
    <row r="12" spans="2:12">
      <c r="B12" s="88" t="s">
        <v>213</v>
      </c>
      <c r="C12" s="89">
        <v>100</v>
      </c>
      <c r="D12" s="89">
        <v>0</v>
      </c>
      <c r="E12" s="89">
        <v>0</v>
      </c>
      <c r="F12" s="89">
        <v>0</v>
      </c>
      <c r="H12" s="90">
        <v>0.28000000000000003</v>
      </c>
      <c r="I12" s="91">
        <v>750</v>
      </c>
      <c r="J12" s="91">
        <v>210</v>
      </c>
      <c r="K12" s="91">
        <v>0</v>
      </c>
      <c r="L12" s="91">
        <v>0</v>
      </c>
    </row>
    <row r="13" spans="2:12">
      <c r="B13" s="88" t="s">
        <v>208</v>
      </c>
      <c r="C13" s="89">
        <v>1500</v>
      </c>
      <c r="D13" s="89">
        <v>270</v>
      </c>
      <c r="E13" s="89">
        <v>0</v>
      </c>
      <c r="F13" s="89">
        <v>0</v>
      </c>
      <c r="H13" s="88" t="s">
        <v>51</v>
      </c>
      <c r="I13" s="89">
        <v>5850</v>
      </c>
      <c r="J13" s="89">
        <v>575</v>
      </c>
      <c r="K13" s="89">
        <v>48</v>
      </c>
      <c r="L13" s="89">
        <v>48</v>
      </c>
    </row>
    <row r="14" spans="2:12">
      <c r="B14" s="88" t="s">
        <v>209</v>
      </c>
      <c r="C14" s="89">
        <v>1500</v>
      </c>
      <c r="D14" s="89">
        <v>0</v>
      </c>
      <c r="E14" s="89">
        <v>0</v>
      </c>
      <c r="F14" s="89">
        <v>0</v>
      </c>
      <c r="I14"/>
      <c r="J14"/>
      <c r="K14"/>
      <c r="L14"/>
    </row>
    <row r="15" spans="2:12">
      <c r="B15" s="88" t="s">
        <v>211</v>
      </c>
      <c r="C15" s="89">
        <v>750</v>
      </c>
      <c r="D15" s="89">
        <v>210</v>
      </c>
      <c r="E15" s="89">
        <v>0</v>
      </c>
      <c r="F15" s="89">
        <v>0</v>
      </c>
      <c r="H15" s="88"/>
      <c r="I15" s="89"/>
      <c r="J15" s="89"/>
      <c r="K15" s="89"/>
      <c r="L15" s="89"/>
    </row>
    <row r="16" spans="2:12">
      <c r="B16" s="88" t="s">
        <v>210</v>
      </c>
      <c r="C16" s="89">
        <v>750</v>
      </c>
      <c r="D16" s="89">
        <v>0</v>
      </c>
      <c r="E16" s="89">
        <v>0</v>
      </c>
      <c r="F16" s="89">
        <v>0</v>
      </c>
      <c r="H16" s="88"/>
      <c r="I16" s="89"/>
      <c r="J16" s="89"/>
      <c r="K16" s="89"/>
      <c r="L16" s="89"/>
    </row>
    <row r="17" spans="2:12">
      <c r="B17" s="88" t="s">
        <v>51</v>
      </c>
      <c r="C17" s="89">
        <v>5850</v>
      </c>
      <c r="D17" s="89">
        <v>575</v>
      </c>
      <c r="E17" s="89">
        <v>48</v>
      </c>
      <c r="F17" s="89">
        <v>48</v>
      </c>
      <c r="H17" s="183" t="s">
        <v>59</v>
      </c>
      <c r="I17" s="183"/>
      <c r="J17" s="183"/>
      <c r="K17" s="183"/>
      <c r="L17" s="183"/>
    </row>
    <row r="18" spans="2:12">
      <c r="C18"/>
      <c r="D18"/>
      <c r="E18"/>
      <c r="F18"/>
      <c r="I18" s="87" t="s">
        <v>53</v>
      </c>
      <c r="J18"/>
      <c r="K18"/>
      <c r="L18"/>
    </row>
    <row r="19" spans="2:12">
      <c r="B19" s="88"/>
      <c r="C19" s="89"/>
      <c r="D19" s="89"/>
      <c r="E19" s="89"/>
      <c r="F19" s="89"/>
      <c r="H19" s="87" t="s">
        <v>50</v>
      </c>
      <c r="I19" t="s">
        <v>76</v>
      </c>
      <c r="J19" t="s">
        <v>77</v>
      </c>
      <c r="K19" t="s">
        <v>78</v>
      </c>
      <c r="L19" t="s">
        <v>79</v>
      </c>
    </row>
    <row r="20" spans="2:12">
      <c r="B20" s="88"/>
      <c r="C20" s="89"/>
      <c r="D20" s="89"/>
      <c r="E20" s="89"/>
      <c r="F20" s="89"/>
      <c r="H20" s="90">
        <v>0.05</v>
      </c>
      <c r="I20" s="89">
        <v>1000</v>
      </c>
      <c r="J20" s="89">
        <v>180</v>
      </c>
      <c r="K20" s="89">
        <v>90</v>
      </c>
      <c r="L20" s="89">
        <v>90</v>
      </c>
    </row>
    <row r="21" spans="2:12">
      <c r="B21" s="88"/>
      <c r="C21" s="89"/>
      <c r="D21" s="89"/>
      <c r="E21" s="89"/>
      <c r="F21" s="89"/>
      <c r="H21" s="90">
        <v>0.12</v>
      </c>
      <c r="I21" s="89">
        <v>500</v>
      </c>
      <c r="J21" s="89">
        <v>90</v>
      </c>
      <c r="K21" s="89">
        <v>45</v>
      </c>
      <c r="L21" s="89">
        <v>45</v>
      </c>
    </row>
    <row r="22" spans="2:12">
      <c r="B22" s="183" t="s">
        <v>214</v>
      </c>
      <c r="C22" s="183"/>
      <c r="D22" s="183"/>
      <c r="E22" s="183"/>
      <c r="F22" s="183"/>
      <c r="H22" s="90">
        <v>0.18</v>
      </c>
      <c r="I22" s="89">
        <v>1500</v>
      </c>
      <c r="J22" s="89">
        <v>270</v>
      </c>
      <c r="K22" s="89">
        <v>135</v>
      </c>
      <c r="L22" s="89">
        <v>135</v>
      </c>
    </row>
    <row r="23" spans="2:12">
      <c r="B23" s="88"/>
      <c r="C23" s="89"/>
      <c r="D23" s="89"/>
      <c r="E23" s="89"/>
      <c r="F23" s="89"/>
      <c r="H23" s="90">
        <v>0.28000000000000003</v>
      </c>
      <c r="I23" s="89">
        <v>750</v>
      </c>
      <c r="J23" s="89">
        <v>135</v>
      </c>
      <c r="K23" s="89">
        <v>68</v>
      </c>
      <c r="L23" s="89">
        <v>68</v>
      </c>
    </row>
    <row r="24" spans="2:12">
      <c r="C24" s="109" t="s">
        <v>53</v>
      </c>
      <c r="D24" s="110"/>
      <c r="E24" s="110"/>
      <c r="F24" s="110"/>
      <c r="H24" s="88" t="s">
        <v>51</v>
      </c>
      <c r="I24" s="89">
        <v>3750</v>
      </c>
      <c r="J24" s="89">
        <v>675</v>
      </c>
      <c r="K24" s="89">
        <v>338</v>
      </c>
      <c r="L24" s="89">
        <v>338</v>
      </c>
    </row>
    <row r="25" spans="2:12">
      <c r="B25" s="87" t="s">
        <v>50</v>
      </c>
      <c r="C25" s="110" t="s">
        <v>52</v>
      </c>
      <c r="D25" s="110" t="s">
        <v>54</v>
      </c>
      <c r="E25" t="s">
        <v>55</v>
      </c>
      <c r="F25" t="s">
        <v>56</v>
      </c>
      <c r="I25"/>
      <c r="J25"/>
      <c r="K25"/>
      <c r="L25"/>
    </row>
    <row r="26" spans="2:12">
      <c r="B26" s="88" t="s">
        <v>60</v>
      </c>
      <c r="C26" s="110">
        <v>1000</v>
      </c>
      <c r="D26" s="110">
        <v>180</v>
      </c>
      <c r="E26" s="110">
        <v>90</v>
      </c>
      <c r="F26" s="89">
        <v>90</v>
      </c>
      <c r="H26" s="88"/>
      <c r="I26" s="89"/>
      <c r="J26" s="89"/>
      <c r="K26" s="89"/>
      <c r="L26" s="89"/>
    </row>
    <row r="27" spans="2:12">
      <c r="B27" s="88" t="s">
        <v>61</v>
      </c>
      <c r="C27" s="110">
        <v>500</v>
      </c>
      <c r="D27" s="110">
        <v>90</v>
      </c>
      <c r="E27" s="110">
        <v>45</v>
      </c>
      <c r="F27" s="89">
        <v>45</v>
      </c>
      <c r="H27" s="88"/>
      <c r="I27" s="89"/>
      <c r="J27" s="89"/>
      <c r="K27" s="89"/>
      <c r="L27" s="89"/>
    </row>
    <row r="28" spans="2:12">
      <c r="B28" s="88" t="s">
        <v>65</v>
      </c>
      <c r="C28" s="110">
        <v>0</v>
      </c>
      <c r="D28" s="110">
        <v>0</v>
      </c>
      <c r="E28" s="110">
        <v>0</v>
      </c>
      <c r="F28" s="89">
        <v>0</v>
      </c>
      <c r="H28" s="183" t="s">
        <v>66</v>
      </c>
      <c r="I28" s="183"/>
      <c r="J28" s="183"/>
      <c r="K28" s="183"/>
      <c r="L28" s="183"/>
    </row>
    <row r="29" spans="2:12">
      <c r="B29" s="88" t="s">
        <v>62</v>
      </c>
      <c r="C29" s="110">
        <v>1500</v>
      </c>
      <c r="D29" s="110">
        <v>270</v>
      </c>
      <c r="E29" s="110">
        <v>135</v>
      </c>
      <c r="F29" s="89">
        <v>135</v>
      </c>
      <c r="I29" s="87" t="s">
        <v>53</v>
      </c>
      <c r="J29"/>
      <c r="K29"/>
      <c r="L29"/>
    </row>
    <row r="30" spans="2:12">
      <c r="B30" s="88" t="s">
        <v>63</v>
      </c>
      <c r="C30" s="110">
        <v>750</v>
      </c>
      <c r="D30" s="110">
        <v>135</v>
      </c>
      <c r="E30" s="110">
        <v>68</v>
      </c>
      <c r="F30" s="89">
        <v>68</v>
      </c>
      <c r="H30" s="87" t="s">
        <v>67</v>
      </c>
      <c r="I30" t="s">
        <v>11</v>
      </c>
      <c r="J30" t="s">
        <v>3</v>
      </c>
      <c r="K30" t="s">
        <v>28</v>
      </c>
      <c r="L30" t="s">
        <v>2</v>
      </c>
    </row>
    <row r="31" spans="2:12">
      <c r="B31" s="88" t="s">
        <v>64</v>
      </c>
      <c r="C31" s="110">
        <v>0</v>
      </c>
      <c r="D31" s="110">
        <v>0</v>
      </c>
      <c r="E31" s="110">
        <v>0</v>
      </c>
      <c r="F31" s="89">
        <v>0</v>
      </c>
      <c r="H31" s="88">
        <v>0</v>
      </c>
      <c r="I31" s="89"/>
      <c r="J31" s="89">
        <v>0</v>
      </c>
      <c r="K31" s="89">
        <v>0</v>
      </c>
      <c r="L31" s="89">
        <v>0</v>
      </c>
    </row>
    <row r="32" spans="2:12">
      <c r="B32" s="88" t="s">
        <v>51</v>
      </c>
      <c r="C32" s="110">
        <v>3750</v>
      </c>
      <c r="D32" s="110">
        <v>675</v>
      </c>
      <c r="E32" s="110">
        <v>338</v>
      </c>
      <c r="F32" s="89">
        <v>338</v>
      </c>
      <c r="H32" s="88" t="s">
        <v>51</v>
      </c>
      <c r="I32" s="89"/>
      <c r="J32" s="89">
        <v>0</v>
      </c>
      <c r="K32" s="89">
        <v>0</v>
      </c>
      <c r="L32" s="89">
        <v>0</v>
      </c>
    </row>
    <row r="33" spans="3:12">
      <c r="C33"/>
      <c r="D33"/>
      <c r="E33"/>
      <c r="F33"/>
      <c r="I33"/>
      <c r="J33"/>
      <c r="K33"/>
      <c r="L33"/>
    </row>
    <row r="34" spans="3:12">
      <c r="I34"/>
      <c r="J34"/>
      <c r="K34"/>
      <c r="L34"/>
    </row>
    <row r="35" spans="3:12">
      <c r="I35"/>
      <c r="J35"/>
      <c r="K35"/>
      <c r="L35"/>
    </row>
    <row r="36" spans="3:12">
      <c r="I36"/>
      <c r="J36"/>
      <c r="K36"/>
      <c r="L36"/>
    </row>
    <row r="37" spans="3:12">
      <c r="I37"/>
      <c r="J37"/>
      <c r="K37"/>
      <c r="L37"/>
    </row>
    <row r="38" spans="3:12">
      <c r="I38"/>
      <c r="J38"/>
      <c r="K38"/>
      <c r="L38"/>
    </row>
    <row r="39" spans="3:12">
      <c r="I39"/>
      <c r="J39"/>
      <c r="K39"/>
      <c r="L39"/>
    </row>
    <row r="40" spans="3:12">
      <c r="I40"/>
      <c r="J40"/>
      <c r="K40"/>
      <c r="L40"/>
    </row>
    <row r="41" spans="3:12">
      <c r="I41"/>
      <c r="J41"/>
      <c r="K41"/>
      <c r="L41"/>
    </row>
  </sheetData>
  <mergeCells count="7">
    <mergeCell ref="B2:L2"/>
    <mergeCell ref="B3:L3"/>
    <mergeCell ref="B22:F22"/>
    <mergeCell ref="H28:L28"/>
    <mergeCell ref="B5:F5"/>
    <mergeCell ref="H5:L5"/>
    <mergeCell ref="H17:L17"/>
  </mergeCells>
  <pageMargins left="0" right="0" top="0" bottom="0" header="0" footer="0"/>
  <pageSetup paperSize="9" scale="95" orientation="landscape" r:id="rId6"/>
</worksheet>
</file>

<file path=xl/worksheets/sheet6.xml><?xml version="1.0" encoding="utf-8"?>
<worksheet xmlns="http://schemas.openxmlformats.org/spreadsheetml/2006/main" xmlns:r="http://schemas.openxmlformats.org/officeDocument/2006/relationships">
  <dimension ref="B2:N145"/>
  <sheetViews>
    <sheetView tabSelected="1" topLeftCell="A16" workbookViewId="0">
      <selection activeCell="B3" sqref="A1:XFD1048576"/>
    </sheetView>
  </sheetViews>
  <sheetFormatPr defaultRowHeight="15"/>
  <cols>
    <col min="1" max="1" width="1.7109375" style="70" customWidth="1"/>
    <col min="2" max="2" width="5.140625" style="70" bestFit="1" customWidth="1"/>
    <col min="3" max="3" width="18.7109375" style="70" bestFit="1" customWidth="1"/>
    <col min="4" max="6" width="20.7109375" style="70" customWidth="1"/>
    <col min="7" max="7" width="17.7109375" style="69" customWidth="1"/>
    <col min="8" max="10" width="16.7109375" style="69" customWidth="1"/>
    <col min="11" max="11" width="1.7109375" style="70" customWidth="1"/>
    <col min="12" max="12" width="9.140625" style="70"/>
    <col min="13" max="13" width="2.7109375" style="70" customWidth="1"/>
    <col min="14" max="14" width="12.7109375" style="79" bestFit="1" customWidth="1"/>
    <col min="15" max="16384" width="9.140625" style="70"/>
  </cols>
  <sheetData>
    <row r="2" spans="2:14">
      <c r="L2" s="118">
        <v>0</v>
      </c>
      <c r="N2" s="70" t="s">
        <v>224</v>
      </c>
    </row>
    <row r="3" spans="2:14">
      <c r="B3" s="172" t="s">
        <v>205</v>
      </c>
      <c r="C3" s="173"/>
      <c r="D3" s="173"/>
      <c r="E3" s="173"/>
      <c r="F3" s="173"/>
      <c r="G3" s="173"/>
      <c r="H3" s="173"/>
      <c r="I3" s="173"/>
      <c r="J3" s="174"/>
      <c r="L3" s="100"/>
      <c r="N3" s="70" t="s">
        <v>223</v>
      </c>
    </row>
    <row r="4" spans="2:14" ht="17.25">
      <c r="B4" s="92" t="s">
        <v>84</v>
      </c>
      <c r="C4" s="137" t="s">
        <v>85</v>
      </c>
      <c r="D4" s="137"/>
      <c r="E4" s="137"/>
      <c r="F4" s="137"/>
      <c r="G4" s="137"/>
      <c r="H4" s="137"/>
      <c r="I4" s="137"/>
      <c r="J4" s="137"/>
    </row>
    <row r="5" spans="2:14">
      <c r="B5" s="93">
        <v>1</v>
      </c>
      <c r="C5" s="96" t="s">
        <v>86</v>
      </c>
      <c r="D5" s="138" t="s">
        <v>206</v>
      </c>
      <c r="E5" s="139"/>
      <c r="F5" s="139"/>
      <c r="G5" s="139"/>
      <c r="H5" s="139"/>
      <c r="I5" s="139"/>
      <c r="J5" s="139"/>
    </row>
    <row r="6" spans="2:14">
      <c r="B6" s="93">
        <v>2</v>
      </c>
      <c r="C6" s="96" t="s">
        <v>87</v>
      </c>
      <c r="D6" s="132" t="str">
        <f>Sales!B3</f>
        <v>GSTIN: 27AAAA0000A1ZA</v>
      </c>
      <c r="E6" s="139"/>
      <c r="F6" s="139"/>
      <c r="G6" s="139"/>
      <c r="H6" s="139"/>
      <c r="I6" s="139"/>
      <c r="J6" s="139"/>
    </row>
    <row r="7" spans="2:14">
      <c r="B7" s="93" t="s">
        <v>88</v>
      </c>
      <c r="C7" s="96" t="s">
        <v>89</v>
      </c>
      <c r="D7" s="132" t="str">
        <f>Sales!B2</f>
        <v>XYZ Private Limited</v>
      </c>
      <c r="E7" s="139"/>
      <c r="F7" s="139"/>
      <c r="G7" s="139"/>
      <c r="H7" s="139"/>
      <c r="I7" s="139"/>
      <c r="J7" s="139"/>
    </row>
    <row r="8" spans="2:14">
      <c r="B8" s="93" t="s">
        <v>90</v>
      </c>
      <c r="C8" s="96" t="s">
        <v>91</v>
      </c>
      <c r="D8" s="132" t="str">
        <f>Sales!B2</f>
        <v>XYZ Private Limited</v>
      </c>
      <c r="E8" s="139"/>
      <c r="F8" s="139"/>
      <c r="G8" s="139"/>
      <c r="H8" s="139"/>
      <c r="I8" s="139"/>
      <c r="J8" s="139"/>
    </row>
    <row r="9" spans="2:14" ht="17.25">
      <c r="B9" s="140" t="s">
        <v>92</v>
      </c>
      <c r="C9" s="140"/>
      <c r="D9" s="140"/>
      <c r="E9" s="140"/>
      <c r="F9" s="140"/>
      <c r="G9" s="140"/>
      <c r="H9" s="140"/>
      <c r="I9" s="140"/>
      <c r="J9" s="140"/>
    </row>
    <row r="10" spans="2:14">
      <c r="B10" s="141" t="s">
        <v>93</v>
      </c>
      <c r="C10" s="141"/>
      <c r="D10" s="141"/>
      <c r="E10" s="141"/>
      <c r="F10" s="141"/>
      <c r="G10" s="97" t="s">
        <v>11</v>
      </c>
      <c r="H10" s="97" t="s">
        <v>96</v>
      </c>
      <c r="I10" s="97" t="s">
        <v>94</v>
      </c>
      <c r="J10" s="98" t="s">
        <v>95</v>
      </c>
    </row>
    <row r="11" spans="2:14">
      <c r="B11" s="142" t="s">
        <v>98</v>
      </c>
      <c r="C11" s="142"/>
      <c r="D11" s="142"/>
      <c r="E11" s="142"/>
      <c r="F11" s="142"/>
      <c r="G11" s="142"/>
      <c r="H11" s="142"/>
      <c r="I11" s="142"/>
      <c r="J11" s="142"/>
    </row>
    <row r="12" spans="2:14">
      <c r="B12" s="132" t="s">
        <v>99</v>
      </c>
      <c r="C12" s="132"/>
      <c r="D12" s="132"/>
      <c r="E12" s="132"/>
      <c r="F12" s="132"/>
      <c r="G12" s="111">
        <f>SUMIF(Sales!$I$8:'Sales'!$I$1000,"B2C",Sales!K$8:'Sales'!K$1000)</f>
        <v>500</v>
      </c>
      <c r="H12" s="111">
        <f>SUMIF(Sales!$I$8:'Sales'!$I$1000,"B2C",Sales!L$8:'Sales'!L$1000)</f>
        <v>60</v>
      </c>
      <c r="I12" s="111">
        <f>SUMIF(Sales!$I$8:'Sales'!$I$1000,"B2C",Sales!M$8:'Sales'!M$1000)</f>
        <v>0</v>
      </c>
      <c r="J12" s="111">
        <f>SUMIF(Sales!$I$8:'Sales'!$I$1000,"B2C",Sales!N$8:'Sales'!N$1000)</f>
        <v>0</v>
      </c>
    </row>
    <row r="13" spans="2:14">
      <c r="B13" s="132" t="s">
        <v>100</v>
      </c>
      <c r="C13" s="132"/>
      <c r="D13" s="132"/>
      <c r="E13" s="132"/>
      <c r="F13" s="132"/>
      <c r="G13" s="111">
        <f>SUMIF(Sales!$I$8:'Sales'!$I$1000,"B2B",Sales!K$8:'Sales'!K$1000)</f>
        <v>1500</v>
      </c>
      <c r="H13" s="111">
        <f>SUMIF(Sales!$I$8:'Sales'!$I$1000,"B2B",Sales!L$8:'Sales'!L$1000)</f>
        <v>50</v>
      </c>
      <c r="I13" s="111">
        <f>SUMIF(Sales!$I$8:'Sales'!$I$1000,"B2B",Sales!M$8:'Sales'!M$1000)</f>
        <v>13</v>
      </c>
      <c r="J13" s="111">
        <f>SUMIF(Sales!$I$8:'Sales'!$I$1000,"B2B",Sales!N$8:'Sales'!N$1000)</f>
        <v>13</v>
      </c>
    </row>
    <row r="14" spans="2:14">
      <c r="B14" s="132" t="s">
        <v>101</v>
      </c>
      <c r="C14" s="132"/>
      <c r="D14" s="132"/>
      <c r="E14" s="132"/>
      <c r="F14" s="132"/>
      <c r="G14" s="111">
        <f>SUMIF(Sales!$I$8:'Sales'!$I$1000,"Export With Payment",Sales!K$8:'Sales'!K$1000)</f>
        <v>1500</v>
      </c>
      <c r="H14" s="111">
        <f>SUMIF(Sales!$I$8:'Sales'!$I$1000,"Export With Payment",Sales!L$8:'Sales'!L$1000)</f>
        <v>270</v>
      </c>
      <c r="I14" s="100"/>
      <c r="J14" s="100"/>
    </row>
    <row r="15" spans="2:14">
      <c r="B15" s="132" t="s">
        <v>102</v>
      </c>
      <c r="C15" s="132"/>
      <c r="D15" s="132"/>
      <c r="E15" s="132"/>
      <c r="F15" s="132"/>
      <c r="G15" s="111">
        <f>SUMIF(Sales!$I$8:'Sales'!$I$1000,"SEZ With Payment",Sales!K$8:'Sales'!K$1000)</f>
        <v>750</v>
      </c>
      <c r="H15" s="111">
        <f>SUMIF(Sales!$I$8:'Sales'!$I$1000,"SEZ With Payment",Sales!L$8:'Sales'!L$1000)</f>
        <v>210</v>
      </c>
      <c r="I15" s="100"/>
      <c r="J15" s="100"/>
    </row>
    <row r="16" spans="2:14">
      <c r="B16" s="132" t="s">
        <v>103</v>
      </c>
      <c r="C16" s="132"/>
      <c r="D16" s="132"/>
      <c r="E16" s="132"/>
      <c r="F16" s="132"/>
      <c r="G16" s="99">
        <v>0</v>
      </c>
      <c r="H16" s="99">
        <v>0</v>
      </c>
      <c r="I16" s="99">
        <v>0</v>
      </c>
      <c r="J16" s="99">
        <v>0</v>
      </c>
    </row>
    <row r="17" spans="2:10">
      <c r="B17" s="133" t="s">
        <v>212</v>
      </c>
      <c r="C17" s="134"/>
      <c r="D17" s="134"/>
      <c r="E17" s="134"/>
      <c r="F17" s="135"/>
      <c r="G17" s="99">
        <v>0</v>
      </c>
      <c r="H17" s="99">
        <v>0</v>
      </c>
      <c r="I17" s="99">
        <v>0</v>
      </c>
      <c r="J17" s="99">
        <v>0</v>
      </c>
    </row>
    <row r="18" spans="2:10">
      <c r="B18" s="132" t="s">
        <v>104</v>
      </c>
      <c r="C18" s="132"/>
      <c r="D18" s="132"/>
      <c r="E18" s="132"/>
      <c r="F18" s="132"/>
      <c r="G18" s="111">
        <f>RCM!I101</f>
        <v>3750</v>
      </c>
      <c r="H18" s="111">
        <f>RCM!J101</f>
        <v>450</v>
      </c>
      <c r="I18" s="111">
        <f>RCM!K101</f>
        <v>113</v>
      </c>
      <c r="J18" s="111">
        <f>RCM!L101</f>
        <v>113</v>
      </c>
    </row>
    <row r="19" spans="2:10">
      <c r="B19" s="132" t="s">
        <v>105</v>
      </c>
      <c r="C19" s="132"/>
      <c r="D19" s="132"/>
      <c r="E19" s="132"/>
      <c r="F19" s="132"/>
      <c r="G19" s="108">
        <f>SUM(G12:G18)</f>
        <v>8000</v>
      </c>
      <c r="H19" s="108">
        <f t="shared" ref="H19:J19" si="0">SUM(H12:H18)</f>
        <v>1040</v>
      </c>
      <c r="I19" s="108">
        <f t="shared" si="0"/>
        <v>126</v>
      </c>
      <c r="J19" s="108">
        <f t="shared" si="0"/>
        <v>126</v>
      </c>
    </row>
    <row r="20" spans="2:10">
      <c r="B20" s="136" t="s">
        <v>106</v>
      </c>
      <c r="C20" s="136"/>
      <c r="D20" s="136"/>
      <c r="E20" s="136"/>
      <c r="F20" s="136"/>
      <c r="G20" s="111">
        <f>SUMIF(Sales!$I$8:'Sales'!$I$1000,"Credit Note",Sales!K$8:'Sales'!K$1000)</f>
        <v>-500</v>
      </c>
      <c r="H20" s="111">
        <f>SUMIF(Sales!$I$8:'Sales'!$I$1000,"Credit Note",Sales!L$8:'Sales'!L$1000)</f>
        <v>-60</v>
      </c>
      <c r="I20" s="111">
        <f>SUMIF(Sales!$I$8:'Sales'!$I$1000,"Credit Note",Sales!M$8:'Sales'!M$1000)</f>
        <v>0</v>
      </c>
      <c r="J20" s="111">
        <f>SUMIF(Sales!$I$8:'Sales'!$I$1000,"Credit Note",Sales!N$8:'Sales'!N$1000)</f>
        <v>0</v>
      </c>
    </row>
    <row r="21" spans="2:10">
      <c r="B21" s="132" t="s">
        <v>107</v>
      </c>
      <c r="C21" s="132"/>
      <c r="D21" s="132"/>
      <c r="E21" s="132"/>
      <c r="F21" s="132"/>
      <c r="G21" s="111">
        <f>SUMIF(Sales!$I$8:'Sales'!$I$1000,"Debit Note",Sales!K$8:'Sales'!K$1000)</f>
        <v>250</v>
      </c>
      <c r="H21" s="111">
        <f>SUMIF(Sales!$I$8:'Sales'!$I$1000,"Debit Note",Sales!L$8:'Sales'!L$1000)</f>
        <v>0</v>
      </c>
      <c r="I21" s="111">
        <f>SUMIF(Sales!$I$8:'Sales'!$I$1000,"Debit Note",Sales!M$8:'Sales'!M$1000)</f>
        <v>23</v>
      </c>
      <c r="J21" s="111">
        <f>SUMIF(Sales!$I$8:'Sales'!$I$1000,"Debit Note",Sales!N$8:'Sales'!N$1000)</f>
        <v>23</v>
      </c>
    </row>
    <row r="22" spans="2:10">
      <c r="B22" s="132" t="s">
        <v>108</v>
      </c>
      <c r="C22" s="132"/>
      <c r="D22" s="132"/>
      <c r="E22" s="132"/>
      <c r="F22" s="132"/>
      <c r="G22" s="99">
        <v>0</v>
      </c>
      <c r="H22" s="99">
        <v>0</v>
      </c>
      <c r="I22" s="99">
        <v>0</v>
      </c>
      <c r="J22" s="99">
        <v>0</v>
      </c>
    </row>
    <row r="23" spans="2:10">
      <c r="B23" s="132" t="s">
        <v>109</v>
      </c>
      <c r="C23" s="132"/>
      <c r="D23" s="132"/>
      <c r="E23" s="132"/>
      <c r="F23" s="132"/>
      <c r="G23" s="99">
        <v>0</v>
      </c>
      <c r="H23" s="99">
        <v>0</v>
      </c>
      <c r="I23" s="99">
        <v>0</v>
      </c>
      <c r="J23" s="99">
        <v>0</v>
      </c>
    </row>
    <row r="24" spans="2:10">
      <c r="B24" s="132" t="s">
        <v>110</v>
      </c>
      <c r="C24" s="132"/>
      <c r="D24" s="132"/>
      <c r="E24" s="132"/>
      <c r="F24" s="132"/>
      <c r="G24" s="108">
        <f>SUM(G20:G23)</f>
        <v>-250</v>
      </c>
      <c r="H24" s="108">
        <f t="shared" ref="H24:J24" si="1">SUM(H20:H23)</f>
        <v>-60</v>
      </c>
      <c r="I24" s="108">
        <f t="shared" si="1"/>
        <v>23</v>
      </c>
      <c r="J24" s="108">
        <f t="shared" si="1"/>
        <v>23</v>
      </c>
    </row>
    <row r="25" spans="2:10">
      <c r="B25" s="132" t="s">
        <v>111</v>
      </c>
      <c r="C25" s="132"/>
      <c r="D25" s="132"/>
      <c r="E25" s="132"/>
      <c r="F25" s="132"/>
      <c r="G25" s="108">
        <f>G19+G24</f>
        <v>7750</v>
      </c>
      <c r="H25" s="108">
        <f t="shared" ref="H25:J25" si="2">H19+H24</f>
        <v>980</v>
      </c>
      <c r="I25" s="108">
        <f t="shared" si="2"/>
        <v>149</v>
      </c>
      <c r="J25" s="108">
        <f t="shared" si="2"/>
        <v>149</v>
      </c>
    </row>
    <row r="26" spans="2:10">
      <c r="B26" s="143" t="s">
        <v>112</v>
      </c>
      <c r="C26" s="143"/>
      <c r="D26" s="143"/>
      <c r="E26" s="143"/>
      <c r="F26" s="143"/>
      <c r="G26" s="143"/>
      <c r="H26" s="143"/>
      <c r="I26" s="143"/>
      <c r="J26" s="143"/>
    </row>
    <row r="27" spans="2:10">
      <c r="B27" s="136" t="s">
        <v>113</v>
      </c>
      <c r="C27" s="132"/>
      <c r="D27" s="132"/>
      <c r="E27" s="132"/>
      <c r="F27" s="132"/>
      <c r="G27" s="111">
        <f>SUMIF(Sales!$I$8:'Sales'!$I$1000,"Export Without Payment",Sales!K$8:'Sales'!K$1000)</f>
        <v>1500</v>
      </c>
      <c r="H27" s="100"/>
      <c r="I27" s="100"/>
      <c r="J27" s="100"/>
    </row>
    <row r="28" spans="2:10">
      <c r="B28" s="132" t="s">
        <v>114</v>
      </c>
      <c r="C28" s="132"/>
      <c r="D28" s="132"/>
      <c r="E28" s="132"/>
      <c r="F28" s="132"/>
      <c r="G28" s="111">
        <f>SUMIF(Sales!$I$8:'Sales'!$I$1000,"SEZ Without Payment",Sales!K$8:'Sales'!K$1000)</f>
        <v>750</v>
      </c>
      <c r="H28" s="100"/>
      <c r="I28" s="100"/>
      <c r="J28" s="100"/>
    </row>
    <row r="29" spans="2:10">
      <c r="B29" s="132" t="s">
        <v>115</v>
      </c>
      <c r="C29" s="132"/>
      <c r="D29" s="132"/>
      <c r="E29" s="132"/>
      <c r="F29" s="132"/>
      <c r="G29" s="99">
        <v>0</v>
      </c>
      <c r="H29" s="100"/>
      <c r="I29" s="100"/>
      <c r="J29" s="100"/>
    </row>
    <row r="30" spans="2:10">
      <c r="B30" s="132" t="s">
        <v>116</v>
      </c>
      <c r="C30" s="132"/>
      <c r="D30" s="132"/>
      <c r="E30" s="132"/>
      <c r="F30" s="132"/>
      <c r="G30" s="111">
        <f>SUMIF(Sales!$I$8:'Sales'!$I$1000,"Exempted / Nil Rates",Sales!K$8:'Sales'!K$1000)</f>
        <v>100</v>
      </c>
      <c r="H30" s="100"/>
      <c r="I30" s="100"/>
      <c r="J30" s="100"/>
    </row>
    <row r="31" spans="2:10">
      <c r="B31" s="132" t="s">
        <v>117</v>
      </c>
      <c r="C31" s="132"/>
      <c r="D31" s="132"/>
      <c r="E31" s="132"/>
      <c r="F31" s="132"/>
      <c r="G31" s="99">
        <v>0</v>
      </c>
      <c r="H31" s="100"/>
      <c r="I31" s="100"/>
      <c r="J31" s="100"/>
    </row>
    <row r="32" spans="2:10">
      <c r="B32" s="136" t="s">
        <v>118</v>
      </c>
      <c r="C32" s="136"/>
      <c r="D32" s="136"/>
      <c r="E32" s="136"/>
      <c r="F32" s="136"/>
      <c r="G32" s="99">
        <v>0</v>
      </c>
      <c r="H32" s="100"/>
      <c r="I32" s="100"/>
      <c r="J32" s="100"/>
    </row>
    <row r="33" spans="2:10">
      <c r="B33" s="132" t="s">
        <v>119</v>
      </c>
      <c r="C33" s="132"/>
      <c r="D33" s="132"/>
      <c r="E33" s="132"/>
      <c r="F33" s="132"/>
      <c r="G33" s="108">
        <f>SUM(G27:G32)</f>
        <v>2350</v>
      </c>
      <c r="H33" s="100"/>
      <c r="I33" s="100"/>
      <c r="J33" s="100"/>
    </row>
    <row r="34" spans="2:10">
      <c r="B34" s="132" t="s">
        <v>120</v>
      </c>
      <c r="C34" s="132"/>
      <c r="D34" s="132"/>
      <c r="E34" s="132"/>
      <c r="F34" s="132"/>
      <c r="G34" s="99">
        <v>0</v>
      </c>
      <c r="H34" s="100"/>
      <c r="I34" s="100"/>
      <c r="J34" s="100"/>
    </row>
    <row r="35" spans="2:10">
      <c r="B35" s="136" t="s">
        <v>121</v>
      </c>
      <c r="C35" s="136"/>
      <c r="D35" s="136"/>
      <c r="E35" s="136"/>
      <c r="F35" s="136"/>
      <c r="G35" s="99">
        <v>0</v>
      </c>
      <c r="H35" s="100"/>
      <c r="I35" s="100"/>
      <c r="J35" s="100"/>
    </row>
    <row r="36" spans="2:10">
      <c r="B36" s="132" t="s">
        <v>122</v>
      </c>
      <c r="C36" s="132"/>
      <c r="D36" s="132"/>
      <c r="E36" s="132"/>
      <c r="F36" s="132"/>
      <c r="G36" s="99">
        <v>0</v>
      </c>
      <c r="H36" s="100"/>
      <c r="I36" s="100"/>
      <c r="J36" s="100"/>
    </row>
    <row r="37" spans="2:10">
      <c r="B37" s="132" t="s">
        <v>123</v>
      </c>
      <c r="C37" s="132"/>
      <c r="D37" s="132"/>
      <c r="E37" s="132"/>
      <c r="F37" s="132"/>
      <c r="G37" s="99">
        <v>0</v>
      </c>
      <c r="H37" s="100"/>
      <c r="I37" s="100"/>
      <c r="J37" s="100"/>
    </row>
    <row r="38" spans="2:10">
      <c r="B38" s="132" t="s">
        <v>124</v>
      </c>
      <c r="C38" s="132"/>
      <c r="D38" s="132"/>
      <c r="E38" s="132"/>
      <c r="F38" s="132"/>
      <c r="G38" s="108">
        <f>SUM(G34:G37)</f>
        <v>0</v>
      </c>
      <c r="H38" s="100"/>
      <c r="I38" s="100"/>
      <c r="J38" s="100"/>
    </row>
    <row r="39" spans="2:10">
      <c r="B39" s="132" t="s">
        <v>125</v>
      </c>
      <c r="C39" s="132"/>
      <c r="D39" s="132"/>
      <c r="E39" s="132"/>
      <c r="F39" s="132"/>
      <c r="G39" s="108">
        <f>G33+G38</f>
        <v>2350</v>
      </c>
      <c r="H39" s="100"/>
      <c r="I39" s="100"/>
      <c r="J39" s="100"/>
    </row>
    <row r="40" spans="2:10">
      <c r="B40" s="132" t="s">
        <v>126</v>
      </c>
      <c r="C40" s="132"/>
      <c r="D40" s="132"/>
      <c r="E40" s="132"/>
      <c r="F40" s="132"/>
      <c r="G40" s="108">
        <f>G25+G39-G18</f>
        <v>6350</v>
      </c>
      <c r="H40" s="108">
        <f t="shared" ref="H40:J40" si="3">H25+H39-H18</f>
        <v>530</v>
      </c>
      <c r="I40" s="108">
        <f t="shared" si="3"/>
        <v>36</v>
      </c>
      <c r="J40" s="108">
        <f t="shared" si="3"/>
        <v>36</v>
      </c>
    </row>
    <row r="41" spans="2:10">
      <c r="B41" s="113"/>
      <c r="C41" s="113"/>
      <c r="D41" s="113"/>
      <c r="E41" s="113"/>
      <c r="F41" s="113"/>
      <c r="G41" s="114"/>
      <c r="H41" s="114"/>
      <c r="I41" s="114"/>
      <c r="J41" s="114"/>
    </row>
    <row r="42" spans="2:10">
      <c r="B42" s="113"/>
      <c r="C42" s="113"/>
      <c r="D42" s="113"/>
      <c r="E42" s="113"/>
      <c r="F42" s="113"/>
      <c r="G42" s="114"/>
      <c r="H42" s="114"/>
      <c r="I42" s="114"/>
      <c r="J42" s="114"/>
    </row>
    <row r="43" spans="2:10">
      <c r="B43" s="113"/>
      <c r="C43" s="113"/>
      <c r="D43" s="113"/>
      <c r="E43" s="113"/>
      <c r="F43" s="113"/>
      <c r="G43" s="114"/>
      <c r="H43" s="114"/>
      <c r="I43" s="114"/>
      <c r="J43" s="114"/>
    </row>
    <row r="44" spans="2:10">
      <c r="B44" s="113"/>
      <c r="C44" s="113"/>
      <c r="D44" s="113"/>
      <c r="E44" s="113"/>
      <c r="F44" s="113"/>
      <c r="G44" s="114"/>
      <c r="H44" s="114"/>
      <c r="I44" s="114"/>
      <c r="J44" s="114"/>
    </row>
    <row r="45" spans="2:10">
      <c r="B45" s="113"/>
      <c r="C45" s="113"/>
      <c r="D45" s="113"/>
      <c r="E45" s="113"/>
      <c r="F45" s="113"/>
      <c r="G45" s="114"/>
      <c r="H45" s="114"/>
      <c r="I45" s="114"/>
      <c r="J45" s="114"/>
    </row>
    <row r="46" spans="2:10" ht="17.25">
      <c r="B46" s="140" t="s">
        <v>127</v>
      </c>
      <c r="C46" s="140"/>
      <c r="D46" s="140"/>
      <c r="E46" s="140"/>
      <c r="F46" s="140"/>
      <c r="G46" s="140"/>
      <c r="H46" s="140"/>
      <c r="I46" s="140"/>
      <c r="J46" s="140"/>
    </row>
    <row r="47" spans="2:10">
      <c r="B47" s="144" t="s">
        <v>128</v>
      </c>
      <c r="C47" s="144"/>
      <c r="D47" s="144"/>
      <c r="E47" s="144"/>
      <c r="F47" s="144"/>
      <c r="G47" s="102" t="s">
        <v>129</v>
      </c>
      <c r="H47" s="102" t="s">
        <v>96</v>
      </c>
      <c r="I47" s="102" t="s">
        <v>94</v>
      </c>
      <c r="J47" s="103" t="s">
        <v>95</v>
      </c>
    </row>
    <row r="48" spans="2:10">
      <c r="B48" s="142" t="s">
        <v>130</v>
      </c>
      <c r="C48" s="142"/>
      <c r="D48" s="142"/>
      <c r="E48" s="142"/>
      <c r="F48" s="142"/>
      <c r="G48" s="142"/>
      <c r="H48" s="142"/>
      <c r="I48" s="142"/>
      <c r="J48" s="142"/>
    </row>
    <row r="49" spans="2:10">
      <c r="B49" s="145" t="s">
        <v>131</v>
      </c>
      <c r="C49" s="145"/>
      <c r="D49" s="145"/>
      <c r="E49" s="145"/>
      <c r="F49" s="145"/>
      <c r="G49" s="145"/>
      <c r="H49" s="118">
        <f>'ITC Register'!K29</f>
        <v>43335</v>
      </c>
      <c r="I49" s="118">
        <f>'ITC Register'!L29</f>
        <v>356</v>
      </c>
      <c r="J49" s="118">
        <f>'ITC Register'!M29</f>
        <v>356</v>
      </c>
    </row>
    <row r="50" spans="2:10">
      <c r="B50" s="146" t="s">
        <v>132</v>
      </c>
      <c r="C50" s="147"/>
      <c r="D50" s="147"/>
      <c r="E50" s="147"/>
      <c r="F50" s="148"/>
      <c r="G50" s="104" t="s">
        <v>133</v>
      </c>
      <c r="H50" s="99">
        <f>SUMIF('ITC Register'!$I$10:$I$27,"Inputs",'ITC Register'!K$10:K$27)</f>
        <v>5</v>
      </c>
      <c r="I50" s="99">
        <f>SUMIF('ITC Register'!$I$10:$I$27,"Inputs",'ITC Register'!L$10:L$27)</f>
        <v>0</v>
      </c>
      <c r="J50" s="99">
        <f>SUMIF('ITC Register'!$I$10:$I$27,"Inputs",'ITC Register'!M$10:M$27)</f>
        <v>0</v>
      </c>
    </row>
    <row r="51" spans="2:10">
      <c r="B51" s="149"/>
      <c r="C51" s="150"/>
      <c r="D51" s="150"/>
      <c r="E51" s="150"/>
      <c r="F51" s="151"/>
      <c r="G51" s="104" t="s">
        <v>41</v>
      </c>
      <c r="H51" s="99">
        <f>SUMIF('ITC Register'!$I$10:$I$27,"Capital Goods",'ITC Register'!K$10:K$27)</f>
        <v>180</v>
      </c>
      <c r="I51" s="99">
        <f>SUMIF('ITC Register'!$I$10:$I$27,"Capital Goods",'ITC Register'!L$10:L$27)</f>
        <v>6</v>
      </c>
      <c r="J51" s="99">
        <f>SUMIF('ITC Register'!$I$10:$I$27,"Capital Goods",'ITC Register'!M$10:M$27)</f>
        <v>6</v>
      </c>
    </row>
    <row r="52" spans="2:10">
      <c r="B52" s="149"/>
      <c r="C52" s="150"/>
      <c r="D52" s="150"/>
      <c r="E52" s="150"/>
      <c r="F52" s="151"/>
      <c r="G52" s="104" t="s">
        <v>134</v>
      </c>
      <c r="H52" s="99">
        <f>SUMIF('ITC Register'!$I$10:$I$27,"Input Service",'ITC Register'!K$10:K$27)</f>
        <v>150</v>
      </c>
      <c r="I52" s="99">
        <f>SUMIF('ITC Register'!$I$10:$I$27,"Input Service",'ITC Register'!L$10:L$27)</f>
        <v>0</v>
      </c>
      <c r="J52" s="99">
        <f>SUMIF('ITC Register'!$I$10:$I$27,"Input Service",'ITC Register'!M$10:M$27)</f>
        <v>0</v>
      </c>
    </row>
    <row r="53" spans="2:10">
      <c r="B53" s="145" t="s">
        <v>135</v>
      </c>
      <c r="C53" s="145"/>
      <c r="D53" s="145"/>
      <c r="E53" s="145"/>
      <c r="F53" s="145"/>
      <c r="G53" s="104" t="s">
        <v>133</v>
      </c>
      <c r="H53" s="99">
        <f>SUMIF('ITC Register'!$I$10:$I$27,"RCM Inputs",'ITC Register'!K$10:K$27)</f>
        <v>0</v>
      </c>
      <c r="I53" s="99">
        <f>SUMIF('ITC Register'!$I$10:$I$27,"RCM Inputs",'ITC Register'!L$10:L$27)</f>
        <v>100</v>
      </c>
      <c r="J53" s="99">
        <f>SUMIF('ITC Register'!$I$10:$I$27,"RCM Inputs",'ITC Register'!M$10:M$27)</f>
        <v>100</v>
      </c>
    </row>
    <row r="54" spans="2:10">
      <c r="B54" s="145"/>
      <c r="C54" s="145"/>
      <c r="D54" s="145"/>
      <c r="E54" s="145"/>
      <c r="F54" s="145"/>
      <c r="G54" s="104" t="s">
        <v>41</v>
      </c>
      <c r="H54" s="99">
        <v>0</v>
      </c>
      <c r="I54" s="99">
        <v>0</v>
      </c>
      <c r="J54" s="99">
        <v>0</v>
      </c>
    </row>
    <row r="55" spans="2:10">
      <c r="B55" s="145"/>
      <c r="C55" s="145"/>
      <c r="D55" s="145"/>
      <c r="E55" s="145"/>
      <c r="F55" s="145"/>
      <c r="G55" s="104" t="s">
        <v>134</v>
      </c>
      <c r="H55" s="99">
        <f>SUMIF('ITC Register'!$I$10:$I$27,"RCM Input Service",'ITC Register'!K$10:K$27)</f>
        <v>0</v>
      </c>
      <c r="I55" s="99">
        <f>SUMIF('ITC Register'!$I$10:$I$27,"RCM Input Service",'ITC Register'!L$10:L$27)</f>
        <v>250</v>
      </c>
      <c r="J55" s="99">
        <f>SUMIF('ITC Register'!$I$10:$I$27,"RCM Input Service",'ITC Register'!M$10:M$27)</f>
        <v>250</v>
      </c>
    </row>
    <row r="56" spans="2:10">
      <c r="B56" s="145" t="s">
        <v>136</v>
      </c>
      <c r="C56" s="145"/>
      <c r="D56" s="145"/>
      <c r="E56" s="145"/>
      <c r="F56" s="145"/>
      <c r="G56" s="104" t="s">
        <v>133</v>
      </c>
      <c r="H56" s="99">
        <v>0</v>
      </c>
      <c r="I56" s="99">
        <v>0</v>
      </c>
      <c r="J56" s="99">
        <v>0</v>
      </c>
    </row>
    <row r="57" spans="2:10">
      <c r="B57" s="145"/>
      <c r="C57" s="145"/>
      <c r="D57" s="145"/>
      <c r="E57" s="145"/>
      <c r="F57" s="145"/>
      <c r="G57" s="104" t="s">
        <v>41</v>
      </c>
      <c r="H57" s="99">
        <v>0</v>
      </c>
      <c r="I57" s="99">
        <v>0</v>
      </c>
      <c r="J57" s="99">
        <v>0</v>
      </c>
    </row>
    <row r="58" spans="2:10">
      <c r="B58" s="145"/>
      <c r="C58" s="145"/>
      <c r="D58" s="145"/>
      <c r="E58" s="145"/>
      <c r="F58" s="145"/>
      <c r="G58" s="104" t="s">
        <v>134</v>
      </c>
      <c r="H58" s="99">
        <v>0</v>
      </c>
      <c r="I58" s="99">
        <v>0</v>
      </c>
      <c r="J58" s="99">
        <v>0</v>
      </c>
    </row>
    <row r="59" spans="2:10">
      <c r="B59" s="155" t="s">
        <v>137</v>
      </c>
      <c r="C59" s="155"/>
      <c r="D59" s="155"/>
      <c r="E59" s="155"/>
      <c r="F59" s="155"/>
      <c r="G59" s="104" t="s">
        <v>133</v>
      </c>
      <c r="H59" s="99">
        <f>SUMIF('ITC Register'!$I$10:$I$27,"Import",'ITC Register'!K$10:K$27)</f>
        <v>18000</v>
      </c>
      <c r="I59" s="100"/>
      <c r="J59" s="100"/>
    </row>
    <row r="60" spans="2:10">
      <c r="B60" s="155"/>
      <c r="C60" s="155"/>
      <c r="D60" s="155"/>
      <c r="E60" s="155"/>
      <c r="F60" s="155"/>
      <c r="G60" s="104" t="s">
        <v>41</v>
      </c>
      <c r="H60" s="99">
        <v>0</v>
      </c>
      <c r="I60" s="100"/>
      <c r="J60" s="100"/>
    </row>
    <row r="61" spans="2:10">
      <c r="B61" s="152" t="s">
        <v>138</v>
      </c>
      <c r="C61" s="153"/>
      <c r="D61" s="153"/>
      <c r="E61" s="153"/>
      <c r="F61" s="153"/>
      <c r="G61" s="154"/>
      <c r="H61" s="99">
        <f>SUMIF('ITC Register'!$I$10:$I$27,"Import of Service",'ITC Register'!K$10:K$27)</f>
        <v>25000</v>
      </c>
      <c r="I61" s="100"/>
      <c r="J61" s="100"/>
    </row>
    <row r="62" spans="2:10">
      <c r="B62" s="156" t="s">
        <v>139</v>
      </c>
      <c r="C62" s="157"/>
      <c r="D62" s="157"/>
      <c r="E62" s="157"/>
      <c r="F62" s="157"/>
      <c r="G62" s="158"/>
      <c r="H62" s="99">
        <v>0</v>
      </c>
      <c r="I62" s="99">
        <v>0</v>
      </c>
      <c r="J62" s="99">
        <v>0</v>
      </c>
    </row>
    <row r="63" spans="2:10">
      <c r="B63" s="152" t="s">
        <v>140</v>
      </c>
      <c r="C63" s="153"/>
      <c r="D63" s="153"/>
      <c r="E63" s="153"/>
      <c r="F63" s="153"/>
      <c r="G63" s="154"/>
      <c r="H63" s="99">
        <v>0</v>
      </c>
      <c r="I63" s="99">
        <v>0</v>
      </c>
      <c r="J63" s="99">
        <v>0</v>
      </c>
    </row>
    <row r="64" spans="2:10">
      <c r="B64" s="152" t="s">
        <v>141</v>
      </c>
      <c r="C64" s="153"/>
      <c r="D64" s="153"/>
      <c r="E64" s="153"/>
      <c r="F64" s="153"/>
      <c r="G64" s="154"/>
      <c r="H64" s="108">
        <f>SUM(H50:H63)</f>
        <v>43335</v>
      </c>
      <c r="I64" s="108">
        <f>SUM(I50:I63)</f>
        <v>356</v>
      </c>
      <c r="J64" s="108">
        <f>SUM(J50:J63)</f>
        <v>356</v>
      </c>
    </row>
    <row r="65" spans="2:10">
      <c r="B65" s="152" t="s">
        <v>142</v>
      </c>
      <c r="C65" s="153"/>
      <c r="D65" s="153"/>
      <c r="E65" s="153"/>
      <c r="F65" s="153"/>
      <c r="G65" s="154"/>
      <c r="H65" s="116">
        <f>H49-H64</f>
        <v>0</v>
      </c>
      <c r="I65" s="116">
        <f>I49-I64</f>
        <v>0</v>
      </c>
      <c r="J65" s="116">
        <f>J49-J64</f>
        <v>0</v>
      </c>
    </row>
    <row r="66" spans="2:10">
      <c r="B66" s="152" t="s">
        <v>143</v>
      </c>
      <c r="C66" s="153"/>
      <c r="D66" s="153"/>
      <c r="E66" s="153"/>
      <c r="F66" s="153"/>
      <c r="G66" s="154"/>
      <c r="H66" s="100"/>
      <c r="I66" s="99">
        <v>0</v>
      </c>
      <c r="J66" s="99">
        <v>0</v>
      </c>
    </row>
    <row r="67" spans="2:10">
      <c r="B67" s="152" t="s">
        <v>144</v>
      </c>
      <c r="C67" s="153"/>
      <c r="D67" s="153"/>
      <c r="E67" s="153"/>
      <c r="F67" s="153"/>
      <c r="G67" s="154"/>
      <c r="H67" s="100"/>
      <c r="I67" s="99">
        <v>0</v>
      </c>
      <c r="J67" s="99">
        <v>0</v>
      </c>
    </row>
    <row r="68" spans="2:10">
      <c r="B68" s="152" t="s">
        <v>145</v>
      </c>
      <c r="C68" s="153"/>
      <c r="D68" s="153"/>
      <c r="E68" s="153"/>
      <c r="F68" s="153"/>
      <c r="G68" s="154"/>
      <c r="H68" s="99">
        <v>0</v>
      </c>
      <c r="I68" s="99">
        <v>0</v>
      </c>
      <c r="J68" s="99">
        <v>0</v>
      </c>
    </row>
    <row r="69" spans="2:10">
      <c r="B69" s="152" t="s">
        <v>146</v>
      </c>
      <c r="C69" s="153"/>
      <c r="D69" s="153"/>
      <c r="E69" s="153"/>
      <c r="F69" s="153"/>
      <c r="G69" s="154"/>
      <c r="H69" s="108">
        <f>SUM(H66:H68)</f>
        <v>0</v>
      </c>
      <c r="I69" s="108">
        <f>SUM(I66:I68)</f>
        <v>0</v>
      </c>
      <c r="J69" s="108">
        <f>SUM(J66:J68)</f>
        <v>0</v>
      </c>
    </row>
    <row r="70" spans="2:10">
      <c r="B70" s="152" t="s">
        <v>147</v>
      </c>
      <c r="C70" s="153"/>
      <c r="D70" s="153"/>
      <c r="E70" s="153"/>
      <c r="F70" s="153"/>
      <c r="G70" s="154"/>
      <c r="H70" s="108">
        <f>H64+H69</f>
        <v>43335</v>
      </c>
      <c r="I70" s="108">
        <f t="shared" ref="I70:J70" si="4">I64+I69</f>
        <v>356</v>
      </c>
      <c r="J70" s="108">
        <f t="shared" si="4"/>
        <v>356</v>
      </c>
    </row>
    <row r="71" spans="2:10">
      <c r="B71" s="142" t="s">
        <v>148</v>
      </c>
      <c r="C71" s="142"/>
      <c r="D71" s="142"/>
      <c r="E71" s="142"/>
      <c r="F71" s="142"/>
      <c r="G71" s="142"/>
      <c r="H71" s="142"/>
      <c r="I71" s="142"/>
      <c r="J71" s="142"/>
    </row>
    <row r="72" spans="2:10">
      <c r="B72" s="155" t="s">
        <v>149</v>
      </c>
      <c r="C72" s="155"/>
      <c r="D72" s="155"/>
      <c r="E72" s="155"/>
      <c r="F72" s="155"/>
      <c r="G72" s="155"/>
      <c r="H72" s="118">
        <v>0</v>
      </c>
      <c r="I72" s="118">
        <v>0</v>
      </c>
      <c r="J72" s="118">
        <v>0</v>
      </c>
    </row>
    <row r="73" spans="2:10">
      <c r="B73" s="155" t="s">
        <v>150</v>
      </c>
      <c r="C73" s="155"/>
      <c r="D73" s="155"/>
      <c r="E73" s="155"/>
      <c r="F73" s="155"/>
      <c r="G73" s="155"/>
      <c r="H73" s="118">
        <v>0</v>
      </c>
      <c r="I73" s="118">
        <v>0</v>
      </c>
      <c r="J73" s="118">
        <v>0</v>
      </c>
    </row>
    <row r="74" spans="2:10">
      <c r="B74" s="155" t="s">
        <v>151</v>
      </c>
      <c r="C74" s="155"/>
      <c r="D74" s="155"/>
      <c r="E74" s="155"/>
      <c r="F74" s="155"/>
      <c r="G74" s="155"/>
      <c r="H74" s="118">
        <v>0</v>
      </c>
      <c r="I74" s="118">
        <v>0</v>
      </c>
      <c r="J74" s="118">
        <v>0</v>
      </c>
    </row>
    <row r="75" spans="2:10">
      <c r="B75" s="155" t="s">
        <v>152</v>
      </c>
      <c r="C75" s="155"/>
      <c r="D75" s="155"/>
      <c r="E75" s="155"/>
      <c r="F75" s="155"/>
      <c r="G75" s="155"/>
      <c r="H75" s="118">
        <v>0</v>
      </c>
      <c r="I75" s="118">
        <v>0</v>
      </c>
      <c r="J75" s="118">
        <v>0</v>
      </c>
    </row>
    <row r="76" spans="2:10">
      <c r="B76" s="155" t="s">
        <v>153</v>
      </c>
      <c r="C76" s="155"/>
      <c r="D76" s="155"/>
      <c r="E76" s="155"/>
      <c r="F76" s="155"/>
      <c r="G76" s="155"/>
      <c r="H76" s="118">
        <v>100</v>
      </c>
      <c r="I76" s="118">
        <v>50</v>
      </c>
      <c r="J76" s="118">
        <v>50</v>
      </c>
    </row>
    <row r="77" spans="2:10">
      <c r="B77" s="155" t="s">
        <v>154</v>
      </c>
      <c r="C77" s="155"/>
      <c r="D77" s="155"/>
      <c r="E77" s="155"/>
      <c r="F77" s="155"/>
      <c r="G77" s="155"/>
      <c r="H77" s="100"/>
      <c r="I77" s="118">
        <v>0</v>
      </c>
      <c r="J77" s="118">
        <v>0</v>
      </c>
    </row>
    <row r="78" spans="2:10">
      <c r="B78" s="155" t="s">
        <v>155</v>
      </c>
      <c r="C78" s="155"/>
      <c r="D78" s="155"/>
      <c r="E78" s="155"/>
      <c r="F78" s="155"/>
      <c r="G78" s="155"/>
      <c r="H78" s="100"/>
      <c r="I78" s="118">
        <v>0</v>
      </c>
      <c r="J78" s="118">
        <v>0</v>
      </c>
    </row>
    <row r="79" spans="2:10">
      <c r="B79" s="155" t="s">
        <v>156</v>
      </c>
      <c r="C79" s="155"/>
      <c r="D79" s="155"/>
      <c r="E79" s="155"/>
      <c r="F79" s="155"/>
      <c r="G79" s="155"/>
      <c r="H79" s="118">
        <v>0</v>
      </c>
      <c r="I79" s="118">
        <v>0</v>
      </c>
      <c r="J79" s="118">
        <v>0</v>
      </c>
    </row>
    <row r="80" spans="2:10">
      <c r="B80" s="155" t="s">
        <v>157</v>
      </c>
      <c r="C80" s="155"/>
      <c r="D80" s="155"/>
      <c r="E80" s="155"/>
      <c r="F80" s="155"/>
      <c r="G80" s="155"/>
      <c r="H80" s="108">
        <f>SUM(H72:H79)</f>
        <v>100</v>
      </c>
      <c r="I80" s="108">
        <f t="shared" ref="I80:J80" si="5">SUM(I72:I79)</f>
        <v>50</v>
      </c>
      <c r="J80" s="108">
        <f t="shared" si="5"/>
        <v>50</v>
      </c>
    </row>
    <row r="81" spans="2:10">
      <c r="B81" s="155" t="s">
        <v>158</v>
      </c>
      <c r="C81" s="155"/>
      <c r="D81" s="155"/>
      <c r="E81" s="155"/>
      <c r="F81" s="155"/>
      <c r="G81" s="155"/>
      <c r="H81" s="108">
        <f>H70</f>
        <v>43335</v>
      </c>
      <c r="I81" s="108">
        <f t="shared" ref="I81:J81" si="6">I70-I80</f>
        <v>306</v>
      </c>
      <c r="J81" s="108">
        <f t="shared" si="6"/>
        <v>306</v>
      </c>
    </row>
    <row r="82" spans="2:10">
      <c r="B82" s="117"/>
      <c r="C82" s="117"/>
      <c r="D82" s="117"/>
      <c r="E82" s="117"/>
      <c r="F82" s="117"/>
      <c r="G82" s="117"/>
      <c r="H82" s="114"/>
      <c r="I82" s="114"/>
      <c r="J82" s="114"/>
    </row>
    <row r="83" spans="2:10">
      <c r="B83" s="117"/>
      <c r="C83" s="117"/>
      <c r="D83" s="117"/>
      <c r="E83" s="117"/>
      <c r="F83" s="117"/>
      <c r="G83" s="117"/>
      <c r="H83" s="114"/>
      <c r="I83" s="114"/>
      <c r="J83" s="114"/>
    </row>
    <row r="84" spans="2:10">
      <c r="B84" s="117"/>
      <c r="C84" s="117"/>
      <c r="D84" s="117"/>
      <c r="E84" s="117"/>
      <c r="F84" s="117"/>
      <c r="G84" s="117"/>
      <c r="H84" s="114"/>
      <c r="I84" s="114"/>
      <c r="J84" s="114"/>
    </row>
    <row r="85" spans="2:10">
      <c r="B85" s="117"/>
      <c r="C85" s="117"/>
      <c r="D85" s="117"/>
      <c r="E85" s="117"/>
      <c r="F85" s="117"/>
      <c r="G85" s="117"/>
      <c r="H85" s="114"/>
      <c r="I85" s="114"/>
      <c r="J85" s="114"/>
    </row>
    <row r="86" spans="2:10">
      <c r="B86" s="117"/>
      <c r="C86" s="117"/>
      <c r="D86" s="117"/>
      <c r="E86" s="117"/>
      <c r="F86" s="117"/>
      <c r="G86" s="117"/>
      <c r="H86" s="114"/>
      <c r="I86" s="114"/>
      <c r="J86" s="114"/>
    </row>
    <row r="87" spans="2:10">
      <c r="B87" s="117"/>
      <c r="C87" s="117"/>
      <c r="D87" s="117"/>
      <c r="E87" s="117"/>
      <c r="F87" s="117"/>
      <c r="G87" s="117"/>
      <c r="H87" s="114"/>
      <c r="I87" s="114"/>
      <c r="J87" s="114"/>
    </row>
    <row r="88" spans="2:10">
      <c r="B88" s="117"/>
      <c r="C88" s="117"/>
      <c r="D88" s="117"/>
      <c r="E88" s="117"/>
      <c r="F88" s="117"/>
      <c r="G88" s="117"/>
      <c r="H88" s="114"/>
      <c r="I88" s="114"/>
      <c r="J88" s="114"/>
    </row>
    <row r="89" spans="2:10">
      <c r="B89" s="142" t="s">
        <v>159</v>
      </c>
      <c r="C89" s="142"/>
      <c r="D89" s="142"/>
      <c r="E89" s="142"/>
      <c r="F89" s="142"/>
      <c r="G89" s="142"/>
      <c r="H89" s="142"/>
      <c r="I89" s="142"/>
      <c r="J89" s="142"/>
    </row>
    <row r="90" spans="2:10">
      <c r="B90" s="155" t="s">
        <v>160</v>
      </c>
      <c r="C90" s="155"/>
      <c r="D90" s="155"/>
      <c r="E90" s="155"/>
      <c r="F90" s="155"/>
      <c r="G90" s="155"/>
      <c r="H90" s="119">
        <v>500</v>
      </c>
      <c r="I90" s="119">
        <v>250</v>
      </c>
      <c r="J90" s="119">
        <v>250</v>
      </c>
    </row>
    <row r="91" spans="2:10">
      <c r="B91" s="155" t="s">
        <v>161</v>
      </c>
      <c r="C91" s="155"/>
      <c r="D91" s="155"/>
      <c r="E91" s="155"/>
      <c r="F91" s="155"/>
      <c r="G91" s="155"/>
      <c r="H91" s="101">
        <f>SUM(H50:H52)+H63</f>
        <v>335</v>
      </c>
      <c r="I91" s="101">
        <f>SUM(I50:I52)+I63</f>
        <v>6</v>
      </c>
      <c r="J91" s="101">
        <f>SUM(J50:J52)+J63</f>
        <v>6</v>
      </c>
    </row>
    <row r="92" spans="2:10" ht="30" customHeight="1">
      <c r="B92" s="159" t="s">
        <v>222</v>
      </c>
      <c r="C92" s="145"/>
      <c r="D92" s="145"/>
      <c r="E92" s="145"/>
      <c r="F92" s="145"/>
      <c r="G92" s="145"/>
      <c r="H92" s="118">
        <v>0</v>
      </c>
      <c r="I92" s="118">
        <v>0</v>
      </c>
      <c r="J92" s="118">
        <v>0</v>
      </c>
    </row>
    <row r="93" spans="2:10">
      <c r="B93" s="155" t="s">
        <v>162</v>
      </c>
      <c r="C93" s="155"/>
      <c r="D93" s="155"/>
      <c r="E93" s="155"/>
      <c r="F93" s="155"/>
      <c r="G93" s="155"/>
      <c r="H93" s="101">
        <f>ROUND(H90-(H91+H92),0)</f>
        <v>165</v>
      </c>
      <c r="I93" s="101">
        <f>ROUND(I90-(I91+I92),0)</f>
        <v>244</v>
      </c>
      <c r="J93" s="101">
        <f>ROUND(J90-(J91+J92),0)</f>
        <v>244</v>
      </c>
    </row>
    <row r="94" spans="2:10">
      <c r="B94" s="155" t="s">
        <v>163</v>
      </c>
      <c r="C94" s="155"/>
      <c r="D94" s="155"/>
      <c r="E94" s="155"/>
      <c r="F94" s="155"/>
      <c r="G94" s="155"/>
      <c r="H94" s="118">
        <v>0</v>
      </c>
      <c r="I94" s="118">
        <v>0</v>
      </c>
      <c r="J94" s="118">
        <v>0</v>
      </c>
    </row>
    <row r="95" spans="2:10">
      <c r="B95" s="155" t="s">
        <v>164</v>
      </c>
      <c r="C95" s="155"/>
      <c r="D95" s="155"/>
      <c r="E95" s="155"/>
      <c r="F95" s="155"/>
      <c r="G95" s="155"/>
      <c r="H95" s="118">
        <v>0</v>
      </c>
      <c r="I95" s="118">
        <v>0</v>
      </c>
      <c r="J95" s="118">
        <v>0</v>
      </c>
    </row>
    <row r="96" spans="2:10">
      <c r="B96" s="155" t="s">
        <v>165</v>
      </c>
      <c r="C96" s="155"/>
      <c r="D96" s="155"/>
      <c r="E96" s="155"/>
      <c r="F96" s="155"/>
      <c r="G96" s="155"/>
      <c r="H96" s="118">
        <v>18000</v>
      </c>
      <c r="I96" s="100"/>
      <c r="J96" s="100"/>
    </row>
    <row r="97" spans="2:10">
      <c r="B97" s="155" t="s">
        <v>166</v>
      </c>
      <c r="C97" s="155"/>
      <c r="D97" s="155"/>
      <c r="E97" s="155"/>
      <c r="F97" s="155"/>
      <c r="G97" s="155"/>
      <c r="H97" s="101">
        <f>SUM(H59:H60)</f>
        <v>18000</v>
      </c>
      <c r="I97" s="100"/>
      <c r="J97" s="100"/>
    </row>
    <row r="98" spans="2:10">
      <c r="B98" s="155" t="s">
        <v>167</v>
      </c>
      <c r="C98" s="155"/>
      <c r="D98" s="155"/>
      <c r="E98" s="155"/>
      <c r="F98" s="155"/>
      <c r="G98" s="155"/>
      <c r="H98" s="101">
        <f>H96-H97</f>
        <v>0</v>
      </c>
      <c r="I98" s="100"/>
      <c r="J98" s="100"/>
    </row>
    <row r="99" spans="2:10">
      <c r="B99" s="155" t="s">
        <v>168</v>
      </c>
      <c r="C99" s="155"/>
      <c r="D99" s="155"/>
      <c r="E99" s="155"/>
      <c r="F99" s="155"/>
      <c r="G99" s="155"/>
      <c r="H99" s="101">
        <f>H98</f>
        <v>0</v>
      </c>
      <c r="I99" s="100"/>
      <c r="J99" s="100"/>
    </row>
    <row r="100" spans="2:10">
      <c r="B100" s="155" t="s">
        <v>169</v>
      </c>
      <c r="C100" s="155"/>
      <c r="D100" s="155"/>
      <c r="E100" s="155"/>
      <c r="F100" s="155"/>
      <c r="G100" s="155"/>
      <c r="H100" s="108">
        <f>H94+H95+H99</f>
        <v>0</v>
      </c>
      <c r="I100" s="108">
        <f t="shared" ref="I100:J100" si="7">I94+I95+I99</f>
        <v>0</v>
      </c>
      <c r="J100" s="108">
        <f t="shared" si="7"/>
        <v>0</v>
      </c>
    </row>
    <row r="101" spans="2:10" ht="17.25">
      <c r="B101" s="140" t="s">
        <v>170</v>
      </c>
      <c r="C101" s="140"/>
      <c r="D101" s="140"/>
      <c r="E101" s="140"/>
      <c r="F101" s="140"/>
      <c r="G101" s="140"/>
      <c r="H101" s="140"/>
      <c r="I101" s="140"/>
      <c r="J101" s="140"/>
    </row>
    <row r="102" spans="2:10">
      <c r="B102" s="144" t="s">
        <v>128</v>
      </c>
      <c r="C102" s="144"/>
      <c r="D102" s="144" t="s">
        <v>171</v>
      </c>
      <c r="E102" s="144"/>
      <c r="F102" s="144" t="s">
        <v>172</v>
      </c>
      <c r="G102" s="144"/>
      <c r="H102" s="105"/>
      <c r="I102" s="162" t="s">
        <v>173</v>
      </c>
      <c r="J102" s="163"/>
    </row>
    <row r="103" spans="2:10">
      <c r="B103" s="144"/>
      <c r="C103" s="144"/>
      <c r="D103" s="144"/>
      <c r="E103" s="144"/>
      <c r="F103" s="144"/>
      <c r="G103" s="144"/>
      <c r="H103" s="102" t="s">
        <v>96</v>
      </c>
      <c r="I103" s="102" t="s">
        <v>94</v>
      </c>
      <c r="J103" s="106" t="s">
        <v>95</v>
      </c>
    </row>
    <row r="104" spans="2:10">
      <c r="B104" s="152" t="s">
        <v>96</v>
      </c>
      <c r="C104" s="154"/>
      <c r="D104" s="160">
        <v>5004140</v>
      </c>
      <c r="E104" s="161"/>
      <c r="F104" s="160">
        <v>1965312</v>
      </c>
      <c r="G104" s="161"/>
      <c r="H104" s="99">
        <v>3038828</v>
      </c>
      <c r="I104" s="99">
        <v>0</v>
      </c>
      <c r="J104" s="99">
        <v>0</v>
      </c>
    </row>
    <row r="105" spans="2:10">
      <c r="B105" s="152" t="s">
        <v>94</v>
      </c>
      <c r="C105" s="154"/>
      <c r="D105" s="160">
        <v>5242677</v>
      </c>
      <c r="E105" s="161"/>
      <c r="F105" s="160">
        <v>2756303</v>
      </c>
      <c r="G105" s="161"/>
      <c r="H105" s="99">
        <v>406481</v>
      </c>
      <c r="I105" s="99">
        <v>2079893</v>
      </c>
      <c r="J105" s="100"/>
    </row>
    <row r="106" spans="2:10">
      <c r="B106" s="152" t="s">
        <v>174</v>
      </c>
      <c r="C106" s="154"/>
      <c r="D106" s="160">
        <v>5242677</v>
      </c>
      <c r="E106" s="161"/>
      <c r="F106" s="160">
        <v>3169215</v>
      </c>
      <c r="G106" s="161"/>
      <c r="H106" s="99">
        <v>69506</v>
      </c>
      <c r="I106" s="100"/>
      <c r="J106" s="99">
        <v>2003956</v>
      </c>
    </row>
    <row r="107" spans="2:10">
      <c r="B107" s="152" t="s">
        <v>97</v>
      </c>
      <c r="C107" s="154"/>
      <c r="D107" s="160">
        <v>0</v>
      </c>
      <c r="E107" s="161"/>
      <c r="F107" s="160">
        <v>0</v>
      </c>
      <c r="G107" s="161"/>
      <c r="H107" s="100"/>
      <c r="I107" s="100"/>
      <c r="J107" s="100"/>
    </row>
    <row r="108" spans="2:10">
      <c r="B108" s="152" t="s">
        <v>175</v>
      </c>
      <c r="C108" s="154"/>
      <c r="D108" s="160">
        <v>0</v>
      </c>
      <c r="E108" s="161"/>
      <c r="F108" s="160">
        <v>0</v>
      </c>
      <c r="G108" s="161"/>
      <c r="H108" s="100"/>
      <c r="I108" s="100"/>
      <c r="J108" s="100"/>
    </row>
    <row r="109" spans="2:10">
      <c r="B109" s="152" t="s">
        <v>176</v>
      </c>
      <c r="C109" s="154"/>
      <c r="D109" s="160">
        <v>0</v>
      </c>
      <c r="E109" s="161"/>
      <c r="F109" s="160">
        <v>0</v>
      </c>
      <c r="G109" s="161"/>
      <c r="H109" s="100"/>
      <c r="I109" s="100"/>
      <c r="J109" s="100"/>
    </row>
    <row r="110" spans="2:10">
      <c r="B110" s="152" t="s">
        <v>177</v>
      </c>
      <c r="C110" s="154"/>
      <c r="D110" s="160">
        <v>0</v>
      </c>
      <c r="E110" s="161"/>
      <c r="F110" s="160">
        <v>0</v>
      </c>
      <c r="G110" s="161"/>
      <c r="H110" s="100"/>
      <c r="I110" s="100"/>
      <c r="J110" s="100"/>
    </row>
    <row r="111" spans="2:10">
      <c r="B111" s="152" t="s">
        <v>75</v>
      </c>
      <c r="C111" s="154"/>
      <c r="D111" s="160">
        <v>0</v>
      </c>
      <c r="E111" s="161"/>
      <c r="F111" s="160">
        <v>0</v>
      </c>
      <c r="G111" s="161"/>
      <c r="H111" s="100"/>
      <c r="I111" s="100"/>
      <c r="J111" s="100"/>
    </row>
    <row r="112" spans="2:10">
      <c r="B112" s="164" t="s">
        <v>178</v>
      </c>
      <c r="C112" s="165"/>
      <c r="D112" s="165"/>
      <c r="E112" s="165"/>
      <c r="F112" s="165"/>
      <c r="G112" s="165"/>
      <c r="H112" s="165"/>
      <c r="I112" s="165"/>
      <c r="J112" s="166"/>
    </row>
    <row r="113" spans="2:10">
      <c r="B113" s="167"/>
      <c r="C113" s="168"/>
      <c r="D113" s="168"/>
      <c r="E113" s="168"/>
      <c r="F113" s="168"/>
      <c r="G113" s="168"/>
      <c r="H113" s="168"/>
      <c r="I113" s="168"/>
      <c r="J113" s="169"/>
    </row>
    <row r="114" spans="2:10">
      <c r="B114" s="144" t="s">
        <v>128</v>
      </c>
      <c r="C114" s="144"/>
      <c r="D114" s="144"/>
      <c r="E114" s="144"/>
      <c r="F114" s="144"/>
      <c r="G114" s="102" t="s">
        <v>11</v>
      </c>
      <c r="H114" s="102" t="s">
        <v>96</v>
      </c>
      <c r="I114" s="102" t="s">
        <v>94</v>
      </c>
      <c r="J114" s="102" t="s">
        <v>179</v>
      </c>
    </row>
    <row r="115" spans="2:10">
      <c r="B115" s="155" t="s">
        <v>180</v>
      </c>
      <c r="C115" s="155"/>
      <c r="D115" s="155"/>
      <c r="E115" s="155"/>
      <c r="F115" s="155"/>
      <c r="G115" s="99">
        <v>0</v>
      </c>
      <c r="H115" s="99">
        <v>0</v>
      </c>
      <c r="I115" s="99">
        <v>0</v>
      </c>
      <c r="J115" s="99">
        <v>0</v>
      </c>
    </row>
    <row r="116" spans="2:10">
      <c r="B116" s="155" t="s">
        <v>181</v>
      </c>
      <c r="C116" s="155"/>
      <c r="D116" s="155"/>
      <c r="E116" s="155"/>
      <c r="F116" s="155"/>
      <c r="G116" s="99">
        <v>0</v>
      </c>
      <c r="H116" s="99">
        <v>0</v>
      </c>
      <c r="I116" s="99">
        <v>0</v>
      </c>
      <c r="J116" s="99">
        <v>0</v>
      </c>
    </row>
    <row r="117" spans="2:10">
      <c r="B117" s="155" t="s">
        <v>182</v>
      </c>
      <c r="C117" s="155"/>
      <c r="D117" s="155"/>
      <c r="E117" s="155"/>
      <c r="F117" s="155"/>
      <c r="G117" s="100"/>
      <c r="H117" s="99">
        <v>0</v>
      </c>
      <c r="I117" s="99">
        <v>0</v>
      </c>
      <c r="J117" s="99">
        <v>0</v>
      </c>
    </row>
    <row r="118" spans="2:10">
      <c r="B118" s="155" t="s">
        <v>183</v>
      </c>
      <c r="C118" s="155"/>
      <c r="D118" s="155"/>
      <c r="E118" s="155"/>
      <c r="F118" s="155"/>
      <c r="G118" s="100"/>
      <c r="H118" s="99">
        <v>0</v>
      </c>
      <c r="I118" s="99">
        <v>0</v>
      </c>
      <c r="J118" s="99">
        <v>0</v>
      </c>
    </row>
    <row r="119" spans="2:10">
      <c r="B119" s="152" t="s">
        <v>184</v>
      </c>
      <c r="C119" s="153"/>
      <c r="D119" s="153"/>
      <c r="E119" s="153"/>
      <c r="F119" s="154"/>
      <c r="G119" s="101">
        <v>154509646.13999999</v>
      </c>
      <c r="H119" s="101">
        <v>4579661.8600000003</v>
      </c>
      <c r="I119" s="101">
        <v>5196783.08</v>
      </c>
      <c r="J119" s="101">
        <v>5196783.08</v>
      </c>
    </row>
    <row r="120" spans="2:10">
      <c r="B120" s="142" t="s">
        <v>185</v>
      </c>
      <c r="C120" s="142"/>
      <c r="D120" s="142"/>
      <c r="E120" s="142"/>
      <c r="F120" s="142"/>
      <c r="G120" s="142"/>
      <c r="H120" s="142"/>
      <c r="I120" s="142"/>
      <c r="J120" s="142"/>
    </row>
    <row r="121" spans="2:10">
      <c r="B121" s="144" t="s">
        <v>128</v>
      </c>
      <c r="C121" s="144"/>
      <c r="D121" s="144"/>
      <c r="E121" s="144"/>
      <c r="F121" s="144" t="s">
        <v>186</v>
      </c>
      <c r="G121" s="144"/>
      <c r="H121" s="144"/>
      <c r="I121" s="144"/>
      <c r="J121" s="106" t="s">
        <v>187</v>
      </c>
    </row>
    <row r="122" spans="2:10">
      <c r="B122" s="155" t="s">
        <v>96</v>
      </c>
      <c r="C122" s="155"/>
      <c r="D122" s="155"/>
      <c r="E122" s="155"/>
      <c r="F122" s="160">
        <v>0</v>
      </c>
      <c r="G122" s="171"/>
      <c r="H122" s="171"/>
      <c r="I122" s="161"/>
      <c r="J122" s="99">
        <v>0</v>
      </c>
    </row>
    <row r="123" spans="2:10">
      <c r="B123" s="155" t="s">
        <v>94</v>
      </c>
      <c r="C123" s="155"/>
      <c r="D123" s="155"/>
      <c r="E123" s="155"/>
      <c r="F123" s="160">
        <v>0</v>
      </c>
      <c r="G123" s="171"/>
      <c r="H123" s="171"/>
      <c r="I123" s="161"/>
      <c r="J123" s="99">
        <v>0</v>
      </c>
    </row>
    <row r="124" spans="2:10">
      <c r="B124" s="155" t="s">
        <v>174</v>
      </c>
      <c r="C124" s="155"/>
      <c r="D124" s="155"/>
      <c r="E124" s="155"/>
      <c r="F124" s="160">
        <v>0</v>
      </c>
      <c r="G124" s="171"/>
      <c r="H124" s="171"/>
      <c r="I124" s="161"/>
      <c r="J124" s="99">
        <v>0</v>
      </c>
    </row>
    <row r="125" spans="2:10">
      <c r="B125" s="155" t="s">
        <v>97</v>
      </c>
      <c r="C125" s="155"/>
      <c r="D125" s="155"/>
      <c r="E125" s="155"/>
      <c r="F125" s="160">
        <v>0</v>
      </c>
      <c r="G125" s="171"/>
      <c r="H125" s="171"/>
      <c r="I125" s="161"/>
      <c r="J125" s="99">
        <v>0</v>
      </c>
    </row>
    <row r="126" spans="2:10">
      <c r="B126" s="155" t="s">
        <v>175</v>
      </c>
      <c r="C126" s="155"/>
      <c r="D126" s="155"/>
      <c r="E126" s="155"/>
      <c r="F126" s="160">
        <v>0</v>
      </c>
      <c r="G126" s="171"/>
      <c r="H126" s="171"/>
      <c r="I126" s="161"/>
      <c r="J126" s="99">
        <v>0</v>
      </c>
    </row>
    <row r="127" spans="2:10" ht="17.25">
      <c r="B127" s="175" t="s">
        <v>188</v>
      </c>
      <c r="C127" s="176"/>
      <c r="D127" s="176"/>
      <c r="E127" s="176"/>
      <c r="F127" s="176"/>
      <c r="G127" s="176"/>
      <c r="H127" s="176"/>
      <c r="I127" s="176"/>
      <c r="J127" s="177"/>
    </row>
    <row r="128" spans="2:10">
      <c r="B128" s="142" t="s">
        <v>189</v>
      </c>
      <c r="C128" s="142"/>
      <c r="D128" s="142"/>
      <c r="E128" s="142"/>
      <c r="F128" s="142"/>
      <c r="G128" s="142"/>
      <c r="H128" s="142"/>
      <c r="I128" s="142"/>
      <c r="J128" s="142"/>
    </row>
    <row r="129" spans="2:10">
      <c r="B129" s="170" t="s">
        <v>190</v>
      </c>
      <c r="C129" s="144"/>
      <c r="D129" s="144"/>
      <c r="E129" s="95" t="s">
        <v>94</v>
      </c>
      <c r="F129" s="95" t="s">
        <v>179</v>
      </c>
      <c r="G129" s="102" t="s">
        <v>96</v>
      </c>
      <c r="H129" s="102" t="s">
        <v>177</v>
      </c>
      <c r="I129" s="102" t="s">
        <v>97</v>
      </c>
      <c r="J129" s="102" t="s">
        <v>207</v>
      </c>
    </row>
    <row r="130" spans="2:10">
      <c r="B130" s="155" t="s">
        <v>191</v>
      </c>
      <c r="C130" s="155"/>
      <c r="D130" s="155"/>
      <c r="E130" s="94">
        <v>0</v>
      </c>
      <c r="F130" s="94">
        <v>0</v>
      </c>
      <c r="G130" s="99">
        <v>0</v>
      </c>
      <c r="H130" s="100"/>
      <c r="I130" s="99">
        <v>0</v>
      </c>
      <c r="J130" s="100"/>
    </row>
    <row r="131" spans="2:10">
      <c r="B131" s="155" t="s">
        <v>192</v>
      </c>
      <c r="C131" s="155"/>
      <c r="D131" s="155"/>
      <c r="E131" s="94">
        <v>0</v>
      </c>
      <c r="F131" s="94">
        <v>0</v>
      </c>
      <c r="G131" s="99">
        <v>0</v>
      </c>
      <c r="H131" s="100"/>
      <c r="I131" s="99">
        <v>0</v>
      </c>
      <c r="J131" s="100"/>
    </row>
    <row r="132" spans="2:10">
      <c r="B132" s="155" t="s">
        <v>193</v>
      </c>
      <c r="C132" s="155"/>
      <c r="D132" s="155"/>
      <c r="E132" s="94">
        <v>0</v>
      </c>
      <c r="F132" s="94">
        <v>0</v>
      </c>
      <c r="G132" s="99">
        <v>0</v>
      </c>
      <c r="H132" s="100"/>
      <c r="I132" s="99">
        <v>0</v>
      </c>
      <c r="J132" s="100"/>
    </row>
    <row r="133" spans="2:10">
      <c r="B133" s="155" t="s">
        <v>194</v>
      </c>
      <c r="C133" s="155"/>
      <c r="D133" s="155"/>
      <c r="E133" s="94">
        <v>0</v>
      </c>
      <c r="F133" s="94">
        <v>0</v>
      </c>
      <c r="G133" s="99">
        <v>0</v>
      </c>
      <c r="H133" s="100"/>
      <c r="I133" s="99">
        <v>0</v>
      </c>
      <c r="J133" s="100"/>
    </row>
    <row r="134" spans="2:10">
      <c r="B134" s="155" t="s">
        <v>195</v>
      </c>
      <c r="C134" s="155"/>
      <c r="D134" s="155"/>
      <c r="E134" s="94">
        <v>0</v>
      </c>
      <c r="F134" s="94">
        <v>0</v>
      </c>
      <c r="G134" s="99">
        <v>0</v>
      </c>
      <c r="H134" s="99">
        <v>0</v>
      </c>
      <c r="I134" s="99">
        <v>0</v>
      </c>
      <c r="J134" s="99">
        <v>0</v>
      </c>
    </row>
    <row r="135" spans="2:10">
      <c r="B135" s="155" t="s">
        <v>196</v>
      </c>
      <c r="C135" s="155"/>
      <c r="D135" s="155"/>
      <c r="E135" s="94">
        <v>0</v>
      </c>
      <c r="F135" s="94">
        <v>0</v>
      </c>
      <c r="G135" s="99">
        <v>0</v>
      </c>
      <c r="H135" s="99">
        <v>0</v>
      </c>
      <c r="I135" s="99">
        <v>0</v>
      </c>
      <c r="J135" s="99">
        <v>0</v>
      </c>
    </row>
    <row r="136" spans="2:10">
      <c r="B136" s="155" t="s">
        <v>197</v>
      </c>
      <c r="C136" s="155"/>
      <c r="D136" s="155"/>
      <c r="E136" s="94">
        <v>0</v>
      </c>
      <c r="F136" s="94">
        <v>0</v>
      </c>
      <c r="G136" s="99">
        <v>0</v>
      </c>
      <c r="H136" s="99">
        <v>0</v>
      </c>
      <c r="I136" s="99">
        <v>0</v>
      </c>
      <c r="J136" s="99">
        <v>0</v>
      </c>
    </row>
    <row r="137" spans="2:10">
      <c r="B137" s="142" t="s">
        <v>198</v>
      </c>
      <c r="C137" s="142"/>
      <c r="D137" s="142"/>
      <c r="E137" s="142"/>
      <c r="F137" s="142"/>
      <c r="G137" s="142"/>
      <c r="H137" s="142"/>
      <c r="I137" s="142"/>
      <c r="J137" s="142"/>
    </row>
    <row r="138" spans="2:10">
      <c r="B138" s="144" t="s">
        <v>190</v>
      </c>
      <c r="C138" s="144"/>
      <c r="D138" s="144"/>
      <c r="E138" s="144"/>
      <c r="F138" s="144"/>
      <c r="G138" s="102" t="s">
        <v>11</v>
      </c>
      <c r="H138" s="102" t="s">
        <v>96</v>
      </c>
      <c r="I138" s="102" t="s">
        <v>94</v>
      </c>
      <c r="J138" s="102" t="s">
        <v>179</v>
      </c>
    </row>
    <row r="139" spans="2:10">
      <c r="B139" s="155" t="s">
        <v>199</v>
      </c>
      <c r="C139" s="155"/>
      <c r="D139" s="155"/>
      <c r="E139" s="155"/>
      <c r="F139" s="155"/>
      <c r="G139" s="99">
        <v>0</v>
      </c>
      <c r="H139" s="100"/>
      <c r="I139" s="100"/>
      <c r="J139" s="100"/>
    </row>
    <row r="140" spans="2:10">
      <c r="B140" s="155" t="s">
        <v>200</v>
      </c>
      <c r="C140" s="155"/>
      <c r="D140" s="155"/>
      <c r="E140" s="155"/>
      <c r="F140" s="155"/>
      <c r="G140" s="99">
        <v>0</v>
      </c>
      <c r="H140" s="99">
        <v>0</v>
      </c>
      <c r="I140" s="99">
        <v>0</v>
      </c>
      <c r="J140" s="99">
        <v>0</v>
      </c>
    </row>
    <row r="141" spans="2:10">
      <c r="B141" s="155" t="s">
        <v>201</v>
      </c>
      <c r="C141" s="155"/>
      <c r="D141" s="155"/>
      <c r="E141" s="155"/>
      <c r="F141" s="155"/>
      <c r="G141" s="99">
        <v>0</v>
      </c>
      <c r="H141" s="99">
        <v>0</v>
      </c>
      <c r="I141" s="99">
        <v>0</v>
      </c>
      <c r="J141" s="99">
        <v>0</v>
      </c>
    </row>
    <row r="142" spans="2:10">
      <c r="B142" s="142" t="s">
        <v>202</v>
      </c>
      <c r="C142" s="142"/>
      <c r="D142" s="142"/>
      <c r="E142" s="142"/>
      <c r="F142" s="142"/>
      <c r="G142" s="142"/>
      <c r="H142" s="142"/>
      <c r="I142" s="142"/>
      <c r="J142" s="142"/>
    </row>
    <row r="143" spans="2:10">
      <c r="B143" s="144" t="s">
        <v>128</v>
      </c>
      <c r="C143" s="144"/>
      <c r="D143" s="144"/>
      <c r="E143" s="144"/>
      <c r="F143" s="144" t="s">
        <v>186</v>
      </c>
      <c r="G143" s="144"/>
      <c r="H143" s="144"/>
      <c r="I143" s="144"/>
      <c r="J143" s="106" t="s">
        <v>187</v>
      </c>
    </row>
    <row r="144" spans="2:10">
      <c r="B144" s="155" t="s">
        <v>203</v>
      </c>
      <c r="C144" s="155"/>
      <c r="D144" s="155"/>
      <c r="E144" s="155"/>
      <c r="F144" s="160">
        <v>0</v>
      </c>
      <c r="G144" s="171"/>
      <c r="H144" s="171"/>
      <c r="I144" s="161"/>
      <c r="J144" s="99">
        <v>0</v>
      </c>
    </row>
    <row r="145" spans="2:10">
      <c r="B145" s="155" t="s">
        <v>204</v>
      </c>
      <c r="C145" s="155"/>
      <c r="D145" s="155"/>
      <c r="E145" s="155"/>
      <c r="F145" s="160">
        <v>0</v>
      </c>
      <c r="G145" s="171"/>
      <c r="H145" s="171"/>
      <c r="I145" s="161"/>
      <c r="J145" s="99">
        <v>0</v>
      </c>
    </row>
  </sheetData>
  <sheetProtection password="CE24" sheet="1" objects="1" scenarios="1"/>
  <protectedRanges>
    <protectedRange sqref="H49:J49" name="Range5"/>
    <protectedRange sqref="H72:J76 H94:J95 H79:J79 I77:J78 L2 H96 H92:J92" name="Range2"/>
    <protectedRange sqref="H90:J90" name="Range1"/>
    <protectedRange sqref="H81:J81" name="Range3"/>
  </protectedRanges>
  <mergeCells count="150">
    <mergeCell ref="B145:E145"/>
    <mergeCell ref="F145:I145"/>
    <mergeCell ref="B3:J3"/>
    <mergeCell ref="B142:J142"/>
    <mergeCell ref="B143:E143"/>
    <mergeCell ref="F143:I143"/>
    <mergeCell ref="B144:E144"/>
    <mergeCell ref="F144:I144"/>
    <mergeCell ref="B136:D136"/>
    <mergeCell ref="B137:J137"/>
    <mergeCell ref="B138:F138"/>
    <mergeCell ref="B139:F139"/>
    <mergeCell ref="B140:F140"/>
    <mergeCell ref="B141:F141"/>
    <mergeCell ref="B130:D130"/>
    <mergeCell ref="B131:D131"/>
    <mergeCell ref="B132:D132"/>
    <mergeCell ref="B133:D133"/>
    <mergeCell ref="B134:D134"/>
    <mergeCell ref="B135:D135"/>
    <mergeCell ref="B126:E126"/>
    <mergeCell ref="F126:I126"/>
    <mergeCell ref="B127:J127"/>
    <mergeCell ref="B128:J128"/>
    <mergeCell ref="B129:D129"/>
    <mergeCell ref="B124:E124"/>
    <mergeCell ref="F124:I124"/>
    <mergeCell ref="B125:E125"/>
    <mergeCell ref="F125:I125"/>
    <mergeCell ref="B122:E122"/>
    <mergeCell ref="F122:I122"/>
    <mergeCell ref="B123:E123"/>
    <mergeCell ref="F123:I123"/>
    <mergeCell ref="B116:F116"/>
    <mergeCell ref="B117:F117"/>
    <mergeCell ref="B118:F118"/>
    <mergeCell ref="B119:F119"/>
    <mergeCell ref="B120:J120"/>
    <mergeCell ref="B121:E121"/>
    <mergeCell ref="F121:I121"/>
    <mergeCell ref="B111:C111"/>
    <mergeCell ref="D111:E111"/>
    <mergeCell ref="F111:G111"/>
    <mergeCell ref="B112:J113"/>
    <mergeCell ref="B114:F114"/>
    <mergeCell ref="B115:F115"/>
    <mergeCell ref="B109:C109"/>
    <mergeCell ref="D109:E109"/>
    <mergeCell ref="F109:G109"/>
    <mergeCell ref="B110:C110"/>
    <mergeCell ref="D110:E110"/>
    <mergeCell ref="F110:G110"/>
    <mergeCell ref="B107:C107"/>
    <mergeCell ref="D107:E107"/>
    <mergeCell ref="F107:G107"/>
    <mergeCell ref="B108:C108"/>
    <mergeCell ref="D108:E108"/>
    <mergeCell ref="F108:G108"/>
    <mergeCell ref="B105:C105"/>
    <mergeCell ref="D105:E105"/>
    <mergeCell ref="F105:G105"/>
    <mergeCell ref="B106:C106"/>
    <mergeCell ref="D106:E106"/>
    <mergeCell ref="F106:G106"/>
    <mergeCell ref="B101:J101"/>
    <mergeCell ref="B102:C103"/>
    <mergeCell ref="D102:E103"/>
    <mergeCell ref="F102:G103"/>
    <mergeCell ref="I102:J102"/>
    <mergeCell ref="B104:C104"/>
    <mergeCell ref="D104:E104"/>
    <mergeCell ref="F104:G104"/>
    <mergeCell ref="B95:G95"/>
    <mergeCell ref="B96:G96"/>
    <mergeCell ref="B97:G97"/>
    <mergeCell ref="B98:G98"/>
    <mergeCell ref="B99:G99"/>
    <mergeCell ref="B100:G100"/>
    <mergeCell ref="B89:J89"/>
    <mergeCell ref="B90:G90"/>
    <mergeCell ref="B91:G91"/>
    <mergeCell ref="B92:G92"/>
    <mergeCell ref="B93:G93"/>
    <mergeCell ref="B94:G94"/>
    <mergeCell ref="B76:G76"/>
    <mergeCell ref="B77:G77"/>
    <mergeCell ref="B78:G78"/>
    <mergeCell ref="B79:G79"/>
    <mergeCell ref="B80:G80"/>
    <mergeCell ref="B81:G81"/>
    <mergeCell ref="B70:G70"/>
    <mergeCell ref="B71:J71"/>
    <mergeCell ref="B72:G72"/>
    <mergeCell ref="B73:G73"/>
    <mergeCell ref="B74:G74"/>
    <mergeCell ref="B75:G75"/>
    <mergeCell ref="B64:G64"/>
    <mergeCell ref="B65:G65"/>
    <mergeCell ref="B66:G66"/>
    <mergeCell ref="B67:G67"/>
    <mergeCell ref="B68:G68"/>
    <mergeCell ref="B69:G69"/>
    <mergeCell ref="B53:F55"/>
    <mergeCell ref="B56:F58"/>
    <mergeCell ref="B59:F60"/>
    <mergeCell ref="B61:G61"/>
    <mergeCell ref="B62:G62"/>
    <mergeCell ref="B63:G63"/>
    <mergeCell ref="B40:F40"/>
    <mergeCell ref="B46:J46"/>
    <mergeCell ref="B47:F47"/>
    <mergeCell ref="B48:J48"/>
    <mergeCell ref="B49:G49"/>
    <mergeCell ref="B50:F52"/>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J26"/>
    <mergeCell ref="B27:F27"/>
    <mergeCell ref="B16:F16"/>
    <mergeCell ref="B17:F17"/>
    <mergeCell ref="B18:F18"/>
    <mergeCell ref="B19:F19"/>
    <mergeCell ref="B20:F20"/>
    <mergeCell ref="B21:F21"/>
    <mergeCell ref="C4:J4"/>
    <mergeCell ref="D5:J5"/>
    <mergeCell ref="D6:J6"/>
    <mergeCell ref="D7:J7"/>
    <mergeCell ref="D8:J8"/>
    <mergeCell ref="B9:J9"/>
    <mergeCell ref="B10:F10"/>
    <mergeCell ref="B11:J11"/>
    <mergeCell ref="B12:F12"/>
    <mergeCell ref="B13:F13"/>
    <mergeCell ref="B14:F14"/>
    <mergeCell ref="B15:F15"/>
  </mergeCells>
  <pageMargins left="0" right="0" top="0" bottom="0"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Sales</vt:lpstr>
      <vt:lpstr>RCM</vt:lpstr>
      <vt:lpstr>ITC Register</vt:lpstr>
      <vt:lpstr>GST Summary</vt:lpstr>
      <vt:lpstr>Pivot Summary</vt:lpstr>
      <vt:lpstr>GSTR 9</vt:lpstr>
      <vt:lpstr>'ITC Register'!Print_Titles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ashishg</dc:creator>
  <cp:lastModifiedBy>ashishg</cp:lastModifiedBy>
  <cp:lastPrinted>2020-02-13T05:16:56Z</cp:lastPrinted>
  <dcterms:created xsi:type="dcterms:W3CDTF">2020-01-28T10:14:37Z</dcterms:created>
  <dcterms:modified xsi:type="dcterms:W3CDTF">2020-02-13T05:25:19Z</dcterms:modified>
</cp:coreProperties>
</file>