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9B6B5538-20B2-48B7-B34A-50526167054E}" xr6:coauthVersionLast="41" xr6:coauthVersionMax="41" xr10:uidLastSave="{00000000-0000-0000-0000-000000000000}"/>
  <bookViews>
    <workbookView xWindow="-120" yWindow="-120" windowWidth="20730" windowHeight="11160" xr2:uid="{00000000-000D-0000-FFFF-FFFF00000000}"/>
  </bookViews>
  <sheets>
    <sheet name="GST ITC REGISTERED" sheetId="1" r:id="rId1"/>
    <sheet name="GST PAYBLE SUMMARY" sheetId="2" r:id="rId2"/>
    <sheet name="gst payble" sheetId="4" r:id="rId3"/>
    <sheet name="GST ADJSTMENT" sheetId="5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10" i="5" l="1"/>
  <c r="G13" i="5" s="1"/>
  <c r="D4" i="2"/>
  <c r="C4" i="2"/>
  <c r="B4" i="2"/>
  <c r="E4" i="2" s="1"/>
  <c r="H13" i="2" l="1"/>
  <c r="E28" i="5"/>
  <c r="E30" i="5" s="1"/>
  <c r="H26" i="5"/>
  <c r="G26" i="5"/>
  <c r="G31" i="5" s="1"/>
  <c r="F26" i="5"/>
  <c r="F31" i="5" s="1"/>
  <c r="E26" i="5"/>
  <c r="E31" i="5" s="1"/>
  <c r="E32" i="5" s="1"/>
  <c r="C26" i="5"/>
  <c r="B26" i="5"/>
  <c r="J21" i="5"/>
  <c r="J4" i="2" s="1"/>
  <c r="J22" i="2" s="1"/>
  <c r="I21" i="5"/>
  <c r="D22" i="2" s="1"/>
  <c r="D21" i="5"/>
  <c r="J20" i="5"/>
  <c r="I4" i="2" s="1"/>
  <c r="I20" i="5"/>
  <c r="C22" i="2" s="1"/>
  <c r="D20" i="5"/>
  <c r="J19" i="5"/>
  <c r="H4" i="2" s="1"/>
  <c r="H22" i="2" s="1"/>
  <c r="I19" i="5"/>
  <c r="D19" i="5"/>
  <c r="J10" i="5"/>
  <c r="J13" i="5" s="1"/>
  <c r="I10" i="5"/>
  <c r="I13" i="5" s="1"/>
  <c r="H10" i="5"/>
  <c r="H13" i="5" s="1"/>
  <c r="F28" i="5" l="1"/>
  <c r="F30" i="5" s="1"/>
  <c r="F32" i="5" s="1"/>
  <c r="I13" i="2"/>
  <c r="J13" i="2"/>
  <c r="G28" i="5"/>
  <c r="G30" i="5" s="1"/>
  <c r="G32" i="5" s="1"/>
  <c r="K13" i="2"/>
  <c r="I22" i="2"/>
  <c r="K22" i="2" s="1"/>
  <c r="K4" i="2"/>
  <c r="L4" i="2" s="1"/>
  <c r="J26" i="5"/>
  <c r="K21" i="5"/>
  <c r="D26" i="5"/>
  <c r="K20" i="5"/>
  <c r="I26" i="5"/>
  <c r="B22" i="2"/>
  <c r="E22" i="2" s="1"/>
  <c r="L22" i="2" s="1"/>
  <c r="K19" i="5"/>
  <c r="K26" i="5" l="1"/>
  <c r="M29" i="1"/>
  <c r="Q35" i="1" s="1"/>
  <c r="L29" i="1"/>
  <c r="P35" i="1" s="1"/>
  <c r="K29" i="1"/>
  <c r="O35" i="1" s="1"/>
  <c r="Q34" i="1"/>
  <c r="P34" i="1"/>
  <c r="O34" i="1"/>
  <c r="Q36" i="1"/>
  <c r="P36" i="1"/>
  <c r="O36" i="1"/>
  <c r="P37" i="1" l="1"/>
  <c r="Q37" i="1"/>
  <c r="O37" i="1"/>
  <c r="K26" i="2"/>
  <c r="J26" i="2"/>
  <c r="I26" i="2"/>
  <c r="H26" i="2"/>
  <c r="E26" i="2"/>
  <c r="D26" i="2"/>
  <c r="C26" i="2"/>
  <c r="B26" i="2"/>
  <c r="K17" i="2"/>
  <c r="J17" i="2"/>
  <c r="I17" i="2"/>
  <c r="H17" i="2"/>
  <c r="E17" i="2"/>
  <c r="D17" i="2"/>
  <c r="C17" i="2"/>
  <c r="B17" i="2"/>
  <c r="K8" i="2"/>
  <c r="J8" i="2"/>
  <c r="I8" i="2"/>
  <c r="H8" i="2"/>
  <c r="E8" i="2"/>
  <c r="D8" i="2"/>
  <c r="C8" i="2"/>
  <c r="B8" i="2"/>
  <c r="P7" i="1"/>
  <c r="Z7" i="1" s="1"/>
  <c r="E8" i="1" s="1"/>
  <c r="P8" i="1" s="1"/>
  <c r="Z8" i="1" s="1"/>
  <c r="E9" i="1" s="1"/>
  <c r="O7" i="1"/>
  <c r="Y7" i="1" s="1"/>
  <c r="D8" i="1" s="1"/>
  <c r="O8" i="1" s="1"/>
  <c r="Y8" i="1" s="1"/>
  <c r="D9" i="1" s="1"/>
  <c r="N7" i="1"/>
  <c r="X7" i="1" s="1"/>
  <c r="C8" i="1" s="1"/>
  <c r="N8" i="1" s="1"/>
  <c r="X8" i="1" s="1"/>
  <c r="C9" i="1" s="1"/>
</calcChain>
</file>

<file path=xl/sharedStrings.xml><?xml version="1.0" encoding="utf-8"?>
<sst xmlns="http://schemas.openxmlformats.org/spreadsheetml/2006/main" count="221" uniqueCount="106">
  <si>
    <t>Opening Balance of GST in credit</t>
  </si>
  <si>
    <t>Fresh credit allowed</t>
  </si>
  <si>
    <t>Fresh credit allowed amount of GSTcredit</t>
  </si>
  <si>
    <t>Total credit available(3+6)</t>
  </si>
  <si>
    <t>Debit ( 9 to 11)</t>
  </si>
  <si>
    <t>Balance of credit</t>
  </si>
  <si>
    <t>SR .NO</t>
  </si>
  <si>
    <t>DATE</t>
  </si>
  <si>
    <t>IGST</t>
  </si>
  <si>
    <t>CGST</t>
  </si>
  <si>
    <t>SGST</t>
  </si>
  <si>
    <t>AP/INVOICE/OTHER APPROVED DOCUMENT/BILL OF ENTRY NO /DATE</t>
  </si>
  <si>
    <t>Name of supplier</t>
  </si>
  <si>
    <t>GST NO OF SUPPLIER</t>
  </si>
  <si>
    <t>SRN/GRN NO</t>
  </si>
  <si>
    <t>HSN/SAC</t>
  </si>
  <si>
    <t>GST. no of byer</t>
  </si>
  <si>
    <t>3(a)</t>
  </si>
  <si>
    <t>3(b)</t>
  </si>
  <si>
    <t>3©</t>
  </si>
  <si>
    <t>4(a)</t>
  </si>
  <si>
    <t>4(B)</t>
  </si>
  <si>
    <t>4 ©</t>
  </si>
  <si>
    <t>4(d)</t>
  </si>
  <si>
    <t>6(a)</t>
  </si>
  <si>
    <t>6(b)</t>
  </si>
  <si>
    <t>6©</t>
  </si>
  <si>
    <t>7(a)</t>
  </si>
  <si>
    <t>7(b)</t>
  </si>
  <si>
    <t>7©</t>
  </si>
  <si>
    <t>8(a)</t>
  </si>
  <si>
    <t>8(b)</t>
  </si>
  <si>
    <t>8©</t>
  </si>
  <si>
    <t>8(d)</t>
  </si>
  <si>
    <t>12(a)</t>
  </si>
  <si>
    <t>12(b)</t>
  </si>
  <si>
    <t>12©</t>
  </si>
  <si>
    <t>1.3.19</t>
  </si>
  <si>
    <t>2.3.19</t>
  </si>
  <si>
    <t>1.3.10</t>
  </si>
  <si>
    <t>3.3.10</t>
  </si>
  <si>
    <t>31.3.</t>
  </si>
  <si>
    <t>Particular</t>
  </si>
  <si>
    <t>OP Balance</t>
  </si>
  <si>
    <t>Credit during month taken</t>
  </si>
  <si>
    <t>Debit during month</t>
  </si>
  <si>
    <t xml:space="preserve">CLOSING Balance </t>
  </si>
  <si>
    <t>GST PAYBLE SUMMARY MONTH WISE</t>
  </si>
  <si>
    <t>Normal payble</t>
  </si>
  <si>
    <t>PARTICULAR</t>
  </si>
  <si>
    <t>REVERCE CHARGE PAYBLE</t>
  </si>
  <si>
    <t>TOTAL</t>
  </si>
  <si>
    <t>Input credit avaiable within month</t>
  </si>
  <si>
    <t>Normal payble after ITC adjustment</t>
  </si>
  <si>
    <t>Input credit available on GST website</t>
  </si>
  <si>
    <t>Total</t>
  </si>
  <si>
    <t>SoH HOSPITAL</t>
  </si>
  <si>
    <t>Sr No</t>
  </si>
  <si>
    <t>Invoice No</t>
  </si>
  <si>
    <t>Invoice Date</t>
  </si>
  <si>
    <t>Provider GST No</t>
  </si>
  <si>
    <t>Receiver GSTNo</t>
  </si>
  <si>
    <t>Place of delivery</t>
  </si>
  <si>
    <t>Bill to Party</t>
  </si>
  <si>
    <t>Total invoice</t>
  </si>
  <si>
    <t>Total basic value</t>
  </si>
  <si>
    <t>GST rate</t>
  </si>
  <si>
    <t>Total tax</t>
  </si>
  <si>
    <t>RCM</t>
  </si>
  <si>
    <t>EXPORT INVOCICE</t>
  </si>
  <si>
    <t>CREDIT NOTES</t>
  </si>
  <si>
    <t>GST credit in 3B</t>
  </si>
  <si>
    <t>Particluar</t>
  </si>
  <si>
    <t>total</t>
  </si>
  <si>
    <t>All other ITC credit</t>
  </si>
  <si>
    <t>Import oF goods</t>
  </si>
  <si>
    <t>ITC on RCM</t>
  </si>
  <si>
    <t>Less:</t>
  </si>
  <si>
    <t>ITC reverce</t>
  </si>
  <si>
    <t xml:space="preserve">GST Payment </t>
  </si>
  <si>
    <t>Tax payble</t>
  </si>
  <si>
    <t>Paid through ITC</t>
  </si>
  <si>
    <t>Total paid in cash(normal)</t>
  </si>
  <si>
    <t>Total paid in cash (RCM)</t>
  </si>
  <si>
    <t>Total paid in cash</t>
  </si>
  <si>
    <t>Normal</t>
  </si>
  <si>
    <t>Reverce charges</t>
  </si>
  <si>
    <t>Intrigated tax</t>
  </si>
  <si>
    <t>Central tax</t>
  </si>
  <si>
    <t>State tax</t>
  </si>
  <si>
    <t>Cess</t>
  </si>
  <si>
    <t>sgh</t>
  </si>
  <si>
    <t>SGH</t>
  </si>
  <si>
    <t>Balance credit</t>
  </si>
  <si>
    <t>Net total</t>
  </si>
  <si>
    <t>Total  tax payble</t>
  </si>
  <si>
    <t>Interest</t>
  </si>
  <si>
    <t>Fess</t>
  </si>
  <si>
    <t>Balance ITC taken</t>
  </si>
  <si>
    <t>Balance  ITC as per Credit Ledger</t>
  </si>
  <si>
    <t>Adjusted</t>
  </si>
  <si>
    <t>Monthly GST invoice registerd</t>
  </si>
  <si>
    <t>GST CREDIT  REGISTERD MONTHLY</t>
  </si>
  <si>
    <t>FY -2018 -19</t>
  </si>
  <si>
    <t>GST payble registerd</t>
  </si>
  <si>
    <t>24AAAAA0029B1o2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</si>
</sst>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15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8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1" fillId="0" borderId="4" xfId="0" applyFont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0" fillId="0" borderId="4" xfId="0" applyBorder="1"/>
    <xf numFmtId="0" fontId="1" fillId="0" borderId="0" xfId="0" applyFont="1"/>
    <xf numFmtId="0" fontId="1" fillId="0" borderId="4" xfId="0" applyFont="1" applyBorder="1"/>
    <xf numFmtId="0" fontId="1" fillId="0" borderId="1" xfId="0" applyFont="1" applyBorder="1" applyAlignment="1"/>
    <xf numFmtId="0" fontId="1" fillId="0" borderId="3" xfId="0" applyFont="1" applyBorder="1" applyAlignment="1"/>
    <xf numFmtId="0" fontId="0" fillId="2" borderId="4" xfId="0" applyFill="1" applyBorder="1"/>
    <xf numFmtId="0" fontId="0" fillId="3" borderId="4" xfId="0" applyFill="1" applyBorder="1"/>
    <xf numFmtId="0" fontId="1" fillId="4" borderId="4" xfId="0" applyFont="1" applyFill="1" applyBorder="1"/>
    <xf numFmtId="0" fontId="1" fillId="6" borderId="4" xfId="0" applyFont="1" applyFill="1" applyBorder="1" applyAlignment="1">
      <alignment horizontal="center" vertical="center"/>
    </xf>
    <xf numFmtId="0" fontId="1" fillId="6" borderId="4" xfId="0" applyFont="1" applyFill="1" applyBorder="1" applyAlignment="1">
      <alignment horizontal="center" vertical="center" wrapText="1"/>
    </xf>
    <xf numFmtId="0" fontId="3" fillId="5" borderId="4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/>
    </xf>
    <xf numFmtId="0" fontId="1" fillId="2" borderId="4" xfId="0" applyFont="1" applyFill="1" applyBorder="1"/>
    <xf numFmtId="0" fontId="1" fillId="3" borderId="4" xfId="0" applyFont="1" applyFill="1" applyBorder="1"/>
    <xf numFmtId="0" fontId="1" fillId="5" borderId="4" xfId="0" applyFont="1" applyFill="1" applyBorder="1" applyAlignment="1">
      <alignment horizontal="center" vertical="center"/>
    </xf>
    <xf numFmtId="0" fontId="1" fillId="5" borderId="4" xfId="0" applyFont="1" applyFill="1" applyBorder="1"/>
    <xf numFmtId="0" fontId="1" fillId="4" borderId="0" xfId="0" applyFont="1" applyFill="1"/>
    <xf numFmtId="0" fontId="1" fillId="7" borderId="0" xfId="0" applyFont="1" applyFill="1"/>
    <xf numFmtId="0" fontId="1" fillId="8" borderId="0" xfId="0" applyFont="1" applyFill="1"/>
    <xf numFmtId="0" fontId="1" fillId="9" borderId="0" xfId="0" applyFont="1" applyFill="1"/>
    <xf numFmtId="0" fontId="1" fillId="10" borderId="0" xfId="0" applyFont="1" applyFill="1"/>
    <xf numFmtId="0" fontId="1" fillId="11" borderId="0" xfId="0" applyFont="1" applyFill="1"/>
    <xf numFmtId="0" fontId="1" fillId="12" borderId="4" xfId="0" applyFont="1" applyFill="1" applyBorder="1"/>
    <xf numFmtId="0" fontId="1" fillId="13" borderId="4" xfId="0" applyFont="1" applyFill="1" applyBorder="1" applyAlignment="1">
      <alignment horizontal="center"/>
    </xf>
    <xf numFmtId="0" fontId="2" fillId="11" borderId="0" xfId="0" applyFont="1" applyFill="1" applyAlignment="1">
      <alignment horizontal="center"/>
    </xf>
    <xf numFmtId="0" fontId="1" fillId="5" borderId="1" xfId="0" applyFont="1" applyFill="1" applyBorder="1" applyAlignment="1">
      <alignment horizontal="center" vertical="center"/>
    </xf>
    <xf numFmtId="0" fontId="1" fillId="5" borderId="2" xfId="0" applyFont="1" applyFill="1" applyBorder="1" applyAlignment="1">
      <alignment horizontal="center" vertical="center"/>
    </xf>
    <xf numFmtId="0" fontId="1" fillId="5" borderId="3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1" fillId="5" borderId="3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/>
    </xf>
    <xf numFmtId="0" fontId="1" fillId="13" borderId="4" xfId="0" applyFont="1" applyFill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12" borderId="1" xfId="0" applyFont="1" applyFill="1" applyBorder="1" applyAlignment="1">
      <alignment horizontal="left"/>
    </xf>
    <xf numFmtId="0" fontId="1" fillId="12" borderId="3" xfId="0" applyFont="1" applyFill="1" applyBorder="1" applyAlignment="1">
      <alignment horizontal="left"/>
    </xf>
    <xf numFmtId="0" fontId="1" fillId="5" borderId="5" xfId="0" applyFont="1" applyFill="1" applyBorder="1" applyAlignment="1">
      <alignment horizontal="center" vertical="center" wrapText="1"/>
    </xf>
    <xf numFmtId="0" fontId="1" fillId="5" borderId="6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/>
    </xf>
    <xf numFmtId="0" fontId="1" fillId="5" borderId="6" xfId="0" applyFont="1" applyFill="1" applyBorder="1" applyAlignment="1">
      <alignment horizontal="center" vertical="center"/>
    </xf>
    <xf numFmtId="0" fontId="1" fillId="5" borderId="4" xfId="0" applyFont="1" applyFill="1" applyBorder="1" applyAlignment="1">
      <alignment horizontal="center" vertical="center"/>
    </xf>
    <xf numFmtId="0" fontId="1" fillId="5" borderId="1" xfId="0" applyFont="1" applyFill="1" applyBorder="1" applyAlignment="1">
      <alignment horizontal="center"/>
    </xf>
    <xf numFmtId="0" fontId="1" fillId="5" borderId="2" xfId="0" applyFont="1" applyFill="1" applyBorder="1" applyAlignment="1">
      <alignment horizontal="center"/>
    </xf>
    <xf numFmtId="0" fontId="1" fillId="5" borderId="3" xfId="0" applyFont="1" applyFill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14" borderId="0" xfId="0" applyFont="1" applyFill="1" applyAlignment="1">
      <alignment horizontal="center"/>
    </xf>
    <xf numFmtId="0" fontId="3" fillId="5" borderId="5" xfId="0" applyFont="1" applyFill="1" applyBorder="1" applyAlignment="1">
      <alignment horizontal="center" vertical="center"/>
    </xf>
    <xf numFmtId="0" fontId="3" fillId="5" borderId="6" xfId="0" applyFont="1" applyFill="1" applyBorder="1" applyAlignment="1">
      <alignment horizontal="center" vertical="center"/>
    </xf>
    <xf numFmtId="0" fontId="3" fillId="5" borderId="5" xfId="0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1" xfId="0" applyFont="1" applyFill="1" applyBorder="1" applyAlignment="1">
      <alignment horizontal="center" vertical="center"/>
    </xf>
    <xf numFmtId="0" fontId="3" fillId="5" borderId="2" xfId="0" applyFont="1" applyFill="1" applyBorder="1" applyAlignment="1">
      <alignment horizontal="center" vertical="center"/>
    </xf>
    <xf numFmtId="0" fontId="3" fillId="5" borderId="3" xfId="0" applyFont="1" applyFill="1" applyBorder="1" applyAlignment="1">
      <alignment horizontal="center" vertical="center"/>
    </xf>
    <xf numFmtId="0" fontId="1" fillId="8" borderId="0" xfId="0" applyFont="1" applyFill="1" applyAlignment="1">
      <alignment horizontal="left"/>
    </xf>
    <xf numFmtId="0" fontId="1" fillId="9" borderId="0" xfId="0" applyFont="1" applyFill="1" applyAlignment="1">
      <alignment horizontal="left"/>
    </xf>
    <xf numFmtId="0" fontId="1" fillId="10" borderId="0" xfId="0" applyFont="1" applyFill="1" applyAlignment="1">
      <alignment horizontal="left"/>
    </xf>
    <xf numFmtId="0" fontId="1" fillId="11" borderId="0" xfId="0" applyFont="1" applyFill="1" applyAlignment="1">
      <alignment horizontal="left"/>
    </xf>
    <xf numFmtId="0" fontId="1" fillId="7" borderId="0" xfId="0" applyFont="1" applyFill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37"/>
  <sheetViews>
    <sheetView tabSelected="1" topLeftCell="A4" workbookViewId="0">
      <selection activeCell="I9" sqref="I9"/>
    </sheetView>
  </sheetViews>
  <sheetFormatPr defaultRowHeight="15" x14ac:dyDescent="0.25"/>
  <cols>
    <col min="1" max="1" width="7" bestFit="1" customWidth="1"/>
    <col min="2" max="2" width="10.5703125" customWidth="1"/>
    <col min="3" max="3" width="10.85546875" customWidth="1"/>
    <col min="4" max="4" width="11.5703125" customWidth="1"/>
    <col min="5" max="5" width="12.42578125" customWidth="1"/>
    <col min="6" max="7" width="19" bestFit="1" customWidth="1"/>
    <col min="8" max="8" width="13.5703125" bestFit="1" customWidth="1"/>
    <col min="9" max="9" width="17.7109375" bestFit="1" customWidth="1"/>
    <col min="10" max="10" width="12.7109375" bestFit="1" customWidth="1"/>
    <col min="11" max="11" width="13.42578125" customWidth="1"/>
    <col min="12" max="12" width="15.7109375" customWidth="1"/>
    <col min="13" max="13" width="15.42578125" customWidth="1"/>
    <col min="14" max="14" width="12.42578125" customWidth="1"/>
    <col min="15" max="15" width="15.7109375" customWidth="1"/>
    <col min="16" max="16" width="17.85546875" customWidth="1"/>
    <col min="17" max="17" width="20.140625" customWidth="1"/>
    <col min="18" max="18" width="21" customWidth="1"/>
    <col min="19" max="19" width="13.85546875" customWidth="1"/>
    <col min="20" max="20" width="9.5703125" customWidth="1"/>
    <col min="21" max="21" width="13" customWidth="1"/>
    <col min="22" max="22" width="11.7109375" customWidth="1"/>
    <col min="23" max="23" width="10.85546875" customWidth="1"/>
    <col min="24" max="24" width="12" customWidth="1"/>
    <col min="25" max="25" width="11.7109375" customWidth="1"/>
    <col min="26" max="26" width="13.42578125" customWidth="1"/>
  </cols>
  <sheetData>
    <row r="1" spans="1:26" ht="18.75" x14ac:dyDescent="0.3">
      <c r="A1" s="27" t="s">
        <v>102</v>
      </c>
      <c r="B1" s="27"/>
      <c r="C1" s="27"/>
      <c r="D1" s="27"/>
      <c r="E1" s="27"/>
      <c r="F1" s="27"/>
      <c r="G1" s="27"/>
      <c r="H1" s="27"/>
      <c r="I1" s="27"/>
    </row>
    <row r="2" spans="1:26" x14ac:dyDescent="0.25">
      <c r="A2" s="34" t="s">
        <v>103</v>
      </c>
      <c r="B2" s="34"/>
    </row>
    <row r="3" spans="1:26" ht="45" customHeight="1" x14ac:dyDescent="0.25">
      <c r="A3" s="28" t="s">
        <v>0</v>
      </c>
      <c r="B3" s="29"/>
      <c r="C3" s="29"/>
      <c r="D3" s="29"/>
      <c r="E3" s="30"/>
      <c r="F3" s="28" t="s">
        <v>1</v>
      </c>
      <c r="G3" s="29"/>
      <c r="H3" s="29"/>
      <c r="I3" s="29"/>
      <c r="J3" s="30"/>
      <c r="K3" s="28" t="s">
        <v>2</v>
      </c>
      <c r="L3" s="29"/>
      <c r="M3" s="30"/>
      <c r="N3" s="31" t="s">
        <v>3</v>
      </c>
      <c r="O3" s="32"/>
      <c r="P3" s="33"/>
      <c r="Q3" s="28" t="s">
        <v>4</v>
      </c>
      <c r="R3" s="29"/>
      <c r="S3" s="29"/>
      <c r="T3" s="29"/>
      <c r="U3" s="29"/>
      <c r="V3" s="29"/>
      <c r="W3" s="30"/>
      <c r="X3" s="31" t="s">
        <v>5</v>
      </c>
      <c r="Y3" s="32"/>
      <c r="Z3" s="33"/>
    </row>
    <row r="4" spans="1:26" ht="60" x14ac:dyDescent="0.25">
      <c r="A4" s="11" t="s">
        <v>6</v>
      </c>
      <c r="B4" s="11" t="s">
        <v>7</v>
      </c>
      <c r="C4" s="11" t="s">
        <v>8</v>
      </c>
      <c r="D4" s="11" t="s">
        <v>9</v>
      </c>
      <c r="E4" s="11" t="s">
        <v>10</v>
      </c>
      <c r="F4" s="12" t="s">
        <v>11</v>
      </c>
      <c r="G4" s="12" t="s">
        <v>11</v>
      </c>
      <c r="H4" s="12" t="s">
        <v>12</v>
      </c>
      <c r="I4" s="12" t="s">
        <v>13</v>
      </c>
      <c r="J4" s="12" t="s">
        <v>14</v>
      </c>
      <c r="K4" s="11" t="s">
        <v>8</v>
      </c>
      <c r="L4" s="11" t="s">
        <v>9</v>
      </c>
      <c r="M4" s="11" t="s">
        <v>10</v>
      </c>
      <c r="N4" s="11" t="s">
        <v>8</v>
      </c>
      <c r="O4" s="11" t="s">
        <v>9</v>
      </c>
      <c r="P4" s="11" t="s">
        <v>10</v>
      </c>
      <c r="Q4" s="12" t="s">
        <v>11</v>
      </c>
      <c r="R4" s="12" t="s">
        <v>11</v>
      </c>
      <c r="S4" s="11" t="s">
        <v>15</v>
      </c>
      <c r="T4" s="12" t="s">
        <v>16</v>
      </c>
      <c r="U4" s="11" t="s">
        <v>8</v>
      </c>
      <c r="V4" s="11" t="s">
        <v>9</v>
      </c>
      <c r="W4" s="11" t="s">
        <v>10</v>
      </c>
      <c r="X4" s="11" t="s">
        <v>8</v>
      </c>
      <c r="Y4" s="11" t="s">
        <v>9</v>
      </c>
      <c r="Z4" s="11" t="s">
        <v>10</v>
      </c>
    </row>
    <row r="5" spans="1:26" x14ac:dyDescent="0.25">
      <c r="A5" s="1">
        <v>1</v>
      </c>
      <c r="B5" s="1">
        <v>2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2" t="s">
        <v>23</v>
      </c>
      <c r="J5" s="1">
        <v>5</v>
      </c>
      <c r="K5" s="1" t="s">
        <v>24</v>
      </c>
      <c r="L5" s="1" t="s">
        <v>25</v>
      </c>
      <c r="M5" s="1" t="s">
        <v>26</v>
      </c>
      <c r="N5" s="1" t="s">
        <v>27</v>
      </c>
      <c r="O5" s="1" t="s">
        <v>28</v>
      </c>
      <c r="P5" s="1" t="s">
        <v>29</v>
      </c>
      <c r="Q5" s="1" t="s">
        <v>30</v>
      </c>
      <c r="R5" s="1" t="s">
        <v>31</v>
      </c>
      <c r="S5" s="1" t="s">
        <v>32</v>
      </c>
      <c r="T5" s="1" t="s">
        <v>33</v>
      </c>
      <c r="U5" s="1">
        <v>9</v>
      </c>
      <c r="V5" s="1">
        <v>10</v>
      </c>
      <c r="W5" s="1">
        <v>11</v>
      </c>
      <c r="X5" s="1" t="s">
        <v>34</v>
      </c>
      <c r="Y5" s="1" t="s">
        <v>35</v>
      </c>
      <c r="Z5" s="1" t="s">
        <v>36</v>
      </c>
    </row>
    <row r="6" spans="1:26" x14ac:dyDescent="0.25">
      <c r="A6" s="3"/>
      <c r="B6" s="3" t="s">
        <v>37</v>
      </c>
      <c r="C6" s="3">
        <v>25615144</v>
      </c>
      <c r="D6" s="3">
        <v>34406206</v>
      </c>
      <c r="E6" s="3">
        <v>22014495</v>
      </c>
      <c r="F6" s="3"/>
      <c r="G6" s="3"/>
      <c r="H6" s="3"/>
      <c r="I6" s="3"/>
      <c r="J6" s="3"/>
      <c r="K6" s="3"/>
      <c r="L6" s="3"/>
      <c r="M6" s="3"/>
      <c r="N6" s="3">
        <v>25615144</v>
      </c>
      <c r="O6" s="3">
        <v>34406206</v>
      </c>
      <c r="P6" s="3">
        <v>22014495</v>
      </c>
      <c r="Q6" s="3"/>
      <c r="R6" s="3"/>
      <c r="S6" s="3"/>
      <c r="T6" s="3"/>
      <c r="U6" s="3"/>
      <c r="V6" s="3"/>
      <c r="W6" s="3"/>
      <c r="X6" s="3">
        <v>25615144</v>
      </c>
      <c r="Y6" s="3">
        <v>34406206</v>
      </c>
      <c r="Z6" s="3">
        <v>22014495</v>
      </c>
    </row>
    <row r="7" spans="1:26" x14ac:dyDescent="0.25">
      <c r="A7" s="3"/>
      <c r="B7" s="3" t="s">
        <v>37</v>
      </c>
      <c r="C7" s="3">
        <v>25615144</v>
      </c>
      <c r="D7" s="3">
        <v>34406206</v>
      </c>
      <c r="E7" s="3">
        <v>22014495</v>
      </c>
      <c r="F7" s="3">
        <v>78</v>
      </c>
      <c r="G7" s="3" t="s">
        <v>37</v>
      </c>
      <c r="H7" s="3" t="s">
        <v>56</v>
      </c>
      <c r="I7" s="3" t="s">
        <v>105</v>
      </c>
      <c r="J7" s="3"/>
      <c r="K7" s="3">
        <v>3501</v>
      </c>
      <c r="L7" s="3"/>
      <c r="M7" s="3"/>
      <c r="N7" s="3">
        <f>C7+K7</f>
        <v>25618645</v>
      </c>
      <c r="O7" s="3">
        <f>D7+L7</f>
        <v>34406206</v>
      </c>
      <c r="P7" s="3">
        <f>E7+M7</f>
        <v>22014495</v>
      </c>
      <c r="Q7" s="3"/>
      <c r="R7" s="3"/>
      <c r="S7" s="3"/>
      <c r="T7" s="3"/>
      <c r="U7" s="3"/>
      <c r="V7" s="3"/>
      <c r="W7" s="3"/>
      <c r="X7" s="3">
        <f>N7-U7</f>
        <v>25618645</v>
      </c>
      <c r="Y7" s="3">
        <f>O7-V7</f>
        <v>34406206</v>
      </c>
      <c r="Z7" s="3">
        <f>P7-W7</f>
        <v>22014495</v>
      </c>
    </row>
    <row r="8" spans="1:26" x14ac:dyDescent="0.25">
      <c r="A8" s="3"/>
      <c r="B8" s="3" t="s">
        <v>38</v>
      </c>
      <c r="C8" s="3">
        <f t="shared" ref="C8:E9" si="0">X7</f>
        <v>25618645</v>
      </c>
      <c r="D8" s="3">
        <f t="shared" si="0"/>
        <v>34406206</v>
      </c>
      <c r="E8" s="3">
        <f t="shared" si="0"/>
        <v>22014495</v>
      </c>
      <c r="F8" s="3">
        <v>9</v>
      </c>
      <c r="G8" s="3" t="s">
        <v>39</v>
      </c>
      <c r="H8" s="3" t="s">
        <v>56</v>
      </c>
      <c r="I8" s="3" t="s">
        <v>105</v>
      </c>
      <c r="J8" s="3"/>
      <c r="K8" s="3"/>
      <c r="L8" s="3">
        <v>225</v>
      </c>
      <c r="M8" s="3">
        <v>225</v>
      </c>
      <c r="N8" s="3">
        <f>C8</f>
        <v>25618645</v>
      </c>
      <c r="O8" s="3">
        <f>D8+L8</f>
        <v>34406431</v>
      </c>
      <c r="P8" s="3">
        <f>E8+M8</f>
        <v>22014720</v>
      </c>
      <c r="Q8" s="3"/>
      <c r="R8" s="3"/>
      <c r="S8" s="3"/>
      <c r="T8" s="3"/>
      <c r="U8" s="3"/>
      <c r="V8" s="3"/>
      <c r="W8" s="3"/>
      <c r="X8" s="3">
        <f>N8</f>
        <v>25618645</v>
      </c>
      <c r="Y8" s="3">
        <f>O8</f>
        <v>34406431</v>
      </c>
      <c r="Z8" s="3">
        <f>P8</f>
        <v>22014720</v>
      </c>
    </row>
    <row r="9" spans="1:26" x14ac:dyDescent="0.25">
      <c r="A9" s="3"/>
      <c r="B9" s="3" t="s">
        <v>40</v>
      </c>
      <c r="C9" s="3">
        <f t="shared" si="0"/>
        <v>25618645</v>
      </c>
      <c r="D9" s="3">
        <f t="shared" si="0"/>
        <v>34406431</v>
      </c>
      <c r="E9" s="3">
        <f t="shared" si="0"/>
        <v>22014720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</row>
    <row r="10" spans="1:26" x14ac:dyDescent="0.25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</row>
    <row r="11" spans="1:26" x14ac:dyDescent="0.25">
      <c r="A11" s="3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</row>
    <row r="12" spans="1:26" x14ac:dyDescent="0.25">
      <c r="A12" s="3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</row>
    <row r="13" spans="1:26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</row>
    <row r="14" spans="1:26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</row>
    <row r="15" spans="1:26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</row>
    <row r="16" spans="1:26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</row>
    <row r="17" spans="1:26" x14ac:dyDescent="0.25">
      <c r="A17" s="3"/>
      <c r="B17" s="3"/>
      <c r="C17" s="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</row>
    <row r="18" spans="1:26" x14ac:dyDescent="0.25">
      <c r="A18" s="3"/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</row>
    <row r="19" spans="1:26" x14ac:dyDescent="0.25">
      <c r="A19" s="3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</row>
    <row r="20" spans="1:26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</row>
    <row r="21" spans="1:26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</row>
    <row r="22" spans="1:26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</row>
    <row r="23" spans="1:26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</row>
    <row r="24" spans="1:26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</row>
    <row r="25" spans="1:26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</row>
    <row r="26" spans="1:26" x14ac:dyDescent="0.25">
      <c r="A26" s="3"/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</row>
    <row r="27" spans="1:26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</row>
    <row r="28" spans="1:26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</row>
    <row r="29" spans="1:26" x14ac:dyDescent="0.25">
      <c r="A29" s="5"/>
      <c r="B29" s="5" t="s">
        <v>41</v>
      </c>
      <c r="C29" s="5">
        <v>38615475</v>
      </c>
      <c r="D29" s="5">
        <v>42854031</v>
      </c>
      <c r="E29" s="5">
        <v>30462320</v>
      </c>
      <c r="F29" s="5"/>
      <c r="G29" s="5"/>
      <c r="H29" s="5"/>
      <c r="I29" s="5"/>
      <c r="J29" s="5"/>
      <c r="K29" s="5">
        <f>SUM(K6:K28)</f>
        <v>3501</v>
      </c>
      <c r="L29" s="5">
        <f t="shared" ref="L29:M29" si="1">SUM(L6:L28)</f>
        <v>225</v>
      </c>
      <c r="M29" s="5">
        <f t="shared" si="1"/>
        <v>225</v>
      </c>
      <c r="N29" s="5">
        <v>38615475</v>
      </c>
      <c r="O29" s="5">
        <v>42854031</v>
      </c>
      <c r="P29" s="5">
        <v>30462320</v>
      </c>
      <c r="Q29" s="5"/>
      <c r="R29" s="5"/>
      <c r="S29" s="5"/>
      <c r="T29" s="5"/>
      <c r="U29" s="5"/>
      <c r="V29" s="5"/>
      <c r="W29" s="5"/>
      <c r="X29" s="5"/>
      <c r="Y29" s="5"/>
      <c r="Z29" s="5"/>
    </row>
    <row r="33" spans="13:17" x14ac:dyDescent="0.25">
      <c r="M33" s="35" t="s">
        <v>42</v>
      </c>
      <c r="N33" s="35"/>
      <c r="O33" s="26" t="s">
        <v>8</v>
      </c>
      <c r="P33" s="26" t="s">
        <v>10</v>
      </c>
      <c r="Q33" s="26" t="s">
        <v>9</v>
      </c>
    </row>
    <row r="34" spans="13:17" x14ac:dyDescent="0.25">
      <c r="M34" s="36" t="s">
        <v>43</v>
      </c>
      <c r="N34" s="37"/>
      <c r="O34" s="5">
        <f>C6</f>
        <v>25615144</v>
      </c>
      <c r="P34" s="5">
        <f>D6</f>
        <v>34406206</v>
      </c>
      <c r="Q34" s="5">
        <f>E6</f>
        <v>22014495</v>
      </c>
    </row>
    <row r="35" spans="13:17" x14ac:dyDescent="0.25">
      <c r="M35" s="6" t="s">
        <v>44</v>
      </c>
      <c r="N35" s="7"/>
      <c r="O35" s="5">
        <f>K29</f>
        <v>3501</v>
      </c>
      <c r="P35" s="5">
        <f>L29</f>
        <v>225</v>
      </c>
      <c r="Q35" s="5">
        <f>M29</f>
        <v>225</v>
      </c>
    </row>
    <row r="36" spans="13:17" x14ac:dyDescent="0.25">
      <c r="M36" s="36" t="s">
        <v>45</v>
      </c>
      <c r="N36" s="37"/>
      <c r="O36" s="5">
        <f>U29</f>
        <v>0</v>
      </c>
      <c r="P36" s="5">
        <f>V29</f>
        <v>0</v>
      </c>
      <c r="Q36" s="5">
        <f>W29</f>
        <v>0</v>
      </c>
    </row>
    <row r="37" spans="13:17" x14ac:dyDescent="0.25">
      <c r="M37" s="38" t="s">
        <v>46</v>
      </c>
      <c r="N37" s="39"/>
      <c r="O37" s="25">
        <f>O34+O35-O36</f>
        <v>25618645</v>
      </c>
      <c r="P37" s="25">
        <f t="shared" ref="P37:Q37" si="2">P34+P35-P36</f>
        <v>34406431</v>
      </c>
      <c r="Q37" s="25">
        <f t="shared" si="2"/>
        <v>22014720</v>
      </c>
    </row>
  </sheetData>
  <mergeCells count="12">
    <mergeCell ref="X3:Z3"/>
    <mergeCell ref="M33:N33"/>
    <mergeCell ref="M34:N34"/>
    <mergeCell ref="M36:N36"/>
    <mergeCell ref="M37:N37"/>
    <mergeCell ref="Q3:W3"/>
    <mergeCell ref="A1:I1"/>
    <mergeCell ref="A3:E3"/>
    <mergeCell ref="F3:J3"/>
    <mergeCell ref="K3:M3"/>
    <mergeCell ref="N3:P3"/>
    <mergeCell ref="A2:B2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764C1F-F63F-4A26-81BB-962A8F78838C}">
  <dimension ref="A1:L26"/>
  <sheetViews>
    <sheetView workbookViewId="0">
      <selection activeCell="A11" sqref="A11:A12"/>
    </sheetView>
  </sheetViews>
  <sheetFormatPr defaultRowHeight="15" x14ac:dyDescent="0.25"/>
  <cols>
    <col min="1" max="1" width="18.85546875" bestFit="1" customWidth="1"/>
    <col min="2" max="2" width="15.7109375" customWidth="1"/>
    <col min="3" max="3" width="15.140625" customWidth="1"/>
    <col min="4" max="4" width="13.5703125" customWidth="1"/>
    <col min="5" max="5" width="16.42578125" customWidth="1"/>
    <col min="6" max="6" width="19.7109375" customWidth="1"/>
    <col min="7" max="7" width="17.42578125" customWidth="1"/>
    <col min="8" max="8" width="15.5703125" customWidth="1"/>
    <col min="9" max="9" width="16" customWidth="1"/>
    <col min="10" max="10" width="16.28515625" customWidth="1"/>
    <col min="11" max="11" width="21" customWidth="1"/>
  </cols>
  <sheetData>
    <row r="1" spans="1:12" ht="15" customHeight="1" x14ac:dyDescent="0.25">
      <c r="A1" s="4" t="s">
        <v>47</v>
      </c>
      <c r="B1" s="4"/>
    </row>
    <row r="2" spans="1:12" x14ac:dyDescent="0.25">
      <c r="A2" s="42" t="s">
        <v>42</v>
      </c>
      <c r="B2" s="44" t="s">
        <v>48</v>
      </c>
      <c r="C2" s="44"/>
      <c r="D2" s="44"/>
      <c r="E2" s="44"/>
      <c r="G2" s="40" t="s">
        <v>49</v>
      </c>
      <c r="H2" s="45" t="s">
        <v>50</v>
      </c>
      <c r="I2" s="46"/>
      <c r="J2" s="46"/>
      <c r="K2" s="47"/>
      <c r="L2" s="42" t="s">
        <v>94</v>
      </c>
    </row>
    <row r="3" spans="1:12" x14ac:dyDescent="0.25">
      <c r="A3" s="43"/>
      <c r="B3" s="17" t="s">
        <v>8</v>
      </c>
      <c r="C3" s="17" t="s">
        <v>9</v>
      </c>
      <c r="D3" s="17" t="s">
        <v>10</v>
      </c>
      <c r="E3" s="17" t="s">
        <v>51</v>
      </c>
      <c r="G3" s="41"/>
      <c r="H3" s="14" t="s">
        <v>8</v>
      </c>
      <c r="I3" s="14" t="s">
        <v>9</v>
      </c>
      <c r="J3" s="14" t="s">
        <v>10</v>
      </c>
      <c r="K3" s="14" t="s">
        <v>51</v>
      </c>
      <c r="L3" s="43"/>
    </row>
    <row r="4" spans="1:12" x14ac:dyDescent="0.25">
      <c r="A4" s="3" t="s">
        <v>91</v>
      </c>
      <c r="B4" s="3">
        <f>'GST ADJSTMENT'!B19</f>
        <v>8172710</v>
      </c>
      <c r="C4" s="3">
        <f>'GST ADJSTMENT'!B20</f>
        <v>80315</v>
      </c>
      <c r="D4" s="3">
        <f>'GST ADJSTMENT'!B21</f>
        <v>80315</v>
      </c>
      <c r="E4" s="3">
        <f>B4+C4+D4</f>
        <v>8333340</v>
      </c>
      <c r="G4" s="3" t="s">
        <v>91</v>
      </c>
      <c r="H4" s="3">
        <f>'GST ADJSTMENT'!J19</f>
        <v>0</v>
      </c>
      <c r="I4" s="3">
        <f>'GST ADJSTMENT'!J20</f>
        <v>44043</v>
      </c>
      <c r="J4" s="3">
        <f>'GST ADJSTMENT'!J21</f>
        <v>44043</v>
      </c>
      <c r="K4" s="3">
        <f>H4+I4+J4</f>
        <v>88086</v>
      </c>
      <c r="L4" s="9">
        <f>E4+K4</f>
        <v>8421426</v>
      </c>
    </row>
    <row r="5" spans="1:12" x14ac:dyDescent="0.25">
      <c r="A5" s="3"/>
      <c r="B5" s="3"/>
      <c r="C5" s="3"/>
      <c r="D5" s="3"/>
      <c r="E5" s="3"/>
      <c r="G5" s="3"/>
      <c r="H5" s="3"/>
      <c r="I5" s="3"/>
      <c r="J5" s="3"/>
      <c r="K5" s="3"/>
      <c r="L5" s="9"/>
    </row>
    <row r="6" spans="1:12" x14ac:dyDescent="0.25">
      <c r="A6" s="3"/>
      <c r="B6" s="3"/>
      <c r="C6" s="3"/>
      <c r="D6" s="3"/>
      <c r="E6" s="3"/>
      <c r="G6" s="3"/>
      <c r="H6" s="3"/>
      <c r="I6" s="3"/>
      <c r="J6" s="3"/>
      <c r="K6" s="3"/>
      <c r="L6" s="9"/>
    </row>
    <row r="7" spans="1:12" x14ac:dyDescent="0.25">
      <c r="A7" s="3"/>
      <c r="B7" s="3"/>
      <c r="C7" s="3"/>
      <c r="D7" s="3"/>
      <c r="E7" s="3"/>
      <c r="G7" s="3"/>
      <c r="H7" s="3"/>
      <c r="I7" s="3"/>
      <c r="J7" s="3"/>
      <c r="K7" s="3"/>
      <c r="L7" s="9"/>
    </row>
    <row r="8" spans="1:12" x14ac:dyDescent="0.25">
      <c r="A8" s="5" t="s">
        <v>55</v>
      </c>
      <c r="B8" s="5">
        <f>SUM(B4:B7)</f>
        <v>8172710</v>
      </c>
      <c r="C8" s="5">
        <f t="shared" ref="C8:E8" si="0">SUM(C4:C7)</f>
        <v>80315</v>
      </c>
      <c r="D8" s="5">
        <f t="shared" si="0"/>
        <v>80315</v>
      </c>
      <c r="E8" s="5">
        <f t="shared" si="0"/>
        <v>8333340</v>
      </c>
      <c r="G8" s="5" t="s">
        <v>55</v>
      </c>
      <c r="H8" s="5">
        <f>SUM(H4:H7)</f>
        <v>0</v>
      </c>
      <c r="I8" s="5">
        <f t="shared" ref="I8:K8" si="1">SUM(I4:I7)</f>
        <v>44043</v>
      </c>
      <c r="J8" s="5">
        <f t="shared" si="1"/>
        <v>44043</v>
      </c>
      <c r="K8" s="5">
        <f t="shared" si="1"/>
        <v>88086</v>
      </c>
      <c r="L8" s="16"/>
    </row>
    <row r="11" spans="1:12" x14ac:dyDescent="0.25">
      <c r="A11" s="42" t="s">
        <v>42</v>
      </c>
      <c r="B11" s="44" t="s">
        <v>54</v>
      </c>
      <c r="C11" s="44"/>
      <c r="D11" s="44"/>
      <c r="E11" s="44"/>
      <c r="G11" s="42" t="s">
        <v>42</v>
      </c>
      <c r="H11" s="44" t="s">
        <v>52</v>
      </c>
      <c r="I11" s="44"/>
      <c r="J11" s="44"/>
      <c r="K11" s="44"/>
    </row>
    <row r="12" spans="1:12" x14ac:dyDescent="0.25">
      <c r="A12" s="43"/>
      <c r="B12" s="17" t="s">
        <v>8</v>
      </c>
      <c r="C12" s="17" t="s">
        <v>9</v>
      </c>
      <c r="D12" s="17" t="s">
        <v>10</v>
      </c>
      <c r="E12" s="17" t="s">
        <v>51</v>
      </c>
      <c r="G12" s="43"/>
      <c r="H12" s="17" t="s">
        <v>8</v>
      </c>
      <c r="I12" s="17" t="s">
        <v>9</v>
      </c>
      <c r="J12" s="17" t="s">
        <v>10</v>
      </c>
      <c r="K12" s="17" t="s">
        <v>51</v>
      </c>
    </row>
    <row r="13" spans="1:12" x14ac:dyDescent="0.25">
      <c r="A13" s="3"/>
      <c r="B13" s="3">
        <v>1839439</v>
      </c>
      <c r="C13" s="3">
        <v>20482306</v>
      </c>
      <c r="D13" s="3">
        <v>4598076</v>
      </c>
      <c r="E13" s="3"/>
      <c r="G13" s="3"/>
      <c r="H13" s="3">
        <f>'GST ADJSTMENT'!G13</f>
        <v>12440402</v>
      </c>
      <c r="I13" s="3">
        <f>'GST ADJSTMENT'!H13</f>
        <v>0</v>
      </c>
      <c r="J13" s="3">
        <f>'GST ADJSTMENT'!I13</f>
        <v>0</v>
      </c>
      <c r="K13" s="3">
        <f>H13+I13+J13</f>
        <v>12440402</v>
      </c>
    </row>
    <row r="14" spans="1:12" x14ac:dyDescent="0.25">
      <c r="A14" s="3"/>
      <c r="B14" s="3"/>
      <c r="C14" s="3"/>
      <c r="D14" s="3"/>
      <c r="E14" s="3"/>
      <c r="G14" s="3"/>
      <c r="H14" s="3"/>
      <c r="I14" s="3"/>
      <c r="J14" s="3"/>
      <c r="K14" s="3"/>
    </row>
    <row r="15" spans="1:12" x14ac:dyDescent="0.25">
      <c r="A15" s="3"/>
      <c r="B15" s="3"/>
      <c r="C15" s="3"/>
      <c r="D15" s="3"/>
      <c r="E15" s="3"/>
      <c r="G15" s="3"/>
      <c r="H15" s="3"/>
      <c r="I15" s="3"/>
      <c r="J15" s="3"/>
      <c r="K15" s="3"/>
    </row>
    <row r="16" spans="1:12" x14ac:dyDescent="0.25">
      <c r="A16" s="3"/>
      <c r="B16" s="3"/>
      <c r="C16" s="3"/>
      <c r="D16" s="3"/>
      <c r="E16" s="3"/>
      <c r="G16" s="3"/>
      <c r="H16" s="3"/>
      <c r="I16" s="3"/>
      <c r="J16" s="3"/>
      <c r="K16" s="3"/>
    </row>
    <row r="17" spans="1:12" x14ac:dyDescent="0.25">
      <c r="A17" s="5" t="s">
        <v>55</v>
      </c>
      <c r="B17" s="5">
        <f>SUM(B13:B16)</f>
        <v>1839439</v>
      </c>
      <c r="C17" s="5">
        <f t="shared" ref="C17:E17" si="2">SUM(C13:C16)</f>
        <v>20482306</v>
      </c>
      <c r="D17" s="5">
        <f t="shared" si="2"/>
        <v>4598076</v>
      </c>
      <c r="E17" s="5">
        <f t="shared" si="2"/>
        <v>0</v>
      </c>
      <c r="G17" s="5" t="s">
        <v>55</v>
      </c>
      <c r="H17" s="5">
        <f>SUM(H13:H16)</f>
        <v>12440402</v>
      </c>
      <c r="I17" s="5">
        <f t="shared" ref="I17:K17" si="3">SUM(I13:I16)</f>
        <v>0</v>
      </c>
      <c r="J17" s="5">
        <f t="shared" si="3"/>
        <v>0</v>
      </c>
      <c r="K17" s="5">
        <f t="shared" si="3"/>
        <v>12440402</v>
      </c>
    </row>
    <row r="20" spans="1:12" x14ac:dyDescent="0.25">
      <c r="A20" s="42" t="s">
        <v>42</v>
      </c>
      <c r="B20" s="44" t="s">
        <v>53</v>
      </c>
      <c r="C20" s="44"/>
      <c r="D20" s="44"/>
      <c r="E20" s="44"/>
      <c r="G20" s="40" t="s">
        <v>49</v>
      </c>
      <c r="H20" s="45" t="s">
        <v>50</v>
      </c>
      <c r="I20" s="46"/>
      <c r="J20" s="46"/>
      <c r="K20" s="47"/>
      <c r="L20" s="40" t="s">
        <v>94</v>
      </c>
    </row>
    <row r="21" spans="1:12" x14ac:dyDescent="0.25">
      <c r="A21" s="43"/>
      <c r="B21" s="17" t="s">
        <v>8</v>
      </c>
      <c r="C21" s="17" t="s">
        <v>9</v>
      </c>
      <c r="D21" s="17" t="s">
        <v>10</v>
      </c>
      <c r="E21" s="17" t="s">
        <v>51</v>
      </c>
      <c r="G21" s="41"/>
      <c r="H21" s="14" t="s">
        <v>8</v>
      </c>
      <c r="I21" s="14" t="s">
        <v>9</v>
      </c>
      <c r="J21" s="14" t="s">
        <v>10</v>
      </c>
      <c r="K21" s="14" t="s">
        <v>51</v>
      </c>
      <c r="L21" s="41"/>
    </row>
    <row r="22" spans="1:12" x14ac:dyDescent="0.25">
      <c r="A22" s="3" t="s">
        <v>92</v>
      </c>
      <c r="B22" s="3">
        <f>'GST ADJSTMENT'!I19</f>
        <v>0</v>
      </c>
      <c r="C22" s="3">
        <f>'GST ADJSTMENT'!I20</f>
        <v>0</v>
      </c>
      <c r="D22" s="3">
        <f>'GST ADJSTMENT'!I21</f>
        <v>0</v>
      </c>
      <c r="E22" s="3">
        <f>B22+C22+D22</f>
        <v>0</v>
      </c>
      <c r="G22" s="3"/>
      <c r="H22" s="3">
        <f>H4</f>
        <v>0</v>
      </c>
      <c r="I22" s="3">
        <f>I4</f>
        <v>44043</v>
      </c>
      <c r="J22" s="3">
        <f>J4</f>
        <v>44043</v>
      </c>
      <c r="K22" s="3">
        <f>H22+I22+J22</f>
        <v>88086</v>
      </c>
      <c r="L22" s="3">
        <f>E22+K22</f>
        <v>88086</v>
      </c>
    </row>
    <row r="23" spans="1:12" x14ac:dyDescent="0.25">
      <c r="A23" s="3"/>
      <c r="B23" s="3"/>
      <c r="C23" s="3"/>
      <c r="D23" s="3"/>
      <c r="E23" s="3"/>
      <c r="G23" s="3"/>
      <c r="H23" s="3"/>
      <c r="I23" s="3"/>
      <c r="J23" s="3"/>
      <c r="K23" s="3"/>
      <c r="L23" s="3"/>
    </row>
    <row r="24" spans="1:12" x14ac:dyDescent="0.25">
      <c r="A24" s="3"/>
      <c r="B24" s="3"/>
      <c r="C24" s="3"/>
      <c r="D24" s="3"/>
      <c r="E24" s="3"/>
      <c r="G24" s="3"/>
      <c r="H24" s="3"/>
      <c r="I24" s="3"/>
      <c r="J24" s="3"/>
      <c r="K24" s="3"/>
      <c r="L24" s="3"/>
    </row>
    <row r="25" spans="1:12" x14ac:dyDescent="0.25">
      <c r="A25" s="3"/>
      <c r="B25" s="3"/>
      <c r="C25" s="3"/>
      <c r="D25" s="3"/>
      <c r="E25" s="3"/>
      <c r="G25" s="3"/>
      <c r="H25" s="3"/>
      <c r="I25" s="3"/>
      <c r="J25" s="3"/>
      <c r="K25" s="3"/>
      <c r="L25" s="3"/>
    </row>
    <row r="26" spans="1:12" x14ac:dyDescent="0.25">
      <c r="A26" s="5" t="s">
        <v>55</v>
      </c>
      <c r="B26" s="5">
        <f>SUM(B22:B25)</f>
        <v>0</v>
      </c>
      <c r="C26" s="5">
        <f t="shared" ref="C26:E26" si="4">SUM(C22:C25)</f>
        <v>0</v>
      </c>
      <c r="D26" s="5">
        <f t="shared" si="4"/>
        <v>0</v>
      </c>
      <c r="E26" s="5">
        <f t="shared" si="4"/>
        <v>0</v>
      </c>
      <c r="G26" s="5" t="s">
        <v>55</v>
      </c>
      <c r="H26" s="5">
        <f>SUM(H22:H25)</f>
        <v>0</v>
      </c>
      <c r="I26" s="5">
        <f t="shared" ref="I26:K26" si="5">SUM(I22:I25)</f>
        <v>44043</v>
      </c>
      <c r="J26" s="5">
        <f t="shared" si="5"/>
        <v>44043</v>
      </c>
      <c r="K26" s="5">
        <f t="shared" si="5"/>
        <v>88086</v>
      </c>
      <c r="L26" s="5"/>
    </row>
  </sheetData>
  <mergeCells count="14">
    <mergeCell ref="L20:L21"/>
    <mergeCell ref="L2:L3"/>
    <mergeCell ref="A20:A21"/>
    <mergeCell ref="B20:E20"/>
    <mergeCell ref="G20:G21"/>
    <mergeCell ref="H20:K20"/>
    <mergeCell ref="A2:A3"/>
    <mergeCell ref="B2:E2"/>
    <mergeCell ref="G2:G3"/>
    <mergeCell ref="H2:K2"/>
    <mergeCell ref="A11:A12"/>
    <mergeCell ref="B11:E11"/>
    <mergeCell ref="G11:G12"/>
    <mergeCell ref="H11:K11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678483-DC97-4C5C-877C-26752E824416}">
  <dimension ref="A1:N31"/>
  <sheetViews>
    <sheetView workbookViewId="0">
      <selection activeCell="A14" sqref="A14"/>
    </sheetView>
  </sheetViews>
  <sheetFormatPr defaultRowHeight="15" x14ac:dyDescent="0.25"/>
  <cols>
    <col min="1" max="1" width="18.7109375" bestFit="1" customWidth="1"/>
    <col min="2" max="2" width="10.42578125" bestFit="1" customWidth="1"/>
    <col min="3" max="3" width="11.85546875" bestFit="1" customWidth="1"/>
    <col min="4" max="4" width="15.42578125" bestFit="1" customWidth="1"/>
    <col min="5" max="5" width="15.28515625" bestFit="1" customWidth="1"/>
    <col min="6" max="6" width="15.85546875" bestFit="1" customWidth="1"/>
    <col min="7" max="7" width="16.28515625" customWidth="1"/>
    <col min="8" max="8" width="12.42578125" bestFit="1" customWidth="1"/>
    <col min="9" max="9" width="15.42578125" bestFit="1" customWidth="1"/>
  </cols>
  <sheetData>
    <row r="1" spans="1:14" x14ac:dyDescent="0.25">
      <c r="A1" s="51" t="s">
        <v>101</v>
      </c>
      <c r="B1" s="51"/>
      <c r="C1" s="51"/>
    </row>
    <row r="2" spans="1:14" x14ac:dyDescent="0.25">
      <c r="A2" s="19" t="s">
        <v>104</v>
      </c>
      <c r="B2" s="19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</row>
    <row r="3" spans="1:14" x14ac:dyDescent="0.25">
      <c r="A3" s="14" t="s">
        <v>57</v>
      </c>
      <c r="B3" s="14" t="s">
        <v>58</v>
      </c>
      <c r="C3" s="14" t="s">
        <v>59</v>
      </c>
      <c r="D3" s="14" t="s">
        <v>60</v>
      </c>
      <c r="E3" s="14" t="s">
        <v>61</v>
      </c>
      <c r="F3" s="14" t="s">
        <v>62</v>
      </c>
      <c r="G3" s="14" t="s">
        <v>63</v>
      </c>
      <c r="H3" s="14" t="s">
        <v>64</v>
      </c>
      <c r="I3" s="14" t="s">
        <v>65</v>
      </c>
      <c r="J3" s="14" t="s">
        <v>66</v>
      </c>
      <c r="K3" s="14" t="s">
        <v>8</v>
      </c>
      <c r="L3" s="14" t="s">
        <v>10</v>
      </c>
      <c r="M3" s="14" t="s">
        <v>9</v>
      </c>
      <c r="N3" s="14" t="s">
        <v>67</v>
      </c>
    </row>
    <row r="4" spans="1:14" x14ac:dyDescent="0.25">
      <c r="A4" s="3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x14ac:dyDescent="0.2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x14ac:dyDescent="0.25">
      <c r="A6" s="3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</row>
    <row r="7" spans="1:14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</row>
    <row r="8" spans="1:14" x14ac:dyDescent="0.25">
      <c r="A8" s="3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</row>
    <row r="9" spans="1:14" x14ac:dyDescent="0.25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</row>
    <row r="10" spans="1:14" s="50" customFormat="1" x14ac:dyDescent="0.25">
      <c r="A10" s="48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</row>
    <row r="11" spans="1:14" x14ac:dyDescent="0.25">
      <c r="A11" s="10" t="s">
        <v>68</v>
      </c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  <c r="M11" s="5"/>
      <c r="N11" s="5"/>
    </row>
    <row r="12" spans="1:14" x14ac:dyDescent="0.25">
      <c r="A12" s="18" t="s">
        <v>57</v>
      </c>
      <c r="B12" s="18" t="s">
        <v>58</v>
      </c>
      <c r="C12" s="18" t="s">
        <v>59</v>
      </c>
      <c r="D12" s="18" t="s">
        <v>60</v>
      </c>
      <c r="E12" s="18" t="s">
        <v>61</v>
      </c>
      <c r="F12" s="18" t="s">
        <v>62</v>
      </c>
      <c r="G12" s="18" t="s">
        <v>63</v>
      </c>
      <c r="H12" s="18" t="s">
        <v>64</v>
      </c>
      <c r="I12" s="18" t="s">
        <v>65</v>
      </c>
      <c r="J12" s="18" t="s">
        <v>66</v>
      </c>
      <c r="K12" s="18" t="s">
        <v>8</v>
      </c>
      <c r="L12" s="18" t="s">
        <v>10</v>
      </c>
      <c r="M12" s="18" t="s">
        <v>9</v>
      </c>
      <c r="N12" s="18" t="s">
        <v>67</v>
      </c>
    </row>
    <row r="13" spans="1:14" x14ac:dyDescent="0.25">
      <c r="A13" s="3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</row>
    <row r="14" spans="1:14" x14ac:dyDescent="0.25">
      <c r="A14" s="3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</row>
    <row r="15" spans="1:14" x14ac:dyDescent="0.25">
      <c r="A15" s="3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</row>
    <row r="16" spans="1:14" x14ac:dyDescent="0.25">
      <c r="A16" s="3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</row>
    <row r="17" spans="1:14" s="50" customFormat="1" x14ac:dyDescent="0.25">
      <c r="A17" s="48"/>
      <c r="B17" s="49"/>
      <c r="C17" s="49"/>
      <c r="D17" s="49"/>
      <c r="E17" s="49"/>
      <c r="F17" s="49"/>
      <c r="G17" s="49"/>
      <c r="H17" s="49"/>
      <c r="I17" s="49"/>
      <c r="J17" s="49"/>
      <c r="K17" s="49"/>
      <c r="L17" s="49"/>
      <c r="M17" s="49"/>
      <c r="N17" s="49"/>
    </row>
    <row r="18" spans="1:14" x14ac:dyDescent="0.25">
      <c r="A18" s="10" t="s">
        <v>69</v>
      </c>
      <c r="B18" s="10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</row>
    <row r="19" spans="1:14" x14ac:dyDescent="0.25">
      <c r="A19" s="18" t="s">
        <v>57</v>
      </c>
      <c r="B19" s="18" t="s">
        <v>58</v>
      </c>
      <c r="C19" s="18" t="s">
        <v>59</v>
      </c>
      <c r="D19" s="18" t="s">
        <v>60</v>
      </c>
      <c r="E19" s="18" t="s">
        <v>61</v>
      </c>
      <c r="F19" s="18" t="s">
        <v>62</v>
      </c>
      <c r="G19" s="18" t="s">
        <v>63</v>
      </c>
      <c r="H19" s="18" t="s">
        <v>64</v>
      </c>
      <c r="I19" s="18" t="s">
        <v>65</v>
      </c>
      <c r="J19" s="18" t="s">
        <v>66</v>
      </c>
      <c r="K19" s="18" t="s">
        <v>8</v>
      </c>
      <c r="L19" s="18" t="s">
        <v>10</v>
      </c>
      <c r="M19" s="18" t="s">
        <v>9</v>
      </c>
      <c r="N19" s="18" t="s">
        <v>67</v>
      </c>
    </row>
    <row r="20" spans="1:14" x14ac:dyDescent="0.25">
      <c r="A20" s="3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</row>
    <row r="21" spans="1:14" x14ac:dyDescent="0.25">
      <c r="A21" s="3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</row>
    <row r="22" spans="1:14" x14ac:dyDescent="0.25">
      <c r="A22" s="3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</row>
    <row r="23" spans="1:14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</row>
    <row r="24" spans="1:14" s="50" customFormat="1" x14ac:dyDescent="0.25">
      <c r="A24" s="48"/>
      <c r="B24" s="49"/>
      <c r="C24" s="49"/>
      <c r="D24" s="49"/>
      <c r="E24" s="49"/>
      <c r="F24" s="49"/>
      <c r="G24" s="49"/>
      <c r="H24" s="49"/>
      <c r="I24" s="49"/>
      <c r="J24" s="49"/>
      <c r="K24" s="49"/>
      <c r="L24" s="49"/>
      <c r="M24" s="49"/>
      <c r="N24" s="49"/>
    </row>
    <row r="25" spans="1:14" x14ac:dyDescent="0.25">
      <c r="A25" s="10" t="s">
        <v>70</v>
      </c>
      <c r="B25" s="10"/>
      <c r="C25" s="5"/>
      <c r="D25" s="5"/>
      <c r="E25" s="5"/>
      <c r="F25" s="5"/>
      <c r="G25" s="5"/>
      <c r="H25" s="5"/>
      <c r="I25" s="5"/>
      <c r="J25" s="5"/>
      <c r="K25" s="5"/>
      <c r="L25" s="5"/>
      <c r="M25" s="5"/>
      <c r="N25" s="5"/>
    </row>
    <row r="26" spans="1:14" x14ac:dyDescent="0.25">
      <c r="A26" s="18" t="s">
        <v>57</v>
      </c>
      <c r="B26" s="18" t="s">
        <v>58</v>
      </c>
      <c r="C26" s="18" t="s">
        <v>59</v>
      </c>
      <c r="D26" s="18" t="s">
        <v>60</v>
      </c>
      <c r="E26" s="18" t="s">
        <v>61</v>
      </c>
      <c r="F26" s="18" t="s">
        <v>62</v>
      </c>
      <c r="G26" s="18" t="s">
        <v>63</v>
      </c>
      <c r="H26" s="18" t="s">
        <v>64</v>
      </c>
      <c r="I26" s="18" t="s">
        <v>65</v>
      </c>
      <c r="J26" s="18" t="s">
        <v>66</v>
      </c>
      <c r="K26" s="18" t="s">
        <v>8</v>
      </c>
      <c r="L26" s="18" t="s">
        <v>10</v>
      </c>
      <c r="M26" s="18" t="s">
        <v>9</v>
      </c>
      <c r="N26" s="18" t="s">
        <v>67</v>
      </c>
    </row>
    <row r="27" spans="1:14" x14ac:dyDescent="0.25">
      <c r="A27" s="3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</row>
    <row r="28" spans="1:14" x14ac:dyDescent="0.25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</row>
    <row r="29" spans="1:14" x14ac:dyDescent="0.25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</row>
    <row r="30" spans="1:14" x14ac:dyDescent="0.25">
      <c r="A30" s="3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</row>
    <row r="31" spans="1:14" x14ac:dyDescent="0.25">
      <c r="A31" s="3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</row>
  </sheetData>
  <mergeCells count="4">
    <mergeCell ref="A10:XFD10"/>
    <mergeCell ref="A17:XFD17"/>
    <mergeCell ref="A24:XFD24"/>
    <mergeCell ref="A1:C1"/>
  </mergeCells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17B7BA-89A2-428F-8E2A-F0E38A37BE8B}">
  <dimension ref="A5:M32"/>
  <sheetViews>
    <sheetView topLeftCell="A14" workbookViewId="0">
      <selection activeCell="E33" sqref="E33"/>
    </sheetView>
  </sheetViews>
  <sheetFormatPr defaultRowHeight="15" x14ac:dyDescent="0.25"/>
  <cols>
    <col min="1" max="1" width="17" bestFit="1" customWidth="1"/>
    <col min="2" max="2" width="12.7109375" customWidth="1"/>
    <col min="3" max="3" width="16.85546875" bestFit="1" customWidth="1"/>
    <col min="4" max="4" width="17.28515625" bestFit="1" customWidth="1"/>
    <col min="5" max="5" width="16.28515625" customWidth="1"/>
    <col min="6" max="6" width="17.7109375" bestFit="1" customWidth="1"/>
    <col min="7" max="7" width="16.7109375" customWidth="1"/>
    <col min="8" max="8" width="11.28515625" customWidth="1"/>
    <col min="9" max="9" width="17.7109375" bestFit="1" customWidth="1"/>
    <col min="10" max="10" width="13.42578125" bestFit="1" customWidth="1"/>
    <col min="11" max="11" width="15.28515625" customWidth="1"/>
    <col min="12" max="12" width="8.5703125" bestFit="1" customWidth="1"/>
    <col min="13" max="13" width="5.42578125" bestFit="1" customWidth="1"/>
  </cols>
  <sheetData>
    <row r="5" spans="1:10" x14ac:dyDescent="0.25">
      <c r="F5" s="4" t="s">
        <v>71</v>
      </c>
    </row>
    <row r="6" spans="1:10" x14ac:dyDescent="0.25">
      <c r="F6" s="14" t="s">
        <v>72</v>
      </c>
      <c r="G6" s="14" t="s">
        <v>8</v>
      </c>
      <c r="H6" s="14" t="s">
        <v>9</v>
      </c>
      <c r="I6" s="14" t="s">
        <v>10</v>
      </c>
      <c r="J6" s="14" t="s">
        <v>73</v>
      </c>
    </row>
    <row r="7" spans="1:10" x14ac:dyDescent="0.25">
      <c r="F7" s="5" t="s">
        <v>74</v>
      </c>
      <c r="G7" s="5">
        <v>2299503</v>
      </c>
      <c r="H7" s="3"/>
      <c r="I7" s="3"/>
      <c r="J7" s="3"/>
    </row>
    <row r="8" spans="1:10" x14ac:dyDescent="0.25">
      <c r="F8" s="5" t="s">
        <v>75</v>
      </c>
      <c r="G8" s="5">
        <v>10141544</v>
      </c>
      <c r="H8" s="3"/>
      <c r="I8" s="3"/>
      <c r="J8" s="3"/>
    </row>
    <row r="9" spans="1:10" x14ac:dyDescent="0.25">
      <c r="F9" s="5" t="s">
        <v>76</v>
      </c>
      <c r="G9" s="3"/>
      <c r="H9" s="3"/>
      <c r="I9" s="3"/>
      <c r="J9" s="3"/>
    </row>
    <row r="10" spans="1:10" x14ac:dyDescent="0.25">
      <c r="F10" s="5" t="s">
        <v>55</v>
      </c>
      <c r="G10" s="5">
        <f>SUM(G7:G9)</f>
        <v>12441047</v>
      </c>
      <c r="H10" s="5">
        <f t="shared" ref="H10:J10" si="0">SUM(H7:H9)</f>
        <v>0</v>
      </c>
      <c r="I10" s="5">
        <f t="shared" si="0"/>
        <v>0</v>
      </c>
      <c r="J10" s="5">
        <f t="shared" si="0"/>
        <v>0</v>
      </c>
    </row>
    <row r="11" spans="1:10" x14ac:dyDescent="0.25">
      <c r="F11" s="5" t="s">
        <v>77</v>
      </c>
      <c r="G11" s="5">
        <v>645</v>
      </c>
      <c r="H11" s="3"/>
      <c r="I11" s="3"/>
      <c r="J11" s="3"/>
    </row>
    <row r="12" spans="1:10" x14ac:dyDescent="0.25">
      <c r="F12" s="5" t="s">
        <v>78</v>
      </c>
      <c r="G12" s="3"/>
      <c r="H12" s="3"/>
      <c r="I12" s="3"/>
      <c r="J12" s="3"/>
    </row>
    <row r="13" spans="1:10" x14ac:dyDescent="0.25">
      <c r="F13" s="5" t="s">
        <v>55</v>
      </c>
      <c r="G13" s="5">
        <f>G10-G11</f>
        <v>12440402</v>
      </c>
      <c r="H13" s="5">
        <f t="shared" ref="H13:J13" si="1">H10-H12</f>
        <v>0</v>
      </c>
      <c r="I13" s="5">
        <f t="shared" si="1"/>
        <v>0</v>
      </c>
      <c r="J13" s="5">
        <f t="shared" si="1"/>
        <v>0</v>
      </c>
    </row>
    <row r="16" spans="1:10" x14ac:dyDescent="0.25">
      <c r="A16" s="24" t="s">
        <v>79</v>
      </c>
    </row>
    <row r="17" spans="1:13" ht="31.5" customHeight="1" x14ac:dyDescent="0.25">
      <c r="A17" s="54" t="s">
        <v>42</v>
      </c>
      <c r="B17" s="56" t="s">
        <v>80</v>
      </c>
      <c r="C17" s="57"/>
      <c r="D17" s="58"/>
      <c r="E17" s="56" t="s">
        <v>81</v>
      </c>
      <c r="F17" s="57"/>
      <c r="G17" s="57"/>
      <c r="H17" s="58"/>
      <c r="I17" s="54" t="s">
        <v>82</v>
      </c>
      <c r="J17" s="54" t="s">
        <v>83</v>
      </c>
      <c r="K17" s="54" t="s">
        <v>84</v>
      </c>
      <c r="L17" s="52" t="s">
        <v>96</v>
      </c>
      <c r="M17" s="52" t="s">
        <v>97</v>
      </c>
    </row>
    <row r="18" spans="1:13" ht="15.75" x14ac:dyDescent="0.25">
      <c r="A18" s="55"/>
      <c r="B18" s="13" t="s">
        <v>85</v>
      </c>
      <c r="C18" s="13" t="s">
        <v>86</v>
      </c>
      <c r="D18" s="13" t="s">
        <v>95</v>
      </c>
      <c r="E18" s="13" t="s">
        <v>87</v>
      </c>
      <c r="F18" s="13" t="s">
        <v>88</v>
      </c>
      <c r="G18" s="13" t="s">
        <v>89</v>
      </c>
      <c r="H18" s="13" t="s">
        <v>90</v>
      </c>
      <c r="I18" s="55"/>
      <c r="J18" s="55"/>
      <c r="K18" s="55"/>
      <c r="L18" s="53"/>
      <c r="M18" s="53"/>
    </row>
    <row r="19" spans="1:13" x14ac:dyDescent="0.25">
      <c r="A19" s="5" t="s">
        <v>87</v>
      </c>
      <c r="B19" s="5">
        <v>8172710</v>
      </c>
      <c r="C19" s="5"/>
      <c r="D19" s="5">
        <f>B19+C19</f>
        <v>8172710</v>
      </c>
      <c r="E19" s="5">
        <v>8172710</v>
      </c>
      <c r="F19" s="5"/>
      <c r="G19" s="5"/>
      <c r="H19" s="5"/>
      <c r="I19" s="5">
        <f>B19-F19-E19-G19-H19</f>
        <v>0</v>
      </c>
      <c r="J19" s="5">
        <f>C19</f>
        <v>0</v>
      </c>
      <c r="K19" s="5">
        <f>I19+J19</f>
        <v>0</v>
      </c>
      <c r="L19" s="3"/>
      <c r="M19" s="3"/>
    </row>
    <row r="20" spans="1:13" x14ac:dyDescent="0.25">
      <c r="A20" s="5" t="s">
        <v>88</v>
      </c>
      <c r="B20" s="5">
        <v>80315</v>
      </c>
      <c r="C20" s="5">
        <v>44043</v>
      </c>
      <c r="D20" s="5">
        <f t="shared" ref="D20:D21" si="2">B20+C20</f>
        <v>124358</v>
      </c>
      <c r="E20" s="5"/>
      <c r="F20" s="5">
        <v>80315</v>
      </c>
      <c r="G20" s="15"/>
      <c r="H20" s="16"/>
      <c r="I20" s="5">
        <f>B20-E20-F20</f>
        <v>0</v>
      </c>
      <c r="J20" s="5">
        <f>C20</f>
        <v>44043</v>
      </c>
      <c r="K20" s="5">
        <f>J20+I20</f>
        <v>44043</v>
      </c>
      <c r="L20" s="3"/>
      <c r="M20" s="3"/>
    </row>
    <row r="21" spans="1:13" x14ac:dyDescent="0.25">
      <c r="A21" s="5" t="s">
        <v>89</v>
      </c>
      <c r="B21" s="5">
        <v>80315</v>
      </c>
      <c r="C21" s="5">
        <v>44043</v>
      </c>
      <c r="D21" s="5">
        <f t="shared" si="2"/>
        <v>124358</v>
      </c>
      <c r="E21" s="5"/>
      <c r="F21" s="15"/>
      <c r="G21" s="5">
        <v>80315</v>
      </c>
      <c r="H21" s="16"/>
      <c r="I21" s="5">
        <f>B21-E21-G21</f>
        <v>0</v>
      </c>
      <c r="J21" s="5">
        <f>C21</f>
        <v>44043</v>
      </c>
      <c r="K21" s="5">
        <f>J21+I21</f>
        <v>44043</v>
      </c>
      <c r="L21" s="3"/>
      <c r="M21" s="3"/>
    </row>
    <row r="22" spans="1:13" x14ac:dyDescent="0.25">
      <c r="A22" s="5" t="s">
        <v>90</v>
      </c>
      <c r="B22" s="3"/>
      <c r="C22" s="3"/>
      <c r="D22" s="3"/>
      <c r="E22" s="8"/>
      <c r="F22" s="8"/>
      <c r="G22" s="8"/>
      <c r="H22" s="9"/>
      <c r="I22" s="3"/>
      <c r="J22" s="3"/>
      <c r="K22" s="3"/>
      <c r="L22" s="3"/>
      <c r="M22" s="3"/>
    </row>
    <row r="23" spans="1:13" x14ac:dyDescent="0.25">
      <c r="A23" s="3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</row>
    <row r="24" spans="1:13" x14ac:dyDescent="0.25">
      <c r="A24" s="3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</row>
    <row r="25" spans="1:13" x14ac:dyDescent="0.25">
      <c r="A25" s="3"/>
      <c r="B25" s="3"/>
      <c r="C25" s="3"/>
      <c r="D25" s="3"/>
      <c r="E25" s="3"/>
      <c r="F25" s="3"/>
      <c r="G25" s="3"/>
      <c r="H25" s="3"/>
      <c r="I25" s="3"/>
      <c r="J25" s="3"/>
      <c r="K25" s="3"/>
      <c r="L25" s="3"/>
      <c r="M25" s="3"/>
    </row>
    <row r="26" spans="1:13" x14ac:dyDescent="0.25">
      <c r="A26" s="5" t="s">
        <v>55</v>
      </c>
      <c r="B26" s="5">
        <f>SUM(B19:B25)</f>
        <v>8333340</v>
      </c>
      <c r="C26" s="5">
        <f t="shared" ref="C26:K26" si="3">SUM(C19:C25)</f>
        <v>88086</v>
      </c>
      <c r="D26" s="5">
        <f t="shared" si="3"/>
        <v>8421426</v>
      </c>
      <c r="E26" s="5">
        <f t="shared" si="3"/>
        <v>8172710</v>
      </c>
      <c r="F26" s="5">
        <f t="shared" si="3"/>
        <v>80315</v>
      </c>
      <c r="G26" s="5">
        <f t="shared" si="3"/>
        <v>80315</v>
      </c>
      <c r="H26" s="5">
        <f t="shared" si="3"/>
        <v>0</v>
      </c>
      <c r="I26" s="5">
        <f t="shared" si="3"/>
        <v>0</v>
      </c>
      <c r="J26" s="5">
        <f t="shared" si="3"/>
        <v>88086</v>
      </c>
      <c r="K26" s="5">
        <f t="shared" si="3"/>
        <v>88086</v>
      </c>
      <c r="L26" s="5"/>
      <c r="M26" s="5"/>
    </row>
    <row r="28" spans="1:13" x14ac:dyDescent="0.25">
      <c r="B28" s="59" t="s">
        <v>98</v>
      </c>
      <c r="C28" s="59"/>
      <c r="D28" s="59"/>
      <c r="E28" s="21">
        <f>G13</f>
        <v>12440402</v>
      </c>
      <c r="F28" s="21">
        <f>H13</f>
        <v>0</v>
      </c>
      <c r="G28" s="21">
        <f>I13</f>
        <v>0</v>
      </c>
    </row>
    <row r="29" spans="1:13" x14ac:dyDescent="0.25">
      <c r="B29" s="60" t="s">
        <v>99</v>
      </c>
      <c r="C29" s="60"/>
      <c r="D29" s="60"/>
      <c r="E29" s="22">
        <v>1839439</v>
      </c>
      <c r="F29" s="22">
        <v>0</v>
      </c>
      <c r="G29" s="22">
        <v>0</v>
      </c>
    </row>
    <row r="30" spans="1:13" x14ac:dyDescent="0.25">
      <c r="B30" s="61" t="s">
        <v>51</v>
      </c>
      <c r="C30" s="61"/>
      <c r="D30" s="61"/>
      <c r="E30" s="23">
        <f>E28+E29</f>
        <v>14279841</v>
      </c>
      <c r="F30" s="23">
        <f t="shared" ref="F30:G30" si="4">F28+F29</f>
        <v>0</v>
      </c>
      <c r="G30" s="23">
        <f t="shared" si="4"/>
        <v>0</v>
      </c>
    </row>
    <row r="31" spans="1:13" x14ac:dyDescent="0.25">
      <c r="B31" s="62" t="s">
        <v>100</v>
      </c>
      <c r="C31" s="62"/>
      <c r="D31" s="62"/>
      <c r="E31" s="24">
        <f>E26</f>
        <v>8172710</v>
      </c>
      <c r="F31" s="24">
        <f>F26</f>
        <v>80315</v>
      </c>
      <c r="G31" s="24">
        <f>G26</f>
        <v>80315</v>
      </c>
    </row>
    <row r="32" spans="1:13" x14ac:dyDescent="0.25">
      <c r="B32" s="63" t="s">
        <v>93</v>
      </c>
      <c r="C32" s="63"/>
      <c r="D32" s="63"/>
      <c r="E32" s="20">
        <f>E30-E31</f>
        <v>6107131</v>
      </c>
      <c r="F32" s="20">
        <f t="shared" ref="F32:G32" si="5">F30-F31</f>
        <v>-80315</v>
      </c>
      <c r="G32" s="20">
        <f t="shared" si="5"/>
        <v>-80315</v>
      </c>
    </row>
  </sheetData>
  <mergeCells count="13">
    <mergeCell ref="B28:D28"/>
    <mergeCell ref="B29:D29"/>
    <mergeCell ref="B30:D30"/>
    <mergeCell ref="B31:D31"/>
    <mergeCell ref="B32:D32"/>
    <mergeCell ref="L17:L18"/>
    <mergeCell ref="M17:M18"/>
    <mergeCell ref="A17:A18"/>
    <mergeCell ref="B17:D17"/>
    <mergeCell ref="E17:H17"/>
    <mergeCell ref="I17:I18"/>
    <mergeCell ref="J17:J18"/>
    <mergeCell ref="K17:K18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GST ITC REGISTERED</vt:lpstr>
      <vt:lpstr>GST PAYBLE SUMMARY</vt:lpstr>
      <vt:lpstr>gst payble</vt:lpstr>
      <vt:lpstr>GST ADJSTMENT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2019-09-13T06:25:36Z</dcterms:modified>
</cp:coreProperties>
</file>